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N:\Projets01\DCF_RI\1. Résultats trimestriels\2020\2020-T4\1. Docs en ligne\"/>
    </mc:Choice>
  </mc:AlternateContent>
  <bookViews>
    <workbookView xWindow="0" yWindow="0" windowWidth="19200" windowHeight="6160" activeTab="2"/>
  </bookViews>
  <sheets>
    <sheet name="Intro" sheetId="1" r:id="rId1"/>
    <sheet name="CASA stated" sheetId="2" r:id="rId2"/>
    <sheet name="CASA underlying" sheetId="3" r:id="rId3"/>
    <sheet name="CASA Actual vs Consensus" sheetId="4" r:id="rId4"/>
    <sheet name="CASA specific items" sheetId="9" r:id="rId5"/>
    <sheet name="Capital" sheetId="6" r:id="rId6"/>
    <sheet name="GCA stated" sheetId="7" r:id="rId7"/>
    <sheet name="GCA underlying" sheetId="8" r:id="rId8"/>
  </sheets>
  <definedNames>
    <definedName name="_xlnm._FilterDatabase" localSheetId="4" hidden="1">'CASA specific items'!$A$1:$B$681</definedName>
    <definedName name="_xlnm.Print_Titles" localSheetId="4">'CASA specific items'!$8:$10</definedName>
    <definedName name="_xlnm.Print_Area" localSheetId="3">'CASA Actual vs Consensus'!$A$6:$Q$400</definedName>
    <definedName name="_xlnm.Print_Area" localSheetId="4">'CASA specific items'!$D$1:$BJ$582</definedName>
    <definedName name="_xlnm.Print_Area" localSheetId="1">'CASA stated'!$A$5:$AA$399</definedName>
    <definedName name="_xlnm.Print_Area" localSheetId="2">'CASA underlying'!$A$5:$AA$399</definedName>
    <definedName name="_xlnm.Print_Area" localSheetId="6">'GCA stated'!$A$5:$AA$56</definedName>
    <definedName name="_xlnm.Print_Area" localSheetId="7">'GCA underlying'!$A$4:$AA$56</definedName>
    <definedName name="_xlnm.Print_Area" localSheetId="0">Intro!$A$1:$D$33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3" i="8" l="1"/>
  <c r="AF16" i="8" s="1"/>
  <c r="AF38" i="8" s="1"/>
  <c r="AE3" i="8"/>
  <c r="AI46" i="7"/>
  <c r="AF3" i="7"/>
  <c r="AF16" i="7" s="1"/>
  <c r="AF38" i="7" s="1"/>
  <c r="AE3" i="7"/>
  <c r="AE16" i="7" s="1"/>
  <c r="AE38" i="7" s="1"/>
  <c r="AE2" i="7" l="1"/>
  <c r="AE16" i="8"/>
  <c r="AE38" i="8" s="1"/>
  <c r="AE2" i="8"/>
  <c r="Z58" i="6" l="1"/>
  <c r="Z50" i="6"/>
  <c r="Z60" i="6" s="1"/>
  <c r="Z34" i="6"/>
  <c r="Z36" i="6"/>
  <c r="Z35" i="6"/>
  <c r="Z59" i="6" l="1"/>
  <c r="J273" i="9"/>
  <c r="BV272" i="9"/>
  <c r="BU272" i="9"/>
  <c r="BT272" i="9"/>
  <c r="BS272" i="9"/>
  <c r="BR272" i="9"/>
  <c r="BQ272" i="9"/>
  <c r="BP272" i="9"/>
  <c r="BO272" i="9"/>
  <c r="BN272" i="9"/>
  <c r="BM272" i="9"/>
  <c r="BL272" i="9"/>
  <c r="BK272" i="9"/>
  <c r="BI272" i="9"/>
  <c r="BH272" i="9"/>
  <c r="BG272" i="9"/>
  <c r="BF272" i="9"/>
  <c r="BE272" i="9"/>
  <c r="BD272" i="9"/>
  <c r="BC272" i="9"/>
  <c r="BB272" i="9"/>
  <c r="BA272" i="9"/>
  <c r="AZ272" i="9"/>
  <c r="AY272" i="9"/>
  <c r="AX272" i="9"/>
  <c r="AV272" i="9"/>
  <c r="AU272" i="9"/>
  <c r="AT272" i="9"/>
  <c r="AS272" i="9"/>
  <c r="AR272" i="9"/>
  <c r="AQ272" i="9"/>
  <c r="AP272" i="9"/>
  <c r="AO272" i="9"/>
  <c r="AN272" i="9"/>
  <c r="AM272" i="9"/>
  <c r="AL272" i="9"/>
  <c r="AK272" i="9"/>
  <c r="AI272" i="9"/>
  <c r="AH272" i="9"/>
  <c r="AG272" i="9"/>
  <c r="AF272" i="9"/>
  <c r="AE272" i="9"/>
  <c r="AD272" i="9"/>
  <c r="AC272" i="9"/>
  <c r="AB272" i="9"/>
  <c r="AA272" i="9"/>
  <c r="Z272" i="9"/>
  <c r="Y272" i="9"/>
  <c r="X272" i="9"/>
  <c r="V272" i="9"/>
  <c r="U272" i="9"/>
  <c r="T272" i="9"/>
  <c r="S272" i="9"/>
  <c r="R272" i="9"/>
  <c r="Q272" i="9"/>
  <c r="P272" i="9"/>
  <c r="O272" i="9"/>
  <c r="N272" i="9"/>
  <c r="M272" i="9"/>
  <c r="L272" i="9"/>
  <c r="K272" i="9"/>
  <c r="BU271" i="9"/>
  <c r="BT271" i="9"/>
  <c r="BR271" i="9"/>
  <c r="BQ271" i="9"/>
  <c r="BO271" i="9"/>
  <c r="BN271" i="9"/>
  <c r="BL271" i="9"/>
  <c r="BK271" i="9"/>
  <c r="BH271" i="9"/>
  <c r="BG271" i="9"/>
  <c r="BE271" i="9"/>
  <c r="BD271" i="9"/>
  <c r="BB271" i="9"/>
  <c r="BA271" i="9"/>
  <c r="AY271" i="9"/>
  <c r="AX271" i="9"/>
  <c r="AU271" i="9"/>
  <c r="AT271" i="9"/>
  <c r="AR271" i="9"/>
  <c r="AQ271" i="9"/>
  <c r="AO271" i="9"/>
  <c r="AN271" i="9"/>
  <c r="AL271" i="9"/>
  <c r="AK271" i="9"/>
  <c r="AH271" i="9"/>
  <c r="AG271" i="9"/>
  <c r="AE271" i="9"/>
  <c r="AD271" i="9"/>
  <c r="AB271" i="9"/>
  <c r="AA271" i="9"/>
  <c r="Y271" i="9"/>
  <c r="X271" i="9"/>
  <c r="U271" i="9"/>
  <c r="T271" i="9"/>
  <c r="R271" i="9"/>
  <c r="Q271" i="9"/>
  <c r="O271" i="9"/>
  <c r="N271" i="9"/>
  <c r="L271" i="9"/>
  <c r="K271" i="9"/>
  <c r="BW289" i="9"/>
  <c r="J445" i="9"/>
  <c r="BV444" i="9"/>
  <c r="BU444" i="9"/>
  <c r="BT444" i="9"/>
  <c r="BS444" i="9"/>
  <c r="BR444" i="9"/>
  <c r="BQ444" i="9"/>
  <c r="BP444" i="9"/>
  <c r="BO444" i="9"/>
  <c r="BN444" i="9"/>
  <c r="BM444" i="9"/>
  <c r="BL444" i="9"/>
  <c r="BK444" i="9"/>
  <c r="BI444" i="9"/>
  <c r="BH444" i="9"/>
  <c r="BG444" i="9"/>
  <c r="BF444" i="9"/>
  <c r="BE444" i="9"/>
  <c r="BD444" i="9"/>
  <c r="BC444" i="9"/>
  <c r="BB444" i="9"/>
  <c r="BA444" i="9"/>
  <c r="AZ444" i="9"/>
  <c r="AY444" i="9"/>
  <c r="AX444" i="9"/>
  <c r="AV444" i="9"/>
  <c r="AU444" i="9"/>
  <c r="AT444" i="9"/>
  <c r="AS444" i="9"/>
  <c r="AR444" i="9"/>
  <c r="AQ444" i="9"/>
  <c r="AP444" i="9"/>
  <c r="AO444" i="9"/>
  <c r="AN444" i="9"/>
  <c r="AM444" i="9"/>
  <c r="AL444" i="9"/>
  <c r="AK444" i="9"/>
  <c r="AI444" i="9"/>
  <c r="AH444" i="9"/>
  <c r="AG444" i="9"/>
  <c r="AF444" i="9"/>
  <c r="AE444" i="9"/>
  <c r="AD444" i="9"/>
  <c r="AC444" i="9"/>
  <c r="AB444" i="9"/>
  <c r="AA444" i="9"/>
  <c r="Z444" i="9"/>
  <c r="Y444" i="9"/>
  <c r="X444" i="9"/>
  <c r="V444" i="9"/>
  <c r="U444" i="9"/>
  <c r="T444" i="9"/>
  <c r="S444" i="9"/>
  <c r="R444" i="9"/>
  <c r="Q444" i="9"/>
  <c r="P444" i="9"/>
  <c r="O444" i="9"/>
  <c r="N444" i="9"/>
  <c r="M444" i="9"/>
  <c r="L444" i="9"/>
  <c r="K444" i="9"/>
  <c r="BU443" i="9"/>
  <c r="BT443" i="9"/>
  <c r="BR443" i="9"/>
  <c r="BQ443" i="9"/>
  <c r="BO443" i="9"/>
  <c r="BN443" i="9"/>
  <c r="BL443" i="9"/>
  <c r="BK443" i="9"/>
  <c r="BH443" i="9"/>
  <c r="BG443" i="9"/>
  <c r="BE443" i="9"/>
  <c r="BD443" i="9"/>
  <c r="BB443" i="9"/>
  <c r="BA443" i="9"/>
  <c r="AY443" i="9"/>
  <c r="AX443" i="9"/>
  <c r="AU443" i="9"/>
  <c r="AT443" i="9"/>
  <c r="AR443" i="9"/>
  <c r="AQ443" i="9"/>
  <c r="AO443" i="9"/>
  <c r="AN443" i="9"/>
  <c r="AL443" i="9"/>
  <c r="AK443" i="9"/>
  <c r="AH443" i="9"/>
  <c r="AG443" i="9"/>
  <c r="AE443" i="9"/>
  <c r="AD443" i="9"/>
  <c r="AB443" i="9"/>
  <c r="AA443" i="9"/>
  <c r="Y443" i="9"/>
  <c r="X443" i="9"/>
  <c r="U443" i="9"/>
  <c r="T443" i="9"/>
  <c r="R443" i="9"/>
  <c r="Q443" i="9"/>
  <c r="O443" i="9"/>
  <c r="N443" i="9"/>
  <c r="L443" i="9"/>
  <c r="K443" i="9"/>
  <c r="J442" i="9"/>
  <c r="BV441" i="9"/>
  <c r="BU441" i="9"/>
  <c r="BT441" i="9"/>
  <c r="BS441" i="9"/>
  <c r="BR441" i="9"/>
  <c r="BQ441" i="9"/>
  <c r="BP441" i="9"/>
  <c r="BO441" i="9"/>
  <c r="BN441" i="9"/>
  <c r="BM441" i="9"/>
  <c r="BL441" i="9"/>
  <c r="BK441" i="9"/>
  <c r="BI441" i="9"/>
  <c r="BH441" i="9"/>
  <c r="BG441" i="9"/>
  <c r="BF441" i="9"/>
  <c r="BE441" i="9"/>
  <c r="BD441" i="9"/>
  <c r="BC441" i="9"/>
  <c r="BB441" i="9"/>
  <c r="BA441" i="9"/>
  <c r="AZ441" i="9"/>
  <c r="AY441" i="9"/>
  <c r="AX441" i="9"/>
  <c r="AV441" i="9"/>
  <c r="AU441" i="9"/>
  <c r="AT441" i="9"/>
  <c r="AS441" i="9"/>
  <c r="AR441" i="9"/>
  <c r="AQ441" i="9"/>
  <c r="AP441" i="9"/>
  <c r="AO441" i="9"/>
  <c r="AN441" i="9"/>
  <c r="AM441" i="9"/>
  <c r="AL441" i="9"/>
  <c r="AK441" i="9"/>
  <c r="AI441" i="9"/>
  <c r="AH441" i="9"/>
  <c r="AG441" i="9"/>
  <c r="AF441" i="9"/>
  <c r="AE441" i="9"/>
  <c r="AD441" i="9"/>
  <c r="AC441" i="9"/>
  <c r="AB441" i="9"/>
  <c r="AA441" i="9"/>
  <c r="Z441" i="9"/>
  <c r="Y441" i="9"/>
  <c r="X441" i="9"/>
  <c r="V441" i="9"/>
  <c r="U441" i="9"/>
  <c r="T441" i="9"/>
  <c r="S441" i="9"/>
  <c r="R441" i="9"/>
  <c r="Q441" i="9"/>
  <c r="P441" i="9"/>
  <c r="O441" i="9"/>
  <c r="N441" i="9"/>
  <c r="M441" i="9"/>
  <c r="L441" i="9"/>
  <c r="K441" i="9"/>
  <c r="BU440" i="9"/>
  <c r="BT440" i="9"/>
  <c r="BR440" i="9"/>
  <c r="BQ440" i="9"/>
  <c r="BO440" i="9"/>
  <c r="BN440" i="9"/>
  <c r="BL440" i="9"/>
  <c r="BK440" i="9"/>
  <c r="BH440" i="9"/>
  <c r="BG440" i="9"/>
  <c r="BE440" i="9"/>
  <c r="BD440" i="9"/>
  <c r="BB440" i="9"/>
  <c r="BA440" i="9"/>
  <c r="AY440" i="9"/>
  <c r="AX440" i="9"/>
  <c r="AU440" i="9"/>
  <c r="AT440" i="9"/>
  <c r="AR440" i="9"/>
  <c r="AQ440" i="9"/>
  <c r="AO440" i="9"/>
  <c r="AN440" i="9"/>
  <c r="AL440" i="9"/>
  <c r="AK440" i="9"/>
  <c r="AH440" i="9"/>
  <c r="AG440" i="9"/>
  <c r="AE440" i="9"/>
  <c r="AD440" i="9"/>
  <c r="AB440" i="9"/>
  <c r="AA440" i="9"/>
  <c r="Y440" i="9"/>
  <c r="X440" i="9"/>
  <c r="U440" i="9"/>
  <c r="T440" i="9"/>
  <c r="R440" i="9"/>
  <c r="Q440" i="9"/>
  <c r="O440" i="9"/>
  <c r="N440" i="9"/>
  <c r="L440" i="9"/>
  <c r="K440" i="9"/>
  <c r="J439" i="9"/>
  <c r="BV438" i="9"/>
  <c r="BU438" i="9"/>
  <c r="BT438" i="9"/>
  <c r="BS438" i="9"/>
  <c r="BR438" i="9"/>
  <c r="BQ438" i="9"/>
  <c r="BP438" i="9"/>
  <c r="BO438" i="9"/>
  <c r="BN438" i="9"/>
  <c r="BM438" i="9"/>
  <c r="BL438" i="9"/>
  <c r="BK438" i="9"/>
  <c r="BI438" i="9"/>
  <c r="BH438" i="9"/>
  <c r="BG438" i="9"/>
  <c r="BF438" i="9"/>
  <c r="BE438" i="9"/>
  <c r="BD438" i="9"/>
  <c r="BC438" i="9"/>
  <c r="BB438" i="9"/>
  <c r="BA438" i="9"/>
  <c r="AZ438" i="9"/>
  <c r="AY438" i="9"/>
  <c r="AX438" i="9"/>
  <c r="AV438" i="9"/>
  <c r="AU438" i="9"/>
  <c r="AT438" i="9"/>
  <c r="AS438" i="9"/>
  <c r="AR438" i="9"/>
  <c r="AQ438" i="9"/>
  <c r="AP438" i="9"/>
  <c r="AO438" i="9"/>
  <c r="AN438" i="9"/>
  <c r="AM438" i="9"/>
  <c r="AL438" i="9"/>
  <c r="AK438" i="9"/>
  <c r="AI438" i="9"/>
  <c r="AH438" i="9"/>
  <c r="AG438" i="9"/>
  <c r="AF438" i="9"/>
  <c r="AE438" i="9"/>
  <c r="AD438" i="9"/>
  <c r="AC438" i="9"/>
  <c r="AB438" i="9"/>
  <c r="AA438" i="9"/>
  <c r="Z438" i="9"/>
  <c r="Y438" i="9"/>
  <c r="X438" i="9"/>
  <c r="V438" i="9"/>
  <c r="U438" i="9"/>
  <c r="T438" i="9"/>
  <c r="S438" i="9"/>
  <c r="R438" i="9"/>
  <c r="Q438" i="9"/>
  <c r="P438" i="9"/>
  <c r="O438" i="9"/>
  <c r="N438" i="9"/>
  <c r="M438" i="9"/>
  <c r="L438" i="9"/>
  <c r="K438" i="9"/>
  <c r="BU437" i="9"/>
  <c r="BT437" i="9"/>
  <c r="BR437" i="9"/>
  <c r="BQ437" i="9"/>
  <c r="BO437" i="9"/>
  <c r="BN437" i="9"/>
  <c r="BL437" i="9"/>
  <c r="BK437" i="9"/>
  <c r="BH437" i="9"/>
  <c r="BG437" i="9"/>
  <c r="BE437" i="9"/>
  <c r="BD437" i="9"/>
  <c r="BB437" i="9"/>
  <c r="BA437" i="9"/>
  <c r="AY437" i="9"/>
  <c r="AX437" i="9"/>
  <c r="AU437" i="9"/>
  <c r="AT437" i="9"/>
  <c r="AR437" i="9"/>
  <c r="AQ437" i="9"/>
  <c r="AO437" i="9"/>
  <c r="AN437" i="9"/>
  <c r="AL437" i="9"/>
  <c r="AK437" i="9"/>
  <c r="AH437" i="9"/>
  <c r="AG437" i="9"/>
  <c r="AE437" i="9"/>
  <c r="AD437" i="9"/>
  <c r="AB437" i="9"/>
  <c r="AA437" i="9"/>
  <c r="Y437" i="9"/>
  <c r="X437" i="9"/>
  <c r="U437" i="9"/>
  <c r="T437" i="9"/>
  <c r="R437" i="9"/>
  <c r="Q437" i="9"/>
  <c r="O437" i="9"/>
  <c r="N437" i="9"/>
  <c r="L437" i="9"/>
  <c r="K437" i="9"/>
  <c r="BU435" i="9"/>
  <c r="BT435" i="9"/>
  <c r="BS435" i="9"/>
  <c r="BR435" i="9"/>
  <c r="BQ435" i="9"/>
  <c r="BU434" i="9"/>
  <c r="BT434" i="9"/>
  <c r="BR434" i="9"/>
  <c r="BQ434" i="9"/>
  <c r="BU432" i="9"/>
  <c r="BT432" i="9"/>
  <c r="BS432" i="9"/>
  <c r="BR432" i="9"/>
  <c r="BQ432" i="9"/>
  <c r="BU431" i="9"/>
  <c r="BT431" i="9"/>
  <c r="BR431" i="9"/>
  <c r="BQ431" i="9"/>
  <c r="BU429" i="9"/>
  <c r="BT429" i="9"/>
  <c r="BS429" i="9"/>
  <c r="BR429" i="9"/>
  <c r="BQ429" i="9"/>
  <c r="BU428" i="9"/>
  <c r="BT428" i="9"/>
  <c r="BR428" i="9"/>
  <c r="BQ428" i="9"/>
  <c r="BU426" i="9"/>
  <c r="BT426" i="9"/>
  <c r="BS426" i="9"/>
  <c r="BR426" i="9"/>
  <c r="BQ426" i="9"/>
  <c r="BU425" i="9"/>
  <c r="BT425" i="9"/>
  <c r="BR425" i="9"/>
  <c r="BQ425" i="9"/>
  <c r="BU423" i="9"/>
  <c r="BT423" i="9"/>
  <c r="BS423" i="9"/>
  <c r="BR423" i="9"/>
  <c r="BQ423" i="9"/>
  <c r="BU422" i="9"/>
  <c r="BT422" i="9"/>
  <c r="BR422" i="9"/>
  <c r="BQ422" i="9"/>
  <c r="BU417" i="9"/>
  <c r="BT417" i="9"/>
  <c r="BS417" i="9"/>
  <c r="BR417" i="9"/>
  <c r="BQ417" i="9"/>
  <c r="BU416" i="9"/>
  <c r="BT416" i="9"/>
  <c r="BR416" i="9"/>
  <c r="BQ416" i="9"/>
  <c r="BU414" i="9"/>
  <c r="BT414" i="9"/>
  <c r="BS414" i="9"/>
  <c r="BR414" i="9"/>
  <c r="BQ414" i="9"/>
  <c r="BU413" i="9"/>
  <c r="BT413" i="9"/>
  <c r="BR413" i="9"/>
  <c r="BQ413" i="9"/>
  <c r="BU411" i="9"/>
  <c r="BT411" i="9"/>
  <c r="BS411" i="9"/>
  <c r="BR411" i="9"/>
  <c r="BQ411" i="9"/>
  <c r="BU410" i="9"/>
  <c r="BT410" i="9"/>
  <c r="BR410" i="9"/>
  <c r="BQ410" i="9"/>
  <c r="BU408" i="9"/>
  <c r="BT408" i="9"/>
  <c r="BS408" i="9"/>
  <c r="BR408" i="9"/>
  <c r="BQ408" i="9"/>
  <c r="BU407" i="9"/>
  <c r="BT407" i="9"/>
  <c r="BR407" i="9"/>
  <c r="BQ407" i="9"/>
  <c r="BU405" i="9"/>
  <c r="BT405" i="9"/>
  <c r="BS405" i="9"/>
  <c r="BR405" i="9"/>
  <c r="BQ405" i="9"/>
  <c r="BU404" i="9"/>
  <c r="BT404" i="9"/>
  <c r="BR404" i="9"/>
  <c r="BQ404" i="9"/>
  <c r="BU402" i="9"/>
  <c r="BT402" i="9"/>
  <c r="BS402" i="9"/>
  <c r="BR402" i="9"/>
  <c r="BQ402" i="9"/>
  <c r="BU401" i="9"/>
  <c r="BT401" i="9"/>
  <c r="BR401" i="9"/>
  <c r="BQ401" i="9"/>
  <c r="BU399" i="9"/>
  <c r="BT399" i="9"/>
  <c r="BS399" i="9"/>
  <c r="BR399" i="9"/>
  <c r="BQ399" i="9"/>
  <c r="BU398" i="9"/>
  <c r="BT398" i="9"/>
  <c r="BR398" i="9"/>
  <c r="BQ398" i="9"/>
  <c r="BU396" i="9"/>
  <c r="BT396" i="9"/>
  <c r="BS396" i="9"/>
  <c r="BR396" i="9"/>
  <c r="BQ396" i="9"/>
  <c r="BU395" i="9"/>
  <c r="BT395" i="9"/>
  <c r="BR395" i="9"/>
  <c r="BQ395" i="9"/>
  <c r="BU393" i="9"/>
  <c r="BT393" i="9"/>
  <c r="BS393" i="9"/>
  <c r="BR393" i="9"/>
  <c r="BQ393" i="9"/>
  <c r="BU392" i="9"/>
  <c r="BT392" i="9"/>
  <c r="BR392" i="9"/>
  <c r="BQ392" i="9"/>
  <c r="BU390" i="9"/>
  <c r="BT390" i="9"/>
  <c r="BS390" i="9"/>
  <c r="BR390" i="9"/>
  <c r="BQ390" i="9"/>
  <c r="BU389" i="9"/>
  <c r="BT389" i="9"/>
  <c r="BR389" i="9"/>
  <c r="BQ389" i="9"/>
  <c r="BU387" i="9"/>
  <c r="BT387" i="9"/>
  <c r="BS387" i="9"/>
  <c r="BR387" i="9"/>
  <c r="BQ387" i="9"/>
  <c r="BU386" i="9"/>
  <c r="BT386" i="9"/>
  <c r="BR386" i="9"/>
  <c r="BQ386" i="9"/>
  <c r="BU384" i="9"/>
  <c r="BT384" i="9"/>
  <c r="BS384" i="9"/>
  <c r="BR384" i="9"/>
  <c r="BQ384" i="9"/>
  <c r="BU383" i="9"/>
  <c r="BT383" i="9"/>
  <c r="BR383" i="9"/>
  <c r="BQ383" i="9"/>
  <c r="BU381" i="9"/>
  <c r="BT381" i="9"/>
  <c r="BS381" i="9"/>
  <c r="BR381" i="9"/>
  <c r="BQ381" i="9"/>
  <c r="BU380" i="9"/>
  <c r="BT380" i="9"/>
  <c r="BR380" i="9"/>
  <c r="BQ380" i="9"/>
  <c r="BU378" i="9"/>
  <c r="BT378" i="9"/>
  <c r="BS378" i="9"/>
  <c r="BR378" i="9"/>
  <c r="BQ378" i="9"/>
  <c r="BU377" i="9"/>
  <c r="BT377" i="9"/>
  <c r="BR377" i="9"/>
  <c r="BQ377" i="9"/>
  <c r="BU375" i="9"/>
  <c r="BT375" i="9"/>
  <c r="BS375" i="9"/>
  <c r="BR375" i="9"/>
  <c r="BQ375" i="9"/>
  <c r="BU374" i="9"/>
  <c r="BT374" i="9"/>
  <c r="BR374" i="9"/>
  <c r="BQ374" i="9"/>
  <c r="BU372" i="9"/>
  <c r="BT372" i="9"/>
  <c r="BS372" i="9"/>
  <c r="BR372" i="9"/>
  <c r="BQ372" i="9"/>
  <c r="BU371" i="9"/>
  <c r="BT371" i="9"/>
  <c r="BR371" i="9"/>
  <c r="BQ371" i="9"/>
  <c r="BU369" i="9"/>
  <c r="BT369" i="9"/>
  <c r="BS369" i="9"/>
  <c r="BR369" i="9"/>
  <c r="BQ369" i="9"/>
  <c r="BU368" i="9"/>
  <c r="BT368" i="9"/>
  <c r="BR368" i="9"/>
  <c r="BQ368" i="9"/>
  <c r="BU366" i="9"/>
  <c r="BT366" i="9"/>
  <c r="BS366" i="9"/>
  <c r="BR366" i="9"/>
  <c r="BQ366" i="9"/>
  <c r="BU365" i="9"/>
  <c r="BT365" i="9"/>
  <c r="BR365" i="9"/>
  <c r="BQ365" i="9"/>
  <c r="BU363" i="9"/>
  <c r="BT363" i="9"/>
  <c r="BS363" i="9"/>
  <c r="BR363" i="9"/>
  <c r="BQ363" i="9"/>
  <c r="BU362" i="9"/>
  <c r="BT362" i="9"/>
  <c r="BR362" i="9"/>
  <c r="BQ362" i="9"/>
  <c r="BU360" i="9"/>
  <c r="BT360" i="9"/>
  <c r="BS360" i="9"/>
  <c r="BR360" i="9"/>
  <c r="BQ360" i="9"/>
  <c r="BU359" i="9"/>
  <c r="BT359" i="9"/>
  <c r="BR359" i="9"/>
  <c r="BQ359" i="9"/>
  <c r="BU357" i="9"/>
  <c r="BT357" i="9"/>
  <c r="BS357" i="9"/>
  <c r="BR357" i="9"/>
  <c r="BQ357" i="9"/>
  <c r="BU356" i="9"/>
  <c r="BT356" i="9"/>
  <c r="BR356" i="9"/>
  <c r="BQ356" i="9"/>
  <c r="BU354" i="9"/>
  <c r="BT354" i="9"/>
  <c r="BS354" i="9"/>
  <c r="BR354" i="9"/>
  <c r="BQ354" i="9"/>
  <c r="BU353" i="9"/>
  <c r="BT353" i="9"/>
  <c r="BR353" i="9"/>
  <c r="BQ353" i="9"/>
  <c r="BU351" i="9"/>
  <c r="BT351" i="9"/>
  <c r="BS351" i="9"/>
  <c r="BR351" i="9"/>
  <c r="BQ351" i="9"/>
  <c r="BU350" i="9"/>
  <c r="BT350" i="9"/>
  <c r="BR350" i="9"/>
  <c r="BQ350" i="9"/>
  <c r="BU348" i="9"/>
  <c r="BT348" i="9"/>
  <c r="BU347" i="9"/>
  <c r="BT347" i="9"/>
  <c r="BU345" i="9"/>
  <c r="BT345" i="9"/>
  <c r="BU344" i="9"/>
  <c r="BT344" i="9"/>
  <c r="BU342" i="9"/>
  <c r="BT342" i="9"/>
  <c r="BU341" i="9"/>
  <c r="BT341" i="9"/>
  <c r="BU339" i="9"/>
  <c r="BT339" i="9"/>
  <c r="BU338" i="9"/>
  <c r="BT338" i="9"/>
  <c r="BU336" i="9"/>
  <c r="BT336" i="9"/>
  <c r="BU335" i="9"/>
  <c r="BT335" i="9"/>
  <c r="BU333" i="9"/>
  <c r="BT333" i="9"/>
  <c r="BU332" i="9"/>
  <c r="BT332" i="9"/>
  <c r="BU330" i="9"/>
  <c r="BT330" i="9"/>
  <c r="BU329" i="9"/>
  <c r="BT329" i="9"/>
  <c r="BU327" i="9"/>
  <c r="BT327" i="9"/>
  <c r="BU326" i="9"/>
  <c r="BT326" i="9"/>
  <c r="BU324" i="9"/>
  <c r="BT324" i="9"/>
  <c r="BU323" i="9"/>
  <c r="BT323" i="9"/>
  <c r="BU321" i="9"/>
  <c r="BT321" i="9"/>
  <c r="BU320" i="9"/>
  <c r="BT320" i="9"/>
  <c r="BU318" i="9"/>
  <c r="BT318" i="9"/>
  <c r="BU317" i="9"/>
  <c r="BT317" i="9"/>
  <c r="BU315" i="9"/>
  <c r="BT315" i="9"/>
  <c r="BU314" i="9"/>
  <c r="BT314" i="9"/>
  <c r="BU312" i="9"/>
  <c r="BT312" i="9"/>
  <c r="BU311" i="9"/>
  <c r="BT311" i="9"/>
  <c r="BR348" i="9"/>
  <c r="BQ348" i="9"/>
  <c r="BR347" i="9"/>
  <c r="BQ347" i="9"/>
  <c r="BR345" i="9"/>
  <c r="BQ345" i="9"/>
  <c r="BR344" i="9"/>
  <c r="BQ344" i="9"/>
  <c r="BR342" i="9"/>
  <c r="BQ342" i="9"/>
  <c r="BR341" i="9"/>
  <c r="BQ341" i="9"/>
  <c r="BR339" i="9"/>
  <c r="BQ339" i="9"/>
  <c r="BR338" i="9"/>
  <c r="BQ338" i="9"/>
  <c r="BR336" i="9"/>
  <c r="BQ336" i="9"/>
  <c r="BR335" i="9"/>
  <c r="BQ335" i="9"/>
  <c r="BR333" i="9"/>
  <c r="BQ333" i="9"/>
  <c r="BR332" i="9"/>
  <c r="BQ332" i="9"/>
  <c r="BR330" i="9"/>
  <c r="BQ330" i="9"/>
  <c r="BR329" i="9"/>
  <c r="BQ329" i="9"/>
  <c r="BR327" i="9"/>
  <c r="BQ327" i="9"/>
  <c r="BR326" i="9"/>
  <c r="BQ326" i="9"/>
  <c r="BR324" i="9"/>
  <c r="BQ324" i="9"/>
  <c r="BR323" i="9"/>
  <c r="BQ323" i="9"/>
  <c r="BR321" i="9"/>
  <c r="BQ321" i="9"/>
  <c r="BR320" i="9"/>
  <c r="BQ320" i="9"/>
  <c r="BR318" i="9"/>
  <c r="BQ318" i="9"/>
  <c r="BR317" i="9"/>
  <c r="BQ317" i="9"/>
  <c r="BR315" i="9"/>
  <c r="BQ315" i="9"/>
  <c r="BR314" i="9"/>
  <c r="BQ314" i="9"/>
  <c r="BR312" i="9"/>
  <c r="BQ312" i="9"/>
  <c r="BR311" i="9"/>
  <c r="BQ311" i="9"/>
  <c r="J307" i="9"/>
  <c r="BV306" i="9"/>
  <c r="BU306" i="9"/>
  <c r="BT306" i="9"/>
  <c r="BS306" i="9"/>
  <c r="BR306" i="9"/>
  <c r="BQ306" i="9"/>
  <c r="BP306" i="9"/>
  <c r="BO306" i="9"/>
  <c r="BN306" i="9"/>
  <c r="BM306" i="9"/>
  <c r="BL306" i="9"/>
  <c r="BK306" i="9"/>
  <c r="BI306" i="9"/>
  <c r="BH306" i="9"/>
  <c r="BG306" i="9"/>
  <c r="BF306" i="9"/>
  <c r="BE306" i="9"/>
  <c r="BD306" i="9"/>
  <c r="BC306" i="9"/>
  <c r="BB306" i="9"/>
  <c r="BA306" i="9"/>
  <c r="AZ306" i="9"/>
  <c r="AY306" i="9"/>
  <c r="AX306" i="9"/>
  <c r="AV306" i="9"/>
  <c r="AU306" i="9"/>
  <c r="AT306" i="9"/>
  <c r="AS306" i="9"/>
  <c r="AR306" i="9"/>
  <c r="AQ306" i="9"/>
  <c r="AP306" i="9"/>
  <c r="AO306" i="9"/>
  <c r="AN306" i="9"/>
  <c r="AM306" i="9"/>
  <c r="AL306" i="9"/>
  <c r="AK306" i="9"/>
  <c r="AI306" i="9"/>
  <c r="AH306" i="9"/>
  <c r="AG306" i="9"/>
  <c r="AF306" i="9"/>
  <c r="AE306" i="9"/>
  <c r="AD306" i="9"/>
  <c r="AC306" i="9"/>
  <c r="AB306" i="9"/>
  <c r="AA306" i="9"/>
  <c r="Z306" i="9"/>
  <c r="Y306" i="9"/>
  <c r="X306" i="9"/>
  <c r="V306" i="9"/>
  <c r="U306" i="9"/>
  <c r="T306" i="9"/>
  <c r="S306" i="9"/>
  <c r="R306" i="9"/>
  <c r="Q306" i="9"/>
  <c r="P306" i="9"/>
  <c r="O306" i="9"/>
  <c r="N306" i="9"/>
  <c r="M306" i="9"/>
  <c r="L306" i="9"/>
  <c r="K306" i="9"/>
  <c r="BU305" i="9"/>
  <c r="BT305" i="9"/>
  <c r="BR305" i="9"/>
  <c r="BQ305" i="9"/>
  <c r="BO305" i="9"/>
  <c r="BN305" i="9"/>
  <c r="BL305" i="9"/>
  <c r="BK305" i="9"/>
  <c r="BH305" i="9"/>
  <c r="BG305" i="9"/>
  <c r="BE305" i="9"/>
  <c r="BD305" i="9"/>
  <c r="BB305" i="9"/>
  <c r="BA305" i="9"/>
  <c r="AY305" i="9"/>
  <c r="AX305" i="9"/>
  <c r="AU305" i="9"/>
  <c r="AT305" i="9"/>
  <c r="AR305" i="9"/>
  <c r="AQ305" i="9"/>
  <c r="AO305" i="9"/>
  <c r="AN305" i="9"/>
  <c r="AL305" i="9"/>
  <c r="AK305" i="9"/>
  <c r="AH305" i="9"/>
  <c r="AG305" i="9"/>
  <c r="AE305" i="9"/>
  <c r="AD305" i="9"/>
  <c r="AB305" i="9"/>
  <c r="AA305" i="9"/>
  <c r="Y305" i="9"/>
  <c r="X305" i="9"/>
  <c r="U305" i="9"/>
  <c r="T305" i="9"/>
  <c r="R305" i="9"/>
  <c r="Q305" i="9"/>
  <c r="O305" i="9"/>
  <c r="N305" i="9"/>
  <c r="L305" i="9"/>
  <c r="K305" i="9"/>
  <c r="BV303" i="9"/>
  <c r="BU303" i="9"/>
  <c r="BT303" i="9"/>
  <c r="BU302" i="9"/>
  <c r="BT302" i="9"/>
  <c r="BS303" i="9"/>
  <c r="BR303" i="9"/>
  <c r="BQ303" i="9"/>
  <c r="BR302" i="9"/>
  <c r="BQ302" i="9"/>
  <c r="BV300" i="9"/>
  <c r="BU300" i="9"/>
  <c r="BT300" i="9"/>
  <c r="BU299" i="9"/>
  <c r="BT299" i="9"/>
  <c r="BS300" i="9"/>
  <c r="BR300" i="9"/>
  <c r="BQ300" i="9"/>
  <c r="BR299" i="9"/>
  <c r="BQ299" i="9"/>
  <c r="BV297" i="9"/>
  <c r="BU297" i="9"/>
  <c r="BT297" i="9"/>
  <c r="BU296" i="9"/>
  <c r="BT296" i="9"/>
  <c r="BS297" i="9"/>
  <c r="BR297" i="9"/>
  <c r="BQ297" i="9"/>
  <c r="BR296" i="9"/>
  <c r="BQ296" i="9"/>
  <c r="BV292" i="9"/>
  <c r="BU292" i="9"/>
  <c r="BT292" i="9"/>
  <c r="BU291" i="9"/>
  <c r="BT291" i="9"/>
  <c r="BS292" i="9"/>
  <c r="BR292" i="9"/>
  <c r="BQ292" i="9"/>
  <c r="BR291" i="9"/>
  <c r="BQ291" i="9"/>
  <c r="J304" i="9"/>
  <c r="BP303" i="9"/>
  <c r="BO303" i="9"/>
  <c r="BN303" i="9"/>
  <c r="BM303" i="9"/>
  <c r="BL303" i="9"/>
  <c r="BK303" i="9"/>
  <c r="BI303" i="9"/>
  <c r="BH303" i="9"/>
  <c r="BG303" i="9"/>
  <c r="BF303" i="9"/>
  <c r="BE303" i="9"/>
  <c r="BD303" i="9"/>
  <c r="BC303" i="9"/>
  <c r="BB303" i="9"/>
  <c r="BA303" i="9"/>
  <c r="AZ303" i="9"/>
  <c r="AY303" i="9"/>
  <c r="AX303" i="9"/>
  <c r="AV303" i="9"/>
  <c r="AU303" i="9"/>
  <c r="AT303" i="9"/>
  <c r="AS303" i="9"/>
  <c r="AR303" i="9"/>
  <c r="AQ303" i="9"/>
  <c r="AP303" i="9"/>
  <c r="AO303" i="9"/>
  <c r="AN303" i="9"/>
  <c r="AM303" i="9"/>
  <c r="AL303" i="9"/>
  <c r="AK303" i="9"/>
  <c r="AI303" i="9"/>
  <c r="AH303" i="9"/>
  <c r="AG303" i="9"/>
  <c r="AF303" i="9"/>
  <c r="AE303" i="9"/>
  <c r="AD303" i="9"/>
  <c r="AC303" i="9"/>
  <c r="AB303" i="9"/>
  <c r="AA303" i="9"/>
  <c r="Z303" i="9"/>
  <c r="Y303" i="9"/>
  <c r="X303" i="9"/>
  <c r="V303" i="9"/>
  <c r="U303" i="9"/>
  <c r="T303" i="9"/>
  <c r="S303" i="9"/>
  <c r="R303" i="9"/>
  <c r="Q303" i="9"/>
  <c r="P303" i="9"/>
  <c r="O303" i="9"/>
  <c r="N303" i="9"/>
  <c r="M303" i="9"/>
  <c r="L303" i="9"/>
  <c r="K303" i="9"/>
  <c r="BO302" i="9"/>
  <c r="BN302" i="9"/>
  <c r="BL302" i="9"/>
  <c r="BK302" i="9"/>
  <c r="BH302" i="9"/>
  <c r="BG302" i="9"/>
  <c r="BE302" i="9"/>
  <c r="BD302" i="9"/>
  <c r="BB302" i="9"/>
  <c r="BA302" i="9"/>
  <c r="AY302" i="9"/>
  <c r="AX302" i="9"/>
  <c r="AU302" i="9"/>
  <c r="AT302" i="9"/>
  <c r="AR302" i="9"/>
  <c r="AQ302" i="9"/>
  <c r="AO302" i="9"/>
  <c r="AN302" i="9"/>
  <c r="AL302" i="9"/>
  <c r="AK302" i="9"/>
  <c r="AH302" i="9"/>
  <c r="AG302" i="9"/>
  <c r="AE302" i="9"/>
  <c r="AD302" i="9"/>
  <c r="AB302" i="9"/>
  <c r="AA302" i="9"/>
  <c r="Y302" i="9"/>
  <c r="X302" i="9"/>
  <c r="U302" i="9"/>
  <c r="T302" i="9"/>
  <c r="R302" i="9"/>
  <c r="Q302" i="9"/>
  <c r="O302" i="9"/>
  <c r="N302" i="9"/>
  <c r="L302" i="9"/>
  <c r="K302" i="9"/>
  <c r="J288" i="9"/>
  <c r="BV287" i="9"/>
  <c r="BU287" i="9"/>
  <c r="BT287" i="9"/>
  <c r="BS287" i="9"/>
  <c r="BR287" i="9"/>
  <c r="BQ287" i="9"/>
  <c r="BP287" i="9"/>
  <c r="BO287" i="9"/>
  <c r="BN287" i="9"/>
  <c r="BM287" i="9"/>
  <c r="BL287" i="9"/>
  <c r="BK287" i="9"/>
  <c r="BI287" i="9"/>
  <c r="BH287" i="9"/>
  <c r="BG287" i="9"/>
  <c r="BF287" i="9"/>
  <c r="BE287" i="9"/>
  <c r="BD287" i="9"/>
  <c r="BC287" i="9"/>
  <c r="BB287" i="9"/>
  <c r="BA287" i="9"/>
  <c r="AZ287" i="9"/>
  <c r="AY287" i="9"/>
  <c r="AX287" i="9"/>
  <c r="AV287" i="9"/>
  <c r="AU287" i="9"/>
  <c r="AT287" i="9"/>
  <c r="AS287" i="9"/>
  <c r="AR287" i="9"/>
  <c r="AQ287" i="9"/>
  <c r="AP287" i="9"/>
  <c r="AO287" i="9"/>
  <c r="AN287" i="9"/>
  <c r="AM287" i="9"/>
  <c r="AL287" i="9"/>
  <c r="AK287" i="9"/>
  <c r="AI287" i="9"/>
  <c r="AH287" i="9"/>
  <c r="AG287" i="9"/>
  <c r="AF287" i="9"/>
  <c r="AE287" i="9"/>
  <c r="AD287" i="9"/>
  <c r="AC287" i="9"/>
  <c r="AB287" i="9"/>
  <c r="AA287" i="9"/>
  <c r="Z287" i="9"/>
  <c r="Y287" i="9"/>
  <c r="X287" i="9"/>
  <c r="V287" i="9"/>
  <c r="U287" i="9"/>
  <c r="T287" i="9"/>
  <c r="S287" i="9"/>
  <c r="R287" i="9"/>
  <c r="Q287" i="9"/>
  <c r="P287" i="9"/>
  <c r="O287" i="9"/>
  <c r="N287" i="9"/>
  <c r="M287" i="9"/>
  <c r="L287" i="9"/>
  <c r="K287" i="9"/>
  <c r="BU286" i="9"/>
  <c r="BT286" i="9"/>
  <c r="BR286" i="9"/>
  <c r="BQ286" i="9"/>
  <c r="BO286" i="9"/>
  <c r="BN286" i="9"/>
  <c r="BL286" i="9"/>
  <c r="BK286" i="9"/>
  <c r="BH286" i="9"/>
  <c r="BG286" i="9"/>
  <c r="BE286" i="9"/>
  <c r="BD286" i="9"/>
  <c r="BB286" i="9"/>
  <c r="BA286" i="9"/>
  <c r="AY286" i="9"/>
  <c r="AX286" i="9"/>
  <c r="AU286" i="9"/>
  <c r="AT286" i="9"/>
  <c r="AR286" i="9"/>
  <c r="AQ286" i="9"/>
  <c r="AO286" i="9"/>
  <c r="AN286" i="9"/>
  <c r="AL286" i="9"/>
  <c r="AK286" i="9"/>
  <c r="AH286" i="9"/>
  <c r="AG286" i="9"/>
  <c r="AE286" i="9"/>
  <c r="AD286" i="9"/>
  <c r="AB286" i="9"/>
  <c r="AA286" i="9"/>
  <c r="Y286" i="9"/>
  <c r="X286" i="9"/>
  <c r="U286" i="9"/>
  <c r="T286" i="9"/>
  <c r="R286" i="9"/>
  <c r="Q286" i="9"/>
  <c r="O286" i="9"/>
  <c r="N286" i="9"/>
  <c r="L286" i="9"/>
  <c r="K286" i="9"/>
  <c r="BU234" i="9"/>
  <c r="BT234" i="9"/>
  <c r="BS234" i="9"/>
  <c r="BR234" i="9"/>
  <c r="BQ234" i="9"/>
  <c r="BU231" i="9"/>
  <c r="BT231" i="9"/>
  <c r="BS231" i="9"/>
  <c r="BR231" i="9"/>
  <c r="BQ231" i="9"/>
  <c r="BU228" i="9"/>
  <c r="BT228" i="9"/>
  <c r="BS228" i="9"/>
  <c r="BR228" i="9"/>
  <c r="BQ228" i="9"/>
  <c r="BU225" i="9"/>
  <c r="BT225" i="9"/>
  <c r="BS225" i="9"/>
  <c r="BR225" i="9"/>
  <c r="BQ225" i="9"/>
  <c r="BU222" i="9"/>
  <c r="BT222" i="9"/>
  <c r="BS222" i="9"/>
  <c r="BR222" i="9"/>
  <c r="BQ222" i="9"/>
  <c r="BU219" i="9"/>
  <c r="BT219" i="9"/>
  <c r="BS219" i="9"/>
  <c r="BR219" i="9"/>
  <c r="BQ219" i="9"/>
  <c r="BU216" i="9"/>
  <c r="BT216" i="9"/>
  <c r="BS216" i="9"/>
  <c r="BR216" i="9"/>
  <c r="BQ216" i="9"/>
  <c r="BU213" i="9"/>
  <c r="BT213" i="9"/>
  <c r="BS213" i="9"/>
  <c r="BR213" i="9"/>
  <c r="BQ213" i="9"/>
  <c r="BU210" i="9"/>
  <c r="BT210" i="9"/>
  <c r="BS210" i="9"/>
  <c r="BR210" i="9"/>
  <c r="BQ210" i="9"/>
  <c r="BU207" i="9"/>
  <c r="BT207" i="9"/>
  <c r="BS207" i="9"/>
  <c r="BR207" i="9"/>
  <c r="BQ207" i="9"/>
  <c r="BU204" i="9"/>
  <c r="BT204" i="9"/>
  <c r="BS204" i="9"/>
  <c r="BR204" i="9"/>
  <c r="BQ204" i="9"/>
  <c r="BU201" i="9"/>
  <c r="BT201" i="9"/>
  <c r="BS201" i="9"/>
  <c r="BR201" i="9"/>
  <c r="BQ201" i="9"/>
  <c r="BU283" i="9"/>
  <c r="BT283" i="9"/>
  <c r="BR283" i="9"/>
  <c r="BQ283" i="9"/>
  <c r="BU280" i="9"/>
  <c r="BT280" i="9"/>
  <c r="BR280" i="9"/>
  <c r="BQ280" i="9"/>
  <c r="BU277" i="9"/>
  <c r="BT277" i="9"/>
  <c r="BR277" i="9"/>
  <c r="BQ277" i="9"/>
  <c r="BU274" i="9"/>
  <c r="BT274" i="9"/>
  <c r="BR274" i="9"/>
  <c r="BQ274" i="9"/>
  <c r="BU268" i="9"/>
  <c r="BT268" i="9"/>
  <c r="BR268" i="9"/>
  <c r="BQ268" i="9"/>
  <c r="BU265" i="9"/>
  <c r="BT265" i="9"/>
  <c r="BR265" i="9"/>
  <c r="BQ265" i="9"/>
  <c r="BU262" i="9"/>
  <c r="BT262" i="9"/>
  <c r="BR262" i="9"/>
  <c r="BQ262" i="9"/>
  <c r="BU259" i="9"/>
  <c r="BT259" i="9"/>
  <c r="BR259" i="9"/>
  <c r="BQ259" i="9"/>
  <c r="BU256" i="9"/>
  <c r="BT256" i="9"/>
  <c r="BR256" i="9"/>
  <c r="BQ256" i="9"/>
  <c r="BU253" i="9"/>
  <c r="BT253" i="9"/>
  <c r="BR253" i="9"/>
  <c r="BQ253" i="9"/>
  <c r="BU248" i="9"/>
  <c r="BT248" i="9"/>
  <c r="BR248" i="9"/>
  <c r="BQ248" i="9"/>
  <c r="BU245" i="9"/>
  <c r="BT245" i="9"/>
  <c r="BR245" i="9"/>
  <c r="BQ245" i="9"/>
  <c r="BU242" i="9"/>
  <c r="BT242" i="9"/>
  <c r="BR242" i="9"/>
  <c r="BQ242" i="9"/>
  <c r="BU239" i="9"/>
  <c r="BT239" i="9"/>
  <c r="BR239" i="9"/>
  <c r="BQ239" i="9"/>
  <c r="BU236" i="9"/>
  <c r="BT236" i="9"/>
  <c r="BR236" i="9"/>
  <c r="BQ236" i="9"/>
  <c r="BU233" i="9"/>
  <c r="BT233" i="9"/>
  <c r="BR233" i="9"/>
  <c r="BQ233" i="9"/>
  <c r="BU230" i="9"/>
  <c r="BT230" i="9"/>
  <c r="BR230" i="9"/>
  <c r="BQ230" i="9"/>
  <c r="BU227" i="9"/>
  <c r="BT227" i="9"/>
  <c r="BR227" i="9"/>
  <c r="BQ227" i="9"/>
  <c r="BU224" i="9"/>
  <c r="BT224" i="9"/>
  <c r="BR224" i="9"/>
  <c r="BQ224" i="9"/>
  <c r="BU221" i="9"/>
  <c r="BT221" i="9"/>
  <c r="BR221" i="9"/>
  <c r="BQ221" i="9"/>
  <c r="BU218" i="9"/>
  <c r="BT218" i="9"/>
  <c r="BR218" i="9"/>
  <c r="BQ218" i="9"/>
  <c r="BU215" i="9"/>
  <c r="BT215" i="9"/>
  <c r="BR215" i="9"/>
  <c r="BQ215" i="9"/>
  <c r="BU212" i="9"/>
  <c r="BT212" i="9"/>
  <c r="BR212" i="9"/>
  <c r="BQ212" i="9"/>
  <c r="BU209" i="9"/>
  <c r="BT209" i="9"/>
  <c r="BR209" i="9"/>
  <c r="BQ209" i="9"/>
  <c r="BU206" i="9"/>
  <c r="BT206" i="9"/>
  <c r="BR206" i="9"/>
  <c r="BQ206" i="9"/>
  <c r="BU203" i="9"/>
  <c r="BT203" i="9"/>
  <c r="BR203" i="9"/>
  <c r="BQ203" i="9"/>
  <c r="BU200" i="9"/>
  <c r="BT200" i="9"/>
  <c r="BR200" i="9"/>
  <c r="BQ200" i="9"/>
  <c r="BU197" i="9"/>
  <c r="BT197" i="9"/>
  <c r="BR197" i="9"/>
  <c r="BQ197" i="9"/>
  <c r="BU194" i="9"/>
  <c r="BT194" i="9"/>
  <c r="BR194" i="9"/>
  <c r="BQ194" i="9"/>
  <c r="BU191" i="9"/>
  <c r="BT191" i="9"/>
  <c r="BR191" i="9"/>
  <c r="BQ191" i="9"/>
  <c r="BU185" i="9"/>
  <c r="BT185" i="9"/>
  <c r="BR185" i="9"/>
  <c r="BQ185" i="9"/>
  <c r="BU182" i="9"/>
  <c r="BT182" i="9"/>
  <c r="BR182" i="9"/>
  <c r="BQ182" i="9"/>
  <c r="BU188" i="9"/>
  <c r="BT188" i="9"/>
  <c r="BR188" i="9"/>
  <c r="BQ188" i="9"/>
  <c r="BU179" i="9"/>
  <c r="BT179" i="9"/>
  <c r="BR179" i="9"/>
  <c r="BQ179" i="9"/>
  <c r="BU176" i="9"/>
  <c r="BT176" i="9"/>
  <c r="BR176" i="9"/>
  <c r="BQ176" i="9"/>
  <c r="BU173" i="9"/>
  <c r="BT173" i="9"/>
  <c r="BR173" i="9"/>
  <c r="BQ173" i="9"/>
  <c r="BU170" i="9"/>
  <c r="BT170" i="9"/>
  <c r="BR170" i="9"/>
  <c r="BQ170" i="9"/>
  <c r="BU167" i="9"/>
  <c r="BT167" i="9"/>
  <c r="BR167" i="9"/>
  <c r="BQ167" i="9"/>
  <c r="BU164" i="9"/>
  <c r="BT164" i="9"/>
  <c r="BR164" i="9"/>
  <c r="BQ164" i="9"/>
  <c r="BU161" i="9"/>
  <c r="BT161" i="9"/>
  <c r="BR161" i="9"/>
  <c r="BQ161" i="9"/>
  <c r="BU158" i="9"/>
  <c r="BT158" i="9"/>
  <c r="BR158" i="9"/>
  <c r="BQ158" i="9"/>
  <c r="BU149" i="9"/>
  <c r="BT149" i="9"/>
  <c r="BR149" i="9"/>
  <c r="BQ149" i="9"/>
  <c r="BU143" i="9"/>
  <c r="BT143" i="9"/>
  <c r="BR143" i="9"/>
  <c r="BQ143" i="9"/>
  <c r="BU140" i="9"/>
  <c r="BT140" i="9"/>
  <c r="BR140" i="9"/>
  <c r="BQ140" i="9"/>
  <c r="BU137" i="9"/>
  <c r="BT137" i="9"/>
  <c r="BR137" i="9"/>
  <c r="BQ137" i="9"/>
  <c r="BU134" i="9"/>
  <c r="BT134" i="9"/>
  <c r="BR134" i="9"/>
  <c r="BQ134" i="9"/>
  <c r="BU128" i="9"/>
  <c r="BT128" i="9"/>
  <c r="BR128" i="9"/>
  <c r="BQ128" i="9"/>
  <c r="BU125" i="9"/>
  <c r="BT125" i="9"/>
  <c r="BR125" i="9"/>
  <c r="BQ125" i="9"/>
  <c r="BU120" i="9"/>
  <c r="BT120" i="9"/>
  <c r="BR120" i="9"/>
  <c r="BQ120" i="9"/>
  <c r="BU117" i="9"/>
  <c r="BT117" i="9"/>
  <c r="BR117" i="9"/>
  <c r="BQ117" i="9"/>
  <c r="BU114" i="9"/>
  <c r="BT114" i="9"/>
  <c r="BR114" i="9"/>
  <c r="BQ114" i="9"/>
  <c r="BU111" i="9"/>
  <c r="BT111" i="9"/>
  <c r="BR111" i="9"/>
  <c r="BQ111" i="9"/>
  <c r="BW286" i="9" l="1"/>
  <c r="BW287" i="9"/>
  <c r="BW272" i="9"/>
  <c r="BW271" i="9"/>
  <c r="BR155" i="9"/>
  <c r="BQ155" i="9"/>
  <c r="BR152" i="9"/>
  <c r="BQ152" i="9"/>
  <c r="BU152" i="9"/>
  <c r="BT152" i="9"/>
  <c r="BV153" i="9"/>
  <c r="BT150" i="9"/>
  <c r="BT153" i="9"/>
  <c r="BJ445" i="9" l="1"/>
  <c r="AW273" i="9"/>
  <c r="AJ445" i="9"/>
  <c r="W273" i="9"/>
  <c r="BW273" i="9"/>
  <c r="AJ273" i="9"/>
  <c r="BW439" i="9"/>
  <c r="BW445" i="9"/>
  <c r="W445" i="9"/>
  <c r="BJ273" i="9"/>
  <c r="AJ439" i="9"/>
  <c r="W442" i="9"/>
  <c r="AW445" i="9"/>
  <c r="W304" i="9"/>
  <c r="AW307" i="9"/>
  <c r="BW288" i="9"/>
  <c r="AW442" i="9"/>
  <c r="W439" i="9"/>
  <c r="BJ442" i="9"/>
  <c r="BJ439" i="9"/>
  <c r="AJ442" i="9"/>
  <c r="AJ304" i="9"/>
  <c r="BW442" i="9"/>
  <c r="AW439" i="9"/>
  <c r="AJ307" i="9"/>
  <c r="BW307" i="9"/>
  <c r="W307" i="9"/>
  <c r="BJ304" i="9"/>
  <c r="W288" i="9"/>
  <c r="BJ307" i="9"/>
  <c r="BW304" i="9"/>
  <c r="AW304" i="9"/>
  <c r="AW288" i="9"/>
  <c r="AJ288" i="9"/>
  <c r="BJ288" i="9"/>
  <c r="J285" i="9"/>
  <c r="BV284" i="9"/>
  <c r="BU284" i="9"/>
  <c r="BT284" i="9"/>
  <c r="BS284" i="9"/>
  <c r="BR284" i="9"/>
  <c r="BQ284" i="9"/>
  <c r="BP284" i="9"/>
  <c r="BO284" i="9"/>
  <c r="BN284" i="9"/>
  <c r="BM284" i="9"/>
  <c r="BL284" i="9"/>
  <c r="BK284" i="9"/>
  <c r="BI284" i="9"/>
  <c r="BH284" i="9"/>
  <c r="BG284" i="9"/>
  <c r="BF284" i="9"/>
  <c r="BE284" i="9"/>
  <c r="BD284" i="9"/>
  <c r="BC284" i="9"/>
  <c r="BB284" i="9"/>
  <c r="BA284" i="9"/>
  <c r="AZ284" i="9"/>
  <c r="AY284" i="9"/>
  <c r="AX284" i="9"/>
  <c r="AV284" i="9"/>
  <c r="AU284" i="9"/>
  <c r="AT284" i="9"/>
  <c r="AS284" i="9"/>
  <c r="AR284" i="9"/>
  <c r="AQ284" i="9"/>
  <c r="AP284" i="9"/>
  <c r="AO284" i="9"/>
  <c r="AN284" i="9"/>
  <c r="AM284" i="9"/>
  <c r="AL284" i="9"/>
  <c r="AK284" i="9"/>
  <c r="AI284" i="9"/>
  <c r="AH284" i="9"/>
  <c r="AG284" i="9"/>
  <c r="AF284" i="9"/>
  <c r="AE284" i="9"/>
  <c r="AD284" i="9"/>
  <c r="AC284" i="9"/>
  <c r="AB284" i="9"/>
  <c r="AA284" i="9"/>
  <c r="Z284" i="9"/>
  <c r="Y284" i="9"/>
  <c r="X284" i="9"/>
  <c r="V284" i="9"/>
  <c r="U284" i="9"/>
  <c r="T284" i="9"/>
  <c r="S284" i="9"/>
  <c r="R284" i="9"/>
  <c r="Q284" i="9"/>
  <c r="P284" i="9"/>
  <c r="O284" i="9"/>
  <c r="N284" i="9"/>
  <c r="M284" i="9"/>
  <c r="L284" i="9"/>
  <c r="K284" i="9"/>
  <c r="BO283" i="9"/>
  <c r="BN283" i="9"/>
  <c r="BL283" i="9"/>
  <c r="BK283" i="9"/>
  <c r="BH283" i="9"/>
  <c r="BG283" i="9"/>
  <c r="BE283" i="9"/>
  <c r="BD283" i="9"/>
  <c r="BB283" i="9"/>
  <c r="BA283" i="9"/>
  <c r="AY283" i="9"/>
  <c r="AX283" i="9"/>
  <c r="AU283" i="9"/>
  <c r="AT283" i="9"/>
  <c r="AR283" i="9"/>
  <c r="AQ283" i="9"/>
  <c r="AO283" i="9"/>
  <c r="AN283" i="9"/>
  <c r="AL283" i="9"/>
  <c r="AK283" i="9"/>
  <c r="AH283" i="9"/>
  <c r="AG283" i="9"/>
  <c r="AE283" i="9"/>
  <c r="AD283" i="9"/>
  <c r="AB283" i="9"/>
  <c r="AA283" i="9"/>
  <c r="Y283" i="9"/>
  <c r="X283" i="9"/>
  <c r="U283" i="9"/>
  <c r="T283" i="9"/>
  <c r="R283" i="9"/>
  <c r="Q283" i="9"/>
  <c r="O283" i="9"/>
  <c r="N283" i="9"/>
  <c r="L283" i="9"/>
  <c r="K283" i="9"/>
  <c r="J282" i="9"/>
  <c r="BV281" i="9"/>
  <c r="BU281" i="9"/>
  <c r="BT281" i="9"/>
  <c r="BS281" i="9"/>
  <c r="BR281" i="9"/>
  <c r="BQ281" i="9"/>
  <c r="BP281" i="9"/>
  <c r="BO281" i="9"/>
  <c r="BN281" i="9"/>
  <c r="BM281" i="9"/>
  <c r="BL281" i="9"/>
  <c r="BK281" i="9"/>
  <c r="BI281" i="9"/>
  <c r="BH281" i="9"/>
  <c r="BG281" i="9"/>
  <c r="BF281" i="9"/>
  <c r="BE281" i="9"/>
  <c r="BD281" i="9"/>
  <c r="BC281" i="9"/>
  <c r="BB281" i="9"/>
  <c r="BA281" i="9"/>
  <c r="AZ281" i="9"/>
  <c r="AY281" i="9"/>
  <c r="AX281" i="9"/>
  <c r="AV281" i="9"/>
  <c r="AU281" i="9"/>
  <c r="AT281" i="9"/>
  <c r="AS281" i="9"/>
  <c r="AR281" i="9"/>
  <c r="AQ281" i="9"/>
  <c r="AP281" i="9"/>
  <c r="AO281" i="9"/>
  <c r="AN281" i="9"/>
  <c r="AM281" i="9"/>
  <c r="AL281" i="9"/>
  <c r="AK281" i="9"/>
  <c r="AI281" i="9"/>
  <c r="AH281" i="9"/>
  <c r="AG281" i="9"/>
  <c r="AF281" i="9"/>
  <c r="AE281" i="9"/>
  <c r="AD281" i="9"/>
  <c r="AC281" i="9"/>
  <c r="AB281" i="9"/>
  <c r="AA281" i="9"/>
  <c r="Z281" i="9"/>
  <c r="Y281" i="9"/>
  <c r="X281" i="9"/>
  <c r="V281" i="9"/>
  <c r="U281" i="9"/>
  <c r="T281" i="9"/>
  <c r="S281" i="9"/>
  <c r="R281" i="9"/>
  <c r="Q281" i="9"/>
  <c r="P281" i="9"/>
  <c r="O281" i="9"/>
  <c r="N281" i="9"/>
  <c r="M281" i="9"/>
  <c r="L281" i="9"/>
  <c r="K281" i="9"/>
  <c r="BO280" i="9"/>
  <c r="BN280" i="9"/>
  <c r="BL280" i="9"/>
  <c r="BK280" i="9"/>
  <c r="BW280" i="9" s="1"/>
  <c r="BH280" i="9"/>
  <c r="BG280" i="9"/>
  <c r="BE280" i="9"/>
  <c r="BD280" i="9"/>
  <c r="BB280" i="9"/>
  <c r="BA280" i="9"/>
  <c r="AY280" i="9"/>
  <c r="AX280" i="9"/>
  <c r="AU280" i="9"/>
  <c r="AT280" i="9"/>
  <c r="AR280" i="9"/>
  <c r="AQ280" i="9"/>
  <c r="AO280" i="9"/>
  <c r="AN280" i="9"/>
  <c r="AL280" i="9"/>
  <c r="AK280" i="9"/>
  <c r="AH280" i="9"/>
  <c r="AG280" i="9"/>
  <c r="AE280" i="9"/>
  <c r="AD280" i="9"/>
  <c r="AB280" i="9"/>
  <c r="AA280" i="9"/>
  <c r="Y280" i="9"/>
  <c r="X280" i="9"/>
  <c r="U280" i="9"/>
  <c r="T280" i="9"/>
  <c r="R280" i="9"/>
  <c r="Q280" i="9"/>
  <c r="O280" i="9"/>
  <c r="N280" i="9"/>
  <c r="L280" i="9"/>
  <c r="K280" i="9"/>
  <c r="J279" i="9"/>
  <c r="BV278" i="9"/>
  <c r="BU278" i="9"/>
  <c r="BT278" i="9"/>
  <c r="BS278" i="9"/>
  <c r="BR278" i="9"/>
  <c r="BQ278" i="9"/>
  <c r="BP278" i="9"/>
  <c r="BO278" i="9"/>
  <c r="BN278" i="9"/>
  <c r="BM278" i="9"/>
  <c r="BL278" i="9"/>
  <c r="BK278" i="9"/>
  <c r="BI278" i="9"/>
  <c r="BH278" i="9"/>
  <c r="BG278" i="9"/>
  <c r="BF278" i="9"/>
  <c r="BE278" i="9"/>
  <c r="BD278" i="9"/>
  <c r="BC278" i="9"/>
  <c r="BB278" i="9"/>
  <c r="BA278" i="9"/>
  <c r="AZ278" i="9"/>
  <c r="AY278" i="9"/>
  <c r="AX278" i="9"/>
  <c r="AV278" i="9"/>
  <c r="AU278" i="9"/>
  <c r="AT278" i="9"/>
  <c r="AS278" i="9"/>
  <c r="AR278" i="9"/>
  <c r="AQ278" i="9"/>
  <c r="AP278" i="9"/>
  <c r="AO278" i="9"/>
  <c r="AN278" i="9"/>
  <c r="AM278" i="9"/>
  <c r="AL278" i="9"/>
  <c r="AK278" i="9"/>
  <c r="AI278" i="9"/>
  <c r="AH278" i="9"/>
  <c r="AG278" i="9"/>
  <c r="AF278" i="9"/>
  <c r="AE278" i="9"/>
  <c r="AD278" i="9"/>
  <c r="AC278" i="9"/>
  <c r="AB278" i="9"/>
  <c r="AA278" i="9"/>
  <c r="Z278" i="9"/>
  <c r="Y278" i="9"/>
  <c r="X278" i="9"/>
  <c r="V278" i="9"/>
  <c r="U278" i="9"/>
  <c r="T278" i="9"/>
  <c r="S278" i="9"/>
  <c r="R278" i="9"/>
  <c r="Q278" i="9"/>
  <c r="P278" i="9"/>
  <c r="O278" i="9"/>
  <c r="N278" i="9"/>
  <c r="M278" i="9"/>
  <c r="L278" i="9"/>
  <c r="K278" i="9"/>
  <c r="BO277" i="9"/>
  <c r="BN277" i="9"/>
  <c r="BL277" i="9"/>
  <c r="BK277" i="9"/>
  <c r="BH277" i="9"/>
  <c r="BG277" i="9"/>
  <c r="BE277" i="9"/>
  <c r="BD277" i="9"/>
  <c r="BB277" i="9"/>
  <c r="BA277" i="9"/>
  <c r="AY277" i="9"/>
  <c r="AX277" i="9"/>
  <c r="AU277" i="9"/>
  <c r="AT277" i="9"/>
  <c r="AR277" i="9"/>
  <c r="AQ277" i="9"/>
  <c r="AO277" i="9"/>
  <c r="AN277" i="9"/>
  <c r="AL277" i="9"/>
  <c r="AK277" i="9"/>
  <c r="AH277" i="9"/>
  <c r="AG277" i="9"/>
  <c r="AE277" i="9"/>
  <c r="AD277" i="9"/>
  <c r="AB277" i="9"/>
  <c r="AA277" i="9"/>
  <c r="Y277" i="9"/>
  <c r="X277" i="9"/>
  <c r="U277" i="9"/>
  <c r="T277" i="9"/>
  <c r="R277" i="9"/>
  <c r="Q277" i="9"/>
  <c r="O277" i="9"/>
  <c r="N277" i="9"/>
  <c r="L277" i="9"/>
  <c r="K277" i="9"/>
  <c r="BW281" i="9" l="1"/>
  <c r="BW283" i="9"/>
  <c r="BW284" i="9"/>
  <c r="BW277" i="9"/>
  <c r="BW278" i="9"/>
  <c r="BW282" i="9" l="1"/>
  <c r="BW279" i="9"/>
  <c r="BW285" i="9"/>
  <c r="BJ282" i="9"/>
  <c r="W282" i="9"/>
  <c r="AJ285" i="9"/>
  <c r="AW285" i="9"/>
  <c r="W285" i="9"/>
  <c r="AJ282" i="9"/>
  <c r="BJ285" i="9"/>
  <c r="AW282" i="9"/>
  <c r="AJ279" i="9"/>
  <c r="BJ279" i="9"/>
  <c r="AW279" i="9"/>
  <c r="W279" i="9"/>
  <c r="BV275" i="9" l="1"/>
  <c r="BU275" i="9"/>
  <c r="BT275" i="9"/>
  <c r="BS275" i="9"/>
  <c r="BR275" i="9"/>
  <c r="BQ275" i="9"/>
  <c r="BV269" i="9"/>
  <c r="BU269" i="9"/>
  <c r="BT269" i="9"/>
  <c r="BS269" i="9"/>
  <c r="BR269" i="9"/>
  <c r="BQ269" i="9"/>
  <c r="BV266" i="9"/>
  <c r="BU266" i="9"/>
  <c r="BT266" i="9"/>
  <c r="BS266" i="9"/>
  <c r="BR266" i="9"/>
  <c r="BQ266" i="9"/>
  <c r="BV263" i="9"/>
  <c r="BU263" i="9"/>
  <c r="BT263" i="9"/>
  <c r="BS263" i="9"/>
  <c r="BR263" i="9"/>
  <c r="BQ263" i="9"/>
  <c r="BV260" i="9"/>
  <c r="BU260" i="9"/>
  <c r="BT260" i="9"/>
  <c r="BS260" i="9"/>
  <c r="BR260" i="9"/>
  <c r="BQ260" i="9"/>
  <c r="BV257" i="9"/>
  <c r="BU257" i="9"/>
  <c r="BT257" i="9"/>
  <c r="BS257" i="9"/>
  <c r="BR257" i="9"/>
  <c r="BQ257" i="9"/>
  <c r="BV254" i="9"/>
  <c r="BU254" i="9"/>
  <c r="BT254" i="9"/>
  <c r="BS254" i="9"/>
  <c r="BR254" i="9"/>
  <c r="BQ254" i="9"/>
  <c r="BV249" i="9"/>
  <c r="BU249" i="9"/>
  <c r="BT249" i="9"/>
  <c r="BS249" i="9"/>
  <c r="BR249" i="9"/>
  <c r="BQ249" i="9"/>
  <c r="BV246" i="9"/>
  <c r="BU246" i="9"/>
  <c r="BT246" i="9"/>
  <c r="BS246" i="9"/>
  <c r="BR246" i="9"/>
  <c r="BQ246" i="9"/>
  <c r="BV243" i="9"/>
  <c r="BU243" i="9"/>
  <c r="BT243" i="9"/>
  <c r="BS243" i="9"/>
  <c r="BR243" i="9"/>
  <c r="BQ243" i="9"/>
  <c r="BV240" i="9"/>
  <c r="BU240" i="9"/>
  <c r="BT240" i="9"/>
  <c r="BS240" i="9"/>
  <c r="BR240" i="9"/>
  <c r="BQ240" i="9"/>
  <c r="BV237" i="9"/>
  <c r="BU237" i="9"/>
  <c r="BT237" i="9"/>
  <c r="BS237" i="9"/>
  <c r="BR237" i="9"/>
  <c r="BQ237" i="9"/>
  <c r="BV198" i="9"/>
  <c r="BU198" i="9"/>
  <c r="BT198" i="9"/>
  <c r="BS198" i="9"/>
  <c r="BR198" i="9"/>
  <c r="BQ198" i="9"/>
  <c r="BV195" i="9"/>
  <c r="BU195" i="9"/>
  <c r="BT195" i="9"/>
  <c r="BS195" i="9"/>
  <c r="BR195" i="9"/>
  <c r="BQ195" i="9"/>
  <c r="BV192" i="9"/>
  <c r="BU192" i="9"/>
  <c r="BT192" i="9"/>
  <c r="BS192" i="9"/>
  <c r="BR192" i="9"/>
  <c r="BQ192" i="9"/>
  <c r="BV189" i="9"/>
  <c r="BU189" i="9"/>
  <c r="BT189" i="9"/>
  <c r="BS189" i="9"/>
  <c r="BR189" i="9"/>
  <c r="BQ189" i="9"/>
  <c r="BV186" i="9"/>
  <c r="BU186" i="9"/>
  <c r="BT186" i="9"/>
  <c r="BS186" i="9"/>
  <c r="BR186" i="9"/>
  <c r="BQ186" i="9"/>
  <c r="BV183" i="9"/>
  <c r="BU183" i="9"/>
  <c r="BT183" i="9"/>
  <c r="BS183" i="9"/>
  <c r="BR183" i="9"/>
  <c r="BQ183" i="9"/>
  <c r="BV180" i="9"/>
  <c r="BU180" i="9"/>
  <c r="BT180" i="9"/>
  <c r="BS180" i="9"/>
  <c r="BR180" i="9"/>
  <c r="BQ180" i="9"/>
  <c r="BV177" i="9"/>
  <c r="BU177" i="9"/>
  <c r="BT177" i="9"/>
  <c r="BS177" i="9"/>
  <c r="BR177" i="9"/>
  <c r="BQ177" i="9"/>
  <c r="BV174" i="9"/>
  <c r="BU174" i="9"/>
  <c r="BT174" i="9"/>
  <c r="BS174" i="9"/>
  <c r="BR174" i="9"/>
  <c r="BQ174" i="9"/>
  <c r="BV171" i="9"/>
  <c r="BU171" i="9"/>
  <c r="BT171" i="9"/>
  <c r="BS171" i="9"/>
  <c r="BR171" i="9"/>
  <c r="BQ171" i="9"/>
  <c r="BV168" i="9"/>
  <c r="BU168" i="9"/>
  <c r="BT168" i="9"/>
  <c r="BS168" i="9"/>
  <c r="BR168" i="9"/>
  <c r="BQ168" i="9"/>
  <c r="BV165" i="9"/>
  <c r="BU165" i="9"/>
  <c r="BT165" i="9"/>
  <c r="BS165" i="9"/>
  <c r="BR165" i="9"/>
  <c r="BQ165" i="9"/>
  <c r="BV162" i="9"/>
  <c r="BU162" i="9"/>
  <c r="BT162" i="9"/>
  <c r="BS162" i="9"/>
  <c r="BR162" i="9"/>
  <c r="BQ162" i="9"/>
  <c r="BV159" i="9"/>
  <c r="BU159" i="9"/>
  <c r="BT159" i="9"/>
  <c r="BS159" i="9"/>
  <c r="BR159" i="9"/>
  <c r="BQ159" i="9"/>
  <c r="BV156" i="9"/>
  <c r="BU156" i="9"/>
  <c r="BT156" i="9"/>
  <c r="BS156" i="9"/>
  <c r="BR156" i="9"/>
  <c r="BQ156" i="9"/>
  <c r="BS153" i="9"/>
  <c r="BR153" i="9"/>
  <c r="BQ153" i="9"/>
  <c r="BV150" i="9"/>
  <c r="BU150" i="9"/>
  <c r="BS150" i="9"/>
  <c r="BR150" i="9"/>
  <c r="BQ150" i="9"/>
  <c r="BS144" i="9"/>
  <c r="BR144" i="9"/>
  <c r="BQ144" i="9"/>
  <c r="BU141" i="9"/>
  <c r="BT141" i="9"/>
  <c r="BS141" i="9"/>
  <c r="BR141" i="9"/>
  <c r="BQ141" i="9"/>
  <c r="BU138" i="9"/>
  <c r="BT138" i="9"/>
  <c r="BS138" i="9"/>
  <c r="BR138" i="9"/>
  <c r="BQ138" i="9"/>
  <c r="BU135" i="9"/>
  <c r="BT135" i="9"/>
  <c r="BS135" i="9"/>
  <c r="BR135" i="9"/>
  <c r="BQ135" i="9"/>
  <c r="BU129" i="9"/>
  <c r="BT129" i="9"/>
  <c r="BS129" i="9"/>
  <c r="BR129" i="9"/>
  <c r="BQ129" i="9"/>
  <c r="BU126" i="9"/>
  <c r="BT126" i="9"/>
  <c r="BS126" i="9"/>
  <c r="BR126" i="9"/>
  <c r="BQ126" i="9"/>
  <c r="BU121" i="9"/>
  <c r="BT121" i="9"/>
  <c r="BS121" i="9"/>
  <c r="BR121" i="9"/>
  <c r="BQ121" i="9"/>
  <c r="BU118" i="9"/>
  <c r="BT118" i="9"/>
  <c r="BS118" i="9"/>
  <c r="BR118" i="9"/>
  <c r="BQ118" i="9"/>
  <c r="BU115" i="9"/>
  <c r="BT115" i="9"/>
  <c r="BS115" i="9"/>
  <c r="BR115" i="9"/>
  <c r="BQ115" i="9"/>
  <c r="BU112" i="9"/>
  <c r="BT112" i="9"/>
  <c r="BS112" i="9"/>
  <c r="BR112" i="9"/>
  <c r="BQ112" i="9"/>
  <c r="J276" i="9"/>
  <c r="BP275" i="9"/>
  <c r="BO275" i="9"/>
  <c r="BN275" i="9"/>
  <c r="BM275" i="9"/>
  <c r="BL275" i="9"/>
  <c r="BK275" i="9"/>
  <c r="BI275" i="9"/>
  <c r="BH275" i="9"/>
  <c r="BG275" i="9"/>
  <c r="BF275" i="9"/>
  <c r="BE275" i="9"/>
  <c r="BD275" i="9"/>
  <c r="BC275" i="9"/>
  <c r="BB275" i="9"/>
  <c r="BA275" i="9"/>
  <c r="AZ275" i="9"/>
  <c r="AY275" i="9"/>
  <c r="AX275" i="9"/>
  <c r="AV275" i="9"/>
  <c r="AU275" i="9"/>
  <c r="AT275" i="9"/>
  <c r="AS275" i="9"/>
  <c r="AR275" i="9"/>
  <c r="AQ275" i="9"/>
  <c r="AP275" i="9"/>
  <c r="AO275" i="9"/>
  <c r="AN275" i="9"/>
  <c r="AM275" i="9"/>
  <c r="AL275" i="9"/>
  <c r="AK275" i="9"/>
  <c r="AI275" i="9"/>
  <c r="AH275" i="9"/>
  <c r="AG275" i="9"/>
  <c r="AF275" i="9"/>
  <c r="AE275" i="9"/>
  <c r="AD275" i="9"/>
  <c r="AC275" i="9"/>
  <c r="AB275" i="9"/>
  <c r="AA275" i="9"/>
  <c r="Z275" i="9"/>
  <c r="Y275" i="9"/>
  <c r="X275" i="9"/>
  <c r="V275" i="9"/>
  <c r="U275" i="9"/>
  <c r="T275" i="9"/>
  <c r="S275" i="9"/>
  <c r="R275" i="9"/>
  <c r="Q275" i="9"/>
  <c r="P275" i="9"/>
  <c r="O275" i="9"/>
  <c r="N275" i="9"/>
  <c r="M275" i="9"/>
  <c r="L275" i="9"/>
  <c r="K275" i="9"/>
  <c r="BO274" i="9"/>
  <c r="BN274" i="9"/>
  <c r="BL274" i="9"/>
  <c r="BK274" i="9"/>
  <c r="BH274" i="9"/>
  <c r="BG274" i="9"/>
  <c r="BE274" i="9"/>
  <c r="BD274" i="9"/>
  <c r="BB274" i="9"/>
  <c r="BA274" i="9"/>
  <c r="AY274" i="9"/>
  <c r="AX274" i="9"/>
  <c r="AU274" i="9"/>
  <c r="AT274" i="9"/>
  <c r="AR274" i="9"/>
  <c r="AQ274" i="9"/>
  <c r="AO274" i="9"/>
  <c r="AN274" i="9"/>
  <c r="AL274" i="9"/>
  <c r="AK274" i="9"/>
  <c r="AH274" i="9"/>
  <c r="AG274" i="9"/>
  <c r="AE274" i="9"/>
  <c r="AD274" i="9"/>
  <c r="AB274" i="9"/>
  <c r="AA274" i="9"/>
  <c r="Y274" i="9"/>
  <c r="X274" i="9"/>
  <c r="U274" i="9"/>
  <c r="T274" i="9"/>
  <c r="R274" i="9"/>
  <c r="Q274" i="9"/>
  <c r="O274" i="9"/>
  <c r="N274" i="9"/>
  <c r="L274" i="9"/>
  <c r="K274" i="9"/>
  <c r="J145" i="9"/>
  <c r="BV144" i="9"/>
  <c r="BP144" i="9"/>
  <c r="BO144" i="9"/>
  <c r="BN144" i="9"/>
  <c r="BM144" i="9"/>
  <c r="BL144" i="9"/>
  <c r="BK144" i="9"/>
  <c r="BI144" i="9"/>
  <c r="BH144" i="9"/>
  <c r="BG144" i="9"/>
  <c r="BF144" i="9"/>
  <c r="BE144" i="9"/>
  <c r="BD144" i="9"/>
  <c r="BC144" i="9"/>
  <c r="BB144" i="9"/>
  <c r="BA144" i="9"/>
  <c r="AZ144" i="9"/>
  <c r="AY144" i="9"/>
  <c r="AX144" i="9"/>
  <c r="AV144" i="9"/>
  <c r="AU144" i="9"/>
  <c r="AT144" i="9"/>
  <c r="AS144" i="9"/>
  <c r="AR144" i="9"/>
  <c r="AQ144" i="9"/>
  <c r="AP144" i="9"/>
  <c r="AO144" i="9"/>
  <c r="AN144" i="9"/>
  <c r="AM144" i="9"/>
  <c r="AL144" i="9"/>
  <c r="AK144" i="9"/>
  <c r="AI144" i="9"/>
  <c r="AH144" i="9"/>
  <c r="AG144" i="9"/>
  <c r="AF144" i="9"/>
  <c r="AE144" i="9"/>
  <c r="AD144" i="9"/>
  <c r="AC144" i="9"/>
  <c r="AB144" i="9"/>
  <c r="AA144" i="9"/>
  <c r="Z144" i="9"/>
  <c r="Y144" i="9"/>
  <c r="X144" i="9"/>
  <c r="V144" i="9"/>
  <c r="U144" i="9"/>
  <c r="T144" i="9"/>
  <c r="S144" i="9"/>
  <c r="R144" i="9"/>
  <c r="Q144" i="9"/>
  <c r="P144" i="9"/>
  <c r="O144" i="9"/>
  <c r="N144" i="9"/>
  <c r="M144" i="9"/>
  <c r="L144" i="9"/>
  <c r="K144" i="9"/>
  <c r="BO143" i="9"/>
  <c r="BN143" i="9"/>
  <c r="BL143" i="9"/>
  <c r="BK143" i="9"/>
  <c r="BH143" i="9"/>
  <c r="BG143" i="9"/>
  <c r="BE143" i="9"/>
  <c r="BD143" i="9"/>
  <c r="BB143" i="9"/>
  <c r="BA143" i="9"/>
  <c r="AY143" i="9"/>
  <c r="AX143" i="9"/>
  <c r="AU143" i="9"/>
  <c r="AT143" i="9"/>
  <c r="AR143" i="9"/>
  <c r="AQ143" i="9"/>
  <c r="AO143" i="9"/>
  <c r="AN143" i="9"/>
  <c r="AL143" i="9"/>
  <c r="AK143" i="9"/>
  <c r="AH143" i="9"/>
  <c r="AG143" i="9"/>
  <c r="AE143" i="9"/>
  <c r="AD143" i="9"/>
  <c r="AB143" i="9"/>
  <c r="AA143" i="9"/>
  <c r="Y143" i="9"/>
  <c r="X143" i="9"/>
  <c r="U143" i="9"/>
  <c r="T143" i="9"/>
  <c r="R143" i="9"/>
  <c r="Q143" i="9"/>
  <c r="O143" i="9"/>
  <c r="N143" i="9"/>
  <c r="L143" i="9"/>
  <c r="K143" i="9"/>
  <c r="BV121" i="9"/>
  <c r="BP121" i="9"/>
  <c r="BO121" i="9"/>
  <c r="BN121" i="9"/>
  <c r="BM121" i="9"/>
  <c r="BL121" i="9"/>
  <c r="BK121" i="9"/>
  <c r="BI121" i="9"/>
  <c r="BH121" i="9"/>
  <c r="BG121" i="9"/>
  <c r="BF121" i="9"/>
  <c r="BE121" i="9"/>
  <c r="BD121" i="9"/>
  <c r="BC121" i="9"/>
  <c r="BB121" i="9"/>
  <c r="BA121" i="9"/>
  <c r="AZ121" i="9"/>
  <c r="AY121" i="9"/>
  <c r="AX121" i="9"/>
  <c r="AV121" i="9"/>
  <c r="AU121" i="9"/>
  <c r="AT121" i="9"/>
  <c r="AS121" i="9"/>
  <c r="AR121" i="9"/>
  <c r="AQ121" i="9"/>
  <c r="AP121" i="9"/>
  <c r="AO121" i="9"/>
  <c r="AN121" i="9"/>
  <c r="AM121" i="9"/>
  <c r="AL121" i="9"/>
  <c r="AK121" i="9"/>
  <c r="AI121" i="9"/>
  <c r="AH121" i="9"/>
  <c r="AG121" i="9"/>
  <c r="AF121" i="9"/>
  <c r="AE121" i="9"/>
  <c r="AD121" i="9"/>
  <c r="AC121" i="9"/>
  <c r="AB121" i="9"/>
  <c r="AA121" i="9"/>
  <c r="Z121" i="9"/>
  <c r="Y121" i="9"/>
  <c r="X121" i="9"/>
  <c r="V121" i="9"/>
  <c r="U121" i="9"/>
  <c r="T121" i="9"/>
  <c r="S121" i="9"/>
  <c r="R121" i="9"/>
  <c r="Q121" i="9"/>
  <c r="P121" i="9"/>
  <c r="O121" i="9"/>
  <c r="N121" i="9"/>
  <c r="M121" i="9"/>
  <c r="L121" i="9"/>
  <c r="K121" i="9"/>
  <c r="BO120" i="9"/>
  <c r="BN120" i="9"/>
  <c r="BL120" i="9"/>
  <c r="BK120" i="9"/>
  <c r="BH120" i="9"/>
  <c r="BG120" i="9"/>
  <c r="BE120" i="9"/>
  <c r="BD120" i="9"/>
  <c r="BB120" i="9"/>
  <c r="BA120" i="9"/>
  <c r="AY120" i="9"/>
  <c r="AX120" i="9"/>
  <c r="AU120" i="9"/>
  <c r="AT120" i="9"/>
  <c r="AR120" i="9"/>
  <c r="AQ120" i="9"/>
  <c r="AO120" i="9"/>
  <c r="AN120" i="9"/>
  <c r="AL120" i="9"/>
  <c r="AK120" i="9"/>
  <c r="AH120" i="9"/>
  <c r="AG120" i="9"/>
  <c r="AE120" i="9"/>
  <c r="AD120" i="9"/>
  <c r="AB120" i="9"/>
  <c r="AA120" i="9"/>
  <c r="Y120" i="9"/>
  <c r="X120" i="9"/>
  <c r="U120" i="9"/>
  <c r="T120" i="9"/>
  <c r="R120" i="9"/>
  <c r="Q120" i="9"/>
  <c r="O120" i="9"/>
  <c r="N120" i="9"/>
  <c r="L120" i="9"/>
  <c r="K120" i="9"/>
  <c r="BV105" i="9"/>
  <c r="BS105" i="9"/>
  <c r="BP105" i="9"/>
  <c r="BO105" i="9"/>
  <c r="BN105" i="9"/>
  <c r="BM105" i="9"/>
  <c r="BL105" i="9"/>
  <c r="BK105" i="9"/>
  <c r="BI105" i="9"/>
  <c r="BH105" i="9"/>
  <c r="BG105" i="9"/>
  <c r="BF105" i="9"/>
  <c r="BE105" i="9"/>
  <c r="BD105" i="9"/>
  <c r="BC105" i="9"/>
  <c r="BB105" i="9"/>
  <c r="BA105" i="9"/>
  <c r="AZ105" i="9"/>
  <c r="AY105" i="9"/>
  <c r="AX105" i="9"/>
  <c r="AV105" i="9"/>
  <c r="AU105" i="9"/>
  <c r="AT105" i="9"/>
  <c r="AS105" i="9"/>
  <c r="AR105" i="9"/>
  <c r="AQ105" i="9"/>
  <c r="AP105" i="9"/>
  <c r="AO105" i="9"/>
  <c r="AN105" i="9"/>
  <c r="AM105" i="9"/>
  <c r="AL105" i="9"/>
  <c r="AK105" i="9"/>
  <c r="AI105" i="9"/>
  <c r="AH105" i="9"/>
  <c r="AG105" i="9"/>
  <c r="AF105" i="9"/>
  <c r="AE105" i="9"/>
  <c r="AD105" i="9"/>
  <c r="AC105" i="9"/>
  <c r="AB105" i="9"/>
  <c r="AA105" i="9"/>
  <c r="Z105" i="9"/>
  <c r="Y105" i="9"/>
  <c r="X105" i="9"/>
  <c r="V105" i="9"/>
  <c r="U105" i="9"/>
  <c r="T105" i="9"/>
  <c r="S105" i="9"/>
  <c r="R105" i="9"/>
  <c r="Q105" i="9"/>
  <c r="P105" i="9"/>
  <c r="O105" i="9"/>
  <c r="N105" i="9"/>
  <c r="M105" i="9"/>
  <c r="L105" i="9"/>
  <c r="K105" i="9"/>
  <c r="BO104" i="9"/>
  <c r="BN104" i="9"/>
  <c r="BL104" i="9"/>
  <c r="BK104" i="9"/>
  <c r="BH104" i="9"/>
  <c r="BG104" i="9"/>
  <c r="BE104" i="9"/>
  <c r="BD104" i="9"/>
  <c r="BB104" i="9"/>
  <c r="BA104" i="9"/>
  <c r="AY104" i="9"/>
  <c r="AX104" i="9"/>
  <c r="AU104" i="9"/>
  <c r="AT104" i="9"/>
  <c r="AR104" i="9"/>
  <c r="AQ104" i="9"/>
  <c r="AO104" i="9"/>
  <c r="AN104" i="9"/>
  <c r="AL104" i="9"/>
  <c r="AK104" i="9"/>
  <c r="AH104" i="9"/>
  <c r="AG104" i="9"/>
  <c r="AE104" i="9"/>
  <c r="AD104" i="9"/>
  <c r="AB104" i="9"/>
  <c r="AA104" i="9"/>
  <c r="Y104" i="9"/>
  <c r="X104" i="9"/>
  <c r="U104" i="9"/>
  <c r="T104" i="9"/>
  <c r="R104" i="9"/>
  <c r="Q104" i="9"/>
  <c r="O104" i="9"/>
  <c r="N104" i="9"/>
  <c r="L104" i="9"/>
  <c r="K104" i="9"/>
  <c r="J94" i="9"/>
  <c r="BV93" i="9"/>
  <c r="BU93" i="9"/>
  <c r="BT93" i="9"/>
  <c r="BS93" i="9"/>
  <c r="BR93" i="9"/>
  <c r="BQ93" i="9"/>
  <c r="BP93" i="9"/>
  <c r="BO93" i="9"/>
  <c r="BN93" i="9"/>
  <c r="BM93" i="9"/>
  <c r="BL93" i="9"/>
  <c r="BK93" i="9"/>
  <c r="BI93" i="9"/>
  <c r="BH93" i="9"/>
  <c r="BG93" i="9"/>
  <c r="BF93" i="9"/>
  <c r="BE93" i="9"/>
  <c r="BD93" i="9"/>
  <c r="BC93" i="9"/>
  <c r="BB93" i="9"/>
  <c r="BA93" i="9"/>
  <c r="AZ93" i="9"/>
  <c r="AY93" i="9"/>
  <c r="AX93" i="9"/>
  <c r="AV93" i="9"/>
  <c r="AU93" i="9"/>
  <c r="AT93" i="9"/>
  <c r="AS93" i="9"/>
  <c r="AR93" i="9"/>
  <c r="AQ93" i="9"/>
  <c r="AP93" i="9"/>
  <c r="AO93" i="9"/>
  <c r="AN93" i="9"/>
  <c r="AM93" i="9"/>
  <c r="AL93" i="9"/>
  <c r="AK93" i="9"/>
  <c r="AI93" i="9"/>
  <c r="AH93" i="9"/>
  <c r="AG93" i="9"/>
  <c r="AF93" i="9"/>
  <c r="AE93" i="9"/>
  <c r="AD93" i="9"/>
  <c r="AC93" i="9"/>
  <c r="AB93" i="9"/>
  <c r="AA93" i="9"/>
  <c r="Z93" i="9"/>
  <c r="Y93" i="9"/>
  <c r="X93" i="9"/>
  <c r="V93" i="9"/>
  <c r="U93" i="9"/>
  <c r="T93" i="9"/>
  <c r="S93" i="9"/>
  <c r="R93" i="9"/>
  <c r="Q93" i="9"/>
  <c r="P93" i="9"/>
  <c r="O93" i="9"/>
  <c r="N93" i="9"/>
  <c r="M93" i="9"/>
  <c r="L93" i="9"/>
  <c r="K93" i="9"/>
  <c r="BU92" i="9"/>
  <c r="BT92" i="9"/>
  <c r="BR92" i="9"/>
  <c r="BQ92" i="9"/>
  <c r="BO92" i="9"/>
  <c r="BN92" i="9"/>
  <c r="BL92" i="9"/>
  <c r="BK92" i="9"/>
  <c r="BH92" i="9"/>
  <c r="BG92" i="9"/>
  <c r="BE92" i="9"/>
  <c r="BD92" i="9"/>
  <c r="BB92" i="9"/>
  <c r="BA92" i="9"/>
  <c r="AY92" i="9"/>
  <c r="AX92" i="9"/>
  <c r="AU92" i="9"/>
  <c r="AT92" i="9"/>
  <c r="AR92" i="9"/>
  <c r="AQ92" i="9"/>
  <c r="AO92" i="9"/>
  <c r="AN92" i="9"/>
  <c r="AL92" i="9"/>
  <c r="AK92" i="9"/>
  <c r="AH92" i="9"/>
  <c r="AG92" i="9"/>
  <c r="AE92" i="9"/>
  <c r="AD92" i="9"/>
  <c r="AB92" i="9"/>
  <c r="AA92" i="9"/>
  <c r="Y92" i="9"/>
  <c r="X92" i="9"/>
  <c r="U92" i="9"/>
  <c r="T92" i="9"/>
  <c r="R92" i="9"/>
  <c r="Q92" i="9"/>
  <c r="O92" i="9"/>
  <c r="N92" i="9"/>
  <c r="L92" i="9"/>
  <c r="K92" i="9"/>
  <c r="J62" i="9"/>
  <c r="BV61" i="9"/>
  <c r="BU61" i="9"/>
  <c r="BT61" i="9"/>
  <c r="BS61" i="9"/>
  <c r="BR61" i="9"/>
  <c r="BQ61" i="9"/>
  <c r="BP61" i="9"/>
  <c r="BO61" i="9"/>
  <c r="BN61" i="9"/>
  <c r="BM61" i="9"/>
  <c r="BL61" i="9"/>
  <c r="BK61" i="9"/>
  <c r="BI61" i="9"/>
  <c r="BH61" i="9"/>
  <c r="BG61" i="9"/>
  <c r="BF61" i="9"/>
  <c r="BE61" i="9"/>
  <c r="BD61" i="9"/>
  <c r="BC61" i="9"/>
  <c r="BB61" i="9"/>
  <c r="BA61" i="9"/>
  <c r="AZ61" i="9"/>
  <c r="AY61" i="9"/>
  <c r="AX61" i="9"/>
  <c r="AV61" i="9"/>
  <c r="AU61" i="9"/>
  <c r="AT61" i="9"/>
  <c r="AS61" i="9"/>
  <c r="AR61" i="9"/>
  <c r="AQ61" i="9"/>
  <c r="AP61" i="9"/>
  <c r="AO61" i="9"/>
  <c r="AN61" i="9"/>
  <c r="AM61" i="9"/>
  <c r="AL61" i="9"/>
  <c r="AK61" i="9"/>
  <c r="AI61" i="9"/>
  <c r="AH61" i="9"/>
  <c r="AG61" i="9"/>
  <c r="AF61" i="9"/>
  <c r="AE61" i="9"/>
  <c r="AD61" i="9"/>
  <c r="AC61" i="9"/>
  <c r="AB61" i="9"/>
  <c r="AA61" i="9"/>
  <c r="Z61" i="9"/>
  <c r="Y61" i="9"/>
  <c r="X61" i="9"/>
  <c r="V61" i="9"/>
  <c r="U61" i="9"/>
  <c r="T61" i="9"/>
  <c r="S61" i="9"/>
  <c r="R61" i="9"/>
  <c r="Q61" i="9"/>
  <c r="P61" i="9"/>
  <c r="O61" i="9"/>
  <c r="N61" i="9"/>
  <c r="M61" i="9"/>
  <c r="L61" i="9"/>
  <c r="K61" i="9"/>
  <c r="BU60" i="9"/>
  <c r="BT60" i="9"/>
  <c r="BR60" i="9"/>
  <c r="BQ60" i="9"/>
  <c r="BO60" i="9"/>
  <c r="BN60" i="9"/>
  <c r="BL60" i="9"/>
  <c r="BK60" i="9"/>
  <c r="BH60" i="9"/>
  <c r="BG60" i="9"/>
  <c r="BE60" i="9"/>
  <c r="BD60" i="9"/>
  <c r="BB60" i="9"/>
  <c r="BA60" i="9"/>
  <c r="AY60" i="9"/>
  <c r="AX60" i="9"/>
  <c r="AU60" i="9"/>
  <c r="AT60" i="9"/>
  <c r="AR60" i="9"/>
  <c r="AQ60" i="9"/>
  <c r="AO60" i="9"/>
  <c r="AN60" i="9"/>
  <c r="AL60" i="9"/>
  <c r="AK60" i="9"/>
  <c r="AH60" i="9"/>
  <c r="AG60" i="9"/>
  <c r="AE60" i="9"/>
  <c r="AD60" i="9"/>
  <c r="AB60" i="9"/>
  <c r="AA60" i="9"/>
  <c r="Y60" i="9"/>
  <c r="X60" i="9"/>
  <c r="U60" i="9"/>
  <c r="T60" i="9"/>
  <c r="R60" i="9"/>
  <c r="Q60" i="9"/>
  <c r="O60" i="9"/>
  <c r="N60" i="9"/>
  <c r="L60" i="9"/>
  <c r="K60" i="9"/>
  <c r="BW274" i="9" l="1"/>
  <c r="BW275" i="9"/>
  <c r="BW145" i="9"/>
  <c r="AW276" i="9" l="1"/>
  <c r="BW276" i="9"/>
  <c r="AJ145" i="9"/>
  <c r="BJ276" i="9"/>
  <c r="BW122" i="9"/>
  <c r="W145" i="9"/>
  <c r="BJ145" i="9"/>
  <c r="AW145" i="9"/>
  <c r="AW122" i="9"/>
  <c r="AJ276" i="9"/>
  <c r="W276" i="9"/>
  <c r="AJ62" i="9"/>
  <c r="AJ122" i="9"/>
  <c r="BJ122" i="9"/>
  <c r="W122" i="9"/>
  <c r="W106" i="9"/>
  <c r="AJ94" i="9"/>
  <c r="AW94" i="9"/>
  <c r="BW106" i="9"/>
  <c r="AW106" i="9"/>
  <c r="BJ106" i="9"/>
  <c r="AJ106" i="9"/>
  <c r="W94" i="9"/>
  <c r="BJ94" i="9"/>
  <c r="AW62" i="9"/>
  <c r="BW94" i="9"/>
  <c r="BW62" i="9"/>
  <c r="W62" i="9"/>
  <c r="BJ62" i="9"/>
  <c r="BW100" i="9" l="1"/>
  <c r="BW99" i="9"/>
  <c r="BW98" i="9"/>
  <c r="BW97" i="9"/>
  <c r="BV449" i="9"/>
  <c r="BV435" i="9"/>
  <c r="BV432" i="9"/>
  <c r="BV429" i="9"/>
  <c r="BV426" i="9"/>
  <c r="BV423" i="9"/>
  <c r="BV417" i="9"/>
  <c r="BV414" i="9"/>
  <c r="BV411" i="9"/>
  <c r="BV408" i="9"/>
  <c r="BV405" i="9"/>
  <c r="BV402" i="9"/>
  <c r="BV399" i="9"/>
  <c r="BV396" i="9"/>
  <c r="BV393" i="9"/>
  <c r="BV390" i="9"/>
  <c r="BV387" i="9"/>
  <c r="BV384" i="9"/>
  <c r="BV381" i="9"/>
  <c r="BV378" i="9"/>
  <c r="BV375" i="9"/>
  <c r="BV372" i="9"/>
  <c r="BV369" i="9"/>
  <c r="BV366" i="9"/>
  <c r="BV363" i="9"/>
  <c r="BV360" i="9"/>
  <c r="BV357" i="9"/>
  <c r="BV354" i="9"/>
  <c r="BV351" i="9"/>
  <c r="BV348" i="9"/>
  <c r="BV345" i="9"/>
  <c r="BV342" i="9"/>
  <c r="BV339" i="9"/>
  <c r="BV336" i="9"/>
  <c r="BV333" i="9"/>
  <c r="BV330" i="9"/>
  <c r="BV327" i="9"/>
  <c r="BV324" i="9"/>
  <c r="BV321" i="9"/>
  <c r="BV318" i="9"/>
  <c r="BV315" i="9"/>
  <c r="BV312" i="9"/>
  <c r="BV234" i="9"/>
  <c r="BV231" i="9"/>
  <c r="BV228" i="9"/>
  <c r="BV225" i="9"/>
  <c r="BV222" i="9"/>
  <c r="BV219" i="9"/>
  <c r="BV216" i="9"/>
  <c r="BV213" i="9"/>
  <c r="BV210" i="9"/>
  <c r="BV207" i="9"/>
  <c r="BV204" i="9"/>
  <c r="BV201" i="9"/>
  <c r="BV141" i="9"/>
  <c r="BV138" i="9"/>
  <c r="BV135" i="9"/>
  <c r="BV129" i="9"/>
  <c r="BV126" i="9"/>
  <c r="BV118" i="9"/>
  <c r="BV115" i="9"/>
  <c r="BV112" i="9"/>
  <c r="BV108" i="9"/>
  <c r="BU108" i="9"/>
  <c r="BT108" i="9"/>
  <c r="BU107" i="9"/>
  <c r="BT107" i="9"/>
  <c r="BV102" i="9"/>
  <c r="BV96" i="9" s="1"/>
  <c r="BV90" i="9"/>
  <c r="BU90" i="9"/>
  <c r="BT90" i="9"/>
  <c r="BU89" i="9"/>
  <c r="BT89" i="9"/>
  <c r="BV87" i="9"/>
  <c r="BU87" i="9"/>
  <c r="BT87" i="9"/>
  <c r="BU86" i="9"/>
  <c r="BT86" i="9"/>
  <c r="BV84" i="9"/>
  <c r="BU84" i="9"/>
  <c r="BT84" i="9"/>
  <c r="BU83" i="9"/>
  <c r="BT83" i="9"/>
  <c r="BV81" i="9"/>
  <c r="BU81" i="9"/>
  <c r="BT81" i="9"/>
  <c r="BU80" i="9"/>
  <c r="BT80" i="9"/>
  <c r="BV78" i="9"/>
  <c r="BU78" i="9"/>
  <c r="BT78" i="9"/>
  <c r="BU77" i="9"/>
  <c r="BT77" i="9"/>
  <c r="BV75" i="9"/>
  <c r="BU75" i="9"/>
  <c r="BT75" i="9"/>
  <c r="BU74" i="9"/>
  <c r="BT74" i="9"/>
  <c r="BV72" i="9"/>
  <c r="BU72" i="9"/>
  <c r="BT72" i="9"/>
  <c r="BU71" i="9"/>
  <c r="BT71" i="9"/>
  <c r="BV69" i="9"/>
  <c r="BU69" i="9"/>
  <c r="BT69" i="9"/>
  <c r="BU68" i="9"/>
  <c r="BT68" i="9"/>
  <c r="BV64" i="9"/>
  <c r="BU64" i="9"/>
  <c r="BT64" i="9"/>
  <c r="BU63" i="9"/>
  <c r="BT63" i="9"/>
  <c r="BV58" i="9"/>
  <c r="BU58" i="9"/>
  <c r="BT58" i="9"/>
  <c r="BU57" i="9"/>
  <c r="BT57" i="9"/>
  <c r="BV55" i="9"/>
  <c r="BU55" i="9"/>
  <c r="BT55" i="9"/>
  <c r="BU54" i="9"/>
  <c r="BT54" i="9"/>
  <c r="BV52" i="9"/>
  <c r="BU52" i="9"/>
  <c r="BT52" i="9"/>
  <c r="BU51" i="9"/>
  <c r="BT51" i="9"/>
  <c r="BV49" i="9"/>
  <c r="BU49" i="9"/>
  <c r="BT49" i="9"/>
  <c r="BU48" i="9"/>
  <c r="BT48" i="9"/>
  <c r="BV46" i="9"/>
  <c r="BU46" i="9"/>
  <c r="BT46" i="9"/>
  <c r="BU45" i="9"/>
  <c r="BT45" i="9"/>
  <c r="BV43" i="9"/>
  <c r="BU43" i="9"/>
  <c r="BT43" i="9"/>
  <c r="BU42" i="9"/>
  <c r="BT42" i="9"/>
  <c r="BV40" i="9"/>
  <c r="BU40" i="9"/>
  <c r="BT40" i="9"/>
  <c r="BU39" i="9"/>
  <c r="BT39" i="9"/>
  <c r="BV37" i="9"/>
  <c r="BU37" i="9"/>
  <c r="BT37" i="9"/>
  <c r="BU36" i="9"/>
  <c r="BT36" i="9"/>
  <c r="BV34" i="9"/>
  <c r="BU34" i="9"/>
  <c r="BT34" i="9"/>
  <c r="BU33" i="9"/>
  <c r="BT33" i="9"/>
  <c r="BV31" i="9"/>
  <c r="BU31" i="9"/>
  <c r="BT31" i="9"/>
  <c r="BU30" i="9"/>
  <c r="BT30" i="9"/>
  <c r="BV28" i="9"/>
  <c r="BU28" i="9"/>
  <c r="BT28" i="9"/>
  <c r="BU27" i="9"/>
  <c r="BT27" i="9"/>
  <c r="BV25" i="9"/>
  <c r="BU25" i="9"/>
  <c r="BT25" i="9"/>
  <c r="BU24" i="9"/>
  <c r="BT24" i="9"/>
  <c r="BV22" i="9"/>
  <c r="BU22" i="9"/>
  <c r="BT22" i="9"/>
  <c r="BU21" i="9"/>
  <c r="BT21" i="9"/>
  <c r="BV19" i="9"/>
  <c r="BU19" i="9"/>
  <c r="BT19" i="9"/>
  <c r="BU18" i="9"/>
  <c r="BT18" i="9"/>
  <c r="BV16" i="9"/>
  <c r="BU16" i="9"/>
  <c r="BT16" i="9"/>
  <c r="BU15" i="9"/>
  <c r="BT15" i="9"/>
  <c r="BV13" i="9"/>
  <c r="AL51" i="2"/>
  <c r="AF3" i="2"/>
  <c r="AF14" i="2" s="1"/>
  <c r="AF3" i="3"/>
  <c r="AF14" i="3" s="1"/>
  <c r="AF377" i="3" s="1"/>
  <c r="AL1" i="2"/>
  <c r="AI1" i="2"/>
  <c r="AE3" i="2"/>
  <c r="AE14" i="2" s="1"/>
  <c r="AL1" i="3"/>
  <c r="AI1" i="3"/>
  <c r="AE3" i="3"/>
  <c r="AE2" i="3" s="1"/>
  <c r="AF2" i="3" l="1"/>
  <c r="BU96" i="9"/>
  <c r="BT96" i="9"/>
  <c r="BV290" i="9"/>
  <c r="BT67" i="9"/>
  <c r="BU67" i="9"/>
  <c r="AF357" i="2"/>
  <c r="AF191" i="2"/>
  <c r="AF134" i="2"/>
  <c r="AF92" i="2"/>
  <c r="AF35" i="2"/>
  <c r="AF293" i="2"/>
  <c r="AF315" i="2"/>
  <c r="AF271" i="2"/>
  <c r="AF210" i="2"/>
  <c r="AF153" i="2"/>
  <c r="AF112" i="2"/>
  <c r="AF54" i="2"/>
  <c r="AF229" i="2"/>
  <c r="AF172" i="2"/>
  <c r="AF377" i="2"/>
  <c r="AF337" i="2"/>
  <c r="AF72" i="2"/>
  <c r="AF249" i="2"/>
  <c r="AF2" i="2"/>
  <c r="AF293" i="3"/>
  <c r="AF172" i="3"/>
  <c r="AE14" i="3"/>
  <c r="AE172" i="3" s="1"/>
  <c r="AF72" i="3"/>
  <c r="AF249" i="3"/>
  <c r="AF337" i="3"/>
  <c r="AF357" i="3"/>
  <c r="AF191" i="3"/>
  <c r="AF134" i="3"/>
  <c r="AF92" i="3"/>
  <c r="AF35" i="3"/>
  <c r="AF315" i="3"/>
  <c r="AF271" i="3"/>
  <c r="AF210" i="3"/>
  <c r="AF153" i="3"/>
  <c r="AF112" i="3"/>
  <c r="AF54" i="3"/>
  <c r="AF229" i="3"/>
  <c r="AE357" i="2"/>
  <c r="AE191" i="2"/>
  <c r="AE134" i="2"/>
  <c r="AE92" i="2"/>
  <c r="AE35" i="2"/>
  <c r="AE377" i="2"/>
  <c r="AE315" i="2"/>
  <c r="AE271" i="2"/>
  <c r="AE210" i="2"/>
  <c r="AE153" i="2"/>
  <c r="AE112" i="2"/>
  <c r="AE54" i="2"/>
  <c r="AE293" i="2"/>
  <c r="AE249" i="2"/>
  <c r="AE229" i="2"/>
  <c r="AE172" i="2"/>
  <c r="AE337" i="2"/>
  <c r="AE72" i="2"/>
  <c r="AE2" i="2"/>
  <c r="AE337" i="3"/>
  <c r="AE210" i="3"/>
  <c r="AE35" i="3" l="1"/>
  <c r="AE293" i="3"/>
  <c r="AE92" i="3"/>
  <c r="AE377" i="3"/>
  <c r="AE153" i="3"/>
  <c r="AE249" i="3"/>
  <c r="AE191" i="3"/>
  <c r="AE315" i="3"/>
  <c r="AE112" i="3"/>
  <c r="AE229" i="3"/>
  <c r="AE72" i="3"/>
  <c r="AE134" i="3"/>
  <c r="AE271" i="3"/>
  <c r="AE54" i="3"/>
  <c r="BV67" i="9"/>
  <c r="AE357" i="3"/>
  <c r="BW490" i="9" l="1"/>
  <c r="BW518" i="9" l="1"/>
  <c r="BW516" i="9"/>
  <c r="BW515" i="9"/>
  <c r="BW517" i="9" l="1"/>
  <c r="N46" i="4" l="1"/>
  <c r="M379" i="4"/>
  <c r="Q378" i="4"/>
  <c r="P378" i="4"/>
  <c r="O378" i="4"/>
  <c r="N378" i="4"/>
  <c r="M358" i="4"/>
  <c r="Q357" i="4"/>
  <c r="P357" i="4"/>
  <c r="O357" i="4"/>
  <c r="N357" i="4"/>
  <c r="M336" i="4"/>
  <c r="Q335" i="4"/>
  <c r="P335" i="4"/>
  <c r="O335" i="4"/>
  <c r="N335" i="4"/>
  <c r="M314" i="4"/>
  <c r="Q313" i="4"/>
  <c r="P313" i="4"/>
  <c r="O313" i="4"/>
  <c r="N313" i="4"/>
  <c r="M292" i="4"/>
  <c r="Q291" i="4"/>
  <c r="P291" i="4"/>
  <c r="O291" i="4"/>
  <c r="N291" i="4"/>
  <c r="M270" i="4"/>
  <c r="Q269" i="4"/>
  <c r="P269" i="4"/>
  <c r="O269" i="4"/>
  <c r="N269" i="4"/>
  <c r="M249" i="4"/>
  <c r="Q248" i="4"/>
  <c r="P248" i="4"/>
  <c r="O248" i="4"/>
  <c r="N248" i="4"/>
  <c r="M229" i="4"/>
  <c r="Q228" i="4"/>
  <c r="P228" i="4"/>
  <c r="O228" i="4"/>
  <c r="N228" i="4"/>
  <c r="M209" i="4"/>
  <c r="Q208" i="4"/>
  <c r="P208" i="4"/>
  <c r="O208" i="4"/>
  <c r="N208" i="4"/>
  <c r="M189" i="4"/>
  <c r="Q188" i="4"/>
  <c r="P188" i="4"/>
  <c r="O188" i="4"/>
  <c r="N188" i="4"/>
  <c r="M169" i="4"/>
  <c r="Q168" i="4"/>
  <c r="P168" i="4"/>
  <c r="O168" i="4"/>
  <c r="N168" i="4"/>
  <c r="M149" i="4"/>
  <c r="Q148" i="4"/>
  <c r="P148" i="4"/>
  <c r="O148" i="4"/>
  <c r="N148" i="4"/>
  <c r="M127" i="4"/>
  <c r="Q126" i="4"/>
  <c r="P126" i="4"/>
  <c r="O126" i="4"/>
  <c r="N126" i="4"/>
  <c r="M106" i="4"/>
  <c r="Q105" i="4"/>
  <c r="P105" i="4"/>
  <c r="O105" i="4"/>
  <c r="N105" i="4"/>
  <c r="M85" i="4"/>
  <c r="Q84" i="4"/>
  <c r="P84" i="4"/>
  <c r="O84" i="4"/>
  <c r="N84" i="4"/>
  <c r="M66" i="4"/>
  <c r="Q65" i="4"/>
  <c r="P65" i="4"/>
  <c r="O65" i="4"/>
  <c r="N65" i="4"/>
  <c r="M46" i="4"/>
  <c r="Q45" i="4"/>
  <c r="P45" i="4"/>
  <c r="O45" i="4"/>
  <c r="O19" i="4"/>
  <c r="O270" i="4" s="1"/>
  <c r="N379" i="4"/>
  <c r="N85" i="4" l="1"/>
  <c r="N127" i="4"/>
  <c r="N169" i="4"/>
  <c r="N209" i="4"/>
  <c r="N249" i="4"/>
  <c r="N292" i="4"/>
  <c r="O336" i="4"/>
  <c r="O379" i="4"/>
  <c r="P19" i="4"/>
  <c r="O46" i="4"/>
  <c r="O85" i="4"/>
  <c r="O127" i="4"/>
  <c r="O169" i="4"/>
  <c r="O209" i="4"/>
  <c r="O249" i="4"/>
  <c r="O292" i="4"/>
  <c r="N314" i="4"/>
  <c r="N358" i="4"/>
  <c r="Q19" i="4"/>
  <c r="N66" i="4"/>
  <c r="N106" i="4"/>
  <c r="N149" i="4"/>
  <c r="N189" i="4"/>
  <c r="N229" i="4"/>
  <c r="N270" i="4"/>
  <c r="O314" i="4"/>
  <c r="O358" i="4"/>
  <c r="O66" i="4"/>
  <c r="O106" i="4"/>
  <c r="O149" i="4"/>
  <c r="O189" i="4"/>
  <c r="O229" i="4"/>
  <c r="N336" i="4"/>
  <c r="Q292" i="4" l="1"/>
  <c r="Q249" i="4"/>
  <c r="Q209" i="4"/>
  <c r="Q169" i="4"/>
  <c r="Q127" i="4"/>
  <c r="Q85" i="4"/>
  <c r="Q46" i="4"/>
  <c r="Q379" i="4"/>
  <c r="Q336" i="4"/>
  <c r="Q270" i="4"/>
  <c r="Q229" i="4"/>
  <c r="Q189" i="4"/>
  <c r="Q149" i="4"/>
  <c r="Q106" i="4"/>
  <c r="Q66" i="4"/>
  <c r="Q358" i="4"/>
  <c r="Q314" i="4"/>
  <c r="P358" i="4"/>
  <c r="P314" i="4"/>
  <c r="P292" i="4"/>
  <c r="P249" i="4"/>
  <c r="P209" i="4"/>
  <c r="P169" i="4"/>
  <c r="P127" i="4"/>
  <c r="P85" i="4"/>
  <c r="P46" i="4"/>
  <c r="P66" i="4"/>
  <c r="P379" i="4"/>
  <c r="P336" i="4"/>
  <c r="P270" i="4"/>
  <c r="P229" i="4"/>
  <c r="P189" i="4"/>
  <c r="P149" i="4"/>
  <c r="P106" i="4"/>
  <c r="BS108" i="9" l="1"/>
  <c r="BR108" i="9"/>
  <c r="BQ108" i="9"/>
  <c r="BP108" i="9"/>
  <c r="BO108" i="9"/>
  <c r="BN108" i="9"/>
  <c r="BM108" i="9"/>
  <c r="BL108" i="9"/>
  <c r="BK108" i="9"/>
  <c r="BI108" i="9"/>
  <c r="BH108" i="9"/>
  <c r="BG108" i="9"/>
  <c r="BF108" i="9"/>
  <c r="BE108" i="9"/>
  <c r="BD108" i="9"/>
  <c r="BC108" i="9"/>
  <c r="BB108" i="9"/>
  <c r="BA108" i="9"/>
  <c r="AZ108" i="9"/>
  <c r="AY108" i="9"/>
  <c r="AX108" i="9"/>
  <c r="AV108" i="9"/>
  <c r="AU108" i="9"/>
  <c r="AT108" i="9"/>
  <c r="AS108" i="9"/>
  <c r="AR108" i="9"/>
  <c r="AQ108" i="9"/>
  <c r="AP108" i="9"/>
  <c r="AO108" i="9"/>
  <c r="AN108" i="9"/>
  <c r="AM108" i="9"/>
  <c r="AL108" i="9"/>
  <c r="AK108" i="9"/>
  <c r="AI108" i="9"/>
  <c r="AH108" i="9"/>
  <c r="AG108" i="9"/>
  <c r="AF108" i="9"/>
  <c r="AE108" i="9"/>
  <c r="AD108" i="9"/>
  <c r="AC108" i="9"/>
  <c r="AB108" i="9"/>
  <c r="AA108" i="9"/>
  <c r="Z108" i="9"/>
  <c r="Y108" i="9"/>
  <c r="X108" i="9"/>
  <c r="V108" i="9"/>
  <c r="U108" i="9"/>
  <c r="T108" i="9"/>
  <c r="S108" i="9"/>
  <c r="R108" i="9"/>
  <c r="Q108" i="9"/>
  <c r="P108" i="9"/>
  <c r="O108" i="9"/>
  <c r="N108" i="9"/>
  <c r="M108" i="9"/>
  <c r="L108" i="9"/>
  <c r="K108" i="9"/>
  <c r="BR107" i="9"/>
  <c r="BR96" i="9" s="1"/>
  <c r="BQ107" i="9"/>
  <c r="BQ96" i="9" s="1"/>
  <c r="BO107" i="9"/>
  <c r="BN107" i="9"/>
  <c r="BL107" i="9"/>
  <c r="BK107" i="9"/>
  <c r="BH107" i="9"/>
  <c r="BG107" i="9"/>
  <c r="BE107" i="9"/>
  <c r="BD107" i="9"/>
  <c r="BB107" i="9"/>
  <c r="BA107" i="9"/>
  <c r="AY107" i="9"/>
  <c r="AX107" i="9"/>
  <c r="AU107" i="9"/>
  <c r="AT107" i="9"/>
  <c r="AR107" i="9"/>
  <c r="AQ107" i="9"/>
  <c r="AO107" i="9"/>
  <c r="AN107" i="9"/>
  <c r="AL107" i="9"/>
  <c r="AK107" i="9"/>
  <c r="AH107" i="9"/>
  <c r="AG107" i="9"/>
  <c r="AE107" i="9"/>
  <c r="AD107" i="9"/>
  <c r="AB107" i="9"/>
  <c r="AA107" i="9"/>
  <c r="Y107" i="9"/>
  <c r="X107" i="9"/>
  <c r="U107" i="9"/>
  <c r="T107" i="9"/>
  <c r="R107" i="9"/>
  <c r="Q107" i="9"/>
  <c r="O107" i="9"/>
  <c r="N107" i="9"/>
  <c r="L107" i="9"/>
  <c r="K107" i="9"/>
  <c r="J301" i="9"/>
  <c r="BP300" i="9"/>
  <c r="BO300" i="9"/>
  <c r="BN300" i="9"/>
  <c r="BM300" i="9"/>
  <c r="BL300" i="9"/>
  <c r="BK300" i="9"/>
  <c r="BI300" i="9"/>
  <c r="BH300" i="9"/>
  <c r="BG300" i="9"/>
  <c r="BF300" i="9"/>
  <c r="BE300" i="9"/>
  <c r="BD300" i="9"/>
  <c r="BC300" i="9"/>
  <c r="BB300" i="9"/>
  <c r="BA300" i="9"/>
  <c r="AZ300" i="9"/>
  <c r="AY300" i="9"/>
  <c r="AX300" i="9"/>
  <c r="AV300" i="9"/>
  <c r="AU300" i="9"/>
  <c r="AT300" i="9"/>
  <c r="AS300" i="9"/>
  <c r="AR300" i="9"/>
  <c r="AQ300" i="9"/>
  <c r="AP300" i="9"/>
  <c r="AO300" i="9"/>
  <c r="AN300" i="9"/>
  <c r="AM300" i="9"/>
  <c r="AL300" i="9"/>
  <c r="AK300" i="9"/>
  <c r="AI300" i="9"/>
  <c r="AH300" i="9"/>
  <c r="AG300" i="9"/>
  <c r="AF300" i="9"/>
  <c r="AE300" i="9"/>
  <c r="AD300" i="9"/>
  <c r="AC300" i="9"/>
  <c r="AB300" i="9"/>
  <c r="AA300" i="9"/>
  <c r="Z300" i="9"/>
  <c r="Y300" i="9"/>
  <c r="X300" i="9"/>
  <c r="V300" i="9"/>
  <c r="U300" i="9"/>
  <c r="T300" i="9"/>
  <c r="S300" i="9"/>
  <c r="R300" i="9"/>
  <c r="Q300" i="9"/>
  <c r="P300" i="9"/>
  <c r="O300" i="9"/>
  <c r="N300" i="9"/>
  <c r="M300" i="9"/>
  <c r="L300" i="9"/>
  <c r="K300" i="9"/>
  <c r="BO299" i="9"/>
  <c r="BN299" i="9"/>
  <c r="BL299" i="9"/>
  <c r="BK299" i="9"/>
  <c r="BH299" i="9"/>
  <c r="BG299" i="9"/>
  <c r="BE299" i="9"/>
  <c r="BD299" i="9"/>
  <c r="BB299" i="9"/>
  <c r="BA299" i="9"/>
  <c r="AY299" i="9"/>
  <c r="AX299" i="9"/>
  <c r="AU299" i="9"/>
  <c r="AT299" i="9"/>
  <c r="AR299" i="9"/>
  <c r="AQ299" i="9"/>
  <c r="AO299" i="9"/>
  <c r="AN299" i="9"/>
  <c r="AL299" i="9"/>
  <c r="AK299" i="9"/>
  <c r="AH299" i="9"/>
  <c r="AG299" i="9"/>
  <c r="AE299" i="9"/>
  <c r="AD299" i="9"/>
  <c r="AB299" i="9"/>
  <c r="AA299" i="9"/>
  <c r="Y299" i="9"/>
  <c r="X299" i="9"/>
  <c r="U299" i="9"/>
  <c r="T299" i="9"/>
  <c r="R299" i="9"/>
  <c r="Q299" i="9"/>
  <c r="O299" i="9"/>
  <c r="N299" i="9"/>
  <c r="L299" i="9"/>
  <c r="K299" i="9"/>
  <c r="BW301" i="9" l="1"/>
  <c r="AW301" i="9"/>
  <c r="BJ301" i="9" l="1"/>
  <c r="AJ301" i="9"/>
  <c r="W301" i="9"/>
  <c r="BS102" i="9" l="1"/>
  <c r="BS96" i="9" s="1"/>
  <c r="BR90" i="9"/>
  <c r="BQ90" i="9"/>
  <c r="BR89" i="9"/>
  <c r="BQ89" i="9"/>
  <c r="BR87" i="9"/>
  <c r="BQ87" i="9"/>
  <c r="BR86" i="9"/>
  <c r="BQ86" i="9"/>
  <c r="BR84" i="9"/>
  <c r="BQ84" i="9"/>
  <c r="BR83" i="9"/>
  <c r="BQ83" i="9"/>
  <c r="BR81" i="9"/>
  <c r="BQ81" i="9"/>
  <c r="BR80" i="9"/>
  <c r="BQ80" i="9"/>
  <c r="BR78" i="9"/>
  <c r="BQ78" i="9"/>
  <c r="BR77" i="9"/>
  <c r="BQ77" i="9"/>
  <c r="BR75" i="9"/>
  <c r="BQ75" i="9"/>
  <c r="BR74" i="9"/>
  <c r="BQ74" i="9"/>
  <c r="BR72" i="9"/>
  <c r="BQ72" i="9"/>
  <c r="BR71" i="9"/>
  <c r="BQ71" i="9"/>
  <c r="BR69" i="9"/>
  <c r="BQ69" i="9"/>
  <c r="BR68" i="9"/>
  <c r="BQ68" i="9"/>
  <c r="BR64" i="9"/>
  <c r="BQ64" i="9"/>
  <c r="BR63" i="9"/>
  <c r="BQ63" i="9"/>
  <c r="BR58" i="9"/>
  <c r="BQ58" i="9"/>
  <c r="BR57" i="9"/>
  <c r="BQ57" i="9"/>
  <c r="BR55" i="9"/>
  <c r="BQ55" i="9"/>
  <c r="BR54" i="9"/>
  <c r="BQ54" i="9"/>
  <c r="BR52" i="9"/>
  <c r="BQ52" i="9"/>
  <c r="BR51" i="9"/>
  <c r="BQ51" i="9"/>
  <c r="BR49" i="9"/>
  <c r="BQ49" i="9"/>
  <c r="BR48" i="9"/>
  <c r="BQ48" i="9"/>
  <c r="BR46" i="9"/>
  <c r="BQ46" i="9"/>
  <c r="BR45" i="9"/>
  <c r="BQ45" i="9"/>
  <c r="BR43" i="9"/>
  <c r="BQ43" i="9"/>
  <c r="BR42" i="9"/>
  <c r="BQ42" i="9"/>
  <c r="BR40" i="9"/>
  <c r="BQ40" i="9"/>
  <c r="BR39" i="9"/>
  <c r="BQ39" i="9"/>
  <c r="BR37" i="9"/>
  <c r="BQ37" i="9"/>
  <c r="BR36" i="9"/>
  <c r="BQ36" i="9"/>
  <c r="BR34" i="9"/>
  <c r="BQ34" i="9"/>
  <c r="BR33" i="9"/>
  <c r="BQ33" i="9"/>
  <c r="BR31" i="9"/>
  <c r="BQ31" i="9"/>
  <c r="BR30" i="9"/>
  <c r="BQ30" i="9"/>
  <c r="BR28" i="9"/>
  <c r="BQ28" i="9"/>
  <c r="BR27" i="9"/>
  <c r="BQ27" i="9"/>
  <c r="BR25" i="9"/>
  <c r="BQ25" i="9"/>
  <c r="BR24" i="9"/>
  <c r="BQ24" i="9"/>
  <c r="BR22" i="9"/>
  <c r="BQ22" i="9"/>
  <c r="BR21" i="9"/>
  <c r="BQ21" i="9"/>
  <c r="BR19" i="9"/>
  <c r="BQ19" i="9"/>
  <c r="BR18" i="9"/>
  <c r="BQ18" i="9"/>
  <c r="BR16" i="9"/>
  <c r="BQ16" i="9"/>
  <c r="BR15" i="9"/>
  <c r="BQ15" i="9"/>
  <c r="Y35" i="6" l="1"/>
  <c r="Y34" i="6"/>
  <c r="Y36" i="6"/>
  <c r="Y50" i="6"/>
  <c r="Y60" i="6" s="1"/>
  <c r="Y59" i="6"/>
  <c r="Y58" i="6"/>
  <c r="BR67" i="9"/>
  <c r="BQ67" i="9"/>
  <c r="AD3" i="8"/>
  <c r="AD16" i="8" s="1"/>
  <c r="AD38" i="8" s="1"/>
  <c r="AD3" i="7"/>
  <c r="AD16" i="7" s="1"/>
  <c r="AD38" i="7" s="1"/>
  <c r="BS449" i="9"/>
  <c r="BS348" i="9"/>
  <c r="BS345" i="9"/>
  <c r="BS342" i="9"/>
  <c r="BS339" i="9"/>
  <c r="BS336" i="9"/>
  <c r="BS333" i="9"/>
  <c r="BS330" i="9"/>
  <c r="BS327" i="9"/>
  <c r="BS324" i="9"/>
  <c r="BS321" i="9"/>
  <c r="BS318" i="9"/>
  <c r="BS315" i="9"/>
  <c r="BS312" i="9"/>
  <c r="BS90" i="9"/>
  <c r="BS87" i="9"/>
  <c r="BS84" i="9"/>
  <c r="BS81" i="9"/>
  <c r="BS78" i="9"/>
  <c r="BS75" i="9"/>
  <c r="BS72" i="9"/>
  <c r="BS69" i="9"/>
  <c r="BS64" i="9"/>
  <c r="BS58" i="9"/>
  <c r="BS55" i="9"/>
  <c r="BS52" i="9"/>
  <c r="BS49" i="9"/>
  <c r="BS46" i="9"/>
  <c r="BS43" i="9"/>
  <c r="BS40" i="9"/>
  <c r="BS37" i="9"/>
  <c r="BS34" i="9"/>
  <c r="BS31" i="9"/>
  <c r="BS28" i="9"/>
  <c r="BS25" i="9"/>
  <c r="BS22" i="9"/>
  <c r="BS19" i="9"/>
  <c r="BS16" i="9"/>
  <c r="BS13" i="9"/>
  <c r="BV11" i="9" s="1"/>
  <c r="BV95" i="9" s="1"/>
  <c r="BV109" i="9" s="1"/>
  <c r="AL354" i="3"/>
  <c r="AL353" i="3"/>
  <c r="AL245" i="3"/>
  <c r="AL226" i="3"/>
  <c r="AL207" i="3"/>
  <c r="AL188" i="3"/>
  <c r="AL187" i="3"/>
  <c r="AL169" i="3"/>
  <c r="AL150" i="3"/>
  <c r="AL108" i="3"/>
  <c r="AL88" i="3"/>
  <c r="AL70" i="3"/>
  <c r="AL69" i="3"/>
  <c r="AL51" i="3"/>
  <c r="AI354" i="3"/>
  <c r="AI353" i="3"/>
  <c r="AI245" i="3"/>
  <c r="AI226" i="3"/>
  <c r="AI207" i="3"/>
  <c r="AI188" i="3"/>
  <c r="AI187" i="3"/>
  <c r="AI169" i="3"/>
  <c r="AI150" i="3"/>
  <c r="AI108" i="3"/>
  <c r="AI88" i="3"/>
  <c r="AI70" i="3"/>
  <c r="AI69" i="3"/>
  <c r="AI51" i="3"/>
  <c r="AD3" i="3"/>
  <c r="AD14" i="3" s="1"/>
  <c r="AL355" i="2"/>
  <c r="AL354" i="2"/>
  <c r="AL353" i="2"/>
  <c r="AL245" i="2"/>
  <c r="AL226" i="2"/>
  <c r="AL207" i="2"/>
  <c r="AL188" i="2"/>
  <c r="AL187" i="2"/>
  <c r="AL169" i="2"/>
  <c r="AL150" i="2"/>
  <c r="AL108" i="2"/>
  <c r="AL88" i="2"/>
  <c r="AL70" i="2"/>
  <c r="AL69" i="2"/>
  <c r="AD3" i="2"/>
  <c r="AD14" i="2" s="1"/>
  <c r="AD2" i="8" l="1"/>
  <c r="AD2" i="7"/>
  <c r="BV133" i="9"/>
  <c r="BV124" i="9"/>
  <c r="BS67" i="9"/>
  <c r="BV110" i="9"/>
  <c r="AD357" i="3"/>
  <c r="AD2" i="3"/>
  <c r="AD72" i="3"/>
  <c r="AD172" i="3"/>
  <c r="AD249" i="3"/>
  <c r="AD337" i="3"/>
  <c r="AD293" i="3"/>
  <c r="AD229" i="3"/>
  <c r="AD377" i="3"/>
  <c r="AD54" i="3"/>
  <c r="AD112" i="3"/>
  <c r="AD153" i="3"/>
  <c r="AD210" i="3"/>
  <c r="AD271" i="3"/>
  <c r="AD315" i="3"/>
  <c r="AD35" i="3"/>
  <c r="AD92" i="3"/>
  <c r="AD134" i="3"/>
  <c r="AD191" i="3"/>
  <c r="AD357" i="2"/>
  <c r="AD191" i="2"/>
  <c r="AD134" i="2"/>
  <c r="AD92" i="2"/>
  <c r="AD35" i="2"/>
  <c r="AD377" i="2"/>
  <c r="AD315" i="2"/>
  <c r="AD271" i="2"/>
  <c r="AD210" i="2"/>
  <c r="AD153" i="2"/>
  <c r="AD112" i="2"/>
  <c r="AD54" i="2"/>
  <c r="AD229" i="2"/>
  <c r="AD172" i="2"/>
  <c r="AD337" i="2"/>
  <c r="AD293" i="2"/>
  <c r="AD249" i="2"/>
  <c r="AD72" i="2"/>
  <c r="AD2" i="2"/>
  <c r="AU353" i="3"/>
  <c r="AT353" i="3"/>
  <c r="AS353" i="3"/>
  <c r="BV147" i="9" l="1"/>
  <c r="J599" i="9"/>
  <c r="BP598" i="9"/>
  <c r="BO598" i="9"/>
  <c r="BN598" i="9"/>
  <c r="BM598" i="9"/>
  <c r="BL598" i="9"/>
  <c r="BK598" i="9"/>
  <c r="BI598" i="9"/>
  <c r="BH598" i="9"/>
  <c r="BG598" i="9"/>
  <c r="BF598" i="9"/>
  <c r="BE598" i="9"/>
  <c r="BD598" i="9"/>
  <c r="BC598" i="9"/>
  <c r="BB598" i="9"/>
  <c r="BA598" i="9"/>
  <c r="AZ598" i="9"/>
  <c r="AY598" i="9"/>
  <c r="AX598" i="9"/>
  <c r="AV598" i="9"/>
  <c r="AU598" i="9"/>
  <c r="AT598" i="9"/>
  <c r="AS598" i="9"/>
  <c r="AR598" i="9"/>
  <c r="AQ598" i="9"/>
  <c r="AP598" i="9"/>
  <c r="AO598" i="9"/>
  <c r="AN598" i="9"/>
  <c r="AM598" i="9"/>
  <c r="AL598" i="9"/>
  <c r="AK598" i="9"/>
  <c r="AI598" i="9"/>
  <c r="AH598" i="9"/>
  <c r="AG598" i="9"/>
  <c r="AF598" i="9"/>
  <c r="AE598" i="9"/>
  <c r="AD598" i="9"/>
  <c r="AC598" i="9"/>
  <c r="AB598" i="9"/>
  <c r="AA598" i="9"/>
  <c r="Z598" i="9"/>
  <c r="Y598" i="9"/>
  <c r="X598" i="9"/>
  <c r="V598" i="9"/>
  <c r="U598" i="9"/>
  <c r="T598" i="9"/>
  <c r="S598" i="9"/>
  <c r="R598" i="9"/>
  <c r="Q598" i="9"/>
  <c r="P598" i="9"/>
  <c r="O598" i="9"/>
  <c r="N598" i="9"/>
  <c r="M598" i="9"/>
  <c r="L598" i="9"/>
  <c r="K598" i="9"/>
  <c r="BO597" i="9"/>
  <c r="BN597" i="9"/>
  <c r="BL597" i="9"/>
  <c r="BK597" i="9"/>
  <c r="BH597" i="9"/>
  <c r="BG597" i="9"/>
  <c r="BE597" i="9"/>
  <c r="BD597" i="9"/>
  <c r="BB597" i="9"/>
  <c r="BA597" i="9"/>
  <c r="AY597" i="9"/>
  <c r="AX597" i="9"/>
  <c r="AU597" i="9"/>
  <c r="AT597" i="9"/>
  <c r="AR597" i="9"/>
  <c r="AQ597" i="9"/>
  <c r="AO597" i="9"/>
  <c r="AN597" i="9"/>
  <c r="AL597" i="9"/>
  <c r="AK597" i="9"/>
  <c r="AH597" i="9"/>
  <c r="AG597" i="9"/>
  <c r="AE597" i="9"/>
  <c r="AD597" i="9"/>
  <c r="AB597" i="9"/>
  <c r="AA597" i="9"/>
  <c r="Y597" i="9"/>
  <c r="X597" i="9"/>
  <c r="U597" i="9"/>
  <c r="T597" i="9"/>
  <c r="R597" i="9"/>
  <c r="Q597" i="9"/>
  <c r="O597" i="9"/>
  <c r="N597" i="9"/>
  <c r="L597" i="9"/>
  <c r="K597" i="9"/>
  <c r="J596" i="9"/>
  <c r="BP595" i="9"/>
  <c r="BO595" i="9"/>
  <c r="BN595" i="9"/>
  <c r="BM595" i="9"/>
  <c r="BL595" i="9"/>
  <c r="BK595" i="9"/>
  <c r="BI595" i="9"/>
  <c r="BH595" i="9"/>
  <c r="BG595" i="9"/>
  <c r="BF595" i="9"/>
  <c r="BE595" i="9"/>
  <c r="BD595" i="9"/>
  <c r="BC595" i="9"/>
  <c r="BB595" i="9"/>
  <c r="BA595" i="9"/>
  <c r="AZ595" i="9"/>
  <c r="AY595" i="9"/>
  <c r="AX595" i="9"/>
  <c r="AV595" i="9"/>
  <c r="AU595" i="9"/>
  <c r="AT595" i="9"/>
  <c r="AS595" i="9"/>
  <c r="AR595" i="9"/>
  <c r="AQ595" i="9"/>
  <c r="AP595" i="9"/>
  <c r="AO595" i="9"/>
  <c r="AN595" i="9"/>
  <c r="AM595" i="9"/>
  <c r="AL595" i="9"/>
  <c r="AK595" i="9"/>
  <c r="AI595" i="9"/>
  <c r="AH595" i="9"/>
  <c r="AG595" i="9"/>
  <c r="AF595" i="9"/>
  <c r="AE595" i="9"/>
  <c r="AD595" i="9"/>
  <c r="AC595" i="9"/>
  <c r="AB595" i="9"/>
  <c r="AA595" i="9"/>
  <c r="Z595" i="9"/>
  <c r="Y595" i="9"/>
  <c r="X595" i="9"/>
  <c r="V595" i="9"/>
  <c r="U595" i="9"/>
  <c r="T595" i="9"/>
  <c r="S595" i="9"/>
  <c r="R595" i="9"/>
  <c r="Q595" i="9"/>
  <c r="P595" i="9"/>
  <c r="O595" i="9"/>
  <c r="N595" i="9"/>
  <c r="M595" i="9"/>
  <c r="L595" i="9"/>
  <c r="K595" i="9"/>
  <c r="BO594" i="9"/>
  <c r="BN594" i="9"/>
  <c r="BL594" i="9"/>
  <c r="BK594" i="9"/>
  <c r="BH594" i="9"/>
  <c r="BG594" i="9"/>
  <c r="BE594" i="9"/>
  <c r="BD594" i="9"/>
  <c r="BB594" i="9"/>
  <c r="BA594" i="9"/>
  <c r="AY594" i="9"/>
  <c r="AX594" i="9"/>
  <c r="AU594" i="9"/>
  <c r="AT594" i="9"/>
  <c r="AR594" i="9"/>
  <c r="AQ594" i="9"/>
  <c r="AO594" i="9"/>
  <c r="AN594" i="9"/>
  <c r="AL594" i="9"/>
  <c r="AK594" i="9"/>
  <c r="AH594" i="9"/>
  <c r="AG594" i="9"/>
  <c r="AE594" i="9"/>
  <c r="AD594" i="9"/>
  <c r="AB594" i="9"/>
  <c r="AA594" i="9"/>
  <c r="Y594" i="9"/>
  <c r="X594" i="9"/>
  <c r="U594" i="9"/>
  <c r="T594" i="9"/>
  <c r="R594" i="9"/>
  <c r="Q594" i="9"/>
  <c r="O594" i="9"/>
  <c r="N594" i="9"/>
  <c r="L594" i="9"/>
  <c r="K594" i="9"/>
  <c r="J593" i="9"/>
  <c r="BP592" i="9"/>
  <c r="BO592" i="9"/>
  <c r="BN592" i="9"/>
  <c r="BM592" i="9"/>
  <c r="BL592" i="9"/>
  <c r="BK592" i="9"/>
  <c r="BI592" i="9"/>
  <c r="BH592" i="9"/>
  <c r="BG592" i="9"/>
  <c r="BF592" i="9"/>
  <c r="BE592" i="9"/>
  <c r="BD592" i="9"/>
  <c r="BC592" i="9"/>
  <c r="BB592" i="9"/>
  <c r="BA592" i="9"/>
  <c r="AZ592" i="9"/>
  <c r="AY592" i="9"/>
  <c r="AX592" i="9"/>
  <c r="AV592" i="9"/>
  <c r="AU592" i="9"/>
  <c r="AT592" i="9"/>
  <c r="AS592" i="9"/>
  <c r="AR592" i="9"/>
  <c r="AQ592" i="9"/>
  <c r="AP592" i="9"/>
  <c r="AO592" i="9"/>
  <c r="AN592" i="9"/>
  <c r="AM592" i="9"/>
  <c r="AL592" i="9"/>
  <c r="AK592" i="9"/>
  <c r="AI592" i="9"/>
  <c r="AH592" i="9"/>
  <c r="AG592" i="9"/>
  <c r="AF592" i="9"/>
  <c r="AE592" i="9"/>
  <c r="AD592" i="9"/>
  <c r="AC592" i="9"/>
  <c r="AB592" i="9"/>
  <c r="AA592" i="9"/>
  <c r="Z592" i="9"/>
  <c r="Y592" i="9"/>
  <c r="X592" i="9"/>
  <c r="V592" i="9"/>
  <c r="U592" i="9"/>
  <c r="T592" i="9"/>
  <c r="S592" i="9"/>
  <c r="R592" i="9"/>
  <c r="Q592" i="9"/>
  <c r="P592" i="9"/>
  <c r="O592" i="9"/>
  <c r="N592" i="9"/>
  <c r="M592" i="9"/>
  <c r="L592" i="9"/>
  <c r="K592" i="9"/>
  <c r="BO591" i="9"/>
  <c r="BN591" i="9"/>
  <c r="BL591" i="9"/>
  <c r="BK591" i="9"/>
  <c r="BH591" i="9"/>
  <c r="BG591" i="9"/>
  <c r="BE591" i="9"/>
  <c r="BD591" i="9"/>
  <c r="BB591" i="9"/>
  <c r="BA591" i="9"/>
  <c r="AY591" i="9"/>
  <c r="AX591" i="9"/>
  <c r="AU591" i="9"/>
  <c r="AT591" i="9"/>
  <c r="AR591" i="9"/>
  <c r="AQ591" i="9"/>
  <c r="AO591" i="9"/>
  <c r="AN591" i="9"/>
  <c r="AL591" i="9"/>
  <c r="AK591" i="9"/>
  <c r="AH591" i="9"/>
  <c r="AG591" i="9"/>
  <c r="AE591" i="9"/>
  <c r="AD591" i="9"/>
  <c r="AB591" i="9"/>
  <c r="AA591" i="9"/>
  <c r="Y591" i="9"/>
  <c r="X591" i="9"/>
  <c r="U591" i="9"/>
  <c r="T591" i="9"/>
  <c r="R591" i="9"/>
  <c r="Q591" i="9"/>
  <c r="O591" i="9"/>
  <c r="N591" i="9"/>
  <c r="L591" i="9"/>
  <c r="K591" i="9"/>
  <c r="J436" i="9"/>
  <c r="BP435" i="9"/>
  <c r="BO435" i="9"/>
  <c r="BN435" i="9"/>
  <c r="BM435" i="9"/>
  <c r="BL435" i="9"/>
  <c r="BK435" i="9"/>
  <c r="BI435" i="9"/>
  <c r="BH435" i="9"/>
  <c r="BG435" i="9"/>
  <c r="BF435" i="9"/>
  <c r="BE435" i="9"/>
  <c r="BD435" i="9"/>
  <c r="BC435" i="9"/>
  <c r="BB435" i="9"/>
  <c r="BA435" i="9"/>
  <c r="AZ435" i="9"/>
  <c r="AY435" i="9"/>
  <c r="AX435" i="9"/>
  <c r="AV435" i="9"/>
  <c r="AU435" i="9"/>
  <c r="AT435" i="9"/>
  <c r="AS435" i="9"/>
  <c r="AR435" i="9"/>
  <c r="AQ435" i="9"/>
  <c r="AP435" i="9"/>
  <c r="AO435" i="9"/>
  <c r="AN435" i="9"/>
  <c r="AM435" i="9"/>
  <c r="AL435" i="9"/>
  <c r="AK435" i="9"/>
  <c r="AI435" i="9"/>
  <c r="AH435" i="9"/>
  <c r="AG435" i="9"/>
  <c r="AF435" i="9"/>
  <c r="AE435" i="9"/>
  <c r="AD435" i="9"/>
  <c r="AC435" i="9"/>
  <c r="AB435" i="9"/>
  <c r="AA435" i="9"/>
  <c r="Z435" i="9"/>
  <c r="Y435" i="9"/>
  <c r="X435" i="9"/>
  <c r="V435" i="9"/>
  <c r="U435" i="9"/>
  <c r="T435" i="9"/>
  <c r="S435" i="9"/>
  <c r="R435" i="9"/>
  <c r="Q435" i="9"/>
  <c r="P435" i="9"/>
  <c r="O435" i="9"/>
  <c r="N435" i="9"/>
  <c r="M435" i="9"/>
  <c r="L435" i="9"/>
  <c r="K435" i="9"/>
  <c r="BO434" i="9"/>
  <c r="BN434" i="9"/>
  <c r="BL434" i="9"/>
  <c r="BK434" i="9"/>
  <c r="BH434" i="9"/>
  <c r="BG434" i="9"/>
  <c r="BE434" i="9"/>
  <c r="BD434" i="9"/>
  <c r="BB434" i="9"/>
  <c r="BA434" i="9"/>
  <c r="AY434" i="9"/>
  <c r="AX434" i="9"/>
  <c r="AU434" i="9"/>
  <c r="AT434" i="9"/>
  <c r="AR434" i="9"/>
  <c r="AQ434" i="9"/>
  <c r="AO434" i="9"/>
  <c r="AN434" i="9"/>
  <c r="AL434" i="9"/>
  <c r="AK434" i="9"/>
  <c r="AH434" i="9"/>
  <c r="AG434" i="9"/>
  <c r="AE434" i="9"/>
  <c r="AD434" i="9"/>
  <c r="AB434" i="9"/>
  <c r="AA434" i="9"/>
  <c r="Y434" i="9"/>
  <c r="X434" i="9"/>
  <c r="U434" i="9"/>
  <c r="T434" i="9"/>
  <c r="R434" i="9"/>
  <c r="Q434" i="9"/>
  <c r="O434" i="9"/>
  <c r="N434" i="9"/>
  <c r="L434" i="9"/>
  <c r="K434" i="9"/>
  <c r="J433" i="9"/>
  <c r="BP432" i="9"/>
  <c r="BO432" i="9"/>
  <c r="BN432" i="9"/>
  <c r="BM432" i="9"/>
  <c r="BL432" i="9"/>
  <c r="BK432" i="9"/>
  <c r="BI432" i="9"/>
  <c r="BH432" i="9"/>
  <c r="BG432" i="9"/>
  <c r="BF432" i="9"/>
  <c r="BE432" i="9"/>
  <c r="BD432" i="9"/>
  <c r="BC432" i="9"/>
  <c r="BB432" i="9"/>
  <c r="BA432" i="9"/>
  <c r="AZ432" i="9"/>
  <c r="AY432" i="9"/>
  <c r="AX432" i="9"/>
  <c r="AV432" i="9"/>
  <c r="AU432" i="9"/>
  <c r="AT432" i="9"/>
  <c r="AS432" i="9"/>
  <c r="AR432" i="9"/>
  <c r="AQ432" i="9"/>
  <c r="AP432" i="9"/>
  <c r="AO432" i="9"/>
  <c r="AN432" i="9"/>
  <c r="AM432" i="9"/>
  <c r="AL432" i="9"/>
  <c r="AK432" i="9"/>
  <c r="AI432" i="9"/>
  <c r="AH432" i="9"/>
  <c r="AG432" i="9"/>
  <c r="AF432" i="9"/>
  <c r="AE432" i="9"/>
  <c r="AD432" i="9"/>
  <c r="AC432" i="9"/>
  <c r="AB432" i="9"/>
  <c r="AA432" i="9"/>
  <c r="Z432" i="9"/>
  <c r="Y432" i="9"/>
  <c r="X432" i="9"/>
  <c r="V432" i="9"/>
  <c r="U432" i="9"/>
  <c r="T432" i="9"/>
  <c r="S432" i="9"/>
  <c r="R432" i="9"/>
  <c r="Q432" i="9"/>
  <c r="P432" i="9"/>
  <c r="O432" i="9"/>
  <c r="N432" i="9"/>
  <c r="M432" i="9"/>
  <c r="L432" i="9"/>
  <c r="K432" i="9"/>
  <c r="BO431" i="9"/>
  <c r="BN431" i="9"/>
  <c r="BL431" i="9"/>
  <c r="BK431" i="9"/>
  <c r="BH431" i="9"/>
  <c r="BG431" i="9"/>
  <c r="BE431" i="9"/>
  <c r="BD431" i="9"/>
  <c r="BB431" i="9"/>
  <c r="BA431" i="9"/>
  <c r="AY431" i="9"/>
  <c r="AX431" i="9"/>
  <c r="AU431" i="9"/>
  <c r="AT431" i="9"/>
  <c r="AR431" i="9"/>
  <c r="AQ431" i="9"/>
  <c r="AO431" i="9"/>
  <c r="AN431" i="9"/>
  <c r="AL431" i="9"/>
  <c r="AK431" i="9"/>
  <c r="AH431" i="9"/>
  <c r="AG431" i="9"/>
  <c r="AE431" i="9"/>
  <c r="AD431" i="9"/>
  <c r="AB431" i="9"/>
  <c r="AA431" i="9"/>
  <c r="Y431" i="9"/>
  <c r="X431" i="9"/>
  <c r="U431" i="9"/>
  <c r="T431" i="9"/>
  <c r="R431" i="9"/>
  <c r="Q431" i="9"/>
  <c r="O431" i="9"/>
  <c r="N431" i="9"/>
  <c r="L431" i="9"/>
  <c r="K431" i="9"/>
  <c r="J430" i="9"/>
  <c r="BP429" i="9"/>
  <c r="BO429" i="9"/>
  <c r="BN429" i="9"/>
  <c r="BM429" i="9"/>
  <c r="BL429" i="9"/>
  <c r="BK429" i="9"/>
  <c r="BI429" i="9"/>
  <c r="BH429" i="9"/>
  <c r="BG429" i="9"/>
  <c r="BF429" i="9"/>
  <c r="BE429" i="9"/>
  <c r="BD429" i="9"/>
  <c r="BC429" i="9"/>
  <c r="BB429" i="9"/>
  <c r="BA429" i="9"/>
  <c r="AZ429" i="9"/>
  <c r="AY429" i="9"/>
  <c r="AX429" i="9"/>
  <c r="AV429" i="9"/>
  <c r="AU429" i="9"/>
  <c r="AT429" i="9"/>
  <c r="AS429" i="9"/>
  <c r="AR429" i="9"/>
  <c r="AQ429" i="9"/>
  <c r="AP429" i="9"/>
  <c r="AO429" i="9"/>
  <c r="AN429" i="9"/>
  <c r="AM429" i="9"/>
  <c r="AL429" i="9"/>
  <c r="AK429" i="9"/>
  <c r="AI429" i="9"/>
  <c r="AH429" i="9"/>
  <c r="AG429" i="9"/>
  <c r="AF429" i="9"/>
  <c r="AE429" i="9"/>
  <c r="AD429" i="9"/>
  <c r="AC429" i="9"/>
  <c r="AB429" i="9"/>
  <c r="AA429" i="9"/>
  <c r="Z429" i="9"/>
  <c r="Y429" i="9"/>
  <c r="X429" i="9"/>
  <c r="V429" i="9"/>
  <c r="U429" i="9"/>
  <c r="T429" i="9"/>
  <c r="S429" i="9"/>
  <c r="R429" i="9"/>
  <c r="Q429" i="9"/>
  <c r="P429" i="9"/>
  <c r="O429" i="9"/>
  <c r="N429" i="9"/>
  <c r="M429" i="9"/>
  <c r="L429" i="9"/>
  <c r="K429" i="9"/>
  <c r="BO428" i="9"/>
  <c r="BN428" i="9"/>
  <c r="BL428" i="9"/>
  <c r="BK428" i="9"/>
  <c r="BH428" i="9"/>
  <c r="BG428" i="9"/>
  <c r="BE428" i="9"/>
  <c r="BD428" i="9"/>
  <c r="BB428" i="9"/>
  <c r="BA428" i="9"/>
  <c r="AY428" i="9"/>
  <c r="AX428" i="9"/>
  <c r="AU428" i="9"/>
  <c r="AT428" i="9"/>
  <c r="AR428" i="9"/>
  <c r="AQ428" i="9"/>
  <c r="AO428" i="9"/>
  <c r="AN428" i="9"/>
  <c r="AL428" i="9"/>
  <c r="AK428" i="9"/>
  <c r="AH428" i="9"/>
  <c r="AG428" i="9"/>
  <c r="AE428" i="9"/>
  <c r="AD428" i="9"/>
  <c r="AB428" i="9"/>
  <c r="AA428" i="9"/>
  <c r="Y428" i="9"/>
  <c r="X428" i="9"/>
  <c r="U428" i="9"/>
  <c r="T428" i="9"/>
  <c r="R428" i="9"/>
  <c r="Q428" i="9"/>
  <c r="O428" i="9"/>
  <c r="N428" i="9"/>
  <c r="L428" i="9"/>
  <c r="K428" i="9"/>
  <c r="J270" i="9"/>
  <c r="BP269" i="9"/>
  <c r="BO269" i="9"/>
  <c r="BN269" i="9"/>
  <c r="BM269" i="9"/>
  <c r="BL269" i="9"/>
  <c r="BK269" i="9"/>
  <c r="BI269" i="9"/>
  <c r="BH269" i="9"/>
  <c r="BG269" i="9"/>
  <c r="BF269" i="9"/>
  <c r="BE269" i="9"/>
  <c r="BD269" i="9"/>
  <c r="BC269" i="9"/>
  <c r="BB269" i="9"/>
  <c r="BA269" i="9"/>
  <c r="AZ269" i="9"/>
  <c r="AY269" i="9"/>
  <c r="AX269" i="9"/>
  <c r="AV269" i="9"/>
  <c r="AU269" i="9"/>
  <c r="AT269" i="9"/>
  <c r="AS269" i="9"/>
  <c r="AR269" i="9"/>
  <c r="AQ269" i="9"/>
  <c r="AP269" i="9"/>
  <c r="AO269" i="9"/>
  <c r="AN269" i="9"/>
  <c r="AM269" i="9"/>
  <c r="AL269" i="9"/>
  <c r="AK269" i="9"/>
  <c r="AI269" i="9"/>
  <c r="AH269" i="9"/>
  <c r="AG269" i="9"/>
  <c r="AF269" i="9"/>
  <c r="AE269" i="9"/>
  <c r="AD269" i="9"/>
  <c r="AC269" i="9"/>
  <c r="AB269" i="9"/>
  <c r="AA269" i="9"/>
  <c r="Z269" i="9"/>
  <c r="Y269" i="9"/>
  <c r="X269" i="9"/>
  <c r="V269" i="9"/>
  <c r="U269" i="9"/>
  <c r="T269" i="9"/>
  <c r="S269" i="9"/>
  <c r="R269" i="9"/>
  <c r="Q269" i="9"/>
  <c r="P269" i="9"/>
  <c r="O269" i="9"/>
  <c r="N269" i="9"/>
  <c r="M269" i="9"/>
  <c r="L269" i="9"/>
  <c r="K269" i="9"/>
  <c r="BO268" i="9"/>
  <c r="BN268" i="9"/>
  <c r="BL268" i="9"/>
  <c r="BK268" i="9"/>
  <c r="BH268" i="9"/>
  <c r="BG268" i="9"/>
  <c r="BE268" i="9"/>
  <c r="BD268" i="9"/>
  <c r="BB268" i="9"/>
  <c r="BA268" i="9"/>
  <c r="AY268" i="9"/>
  <c r="AX268" i="9"/>
  <c r="AU268" i="9"/>
  <c r="AT268" i="9"/>
  <c r="AR268" i="9"/>
  <c r="AQ268" i="9"/>
  <c r="AO268" i="9"/>
  <c r="AN268" i="9"/>
  <c r="AL268" i="9"/>
  <c r="AK268" i="9"/>
  <c r="AH268" i="9"/>
  <c r="AG268" i="9"/>
  <c r="AE268" i="9"/>
  <c r="AD268" i="9"/>
  <c r="AB268" i="9"/>
  <c r="AA268" i="9"/>
  <c r="Y268" i="9"/>
  <c r="X268" i="9"/>
  <c r="U268" i="9"/>
  <c r="T268" i="9"/>
  <c r="R268" i="9"/>
  <c r="Q268" i="9"/>
  <c r="O268" i="9"/>
  <c r="N268" i="9"/>
  <c r="L268" i="9"/>
  <c r="K268" i="9"/>
  <c r="J267" i="9"/>
  <c r="BP266" i="9"/>
  <c r="BO266" i="9"/>
  <c r="BN266" i="9"/>
  <c r="BM266" i="9"/>
  <c r="BL266" i="9"/>
  <c r="BK266" i="9"/>
  <c r="BI266" i="9"/>
  <c r="BH266" i="9"/>
  <c r="BG266" i="9"/>
  <c r="BF266" i="9"/>
  <c r="BE266" i="9"/>
  <c r="BD266" i="9"/>
  <c r="BC266" i="9"/>
  <c r="BB266" i="9"/>
  <c r="BA266" i="9"/>
  <c r="AZ266" i="9"/>
  <c r="AY266" i="9"/>
  <c r="AX266" i="9"/>
  <c r="AV266" i="9"/>
  <c r="AU266" i="9"/>
  <c r="AT266" i="9"/>
  <c r="AS266" i="9"/>
  <c r="AR266" i="9"/>
  <c r="AQ266" i="9"/>
  <c r="AP266" i="9"/>
  <c r="AO266" i="9"/>
  <c r="AN266" i="9"/>
  <c r="AM266" i="9"/>
  <c r="AL266" i="9"/>
  <c r="AK266" i="9"/>
  <c r="AI266" i="9"/>
  <c r="AH266" i="9"/>
  <c r="AG266" i="9"/>
  <c r="AF266" i="9"/>
  <c r="AE266" i="9"/>
  <c r="AD266" i="9"/>
  <c r="AC266" i="9"/>
  <c r="AB266" i="9"/>
  <c r="AA266" i="9"/>
  <c r="Z266" i="9"/>
  <c r="Y266" i="9"/>
  <c r="X266" i="9"/>
  <c r="V266" i="9"/>
  <c r="U266" i="9"/>
  <c r="T266" i="9"/>
  <c r="S266" i="9"/>
  <c r="R266" i="9"/>
  <c r="Q266" i="9"/>
  <c r="P266" i="9"/>
  <c r="O266" i="9"/>
  <c r="N266" i="9"/>
  <c r="M266" i="9"/>
  <c r="L266" i="9"/>
  <c r="K266" i="9"/>
  <c r="BO265" i="9"/>
  <c r="BN265" i="9"/>
  <c r="BL265" i="9"/>
  <c r="BK265" i="9"/>
  <c r="BH265" i="9"/>
  <c r="BG265" i="9"/>
  <c r="BE265" i="9"/>
  <c r="BD265" i="9"/>
  <c r="BB265" i="9"/>
  <c r="BA265" i="9"/>
  <c r="AY265" i="9"/>
  <c r="AX265" i="9"/>
  <c r="AU265" i="9"/>
  <c r="AT265" i="9"/>
  <c r="AR265" i="9"/>
  <c r="AQ265" i="9"/>
  <c r="AO265" i="9"/>
  <c r="AN265" i="9"/>
  <c r="AL265" i="9"/>
  <c r="AK265" i="9"/>
  <c r="AH265" i="9"/>
  <c r="AG265" i="9"/>
  <c r="AE265" i="9"/>
  <c r="AD265" i="9"/>
  <c r="AB265" i="9"/>
  <c r="AA265" i="9"/>
  <c r="Y265" i="9"/>
  <c r="X265" i="9"/>
  <c r="U265" i="9"/>
  <c r="T265" i="9"/>
  <c r="R265" i="9"/>
  <c r="Q265" i="9"/>
  <c r="O265" i="9"/>
  <c r="N265" i="9"/>
  <c r="L265" i="9"/>
  <c r="K265" i="9"/>
  <c r="J264" i="9"/>
  <c r="BP263" i="9"/>
  <c r="BO263" i="9"/>
  <c r="BN263" i="9"/>
  <c r="BM263" i="9"/>
  <c r="BL263" i="9"/>
  <c r="BK263" i="9"/>
  <c r="BI263" i="9"/>
  <c r="BH263" i="9"/>
  <c r="BG263" i="9"/>
  <c r="BF263" i="9"/>
  <c r="BE263" i="9"/>
  <c r="BD263" i="9"/>
  <c r="BC263" i="9"/>
  <c r="BB263" i="9"/>
  <c r="BA263" i="9"/>
  <c r="AZ263" i="9"/>
  <c r="AY263" i="9"/>
  <c r="AX263" i="9"/>
  <c r="AV263" i="9"/>
  <c r="AU263" i="9"/>
  <c r="AT263" i="9"/>
  <c r="AS263" i="9"/>
  <c r="AR263" i="9"/>
  <c r="AQ263" i="9"/>
  <c r="AP263" i="9"/>
  <c r="AO263" i="9"/>
  <c r="AN263" i="9"/>
  <c r="AM263" i="9"/>
  <c r="AL263" i="9"/>
  <c r="AK263" i="9"/>
  <c r="AI263" i="9"/>
  <c r="AH263" i="9"/>
  <c r="AG263" i="9"/>
  <c r="AF263" i="9"/>
  <c r="AE263" i="9"/>
  <c r="AD263" i="9"/>
  <c r="AC263" i="9"/>
  <c r="AB263" i="9"/>
  <c r="AA263" i="9"/>
  <c r="Z263" i="9"/>
  <c r="Y263" i="9"/>
  <c r="X263" i="9"/>
  <c r="V263" i="9"/>
  <c r="U263" i="9"/>
  <c r="T263" i="9"/>
  <c r="S263" i="9"/>
  <c r="R263" i="9"/>
  <c r="Q263" i="9"/>
  <c r="P263" i="9"/>
  <c r="O263" i="9"/>
  <c r="N263" i="9"/>
  <c r="M263" i="9"/>
  <c r="L263" i="9"/>
  <c r="K263" i="9"/>
  <c r="BO262" i="9"/>
  <c r="BN262" i="9"/>
  <c r="BL262" i="9"/>
  <c r="BK262" i="9"/>
  <c r="BH262" i="9"/>
  <c r="BG262" i="9"/>
  <c r="BE262" i="9"/>
  <c r="BD262" i="9"/>
  <c r="BB262" i="9"/>
  <c r="BA262" i="9"/>
  <c r="AY262" i="9"/>
  <c r="AX262" i="9"/>
  <c r="AU262" i="9"/>
  <c r="AT262" i="9"/>
  <c r="AR262" i="9"/>
  <c r="AQ262" i="9"/>
  <c r="AO262" i="9"/>
  <c r="AN262" i="9"/>
  <c r="AL262" i="9"/>
  <c r="AK262" i="9"/>
  <c r="AH262" i="9"/>
  <c r="AG262" i="9"/>
  <c r="AE262" i="9"/>
  <c r="AD262" i="9"/>
  <c r="AB262" i="9"/>
  <c r="AA262" i="9"/>
  <c r="Y262" i="9"/>
  <c r="X262" i="9"/>
  <c r="U262" i="9"/>
  <c r="T262" i="9"/>
  <c r="R262" i="9"/>
  <c r="Q262" i="9"/>
  <c r="O262" i="9"/>
  <c r="N262" i="9"/>
  <c r="L262" i="9"/>
  <c r="K262" i="9"/>
  <c r="J65" i="9"/>
  <c r="BP64" i="9"/>
  <c r="BO64" i="9"/>
  <c r="BN64" i="9"/>
  <c r="BM64" i="9"/>
  <c r="BL64" i="9"/>
  <c r="BK64" i="9"/>
  <c r="BI64" i="9"/>
  <c r="BH64" i="9"/>
  <c r="BG64" i="9"/>
  <c r="BF64" i="9"/>
  <c r="BE64" i="9"/>
  <c r="BD64" i="9"/>
  <c r="BC64" i="9"/>
  <c r="BB64" i="9"/>
  <c r="BA64" i="9"/>
  <c r="AZ64" i="9"/>
  <c r="AY64" i="9"/>
  <c r="AX64" i="9"/>
  <c r="AV64" i="9"/>
  <c r="AU64" i="9"/>
  <c r="AT64" i="9"/>
  <c r="AS64" i="9"/>
  <c r="AR64" i="9"/>
  <c r="AQ64" i="9"/>
  <c r="AP64" i="9"/>
  <c r="AO64" i="9"/>
  <c r="AN64" i="9"/>
  <c r="AM64" i="9"/>
  <c r="AL64" i="9"/>
  <c r="AK64" i="9"/>
  <c r="AI64" i="9"/>
  <c r="AH64" i="9"/>
  <c r="AG64" i="9"/>
  <c r="AF64" i="9"/>
  <c r="AE64" i="9"/>
  <c r="AD64" i="9"/>
  <c r="AC64" i="9"/>
  <c r="AB64" i="9"/>
  <c r="AA64" i="9"/>
  <c r="Z64" i="9"/>
  <c r="Y64" i="9"/>
  <c r="X64" i="9"/>
  <c r="V64" i="9"/>
  <c r="U64" i="9"/>
  <c r="T64" i="9"/>
  <c r="S64" i="9"/>
  <c r="R64" i="9"/>
  <c r="Q64" i="9"/>
  <c r="P64" i="9"/>
  <c r="O64" i="9"/>
  <c r="N64" i="9"/>
  <c r="M64" i="9"/>
  <c r="L64" i="9"/>
  <c r="K64" i="9"/>
  <c r="BO63" i="9"/>
  <c r="BN63" i="9"/>
  <c r="BL63" i="9"/>
  <c r="BK63" i="9"/>
  <c r="BH63" i="9"/>
  <c r="BG63" i="9"/>
  <c r="BE63" i="9"/>
  <c r="BD63" i="9"/>
  <c r="BB63" i="9"/>
  <c r="BA63" i="9"/>
  <c r="AY63" i="9"/>
  <c r="AX63" i="9"/>
  <c r="AU63" i="9"/>
  <c r="AT63" i="9"/>
  <c r="AR63" i="9"/>
  <c r="AQ63" i="9"/>
  <c r="AO63" i="9"/>
  <c r="AN63" i="9"/>
  <c r="AL63" i="9"/>
  <c r="AK63" i="9"/>
  <c r="AH63" i="9"/>
  <c r="AG63" i="9"/>
  <c r="AE63" i="9"/>
  <c r="AD63" i="9"/>
  <c r="AB63" i="9"/>
  <c r="AA63" i="9"/>
  <c r="Y63" i="9"/>
  <c r="X63" i="9"/>
  <c r="U63" i="9"/>
  <c r="T63" i="9"/>
  <c r="R63" i="9"/>
  <c r="Q63" i="9"/>
  <c r="O63" i="9"/>
  <c r="N63" i="9"/>
  <c r="L63" i="9"/>
  <c r="K63" i="9"/>
  <c r="BP58" i="9"/>
  <c r="BP589" i="9"/>
  <c r="BO589" i="9"/>
  <c r="BN589" i="9"/>
  <c r="BO588" i="9"/>
  <c r="BN588" i="9"/>
  <c r="BP586" i="9"/>
  <c r="BO586" i="9"/>
  <c r="BN586" i="9"/>
  <c r="BO585" i="9"/>
  <c r="BN585" i="9"/>
  <c r="BP583" i="9"/>
  <c r="BO583" i="9"/>
  <c r="BN583" i="9"/>
  <c r="BO582" i="9"/>
  <c r="BN582" i="9"/>
  <c r="BP580" i="9"/>
  <c r="BO580" i="9"/>
  <c r="BN580" i="9"/>
  <c r="BO579" i="9"/>
  <c r="BN579" i="9"/>
  <c r="BP577" i="9"/>
  <c r="BO577" i="9"/>
  <c r="BN577" i="9"/>
  <c r="BO576" i="9"/>
  <c r="BN576" i="9"/>
  <c r="BP574" i="9"/>
  <c r="BO574" i="9"/>
  <c r="BN574" i="9"/>
  <c r="BO573" i="9"/>
  <c r="BN573" i="9"/>
  <c r="BP571" i="9"/>
  <c r="BO571" i="9"/>
  <c r="BN571" i="9"/>
  <c r="BO570" i="9"/>
  <c r="BN570" i="9"/>
  <c r="BP568" i="9"/>
  <c r="BO568" i="9"/>
  <c r="BN568" i="9"/>
  <c r="BO567" i="9"/>
  <c r="BN567" i="9"/>
  <c r="BP565" i="9"/>
  <c r="BO565" i="9"/>
  <c r="BN565" i="9"/>
  <c r="BO564" i="9"/>
  <c r="BN564" i="9"/>
  <c r="BP562" i="9"/>
  <c r="BO562" i="9"/>
  <c r="BN562" i="9"/>
  <c r="BO561" i="9"/>
  <c r="BN561" i="9"/>
  <c r="BP559" i="9"/>
  <c r="BO559" i="9"/>
  <c r="BN559" i="9"/>
  <c r="BO558" i="9"/>
  <c r="BN558" i="9"/>
  <c r="BP556" i="9"/>
  <c r="BO556" i="9"/>
  <c r="BN556" i="9"/>
  <c r="BO555" i="9"/>
  <c r="BN555" i="9"/>
  <c r="BP553" i="9"/>
  <c r="BO553" i="9"/>
  <c r="BN553" i="9"/>
  <c r="BO552" i="9"/>
  <c r="BN552" i="9"/>
  <c r="BP550" i="9"/>
  <c r="BO550" i="9"/>
  <c r="BN550" i="9"/>
  <c r="BO549" i="9"/>
  <c r="BN549" i="9"/>
  <c r="BP547" i="9"/>
  <c r="BO547" i="9"/>
  <c r="BN547" i="9"/>
  <c r="BO546" i="9"/>
  <c r="BN546" i="9"/>
  <c r="BP544" i="9"/>
  <c r="BO544" i="9"/>
  <c r="BN544" i="9"/>
  <c r="BO543" i="9"/>
  <c r="BN543" i="9"/>
  <c r="BP541" i="9"/>
  <c r="BO541" i="9"/>
  <c r="BN541" i="9"/>
  <c r="BO540" i="9"/>
  <c r="BN540" i="9"/>
  <c r="BP538" i="9"/>
  <c r="BO538" i="9"/>
  <c r="BN538" i="9"/>
  <c r="BO537" i="9"/>
  <c r="BN537" i="9"/>
  <c r="BP535" i="9"/>
  <c r="BO535" i="9"/>
  <c r="BN535" i="9"/>
  <c r="BO534" i="9"/>
  <c r="BN534" i="9"/>
  <c r="BP532" i="9"/>
  <c r="BO532" i="9"/>
  <c r="BN532" i="9"/>
  <c r="BO531" i="9"/>
  <c r="BN531" i="9"/>
  <c r="BP529" i="9"/>
  <c r="BO529" i="9"/>
  <c r="BN529" i="9"/>
  <c r="BO528" i="9"/>
  <c r="BN528" i="9"/>
  <c r="BP526" i="9"/>
  <c r="BO526" i="9"/>
  <c r="BN526" i="9"/>
  <c r="BO525" i="9"/>
  <c r="BN525" i="9"/>
  <c r="BP523" i="9"/>
  <c r="BO523" i="9"/>
  <c r="BN523" i="9"/>
  <c r="BO522" i="9"/>
  <c r="BN522" i="9"/>
  <c r="BP520" i="9"/>
  <c r="BO520" i="9"/>
  <c r="BN520" i="9"/>
  <c r="BO519" i="9"/>
  <c r="BN519" i="9"/>
  <c r="BP513" i="9"/>
  <c r="BO513" i="9"/>
  <c r="BN513" i="9"/>
  <c r="BO512" i="9"/>
  <c r="BN512" i="9"/>
  <c r="BP510" i="9"/>
  <c r="BO510" i="9"/>
  <c r="BN510" i="9"/>
  <c r="BO509" i="9"/>
  <c r="BN509" i="9"/>
  <c r="BP507" i="9"/>
  <c r="BO507" i="9"/>
  <c r="BN507" i="9"/>
  <c r="BO506" i="9"/>
  <c r="BN506" i="9"/>
  <c r="BP504" i="9"/>
  <c r="BO504" i="9"/>
  <c r="BN504" i="9"/>
  <c r="BO503" i="9"/>
  <c r="BN503" i="9"/>
  <c r="BP501" i="9"/>
  <c r="BO501" i="9"/>
  <c r="BN501" i="9"/>
  <c r="BO500" i="9"/>
  <c r="BN500" i="9"/>
  <c r="BP498" i="9"/>
  <c r="BO498" i="9"/>
  <c r="BN498" i="9"/>
  <c r="BO497" i="9"/>
  <c r="BN497" i="9"/>
  <c r="BP495" i="9"/>
  <c r="BO495" i="9"/>
  <c r="BN495" i="9"/>
  <c r="BO494" i="9"/>
  <c r="BN494" i="9"/>
  <c r="BP492" i="9"/>
  <c r="BO492" i="9"/>
  <c r="BN492" i="9"/>
  <c r="BO491" i="9"/>
  <c r="BN491" i="9"/>
  <c r="BP488" i="9"/>
  <c r="BO488" i="9"/>
  <c r="BN488" i="9"/>
  <c r="BO487" i="9"/>
  <c r="BN487" i="9"/>
  <c r="BP485" i="9"/>
  <c r="BO485" i="9"/>
  <c r="BN485" i="9"/>
  <c r="BO484" i="9"/>
  <c r="BN484" i="9"/>
  <c r="BP482" i="9"/>
  <c r="BO482" i="9"/>
  <c r="BN482" i="9"/>
  <c r="BO481" i="9"/>
  <c r="BN481" i="9"/>
  <c r="BP479" i="9"/>
  <c r="BO479" i="9"/>
  <c r="BN479" i="9"/>
  <c r="BO478" i="9"/>
  <c r="BN478" i="9"/>
  <c r="BP476" i="9"/>
  <c r="BO476" i="9"/>
  <c r="BN476" i="9"/>
  <c r="BO475" i="9"/>
  <c r="BN475" i="9"/>
  <c r="BP473" i="9"/>
  <c r="BO473" i="9"/>
  <c r="BN473" i="9"/>
  <c r="BO472" i="9"/>
  <c r="BN472" i="9"/>
  <c r="BP470" i="9"/>
  <c r="BO470" i="9"/>
  <c r="BN470" i="9"/>
  <c r="BO469" i="9"/>
  <c r="BN469" i="9"/>
  <c r="BP467" i="9"/>
  <c r="BO467" i="9"/>
  <c r="BN467" i="9"/>
  <c r="BO466" i="9"/>
  <c r="BN466" i="9"/>
  <c r="BP464" i="9"/>
  <c r="BO464" i="9"/>
  <c r="BN464" i="9"/>
  <c r="BO463" i="9"/>
  <c r="BN463" i="9"/>
  <c r="BP461" i="9"/>
  <c r="BO461" i="9"/>
  <c r="BN461" i="9"/>
  <c r="BO460" i="9"/>
  <c r="BN460" i="9"/>
  <c r="BP458" i="9"/>
  <c r="BO458" i="9"/>
  <c r="BN458" i="9"/>
  <c r="BO457" i="9"/>
  <c r="BN457" i="9"/>
  <c r="BP455" i="9"/>
  <c r="BO455" i="9"/>
  <c r="BN455" i="9"/>
  <c r="BO454" i="9"/>
  <c r="BN454" i="9"/>
  <c r="BP452" i="9"/>
  <c r="BO452" i="9"/>
  <c r="BN452" i="9"/>
  <c r="BO451" i="9"/>
  <c r="BN451" i="9"/>
  <c r="BP449" i="9"/>
  <c r="BO449" i="9"/>
  <c r="BN449" i="9"/>
  <c r="BO448" i="9"/>
  <c r="BN448" i="9"/>
  <c r="BP426" i="9"/>
  <c r="BO426" i="9"/>
  <c r="BN426" i="9"/>
  <c r="BO425" i="9"/>
  <c r="BN425" i="9"/>
  <c r="BP423" i="9"/>
  <c r="BO423" i="9"/>
  <c r="BN423" i="9"/>
  <c r="BO422" i="9"/>
  <c r="BN422" i="9"/>
  <c r="BP417" i="9"/>
  <c r="BO417" i="9"/>
  <c r="BN417" i="9"/>
  <c r="BO416" i="9"/>
  <c r="BN416" i="9"/>
  <c r="BP414" i="9"/>
  <c r="BO414" i="9"/>
  <c r="BN414" i="9"/>
  <c r="BO413" i="9"/>
  <c r="BN413" i="9"/>
  <c r="BP411" i="9"/>
  <c r="BO411" i="9"/>
  <c r="BN411" i="9"/>
  <c r="BO410" i="9"/>
  <c r="BN410" i="9"/>
  <c r="BP408" i="9"/>
  <c r="BO408" i="9"/>
  <c r="BN408" i="9"/>
  <c r="BO407" i="9"/>
  <c r="BN407" i="9"/>
  <c r="BP405" i="9"/>
  <c r="BO405" i="9"/>
  <c r="BN405" i="9"/>
  <c r="BO404" i="9"/>
  <c r="BN404" i="9"/>
  <c r="BP402" i="9"/>
  <c r="BO402" i="9"/>
  <c r="BN402" i="9"/>
  <c r="BO401" i="9"/>
  <c r="BN401" i="9"/>
  <c r="BP399" i="9"/>
  <c r="BO399" i="9"/>
  <c r="BN399" i="9"/>
  <c r="BO398" i="9"/>
  <c r="BN398" i="9"/>
  <c r="BP396" i="9"/>
  <c r="BO396" i="9"/>
  <c r="BN396" i="9"/>
  <c r="BO395" i="9"/>
  <c r="BN395" i="9"/>
  <c r="BP393" i="9"/>
  <c r="BO393" i="9"/>
  <c r="BN393" i="9"/>
  <c r="BO392" i="9"/>
  <c r="BN392" i="9"/>
  <c r="BP390" i="9"/>
  <c r="BO390" i="9"/>
  <c r="BN390" i="9"/>
  <c r="BO389" i="9"/>
  <c r="BN389" i="9"/>
  <c r="BP387" i="9"/>
  <c r="BO387" i="9"/>
  <c r="BN387" i="9"/>
  <c r="BO386" i="9"/>
  <c r="BN386" i="9"/>
  <c r="BP384" i="9"/>
  <c r="BO384" i="9"/>
  <c r="BN384" i="9"/>
  <c r="BO383" i="9"/>
  <c r="BN383" i="9"/>
  <c r="BP381" i="9"/>
  <c r="BO381" i="9"/>
  <c r="BN381" i="9"/>
  <c r="BO380" i="9"/>
  <c r="BN380" i="9"/>
  <c r="BP378" i="9"/>
  <c r="BO378" i="9"/>
  <c r="BN378" i="9"/>
  <c r="BO377" i="9"/>
  <c r="BN377" i="9"/>
  <c r="BP375" i="9"/>
  <c r="BO375" i="9"/>
  <c r="BN375" i="9"/>
  <c r="BO374" i="9"/>
  <c r="BN374" i="9"/>
  <c r="BP372" i="9"/>
  <c r="BO372" i="9"/>
  <c r="BN372" i="9"/>
  <c r="BO371" i="9"/>
  <c r="BN371" i="9"/>
  <c r="BP369" i="9"/>
  <c r="BO369" i="9"/>
  <c r="BN369" i="9"/>
  <c r="BO368" i="9"/>
  <c r="BN368" i="9"/>
  <c r="BP366" i="9"/>
  <c r="BO366" i="9"/>
  <c r="BN366" i="9"/>
  <c r="BO365" i="9"/>
  <c r="BN365" i="9"/>
  <c r="BP363" i="9"/>
  <c r="BO363" i="9"/>
  <c r="BN363" i="9"/>
  <c r="BO362" i="9"/>
  <c r="BN362" i="9"/>
  <c r="BP360" i="9"/>
  <c r="BO360" i="9"/>
  <c r="BN360" i="9"/>
  <c r="BO359" i="9"/>
  <c r="BN359" i="9"/>
  <c r="BP357" i="9"/>
  <c r="BO357" i="9"/>
  <c r="BN357" i="9"/>
  <c r="BO356" i="9"/>
  <c r="BN356" i="9"/>
  <c r="BP354" i="9"/>
  <c r="BO354" i="9"/>
  <c r="BN354" i="9"/>
  <c r="BO353" i="9"/>
  <c r="BN353" i="9"/>
  <c r="BP351" i="9"/>
  <c r="BO351" i="9"/>
  <c r="BN351" i="9"/>
  <c r="BO350" i="9"/>
  <c r="BN350" i="9"/>
  <c r="BP348" i="9"/>
  <c r="BO348" i="9"/>
  <c r="BN348" i="9"/>
  <c r="BO347" i="9"/>
  <c r="BN347" i="9"/>
  <c r="BP345" i="9"/>
  <c r="BO345" i="9"/>
  <c r="BN345" i="9"/>
  <c r="BO344" i="9"/>
  <c r="BN344" i="9"/>
  <c r="BP342" i="9"/>
  <c r="BO342" i="9"/>
  <c r="BN342" i="9"/>
  <c r="BO341" i="9"/>
  <c r="BN341" i="9"/>
  <c r="BP339" i="9"/>
  <c r="BO339" i="9"/>
  <c r="BN339" i="9"/>
  <c r="BO338" i="9"/>
  <c r="BN338" i="9"/>
  <c r="BP336" i="9"/>
  <c r="BO336" i="9"/>
  <c r="BN336" i="9"/>
  <c r="BO335" i="9"/>
  <c r="BN335" i="9"/>
  <c r="BP333" i="9"/>
  <c r="BO333" i="9"/>
  <c r="BN333" i="9"/>
  <c r="BO332" i="9"/>
  <c r="BN332" i="9"/>
  <c r="BP330" i="9"/>
  <c r="BO330" i="9"/>
  <c r="BN330" i="9"/>
  <c r="BO329" i="9"/>
  <c r="BN329" i="9"/>
  <c r="BP327" i="9"/>
  <c r="BO327" i="9"/>
  <c r="BN327" i="9"/>
  <c r="BO326" i="9"/>
  <c r="BN326" i="9"/>
  <c r="BP324" i="9"/>
  <c r="BO324" i="9"/>
  <c r="BN324" i="9"/>
  <c r="BO323" i="9"/>
  <c r="BN323" i="9"/>
  <c r="BP321" i="9"/>
  <c r="BO321" i="9"/>
  <c r="BN321" i="9"/>
  <c r="BO320" i="9"/>
  <c r="BN320" i="9"/>
  <c r="BP318" i="9"/>
  <c r="BO318" i="9"/>
  <c r="BN318" i="9"/>
  <c r="BO317" i="9"/>
  <c r="BN317" i="9"/>
  <c r="BP315" i="9"/>
  <c r="BO315" i="9"/>
  <c r="BN315" i="9"/>
  <c r="BO314" i="9"/>
  <c r="BN314" i="9"/>
  <c r="BP312" i="9"/>
  <c r="BO312" i="9"/>
  <c r="BN312" i="9"/>
  <c r="BO311" i="9"/>
  <c r="BN311" i="9"/>
  <c r="BP297" i="9"/>
  <c r="BO297" i="9"/>
  <c r="BN297" i="9"/>
  <c r="BO296" i="9"/>
  <c r="BN296" i="9"/>
  <c r="BP292" i="9"/>
  <c r="BO292" i="9"/>
  <c r="BN292" i="9"/>
  <c r="BO291" i="9"/>
  <c r="BN291" i="9"/>
  <c r="BP260" i="9"/>
  <c r="BO260" i="9"/>
  <c r="BN260" i="9"/>
  <c r="BO259" i="9"/>
  <c r="BN259" i="9"/>
  <c r="BP257" i="9"/>
  <c r="BO257" i="9"/>
  <c r="BN257" i="9"/>
  <c r="BO256" i="9"/>
  <c r="BN256" i="9"/>
  <c r="BP254" i="9"/>
  <c r="BO254" i="9"/>
  <c r="BN254" i="9"/>
  <c r="BO253" i="9"/>
  <c r="BN253" i="9"/>
  <c r="BP249" i="9"/>
  <c r="BO249" i="9"/>
  <c r="BN249" i="9"/>
  <c r="BO248" i="9"/>
  <c r="BN248" i="9"/>
  <c r="BP246" i="9"/>
  <c r="BO246" i="9"/>
  <c r="BN246" i="9"/>
  <c r="BO245" i="9"/>
  <c r="BN245" i="9"/>
  <c r="BP243" i="9"/>
  <c r="BO243" i="9"/>
  <c r="BN243" i="9"/>
  <c r="BO242" i="9"/>
  <c r="BN242" i="9"/>
  <c r="BP240" i="9"/>
  <c r="BO240" i="9"/>
  <c r="BN240" i="9"/>
  <c r="BO239" i="9"/>
  <c r="BN239" i="9"/>
  <c r="BP237" i="9"/>
  <c r="BO237" i="9"/>
  <c r="BN237" i="9"/>
  <c r="BO236" i="9"/>
  <c r="BN236" i="9"/>
  <c r="BP234" i="9"/>
  <c r="BO234" i="9"/>
  <c r="BN234" i="9"/>
  <c r="BO233" i="9"/>
  <c r="BN233" i="9"/>
  <c r="BP231" i="9"/>
  <c r="BO231" i="9"/>
  <c r="BN231" i="9"/>
  <c r="BO230" i="9"/>
  <c r="BN230" i="9"/>
  <c r="BP228" i="9"/>
  <c r="BO228" i="9"/>
  <c r="BN228" i="9"/>
  <c r="BO227" i="9"/>
  <c r="BN227" i="9"/>
  <c r="BP225" i="9"/>
  <c r="BO225" i="9"/>
  <c r="BN225" i="9"/>
  <c r="BO224" i="9"/>
  <c r="BN224" i="9"/>
  <c r="BP222" i="9"/>
  <c r="BO222" i="9"/>
  <c r="BN222" i="9"/>
  <c r="BO221" i="9"/>
  <c r="BN221" i="9"/>
  <c r="BP219" i="9"/>
  <c r="BO219" i="9"/>
  <c r="BN219" i="9"/>
  <c r="BO218" i="9"/>
  <c r="BN218" i="9"/>
  <c r="BP216" i="9"/>
  <c r="BO216" i="9"/>
  <c r="BN216" i="9"/>
  <c r="BO215" i="9"/>
  <c r="BN215" i="9"/>
  <c r="BP213" i="9"/>
  <c r="BO213" i="9"/>
  <c r="BN213" i="9"/>
  <c r="BO212" i="9"/>
  <c r="BN212" i="9"/>
  <c r="BP210" i="9"/>
  <c r="BO210" i="9"/>
  <c r="BN210" i="9"/>
  <c r="BO209" i="9"/>
  <c r="BN209" i="9"/>
  <c r="BP207" i="9"/>
  <c r="BO207" i="9"/>
  <c r="BN207" i="9"/>
  <c r="BO206" i="9"/>
  <c r="BN206" i="9"/>
  <c r="BP204" i="9"/>
  <c r="BO204" i="9"/>
  <c r="BN204" i="9"/>
  <c r="BO203" i="9"/>
  <c r="BN203" i="9"/>
  <c r="BP201" i="9"/>
  <c r="BO201" i="9"/>
  <c r="BN201" i="9"/>
  <c r="BO200" i="9"/>
  <c r="BN200" i="9"/>
  <c r="BP198" i="9"/>
  <c r="BO198" i="9"/>
  <c r="BN198" i="9"/>
  <c r="BO197" i="9"/>
  <c r="BN197" i="9"/>
  <c r="BP195" i="9"/>
  <c r="BO195" i="9"/>
  <c r="BN195" i="9"/>
  <c r="BO194" i="9"/>
  <c r="BN194" i="9"/>
  <c r="BP192" i="9"/>
  <c r="BO192" i="9"/>
  <c r="BN192" i="9"/>
  <c r="BO191" i="9"/>
  <c r="BN191" i="9"/>
  <c r="BP189" i="9"/>
  <c r="BO189" i="9"/>
  <c r="BN189" i="9"/>
  <c r="BO188" i="9"/>
  <c r="BN188" i="9"/>
  <c r="BP186" i="9"/>
  <c r="BO186" i="9"/>
  <c r="BN186" i="9"/>
  <c r="BO185" i="9"/>
  <c r="BN185" i="9"/>
  <c r="BP183" i="9"/>
  <c r="BO183" i="9"/>
  <c r="BN183" i="9"/>
  <c r="BO182" i="9"/>
  <c r="BN182" i="9"/>
  <c r="BP180" i="9"/>
  <c r="BO180" i="9"/>
  <c r="BN180" i="9"/>
  <c r="BO179" i="9"/>
  <c r="BN179" i="9"/>
  <c r="BP177" i="9"/>
  <c r="BO177" i="9"/>
  <c r="BN177" i="9"/>
  <c r="BO176" i="9"/>
  <c r="BN176" i="9"/>
  <c r="BP174" i="9"/>
  <c r="BO174" i="9"/>
  <c r="BN174" i="9"/>
  <c r="BO173" i="9"/>
  <c r="BN173" i="9"/>
  <c r="BP171" i="9"/>
  <c r="BO171" i="9"/>
  <c r="BN171" i="9"/>
  <c r="BO170" i="9"/>
  <c r="BN170" i="9"/>
  <c r="BP168" i="9"/>
  <c r="BO168" i="9"/>
  <c r="BN168" i="9"/>
  <c r="BO167" i="9"/>
  <c r="BN167" i="9"/>
  <c r="BP165" i="9"/>
  <c r="BO165" i="9"/>
  <c r="BN165" i="9"/>
  <c r="BO164" i="9"/>
  <c r="BN164" i="9"/>
  <c r="BP162" i="9"/>
  <c r="BO162" i="9"/>
  <c r="BN162" i="9"/>
  <c r="BO161" i="9"/>
  <c r="BN161" i="9"/>
  <c r="BP159" i="9"/>
  <c r="BO159" i="9"/>
  <c r="BN159" i="9"/>
  <c r="BO158" i="9"/>
  <c r="BN158" i="9"/>
  <c r="BP156" i="9"/>
  <c r="BO156" i="9"/>
  <c r="BN156" i="9"/>
  <c r="BO155" i="9"/>
  <c r="BN155" i="9"/>
  <c r="BP153" i="9"/>
  <c r="BO153" i="9"/>
  <c r="BN153" i="9"/>
  <c r="BO152" i="9"/>
  <c r="BN152" i="9"/>
  <c r="BP150" i="9"/>
  <c r="BO150" i="9"/>
  <c r="BN150" i="9"/>
  <c r="BO149" i="9"/>
  <c r="BN149" i="9"/>
  <c r="BP141" i="9"/>
  <c r="BO141" i="9"/>
  <c r="BN141" i="9"/>
  <c r="BO140" i="9"/>
  <c r="BN140" i="9"/>
  <c r="BP138" i="9"/>
  <c r="BO138" i="9"/>
  <c r="BN138" i="9"/>
  <c r="BO137" i="9"/>
  <c r="BN137" i="9"/>
  <c r="BP135" i="9"/>
  <c r="BO135" i="9"/>
  <c r="BN135" i="9"/>
  <c r="BO134" i="9"/>
  <c r="BN134" i="9"/>
  <c r="BP129" i="9"/>
  <c r="BO129" i="9"/>
  <c r="BN129" i="9"/>
  <c r="BO128" i="9"/>
  <c r="BN128" i="9"/>
  <c r="BP126" i="9"/>
  <c r="BO126" i="9"/>
  <c r="BN126" i="9"/>
  <c r="BO125" i="9"/>
  <c r="BN125" i="9"/>
  <c r="BP118" i="9"/>
  <c r="BO118" i="9"/>
  <c r="BN118" i="9"/>
  <c r="BO117" i="9"/>
  <c r="BN117" i="9"/>
  <c r="BP115" i="9"/>
  <c r="BO115" i="9"/>
  <c r="BN115" i="9"/>
  <c r="BO114" i="9"/>
  <c r="BN114" i="9"/>
  <c r="BP112" i="9"/>
  <c r="BO112" i="9"/>
  <c r="BN112" i="9"/>
  <c r="BO111" i="9"/>
  <c r="BN111" i="9"/>
  <c r="BP102" i="9"/>
  <c r="BO102" i="9"/>
  <c r="BN102" i="9"/>
  <c r="BO101" i="9"/>
  <c r="BN101" i="9"/>
  <c r="BN96" i="9" s="1"/>
  <c r="BP90" i="9"/>
  <c r="BO90" i="9"/>
  <c r="BN90" i="9"/>
  <c r="BO89" i="9"/>
  <c r="BN89" i="9"/>
  <c r="BP87" i="9"/>
  <c r="BO87" i="9"/>
  <c r="BN87" i="9"/>
  <c r="BO86" i="9"/>
  <c r="BN86" i="9"/>
  <c r="BP84" i="9"/>
  <c r="BO84" i="9"/>
  <c r="BN84" i="9"/>
  <c r="BO83" i="9"/>
  <c r="BN83" i="9"/>
  <c r="BP81" i="9"/>
  <c r="BO81" i="9"/>
  <c r="BN81" i="9"/>
  <c r="BO80" i="9"/>
  <c r="BN80" i="9"/>
  <c r="BP78" i="9"/>
  <c r="BO78" i="9"/>
  <c r="BN78" i="9"/>
  <c r="BO77" i="9"/>
  <c r="BN77" i="9"/>
  <c r="BP75" i="9"/>
  <c r="BO75" i="9"/>
  <c r="BN75" i="9"/>
  <c r="BO74" i="9"/>
  <c r="BN74" i="9"/>
  <c r="BP72" i="9"/>
  <c r="BO72" i="9"/>
  <c r="BN72" i="9"/>
  <c r="BO71" i="9"/>
  <c r="BN71" i="9"/>
  <c r="BP69" i="9"/>
  <c r="BO69" i="9"/>
  <c r="BN69" i="9"/>
  <c r="BO68" i="9"/>
  <c r="BN68" i="9"/>
  <c r="BO58" i="9"/>
  <c r="BN58" i="9"/>
  <c r="BO57" i="9"/>
  <c r="BN57" i="9"/>
  <c r="BP55" i="9"/>
  <c r="BO55" i="9"/>
  <c r="BN55" i="9"/>
  <c r="BO54" i="9"/>
  <c r="BN54" i="9"/>
  <c r="BP52" i="9"/>
  <c r="BO52" i="9"/>
  <c r="BN52" i="9"/>
  <c r="BO51" i="9"/>
  <c r="BN51" i="9"/>
  <c r="BP49" i="9"/>
  <c r="BO49" i="9"/>
  <c r="BN49" i="9"/>
  <c r="BO48" i="9"/>
  <c r="BN48" i="9"/>
  <c r="BP46" i="9"/>
  <c r="BO46" i="9"/>
  <c r="BN46" i="9"/>
  <c r="BO45" i="9"/>
  <c r="BN45" i="9"/>
  <c r="BP43" i="9"/>
  <c r="BO43" i="9"/>
  <c r="BN43" i="9"/>
  <c r="BO42" i="9"/>
  <c r="BN42" i="9"/>
  <c r="BP40" i="9"/>
  <c r="BO40" i="9"/>
  <c r="BN40" i="9"/>
  <c r="BO39" i="9"/>
  <c r="BN39" i="9"/>
  <c r="BP37" i="9"/>
  <c r="BO37" i="9"/>
  <c r="BN37" i="9"/>
  <c r="BO36" i="9"/>
  <c r="BN36" i="9"/>
  <c r="BP34" i="9"/>
  <c r="BO34" i="9"/>
  <c r="BN34" i="9"/>
  <c r="BO33" i="9"/>
  <c r="BN33" i="9"/>
  <c r="BP31" i="9"/>
  <c r="BO31" i="9"/>
  <c r="BN31" i="9"/>
  <c r="BO30" i="9"/>
  <c r="BN30" i="9"/>
  <c r="BP28" i="9"/>
  <c r="BO28" i="9"/>
  <c r="BN28" i="9"/>
  <c r="BO27" i="9"/>
  <c r="BN27" i="9"/>
  <c r="BP25" i="9"/>
  <c r="BO25" i="9"/>
  <c r="BN25" i="9"/>
  <c r="BO24" i="9"/>
  <c r="BN24" i="9"/>
  <c r="BP22" i="9"/>
  <c r="BO22" i="9"/>
  <c r="BN22" i="9"/>
  <c r="BO21" i="9"/>
  <c r="BN21" i="9"/>
  <c r="BP19" i="9"/>
  <c r="BO19" i="9"/>
  <c r="BN19" i="9"/>
  <c r="BO18" i="9"/>
  <c r="BN18" i="9"/>
  <c r="BP16" i="9"/>
  <c r="BO16" i="9"/>
  <c r="BN16" i="9"/>
  <c r="BO15" i="9"/>
  <c r="BN15" i="9"/>
  <c r="BP13" i="9"/>
  <c r="BO13" i="9"/>
  <c r="BN13" i="9"/>
  <c r="BO12" i="9"/>
  <c r="BN12" i="9"/>
  <c r="J59" i="9"/>
  <c r="BM58" i="9"/>
  <c r="BL58" i="9"/>
  <c r="BK58" i="9"/>
  <c r="BI58" i="9"/>
  <c r="BH58" i="9"/>
  <c r="BG58" i="9"/>
  <c r="BF58" i="9"/>
  <c r="BE58" i="9"/>
  <c r="BD58" i="9"/>
  <c r="BC58" i="9"/>
  <c r="BB58" i="9"/>
  <c r="BA58" i="9"/>
  <c r="AZ58" i="9"/>
  <c r="AY58" i="9"/>
  <c r="AX58" i="9"/>
  <c r="AV58" i="9"/>
  <c r="AU58" i="9"/>
  <c r="AT58" i="9"/>
  <c r="AS58" i="9"/>
  <c r="AR58" i="9"/>
  <c r="AQ58" i="9"/>
  <c r="AP58" i="9"/>
  <c r="AO58" i="9"/>
  <c r="AN58" i="9"/>
  <c r="AM58" i="9"/>
  <c r="AL58" i="9"/>
  <c r="AK58" i="9"/>
  <c r="AI58" i="9"/>
  <c r="AH58" i="9"/>
  <c r="AG58" i="9"/>
  <c r="AF58" i="9"/>
  <c r="AE58" i="9"/>
  <c r="AD58" i="9"/>
  <c r="AC58" i="9"/>
  <c r="AB58" i="9"/>
  <c r="AA58" i="9"/>
  <c r="Z58" i="9"/>
  <c r="Y58" i="9"/>
  <c r="X58" i="9"/>
  <c r="V58" i="9"/>
  <c r="U58" i="9"/>
  <c r="T58" i="9"/>
  <c r="S58" i="9"/>
  <c r="R58" i="9"/>
  <c r="Q58" i="9"/>
  <c r="P58" i="9"/>
  <c r="O58" i="9"/>
  <c r="N58" i="9"/>
  <c r="M58" i="9"/>
  <c r="L58" i="9"/>
  <c r="K58" i="9"/>
  <c r="BL57" i="9"/>
  <c r="BK57" i="9"/>
  <c r="BH57" i="9"/>
  <c r="BG57" i="9"/>
  <c r="BE57" i="9"/>
  <c r="BD57" i="9"/>
  <c r="BB57" i="9"/>
  <c r="BA57" i="9"/>
  <c r="AY57" i="9"/>
  <c r="AX57" i="9"/>
  <c r="AU57" i="9"/>
  <c r="AT57" i="9"/>
  <c r="AR57" i="9"/>
  <c r="AQ57" i="9"/>
  <c r="AO57" i="9"/>
  <c r="AN57" i="9"/>
  <c r="AL57" i="9"/>
  <c r="AK57" i="9"/>
  <c r="AH57" i="9"/>
  <c r="AG57" i="9"/>
  <c r="AE57" i="9"/>
  <c r="AD57" i="9"/>
  <c r="AB57" i="9"/>
  <c r="AA57" i="9"/>
  <c r="Y57" i="9"/>
  <c r="X57" i="9"/>
  <c r="U57" i="9"/>
  <c r="T57" i="9"/>
  <c r="R57" i="9"/>
  <c r="Q57" i="9"/>
  <c r="O57" i="9"/>
  <c r="N57" i="9"/>
  <c r="L57" i="9"/>
  <c r="K57" i="9"/>
  <c r="BW262" i="9" l="1"/>
  <c r="BW263" i="9"/>
  <c r="BW269" i="9"/>
  <c r="BW268" i="9"/>
  <c r="BW265" i="9"/>
  <c r="BW266" i="9"/>
  <c r="BW270" i="9"/>
  <c r="AW270" i="9"/>
  <c r="BO96" i="9"/>
  <c r="BP124" i="9"/>
  <c r="BW433" i="9"/>
  <c r="BO67" i="9"/>
  <c r="BN67" i="9"/>
  <c r="W433" i="9"/>
  <c r="BV148" i="9"/>
  <c r="BV309" i="9" s="1"/>
  <c r="BW65" i="9"/>
  <c r="BW430" i="9"/>
  <c r="BN95" i="9"/>
  <c r="BN109" i="9" s="1"/>
  <c r="BO95" i="9"/>
  <c r="BO109" i="9" s="1"/>
  <c r="BW267" i="9" l="1"/>
  <c r="BJ264" i="9"/>
  <c r="BW264" i="9"/>
  <c r="BW436" i="9"/>
  <c r="AW264" i="9"/>
  <c r="BJ270" i="9"/>
  <c r="BJ267" i="9"/>
  <c r="BW59" i="9"/>
  <c r="AW267" i="9"/>
  <c r="BJ436" i="9"/>
  <c r="BV310" i="9"/>
  <c r="BV447" i="9" s="1"/>
  <c r="BP67" i="9"/>
  <c r="BP148" i="9"/>
  <c r="BS148" i="9"/>
  <c r="AJ596" i="9"/>
  <c r="BS124" i="9"/>
  <c r="BP96" i="9"/>
  <c r="BP110" i="9"/>
  <c r="BJ593" i="9"/>
  <c r="BS110" i="9"/>
  <c r="BS11" i="9"/>
  <c r="W596" i="9"/>
  <c r="BP290" i="9"/>
  <c r="BS290" i="9"/>
  <c r="BS133" i="9"/>
  <c r="AJ267" i="9"/>
  <c r="AJ593" i="9"/>
  <c r="AJ433" i="9"/>
  <c r="AW593" i="9"/>
  <c r="W599" i="9"/>
  <c r="BJ596" i="9"/>
  <c r="BJ599" i="9"/>
  <c r="AW596" i="9"/>
  <c r="AJ599" i="9"/>
  <c r="W593" i="9"/>
  <c r="AW599" i="9"/>
  <c r="AW433" i="9"/>
  <c r="AW430" i="9"/>
  <c r="BJ433" i="9"/>
  <c r="W267" i="9"/>
  <c r="AW436" i="9"/>
  <c r="W436" i="9"/>
  <c r="AJ436" i="9"/>
  <c r="W430" i="9"/>
  <c r="AJ430" i="9"/>
  <c r="BJ430" i="9"/>
  <c r="BP133" i="9"/>
  <c r="W264" i="9"/>
  <c r="W270" i="9"/>
  <c r="AJ270" i="9"/>
  <c r="AJ264" i="9"/>
  <c r="W59" i="9"/>
  <c r="AJ59" i="9"/>
  <c r="BJ59" i="9"/>
  <c r="BJ65" i="9"/>
  <c r="AW59" i="9"/>
  <c r="W65" i="9"/>
  <c r="AW65" i="9"/>
  <c r="AJ65" i="9"/>
  <c r="BP11" i="9"/>
  <c r="BP310" i="9" l="1"/>
  <c r="BS310" i="9"/>
  <c r="BS95" i="9"/>
  <c r="BS109" i="9" s="1"/>
  <c r="BS147" i="9" s="1"/>
  <c r="BS309" i="9" s="1"/>
  <c r="BP95" i="9"/>
  <c r="BP109" i="9" s="1"/>
  <c r="BP147" i="9" s="1"/>
  <c r="BP309" i="9" s="1"/>
  <c r="BP447" i="9" l="1"/>
  <c r="BS447" i="9"/>
  <c r="AU353" i="2"/>
  <c r="AT353" i="2"/>
  <c r="AS353" i="2"/>
  <c r="AI51" i="2"/>
  <c r="AB59" i="6" l="1"/>
  <c r="AB50" i="6"/>
  <c r="AB58" i="6"/>
  <c r="AB41" i="6"/>
  <c r="AB30" i="6" l="1"/>
  <c r="AB36" i="6" s="1"/>
  <c r="AB60" i="6"/>
  <c r="AB35" i="6" l="1"/>
  <c r="AB34" i="6"/>
  <c r="AC3" i="3" l="1"/>
  <c r="AC14" i="3" s="1"/>
  <c r="AC3" i="2"/>
  <c r="AC14" i="2" s="1"/>
  <c r="AC3" i="8"/>
  <c r="AC16" i="8" s="1"/>
  <c r="AC38" i="8" s="1"/>
  <c r="AC3" i="7"/>
  <c r="X59" i="6"/>
  <c r="X50" i="6"/>
  <c r="X60" i="6" s="1"/>
  <c r="X58" i="6"/>
  <c r="X41" i="6"/>
  <c r="X21" i="6"/>
  <c r="AI55" i="3"/>
  <c r="AC377" i="3" l="1"/>
  <c r="AC2" i="8"/>
  <c r="AC16" i="7"/>
  <c r="AC38" i="7" s="1"/>
  <c r="AC2" i="7"/>
  <c r="AC72" i="3"/>
  <c r="AC293" i="3"/>
  <c r="AC172" i="3"/>
  <c r="AC2" i="3"/>
  <c r="AC249" i="3"/>
  <c r="AC337" i="3"/>
  <c r="AC357" i="3"/>
  <c r="AC191" i="3"/>
  <c r="AC134" i="3"/>
  <c r="AC92" i="3"/>
  <c r="AC35" i="3"/>
  <c r="AC315" i="3"/>
  <c r="AC271" i="3"/>
  <c r="AC210" i="3"/>
  <c r="AC153" i="3"/>
  <c r="AC112" i="3"/>
  <c r="AC54" i="3"/>
  <c r="AC229" i="3"/>
  <c r="AC357" i="2"/>
  <c r="AC191" i="2"/>
  <c r="AC134" i="2"/>
  <c r="AC92" i="2"/>
  <c r="AC35" i="2"/>
  <c r="AC337" i="2"/>
  <c r="AC293" i="2"/>
  <c r="AC249" i="2"/>
  <c r="AC315" i="2"/>
  <c r="AC271" i="2"/>
  <c r="AC210" i="2"/>
  <c r="AC153" i="2"/>
  <c r="AC112" i="2"/>
  <c r="AC54" i="2"/>
  <c r="AC377" i="2"/>
  <c r="AC229" i="2"/>
  <c r="AC172" i="2"/>
  <c r="AC72" i="2"/>
  <c r="AC2" i="2"/>
  <c r="W28" i="6"/>
  <c r="AB3" i="8" l="1"/>
  <c r="AB16" i="8" s="1"/>
  <c r="AB38" i="8" s="1"/>
  <c r="AB2" i="8" l="1"/>
  <c r="AF54" i="8" l="1"/>
  <c r="AF50" i="8"/>
  <c r="AF41" i="8"/>
  <c r="AF55" i="8"/>
  <c r="AF51" i="8"/>
  <c r="AF47" i="8"/>
  <c r="AF44" i="8"/>
  <c r="AF31" i="8"/>
  <c r="AF56" i="8"/>
  <c r="AF52" i="8"/>
  <c r="AF48" i="8"/>
  <c r="AF32" i="8"/>
  <c r="AF53" i="8"/>
  <c r="AF49" i="8"/>
  <c r="AF40" i="8"/>
  <c r="AF27" i="8"/>
  <c r="AF21" i="8"/>
  <c r="AF18" i="8"/>
  <c r="AF30" i="8"/>
  <c r="AF28" i="8"/>
  <c r="AF24" i="8"/>
  <c r="AF29" i="8"/>
  <c r="AF25" i="8"/>
  <c r="AF26" i="8"/>
  <c r="AB3" i="7"/>
  <c r="AB16" i="7" s="1"/>
  <c r="AB38" i="7" s="1"/>
  <c r="G67" i="9"/>
  <c r="H67" i="9"/>
  <c r="I67" i="9"/>
  <c r="F67" i="9"/>
  <c r="J427" i="9"/>
  <c r="BM426" i="9"/>
  <c r="BL426" i="9"/>
  <c r="BK426" i="9"/>
  <c r="BI426" i="9"/>
  <c r="BH426" i="9"/>
  <c r="BG426" i="9"/>
  <c r="BF426" i="9"/>
  <c r="BE426" i="9"/>
  <c r="BD426" i="9"/>
  <c r="BC426" i="9"/>
  <c r="BB426" i="9"/>
  <c r="BA426" i="9"/>
  <c r="AZ426" i="9"/>
  <c r="AY426" i="9"/>
  <c r="AX426" i="9"/>
  <c r="AV426" i="9"/>
  <c r="AU426" i="9"/>
  <c r="AT426" i="9"/>
  <c r="AS426" i="9"/>
  <c r="AR426" i="9"/>
  <c r="AQ426" i="9"/>
  <c r="AP426" i="9"/>
  <c r="AO426" i="9"/>
  <c r="AN426" i="9"/>
  <c r="AM426" i="9"/>
  <c r="AL426" i="9"/>
  <c r="AK426" i="9"/>
  <c r="AI426" i="9"/>
  <c r="AH426" i="9"/>
  <c r="AG426" i="9"/>
  <c r="AF426" i="9"/>
  <c r="AE426" i="9"/>
  <c r="AD426" i="9"/>
  <c r="AC426" i="9"/>
  <c r="AB426" i="9"/>
  <c r="AA426" i="9"/>
  <c r="Z426" i="9"/>
  <c r="Y426" i="9"/>
  <c r="X426" i="9"/>
  <c r="V426" i="9"/>
  <c r="U426" i="9"/>
  <c r="T426" i="9"/>
  <c r="S426" i="9"/>
  <c r="R426" i="9"/>
  <c r="Q426" i="9"/>
  <c r="P426" i="9"/>
  <c r="O426" i="9"/>
  <c r="N426" i="9"/>
  <c r="M426" i="9"/>
  <c r="L426" i="9"/>
  <c r="K426" i="9"/>
  <c r="BL425" i="9"/>
  <c r="BK425" i="9"/>
  <c r="BH425" i="9"/>
  <c r="BG425" i="9"/>
  <c r="BE425" i="9"/>
  <c r="BD425" i="9"/>
  <c r="BB425" i="9"/>
  <c r="BA425" i="9"/>
  <c r="AY425" i="9"/>
  <c r="AX425" i="9"/>
  <c r="AU425" i="9"/>
  <c r="AT425" i="9"/>
  <c r="AR425" i="9"/>
  <c r="AQ425" i="9"/>
  <c r="AO425" i="9"/>
  <c r="AN425" i="9"/>
  <c r="AL425" i="9"/>
  <c r="AK425" i="9"/>
  <c r="AH425" i="9"/>
  <c r="AG425" i="9"/>
  <c r="AE425" i="9"/>
  <c r="AD425" i="9"/>
  <c r="AB425" i="9"/>
  <c r="AA425" i="9"/>
  <c r="Y425" i="9"/>
  <c r="X425" i="9"/>
  <c r="U425" i="9"/>
  <c r="T425" i="9"/>
  <c r="R425" i="9"/>
  <c r="Q425" i="9"/>
  <c r="O425" i="9"/>
  <c r="N425" i="9"/>
  <c r="L425" i="9"/>
  <c r="K425" i="9"/>
  <c r="J424" i="9"/>
  <c r="BM423" i="9"/>
  <c r="BL423" i="9"/>
  <c r="BK423" i="9"/>
  <c r="BI423" i="9"/>
  <c r="BH423" i="9"/>
  <c r="BG423" i="9"/>
  <c r="BF423" i="9"/>
  <c r="BE423" i="9"/>
  <c r="BD423" i="9"/>
  <c r="BC423" i="9"/>
  <c r="BB423" i="9"/>
  <c r="BA423" i="9"/>
  <c r="AZ423" i="9"/>
  <c r="AY423" i="9"/>
  <c r="AX423" i="9"/>
  <c r="AV423" i="9"/>
  <c r="AU423" i="9"/>
  <c r="AT423" i="9"/>
  <c r="AS423" i="9"/>
  <c r="AR423" i="9"/>
  <c r="AQ423" i="9"/>
  <c r="AP423" i="9"/>
  <c r="AO423" i="9"/>
  <c r="AN423" i="9"/>
  <c r="AM423" i="9"/>
  <c r="AL423" i="9"/>
  <c r="AK423" i="9"/>
  <c r="AI423" i="9"/>
  <c r="AH423" i="9"/>
  <c r="AG423" i="9"/>
  <c r="AF423" i="9"/>
  <c r="AE423" i="9"/>
  <c r="AD423" i="9"/>
  <c r="AC423" i="9"/>
  <c r="AB423" i="9"/>
  <c r="AA423" i="9"/>
  <c r="Z423" i="9"/>
  <c r="Y423" i="9"/>
  <c r="X423" i="9"/>
  <c r="V423" i="9"/>
  <c r="U423" i="9"/>
  <c r="T423" i="9"/>
  <c r="S423" i="9"/>
  <c r="R423" i="9"/>
  <c r="Q423" i="9"/>
  <c r="P423" i="9"/>
  <c r="O423" i="9"/>
  <c r="N423" i="9"/>
  <c r="M423" i="9"/>
  <c r="L423" i="9"/>
  <c r="K423" i="9"/>
  <c r="BL422" i="9"/>
  <c r="BK422" i="9"/>
  <c r="BH422" i="9"/>
  <c r="BG422" i="9"/>
  <c r="BE422" i="9"/>
  <c r="BD422" i="9"/>
  <c r="BB422" i="9"/>
  <c r="BA422" i="9"/>
  <c r="AY422" i="9"/>
  <c r="AX422" i="9"/>
  <c r="AU422" i="9"/>
  <c r="AT422" i="9"/>
  <c r="AR422" i="9"/>
  <c r="AQ422" i="9"/>
  <c r="AO422" i="9"/>
  <c r="AN422" i="9"/>
  <c r="AL422" i="9"/>
  <c r="AK422" i="9"/>
  <c r="AH422" i="9"/>
  <c r="AG422" i="9"/>
  <c r="AE422" i="9"/>
  <c r="AD422" i="9"/>
  <c r="AB422" i="9"/>
  <c r="AA422" i="9"/>
  <c r="Y422" i="9"/>
  <c r="X422" i="9"/>
  <c r="U422" i="9"/>
  <c r="T422" i="9"/>
  <c r="R422" i="9"/>
  <c r="Q422" i="9"/>
  <c r="O422" i="9"/>
  <c r="N422" i="9"/>
  <c r="L422" i="9"/>
  <c r="K422" i="9"/>
  <c r="J261" i="9"/>
  <c r="BM260" i="9"/>
  <c r="BL260" i="9"/>
  <c r="BK260" i="9"/>
  <c r="BI260" i="9"/>
  <c r="BH260" i="9"/>
  <c r="BG260" i="9"/>
  <c r="BF260" i="9"/>
  <c r="BE260" i="9"/>
  <c r="BD260" i="9"/>
  <c r="BC260" i="9"/>
  <c r="BB260" i="9"/>
  <c r="BA260" i="9"/>
  <c r="AZ260" i="9"/>
  <c r="AY260" i="9"/>
  <c r="AX260" i="9"/>
  <c r="AV260" i="9"/>
  <c r="AU260" i="9"/>
  <c r="AT260" i="9"/>
  <c r="AS260" i="9"/>
  <c r="AR260" i="9"/>
  <c r="AQ260" i="9"/>
  <c r="AP260" i="9"/>
  <c r="AO260" i="9"/>
  <c r="AN260" i="9"/>
  <c r="AM260" i="9"/>
  <c r="AL260" i="9"/>
  <c r="AK260" i="9"/>
  <c r="AI260" i="9"/>
  <c r="AH260" i="9"/>
  <c r="AG260" i="9"/>
  <c r="AF260" i="9"/>
  <c r="AE260" i="9"/>
  <c r="AD260" i="9"/>
  <c r="AC260" i="9"/>
  <c r="AB260" i="9"/>
  <c r="AA260" i="9"/>
  <c r="Z260" i="9"/>
  <c r="Y260" i="9"/>
  <c r="X260" i="9"/>
  <c r="V260" i="9"/>
  <c r="U260" i="9"/>
  <c r="T260" i="9"/>
  <c r="S260" i="9"/>
  <c r="R260" i="9"/>
  <c r="Q260" i="9"/>
  <c r="P260" i="9"/>
  <c r="O260" i="9"/>
  <c r="N260" i="9"/>
  <c r="M260" i="9"/>
  <c r="L260" i="9"/>
  <c r="K260" i="9"/>
  <c r="BL259" i="9"/>
  <c r="BK259" i="9"/>
  <c r="BW259" i="9" s="1"/>
  <c r="BH259" i="9"/>
  <c r="BG259" i="9"/>
  <c r="BE259" i="9"/>
  <c r="BD259" i="9"/>
  <c r="BB259" i="9"/>
  <c r="BA259" i="9"/>
  <c r="AY259" i="9"/>
  <c r="AX259" i="9"/>
  <c r="AU259" i="9"/>
  <c r="AT259" i="9"/>
  <c r="AR259" i="9"/>
  <c r="AQ259" i="9"/>
  <c r="AO259" i="9"/>
  <c r="AN259" i="9"/>
  <c r="AL259" i="9"/>
  <c r="AK259" i="9"/>
  <c r="AH259" i="9"/>
  <c r="AG259" i="9"/>
  <c r="AE259" i="9"/>
  <c r="AD259" i="9"/>
  <c r="AB259" i="9"/>
  <c r="AA259" i="9"/>
  <c r="Y259" i="9"/>
  <c r="X259" i="9"/>
  <c r="U259" i="9"/>
  <c r="T259" i="9"/>
  <c r="R259" i="9"/>
  <c r="Q259" i="9"/>
  <c r="O259" i="9"/>
  <c r="N259" i="9"/>
  <c r="L259" i="9"/>
  <c r="K259" i="9"/>
  <c r="J590" i="9"/>
  <c r="BM589" i="9"/>
  <c r="BL589" i="9"/>
  <c r="BK589" i="9"/>
  <c r="BI589" i="9"/>
  <c r="BH589" i="9"/>
  <c r="BG589" i="9"/>
  <c r="BF589" i="9"/>
  <c r="BE589" i="9"/>
  <c r="BD589" i="9"/>
  <c r="BC589" i="9"/>
  <c r="BB589" i="9"/>
  <c r="BA589" i="9"/>
  <c r="AZ589" i="9"/>
  <c r="AY589" i="9"/>
  <c r="AX589" i="9"/>
  <c r="AV589" i="9"/>
  <c r="AU589" i="9"/>
  <c r="AT589" i="9"/>
  <c r="AS589" i="9"/>
  <c r="AR589" i="9"/>
  <c r="AQ589" i="9"/>
  <c r="AP589" i="9"/>
  <c r="AO589" i="9"/>
  <c r="AN589" i="9"/>
  <c r="AM589" i="9"/>
  <c r="AL589" i="9"/>
  <c r="AK589" i="9"/>
  <c r="AI589" i="9"/>
  <c r="AH589" i="9"/>
  <c r="AG589" i="9"/>
  <c r="AF589" i="9"/>
  <c r="AE589" i="9"/>
  <c r="AD589" i="9"/>
  <c r="AC589" i="9"/>
  <c r="AB589" i="9"/>
  <c r="AA589" i="9"/>
  <c r="Z589" i="9"/>
  <c r="Y589" i="9"/>
  <c r="X589" i="9"/>
  <c r="V589" i="9"/>
  <c r="U589" i="9"/>
  <c r="T589" i="9"/>
  <c r="S589" i="9"/>
  <c r="R589" i="9"/>
  <c r="Q589" i="9"/>
  <c r="P589" i="9"/>
  <c r="O589" i="9"/>
  <c r="N589" i="9"/>
  <c r="M589" i="9"/>
  <c r="L589" i="9"/>
  <c r="K589" i="9"/>
  <c r="BL588" i="9"/>
  <c r="BK588" i="9"/>
  <c r="BH588" i="9"/>
  <c r="BG588" i="9"/>
  <c r="BE588" i="9"/>
  <c r="BD588" i="9"/>
  <c r="BB588" i="9"/>
  <c r="BA588" i="9"/>
  <c r="AY588" i="9"/>
  <c r="AX588" i="9"/>
  <c r="AU588" i="9"/>
  <c r="AT588" i="9"/>
  <c r="AR588" i="9"/>
  <c r="AQ588" i="9"/>
  <c r="AO588" i="9"/>
  <c r="AN588" i="9"/>
  <c r="AL588" i="9"/>
  <c r="AK588" i="9"/>
  <c r="AH588" i="9"/>
  <c r="AG588" i="9"/>
  <c r="AE588" i="9"/>
  <c r="AD588" i="9"/>
  <c r="AB588" i="9"/>
  <c r="AA588" i="9"/>
  <c r="Y588" i="9"/>
  <c r="X588" i="9"/>
  <c r="U588" i="9"/>
  <c r="T588" i="9"/>
  <c r="R588" i="9"/>
  <c r="Q588" i="9"/>
  <c r="O588" i="9"/>
  <c r="N588" i="9"/>
  <c r="L588" i="9"/>
  <c r="K588" i="9"/>
  <c r="J587" i="9"/>
  <c r="BM586" i="9"/>
  <c r="BL586" i="9"/>
  <c r="BK586" i="9"/>
  <c r="BI586" i="9"/>
  <c r="BH586" i="9"/>
  <c r="BG586" i="9"/>
  <c r="BF586" i="9"/>
  <c r="BE586" i="9"/>
  <c r="BD586" i="9"/>
  <c r="BC586" i="9"/>
  <c r="BB586" i="9"/>
  <c r="BA586" i="9"/>
  <c r="AZ586" i="9"/>
  <c r="AY586" i="9"/>
  <c r="AX586" i="9"/>
  <c r="AV586" i="9"/>
  <c r="AU586" i="9"/>
  <c r="AT586" i="9"/>
  <c r="AS586" i="9"/>
  <c r="AR586" i="9"/>
  <c r="AQ586" i="9"/>
  <c r="AP586" i="9"/>
  <c r="AO586" i="9"/>
  <c r="AN586" i="9"/>
  <c r="AM586" i="9"/>
  <c r="AL586" i="9"/>
  <c r="AK586" i="9"/>
  <c r="AI586" i="9"/>
  <c r="AH586" i="9"/>
  <c r="AG586" i="9"/>
  <c r="AF586" i="9"/>
  <c r="AE586" i="9"/>
  <c r="AD586" i="9"/>
  <c r="AC586" i="9"/>
  <c r="AB586" i="9"/>
  <c r="AA586" i="9"/>
  <c r="Z586" i="9"/>
  <c r="Y586" i="9"/>
  <c r="X586" i="9"/>
  <c r="V586" i="9"/>
  <c r="U586" i="9"/>
  <c r="T586" i="9"/>
  <c r="S586" i="9"/>
  <c r="R586" i="9"/>
  <c r="Q586" i="9"/>
  <c r="P586" i="9"/>
  <c r="O586" i="9"/>
  <c r="N586" i="9"/>
  <c r="M586" i="9"/>
  <c r="L586" i="9"/>
  <c r="K586" i="9"/>
  <c r="BL585" i="9"/>
  <c r="BK585" i="9"/>
  <c r="BH585" i="9"/>
  <c r="BG585" i="9"/>
  <c r="BE585" i="9"/>
  <c r="BD585" i="9"/>
  <c r="BB585" i="9"/>
  <c r="BA585" i="9"/>
  <c r="AY585" i="9"/>
  <c r="AX585" i="9"/>
  <c r="AU585" i="9"/>
  <c r="AT585" i="9"/>
  <c r="AR585" i="9"/>
  <c r="AQ585" i="9"/>
  <c r="AO585" i="9"/>
  <c r="AN585" i="9"/>
  <c r="AL585" i="9"/>
  <c r="AK585" i="9"/>
  <c r="AH585" i="9"/>
  <c r="AG585" i="9"/>
  <c r="AE585" i="9"/>
  <c r="AD585" i="9"/>
  <c r="AB585" i="9"/>
  <c r="AA585" i="9"/>
  <c r="Y585" i="9"/>
  <c r="X585" i="9"/>
  <c r="U585" i="9"/>
  <c r="T585" i="9"/>
  <c r="R585" i="9"/>
  <c r="Q585" i="9"/>
  <c r="O585" i="9"/>
  <c r="N585" i="9"/>
  <c r="L585" i="9"/>
  <c r="K585" i="9"/>
  <c r="J584" i="9"/>
  <c r="BM583" i="9"/>
  <c r="BL583" i="9"/>
  <c r="BK583" i="9"/>
  <c r="BI583" i="9"/>
  <c r="BH583" i="9"/>
  <c r="BG583" i="9"/>
  <c r="BF583" i="9"/>
  <c r="BE583" i="9"/>
  <c r="BD583" i="9"/>
  <c r="BC583" i="9"/>
  <c r="BB583" i="9"/>
  <c r="BA583" i="9"/>
  <c r="AZ583" i="9"/>
  <c r="AY583" i="9"/>
  <c r="AX583" i="9"/>
  <c r="AV583" i="9"/>
  <c r="AU583" i="9"/>
  <c r="AT583" i="9"/>
  <c r="AS583" i="9"/>
  <c r="AR583" i="9"/>
  <c r="AQ583" i="9"/>
  <c r="AP583" i="9"/>
  <c r="AO583" i="9"/>
  <c r="AN583" i="9"/>
  <c r="AM583" i="9"/>
  <c r="AL583" i="9"/>
  <c r="AK583" i="9"/>
  <c r="AI583" i="9"/>
  <c r="AH583" i="9"/>
  <c r="AG583" i="9"/>
  <c r="AF583" i="9"/>
  <c r="AE583" i="9"/>
  <c r="AD583" i="9"/>
  <c r="AC583" i="9"/>
  <c r="AB583" i="9"/>
  <c r="AA583" i="9"/>
  <c r="Z583" i="9"/>
  <c r="Y583" i="9"/>
  <c r="X583" i="9"/>
  <c r="V583" i="9"/>
  <c r="U583" i="9"/>
  <c r="T583" i="9"/>
  <c r="S583" i="9"/>
  <c r="R583" i="9"/>
  <c r="Q583" i="9"/>
  <c r="P583" i="9"/>
  <c r="O583" i="9"/>
  <c r="N583" i="9"/>
  <c r="M583" i="9"/>
  <c r="L583" i="9"/>
  <c r="K583" i="9"/>
  <c r="BL582" i="9"/>
  <c r="BK582" i="9"/>
  <c r="BH582" i="9"/>
  <c r="BG582" i="9"/>
  <c r="BE582" i="9"/>
  <c r="BD582" i="9"/>
  <c r="BB582" i="9"/>
  <c r="BA582" i="9"/>
  <c r="AY582" i="9"/>
  <c r="AX582" i="9"/>
  <c r="AU582" i="9"/>
  <c r="AT582" i="9"/>
  <c r="AR582" i="9"/>
  <c r="AQ582" i="9"/>
  <c r="AO582" i="9"/>
  <c r="AN582" i="9"/>
  <c r="AL582" i="9"/>
  <c r="AK582" i="9"/>
  <c r="AH582" i="9"/>
  <c r="AG582" i="9"/>
  <c r="AE582" i="9"/>
  <c r="AD582" i="9"/>
  <c r="AB582" i="9"/>
  <c r="AA582" i="9"/>
  <c r="Y582" i="9"/>
  <c r="X582" i="9"/>
  <c r="U582" i="9"/>
  <c r="T582" i="9"/>
  <c r="R582" i="9"/>
  <c r="Q582" i="9"/>
  <c r="O582" i="9"/>
  <c r="N582" i="9"/>
  <c r="L582" i="9"/>
  <c r="K582" i="9"/>
  <c r="I96" i="9"/>
  <c r="H96" i="9"/>
  <c r="G96" i="9"/>
  <c r="F96" i="9"/>
  <c r="BJ98" i="9"/>
  <c r="AW98" i="9"/>
  <c r="AJ98" i="9"/>
  <c r="W98" i="9"/>
  <c r="J98" i="9"/>
  <c r="BJ97" i="9"/>
  <c r="AW97" i="9"/>
  <c r="AJ97" i="9"/>
  <c r="W97" i="9"/>
  <c r="J97" i="9"/>
  <c r="AF19" i="8" l="1"/>
  <c r="AF20" i="8"/>
  <c r="AF22" i="8"/>
  <c r="AF23" i="8"/>
  <c r="AF45" i="8"/>
  <c r="AF46" i="8"/>
  <c r="AF42" i="8"/>
  <c r="AF43" i="8"/>
  <c r="BW260" i="9"/>
  <c r="BW261" i="9"/>
  <c r="BW427" i="9"/>
  <c r="BW424" i="9"/>
  <c r="AB2" i="7"/>
  <c r="AF56" i="7" l="1"/>
  <c r="AF52" i="7"/>
  <c r="AF48" i="7"/>
  <c r="AF43" i="7"/>
  <c r="AF40" i="7"/>
  <c r="AF53" i="7"/>
  <c r="AF49" i="7"/>
  <c r="AF54" i="7"/>
  <c r="AF50" i="7"/>
  <c r="AF45" i="7"/>
  <c r="AF31" i="7"/>
  <c r="AF55" i="7"/>
  <c r="AF51" i="7"/>
  <c r="AF47" i="7"/>
  <c r="AF32" i="7"/>
  <c r="AF44" i="7"/>
  <c r="AF26" i="7"/>
  <c r="AF27" i="7"/>
  <c r="AF23" i="7"/>
  <c r="AF18" i="7"/>
  <c r="AF41" i="7"/>
  <c r="AF30" i="7"/>
  <c r="AF28" i="7"/>
  <c r="AF24" i="7"/>
  <c r="AF29" i="7"/>
  <c r="AF25" i="7"/>
  <c r="AF21" i="7"/>
  <c r="AJ584" i="9"/>
  <c r="AW261" i="9"/>
  <c r="BJ261" i="9"/>
  <c r="AW590" i="9"/>
  <c r="AW424" i="9"/>
  <c r="W427" i="9"/>
  <c r="AJ427" i="9"/>
  <c r="W590" i="9"/>
  <c r="AJ261" i="9"/>
  <c r="BJ587" i="9"/>
  <c r="AJ590" i="9"/>
  <c r="AW427" i="9"/>
  <c r="BJ427" i="9"/>
  <c r="BJ424" i="9"/>
  <c r="W424" i="9"/>
  <c r="AJ424" i="9"/>
  <c r="AJ587" i="9"/>
  <c r="W261" i="9"/>
  <c r="AW584" i="9"/>
  <c r="AW587" i="9"/>
  <c r="BJ590" i="9"/>
  <c r="W587" i="9"/>
  <c r="BJ584" i="9"/>
  <c r="W584" i="9"/>
  <c r="AF22" i="7" l="1"/>
  <c r="AF42" i="7"/>
  <c r="AF19" i="7"/>
  <c r="AF20" i="7"/>
  <c r="J91" i="9"/>
  <c r="BM90" i="9"/>
  <c r="BL90" i="9"/>
  <c r="BK90" i="9"/>
  <c r="BI90" i="9"/>
  <c r="BH90" i="9"/>
  <c r="BG90" i="9"/>
  <c r="BF90" i="9"/>
  <c r="BE90" i="9"/>
  <c r="BD90" i="9"/>
  <c r="BC90" i="9"/>
  <c r="BB90" i="9"/>
  <c r="BA90" i="9"/>
  <c r="AZ90" i="9"/>
  <c r="AY90" i="9"/>
  <c r="AX90" i="9"/>
  <c r="AV90" i="9"/>
  <c r="AU90" i="9"/>
  <c r="AT90" i="9"/>
  <c r="AS90" i="9"/>
  <c r="AR90" i="9"/>
  <c r="AQ90" i="9"/>
  <c r="AP90" i="9"/>
  <c r="AO90" i="9"/>
  <c r="AN90" i="9"/>
  <c r="AM90" i="9"/>
  <c r="AL90" i="9"/>
  <c r="AK90" i="9"/>
  <c r="AI90" i="9"/>
  <c r="AH90" i="9"/>
  <c r="AG90" i="9"/>
  <c r="AF90" i="9"/>
  <c r="AE90" i="9"/>
  <c r="AD90" i="9"/>
  <c r="AC90" i="9"/>
  <c r="AB90" i="9"/>
  <c r="AA90" i="9"/>
  <c r="Z90" i="9"/>
  <c r="Y90" i="9"/>
  <c r="X90" i="9"/>
  <c r="V90" i="9"/>
  <c r="U90" i="9"/>
  <c r="T90" i="9"/>
  <c r="S90" i="9"/>
  <c r="R90" i="9"/>
  <c r="Q90" i="9"/>
  <c r="P90" i="9"/>
  <c r="O90" i="9"/>
  <c r="N90" i="9"/>
  <c r="M90" i="9"/>
  <c r="L90" i="9"/>
  <c r="K90" i="9"/>
  <c r="BL89" i="9"/>
  <c r="BK89" i="9"/>
  <c r="BH89" i="9"/>
  <c r="BG89" i="9"/>
  <c r="BE89" i="9"/>
  <c r="BD89" i="9"/>
  <c r="BB89" i="9"/>
  <c r="BA89" i="9"/>
  <c r="AY89" i="9"/>
  <c r="AX89" i="9"/>
  <c r="AU89" i="9"/>
  <c r="AT89" i="9"/>
  <c r="AR89" i="9"/>
  <c r="AQ89" i="9"/>
  <c r="AO89" i="9"/>
  <c r="AN89" i="9"/>
  <c r="AL89" i="9"/>
  <c r="AK89" i="9"/>
  <c r="AH89" i="9"/>
  <c r="AG89" i="9"/>
  <c r="AE89" i="9"/>
  <c r="AD89" i="9"/>
  <c r="AB89" i="9"/>
  <c r="AA89" i="9"/>
  <c r="Y89" i="9"/>
  <c r="X89" i="9"/>
  <c r="U89" i="9"/>
  <c r="T89" i="9"/>
  <c r="R89" i="9"/>
  <c r="Q89" i="9"/>
  <c r="O89" i="9"/>
  <c r="N89" i="9"/>
  <c r="L89" i="9"/>
  <c r="K89" i="9"/>
  <c r="J88" i="9"/>
  <c r="BM87" i="9"/>
  <c r="BL87" i="9"/>
  <c r="BK87" i="9"/>
  <c r="BI87" i="9"/>
  <c r="BH87" i="9"/>
  <c r="BG87" i="9"/>
  <c r="BF87" i="9"/>
  <c r="BE87" i="9"/>
  <c r="BD87" i="9"/>
  <c r="BC87" i="9"/>
  <c r="BB87" i="9"/>
  <c r="BA87" i="9"/>
  <c r="AZ87" i="9"/>
  <c r="AY87" i="9"/>
  <c r="AX87" i="9"/>
  <c r="AV87" i="9"/>
  <c r="AU87" i="9"/>
  <c r="AT87" i="9"/>
  <c r="AS87" i="9"/>
  <c r="AR87" i="9"/>
  <c r="AQ87" i="9"/>
  <c r="AP87" i="9"/>
  <c r="AO87" i="9"/>
  <c r="AN87" i="9"/>
  <c r="AM87" i="9"/>
  <c r="AL87" i="9"/>
  <c r="AK87" i="9"/>
  <c r="AI87" i="9"/>
  <c r="AH87" i="9"/>
  <c r="AG87" i="9"/>
  <c r="AF87" i="9"/>
  <c r="AE87" i="9"/>
  <c r="AD87" i="9"/>
  <c r="AC87" i="9"/>
  <c r="AB87" i="9"/>
  <c r="AA87" i="9"/>
  <c r="Z87" i="9"/>
  <c r="Y87" i="9"/>
  <c r="X87" i="9"/>
  <c r="V87" i="9"/>
  <c r="U87" i="9"/>
  <c r="T87" i="9"/>
  <c r="S87" i="9"/>
  <c r="R87" i="9"/>
  <c r="Q87" i="9"/>
  <c r="P87" i="9"/>
  <c r="O87" i="9"/>
  <c r="N87" i="9"/>
  <c r="M87" i="9"/>
  <c r="L87" i="9"/>
  <c r="K87" i="9"/>
  <c r="BL86" i="9"/>
  <c r="BK86" i="9"/>
  <c r="BH86" i="9"/>
  <c r="BG86" i="9"/>
  <c r="BE86" i="9"/>
  <c r="BD86" i="9"/>
  <c r="BB86" i="9"/>
  <c r="BA86" i="9"/>
  <c r="AY86" i="9"/>
  <c r="AX86" i="9"/>
  <c r="AU86" i="9"/>
  <c r="AT86" i="9"/>
  <c r="AR86" i="9"/>
  <c r="AQ86" i="9"/>
  <c r="AO86" i="9"/>
  <c r="AN86" i="9"/>
  <c r="AL86" i="9"/>
  <c r="AK86" i="9"/>
  <c r="AH86" i="9"/>
  <c r="AG86" i="9"/>
  <c r="AE86" i="9"/>
  <c r="AD86" i="9"/>
  <c r="AB86" i="9"/>
  <c r="AA86" i="9"/>
  <c r="Y86" i="9"/>
  <c r="X86" i="9"/>
  <c r="U86" i="9"/>
  <c r="T86" i="9"/>
  <c r="R86" i="9"/>
  <c r="Q86" i="9"/>
  <c r="O86" i="9"/>
  <c r="N86" i="9"/>
  <c r="L86" i="9"/>
  <c r="K86" i="9"/>
  <c r="J85" i="9"/>
  <c r="BM84" i="9"/>
  <c r="BL84" i="9"/>
  <c r="BK84" i="9"/>
  <c r="BI84" i="9"/>
  <c r="BH84" i="9"/>
  <c r="BG84" i="9"/>
  <c r="BF84" i="9"/>
  <c r="BE84" i="9"/>
  <c r="BD84" i="9"/>
  <c r="BC84" i="9"/>
  <c r="BB84" i="9"/>
  <c r="BA84" i="9"/>
  <c r="AZ84" i="9"/>
  <c r="AY84" i="9"/>
  <c r="AX84" i="9"/>
  <c r="AV84" i="9"/>
  <c r="AU84" i="9"/>
  <c r="AT84" i="9"/>
  <c r="AS84" i="9"/>
  <c r="AR84" i="9"/>
  <c r="AQ84" i="9"/>
  <c r="AP84" i="9"/>
  <c r="AO84" i="9"/>
  <c r="AN84" i="9"/>
  <c r="AM84" i="9"/>
  <c r="AL84" i="9"/>
  <c r="AK84" i="9"/>
  <c r="AI84" i="9"/>
  <c r="AH84" i="9"/>
  <c r="AG84" i="9"/>
  <c r="AF84" i="9"/>
  <c r="AE84" i="9"/>
  <c r="AD84" i="9"/>
  <c r="AC84" i="9"/>
  <c r="AB84" i="9"/>
  <c r="AA84" i="9"/>
  <c r="Z84" i="9"/>
  <c r="Y84" i="9"/>
  <c r="X84" i="9"/>
  <c r="V84" i="9"/>
  <c r="U84" i="9"/>
  <c r="T84" i="9"/>
  <c r="S84" i="9"/>
  <c r="R84" i="9"/>
  <c r="Q84" i="9"/>
  <c r="P84" i="9"/>
  <c r="O84" i="9"/>
  <c r="N84" i="9"/>
  <c r="M84" i="9"/>
  <c r="L84" i="9"/>
  <c r="K84" i="9"/>
  <c r="BL83" i="9"/>
  <c r="BK83" i="9"/>
  <c r="BH83" i="9"/>
  <c r="BG83" i="9"/>
  <c r="BE83" i="9"/>
  <c r="BD83" i="9"/>
  <c r="BB83" i="9"/>
  <c r="BA83" i="9"/>
  <c r="AY83" i="9"/>
  <c r="AX83" i="9"/>
  <c r="AU83" i="9"/>
  <c r="AT83" i="9"/>
  <c r="AR83" i="9"/>
  <c r="AQ83" i="9"/>
  <c r="AO83" i="9"/>
  <c r="AN83" i="9"/>
  <c r="AL83" i="9"/>
  <c r="AK83" i="9"/>
  <c r="AH83" i="9"/>
  <c r="AG83" i="9"/>
  <c r="AE83" i="9"/>
  <c r="AD83" i="9"/>
  <c r="AB83" i="9"/>
  <c r="AA83" i="9"/>
  <c r="Y83" i="9"/>
  <c r="X83" i="9"/>
  <c r="U83" i="9"/>
  <c r="T83" i="9"/>
  <c r="R83" i="9"/>
  <c r="Q83" i="9"/>
  <c r="O83" i="9"/>
  <c r="N83" i="9"/>
  <c r="L83" i="9"/>
  <c r="K83" i="9"/>
  <c r="BL580" i="9"/>
  <c r="BL579" i="9"/>
  <c r="BL577" i="9"/>
  <c r="BL576" i="9"/>
  <c r="BL574" i="9"/>
  <c r="BL573" i="9"/>
  <c r="BL571" i="9"/>
  <c r="BL570" i="9"/>
  <c r="BL568" i="9"/>
  <c r="BL567" i="9"/>
  <c r="BL565" i="9"/>
  <c r="BL564" i="9"/>
  <c r="BL562" i="9"/>
  <c r="BL561" i="9"/>
  <c r="BL559" i="9"/>
  <c r="BL558" i="9"/>
  <c r="BL556" i="9"/>
  <c r="BL555" i="9"/>
  <c r="BL553" i="9"/>
  <c r="BL552" i="9"/>
  <c r="BL550" i="9"/>
  <c r="BL549" i="9"/>
  <c r="BL547" i="9"/>
  <c r="BL546" i="9"/>
  <c r="BL544" i="9"/>
  <c r="BL543" i="9"/>
  <c r="BL541" i="9"/>
  <c r="BL540" i="9"/>
  <c r="BL538" i="9"/>
  <c r="BL537" i="9"/>
  <c r="BL535" i="9"/>
  <c r="BL534" i="9"/>
  <c r="BL532" i="9"/>
  <c r="BL531" i="9"/>
  <c r="BL529" i="9"/>
  <c r="BL528" i="9"/>
  <c r="BL526" i="9"/>
  <c r="BL525" i="9"/>
  <c r="BL523" i="9"/>
  <c r="BL522" i="9"/>
  <c r="BL520" i="9"/>
  <c r="BL519" i="9"/>
  <c r="BL513" i="9"/>
  <c r="BL512" i="9"/>
  <c r="BL510" i="9"/>
  <c r="BL509" i="9"/>
  <c r="BL507" i="9"/>
  <c r="BL506" i="9"/>
  <c r="BL504" i="9"/>
  <c r="BL503" i="9"/>
  <c r="BL501" i="9"/>
  <c r="BL500" i="9"/>
  <c r="BL498" i="9"/>
  <c r="BL497" i="9"/>
  <c r="BL495" i="9"/>
  <c r="BL494" i="9"/>
  <c r="BL492" i="9"/>
  <c r="BL491" i="9"/>
  <c r="BL488" i="9"/>
  <c r="BL487" i="9"/>
  <c r="BL485" i="9"/>
  <c r="BL484" i="9"/>
  <c r="BL482" i="9"/>
  <c r="BL481" i="9"/>
  <c r="BL479" i="9"/>
  <c r="BL478" i="9"/>
  <c r="BL476" i="9"/>
  <c r="BL475" i="9"/>
  <c r="BL473" i="9"/>
  <c r="BL472" i="9"/>
  <c r="BL470" i="9"/>
  <c r="BL469" i="9"/>
  <c r="BL467" i="9"/>
  <c r="BL466" i="9"/>
  <c r="BL464" i="9"/>
  <c r="BL463" i="9"/>
  <c r="BL461" i="9"/>
  <c r="BL460" i="9"/>
  <c r="BL458" i="9"/>
  <c r="BL457" i="9"/>
  <c r="BL455" i="9"/>
  <c r="BL454" i="9"/>
  <c r="BL452" i="9"/>
  <c r="BL451" i="9"/>
  <c r="BL449" i="9"/>
  <c r="BL448" i="9"/>
  <c r="BL417" i="9"/>
  <c r="BL416" i="9"/>
  <c r="BL414" i="9"/>
  <c r="BL413" i="9"/>
  <c r="BL411" i="9"/>
  <c r="BL410" i="9"/>
  <c r="BL408" i="9"/>
  <c r="BL407" i="9"/>
  <c r="BL405" i="9"/>
  <c r="BL404" i="9"/>
  <c r="BL402" i="9"/>
  <c r="BL401" i="9"/>
  <c r="BL399" i="9"/>
  <c r="BL398" i="9"/>
  <c r="BL396" i="9"/>
  <c r="BL395" i="9"/>
  <c r="BL393" i="9"/>
  <c r="BL392" i="9"/>
  <c r="BL390" i="9"/>
  <c r="BL389" i="9"/>
  <c r="BL387" i="9"/>
  <c r="BL386" i="9"/>
  <c r="BL384" i="9"/>
  <c r="BL383" i="9"/>
  <c r="BL381" i="9"/>
  <c r="BL380" i="9"/>
  <c r="BL378" i="9"/>
  <c r="BL377" i="9"/>
  <c r="BL375" i="9"/>
  <c r="BL374" i="9"/>
  <c r="BL372" i="9"/>
  <c r="BL371" i="9"/>
  <c r="BL369" i="9"/>
  <c r="BL368" i="9"/>
  <c r="BL366" i="9"/>
  <c r="BL365" i="9"/>
  <c r="BL363" i="9"/>
  <c r="BL362" i="9"/>
  <c r="BL360" i="9"/>
  <c r="BL359" i="9"/>
  <c r="BL357" i="9"/>
  <c r="BL356" i="9"/>
  <c r="BL354" i="9"/>
  <c r="BL353" i="9"/>
  <c r="BL351" i="9"/>
  <c r="BL350" i="9"/>
  <c r="BL348" i="9"/>
  <c r="BL347" i="9"/>
  <c r="BL345" i="9"/>
  <c r="BL344" i="9"/>
  <c r="BL342" i="9"/>
  <c r="BL341" i="9"/>
  <c r="BL339" i="9"/>
  <c r="BL338" i="9"/>
  <c r="BL336" i="9"/>
  <c r="BL335" i="9"/>
  <c r="BL333" i="9"/>
  <c r="BL332" i="9"/>
  <c r="BL330" i="9"/>
  <c r="BL329" i="9"/>
  <c r="BL327" i="9"/>
  <c r="BL326" i="9"/>
  <c r="BL324" i="9"/>
  <c r="BL323" i="9"/>
  <c r="BL321" i="9"/>
  <c r="BL320" i="9"/>
  <c r="BL318" i="9"/>
  <c r="BL317" i="9"/>
  <c r="BL315" i="9"/>
  <c r="BL314" i="9"/>
  <c r="BL312" i="9"/>
  <c r="BL311" i="9"/>
  <c r="BL297" i="9"/>
  <c r="BL296" i="9"/>
  <c r="BL292" i="9"/>
  <c r="BL291" i="9"/>
  <c r="BL257" i="9"/>
  <c r="BL256" i="9"/>
  <c r="BL254" i="9"/>
  <c r="BL253" i="9"/>
  <c r="BL249" i="9"/>
  <c r="BL248" i="9"/>
  <c r="BL246" i="9"/>
  <c r="BL245" i="9"/>
  <c r="BL243" i="9"/>
  <c r="BL242" i="9"/>
  <c r="BL240" i="9"/>
  <c r="BL239" i="9"/>
  <c r="BL237" i="9"/>
  <c r="BL236" i="9"/>
  <c r="BL234" i="9"/>
  <c r="BL233" i="9"/>
  <c r="BL231" i="9"/>
  <c r="BL230" i="9"/>
  <c r="BL228" i="9"/>
  <c r="BL227" i="9"/>
  <c r="BL225" i="9"/>
  <c r="BL224" i="9"/>
  <c r="BL222" i="9"/>
  <c r="BL221" i="9"/>
  <c r="BL219" i="9"/>
  <c r="BL218" i="9"/>
  <c r="BL216" i="9"/>
  <c r="BL215" i="9"/>
  <c r="BL213" i="9"/>
  <c r="BL212" i="9"/>
  <c r="BL210" i="9"/>
  <c r="BL209" i="9"/>
  <c r="BL207" i="9"/>
  <c r="BL206" i="9"/>
  <c r="BL204" i="9"/>
  <c r="BL203" i="9"/>
  <c r="BL201" i="9"/>
  <c r="BL200" i="9"/>
  <c r="BL198" i="9"/>
  <c r="BL197" i="9"/>
  <c r="BL195" i="9"/>
  <c r="BL194" i="9"/>
  <c r="BL192" i="9"/>
  <c r="BL191" i="9"/>
  <c r="BL189" i="9"/>
  <c r="BL188" i="9"/>
  <c r="BL186" i="9"/>
  <c r="BL185" i="9"/>
  <c r="BL183" i="9"/>
  <c r="BL182" i="9"/>
  <c r="BL180" i="9"/>
  <c r="BL179" i="9"/>
  <c r="BL177" i="9"/>
  <c r="BL176" i="9"/>
  <c r="BL174" i="9"/>
  <c r="BL173" i="9"/>
  <c r="BL171" i="9"/>
  <c r="BL170" i="9"/>
  <c r="BL168" i="9"/>
  <c r="BL167" i="9"/>
  <c r="BL165" i="9"/>
  <c r="BL164" i="9"/>
  <c r="BL162" i="9"/>
  <c r="BL161" i="9"/>
  <c r="BL159" i="9"/>
  <c r="BL158" i="9"/>
  <c r="BL156" i="9"/>
  <c r="BL155" i="9"/>
  <c r="BL153" i="9"/>
  <c r="BL152" i="9"/>
  <c r="BL150" i="9"/>
  <c r="BL149" i="9"/>
  <c r="BL141" i="9"/>
  <c r="BL140" i="9"/>
  <c r="BL138" i="9"/>
  <c r="BL137" i="9"/>
  <c r="BL135" i="9"/>
  <c r="BL134" i="9"/>
  <c r="BL129" i="9"/>
  <c r="BL128" i="9"/>
  <c r="BL126" i="9"/>
  <c r="BL125" i="9"/>
  <c r="BL118" i="9"/>
  <c r="BL117" i="9"/>
  <c r="BL115" i="9"/>
  <c r="BL114" i="9"/>
  <c r="BL112" i="9"/>
  <c r="BL111" i="9"/>
  <c r="BL102" i="9"/>
  <c r="BL101" i="9"/>
  <c r="BL81" i="9"/>
  <c r="BL80" i="9"/>
  <c r="BL78" i="9"/>
  <c r="BL77" i="9"/>
  <c r="BL75" i="9"/>
  <c r="BL74" i="9"/>
  <c r="BL72" i="9"/>
  <c r="BL71" i="9"/>
  <c r="BL69" i="9"/>
  <c r="BL68" i="9"/>
  <c r="BL55" i="9"/>
  <c r="BL54" i="9"/>
  <c r="BL52" i="9"/>
  <c r="BL51" i="9"/>
  <c r="BL49" i="9"/>
  <c r="BL48" i="9"/>
  <c r="BL46" i="9"/>
  <c r="BL45" i="9"/>
  <c r="BL43" i="9"/>
  <c r="BL42" i="9"/>
  <c r="BL40" i="9"/>
  <c r="BL39" i="9"/>
  <c r="BL37" i="9"/>
  <c r="BL36" i="9"/>
  <c r="BL34" i="9"/>
  <c r="BL33" i="9"/>
  <c r="BL31" i="9"/>
  <c r="BL30" i="9"/>
  <c r="BL28" i="9"/>
  <c r="BL27" i="9"/>
  <c r="BL25" i="9"/>
  <c r="BL24" i="9"/>
  <c r="BL22" i="9"/>
  <c r="BL21" i="9"/>
  <c r="BL19" i="9"/>
  <c r="BL18" i="9"/>
  <c r="BL16" i="9"/>
  <c r="BL15" i="9"/>
  <c r="BL13" i="9"/>
  <c r="BL12" i="9"/>
  <c r="BK580" i="9"/>
  <c r="BK579" i="9"/>
  <c r="BK577" i="9"/>
  <c r="BK576" i="9"/>
  <c r="BK574" i="9"/>
  <c r="BK573" i="9"/>
  <c r="BK571" i="9"/>
  <c r="BK570" i="9"/>
  <c r="BK568" i="9"/>
  <c r="BK567" i="9"/>
  <c r="BK565" i="9"/>
  <c r="BK564" i="9"/>
  <c r="BK562" i="9"/>
  <c r="BK561" i="9"/>
  <c r="BK559" i="9"/>
  <c r="BK558" i="9"/>
  <c r="BK556" i="9"/>
  <c r="BK555" i="9"/>
  <c r="BK553" i="9"/>
  <c r="BK552" i="9"/>
  <c r="BK550" i="9"/>
  <c r="BK549" i="9"/>
  <c r="BK547" i="9"/>
  <c r="BK546" i="9"/>
  <c r="BK544" i="9"/>
  <c r="BK543" i="9"/>
  <c r="BK541" i="9"/>
  <c r="BK540" i="9"/>
  <c r="BK538" i="9"/>
  <c r="BK537" i="9"/>
  <c r="BK535" i="9"/>
  <c r="BK534" i="9"/>
  <c r="BK532" i="9"/>
  <c r="BK531" i="9"/>
  <c r="BK529" i="9"/>
  <c r="BK528" i="9"/>
  <c r="BK526" i="9"/>
  <c r="BK525" i="9"/>
  <c r="BK523" i="9"/>
  <c r="BK522" i="9"/>
  <c r="BK520" i="9"/>
  <c r="BK519" i="9"/>
  <c r="BK513" i="9"/>
  <c r="BK512" i="9"/>
  <c r="BK510" i="9"/>
  <c r="BK509" i="9"/>
  <c r="BK507" i="9"/>
  <c r="BK506" i="9"/>
  <c r="BK504" i="9"/>
  <c r="BK503" i="9"/>
  <c r="BK501" i="9"/>
  <c r="BK500" i="9"/>
  <c r="BK498" i="9"/>
  <c r="BK497" i="9"/>
  <c r="BK495" i="9"/>
  <c r="BK494" i="9"/>
  <c r="BK492" i="9"/>
  <c r="BK491" i="9"/>
  <c r="BK488" i="9"/>
  <c r="BK487" i="9"/>
  <c r="BK485" i="9"/>
  <c r="BK484" i="9"/>
  <c r="BK482" i="9"/>
  <c r="BK481" i="9"/>
  <c r="BK479" i="9"/>
  <c r="BK478" i="9"/>
  <c r="BK476" i="9"/>
  <c r="BK475" i="9"/>
  <c r="BK473" i="9"/>
  <c r="BK472" i="9"/>
  <c r="BK470" i="9"/>
  <c r="BK469" i="9"/>
  <c r="BK467" i="9"/>
  <c r="BK466" i="9"/>
  <c r="BK464" i="9"/>
  <c r="BK463" i="9"/>
  <c r="BK461" i="9"/>
  <c r="BK460" i="9"/>
  <c r="BK458" i="9"/>
  <c r="BK457" i="9"/>
  <c r="BK455" i="9"/>
  <c r="BK454" i="9"/>
  <c r="BK452" i="9"/>
  <c r="BK451" i="9"/>
  <c r="BK449" i="9"/>
  <c r="BK448" i="9"/>
  <c r="BK417" i="9"/>
  <c r="BK416" i="9"/>
  <c r="BK414" i="9"/>
  <c r="BK413" i="9"/>
  <c r="BK411" i="9"/>
  <c r="BK410" i="9"/>
  <c r="BK408" i="9"/>
  <c r="BK407" i="9"/>
  <c r="BK405" i="9"/>
  <c r="BK404" i="9"/>
  <c r="BK402" i="9"/>
  <c r="BK401" i="9"/>
  <c r="BK399" i="9"/>
  <c r="BK398" i="9"/>
  <c r="BK396" i="9"/>
  <c r="BK395" i="9"/>
  <c r="BK393" i="9"/>
  <c r="BK392" i="9"/>
  <c r="BK390" i="9"/>
  <c r="BK389" i="9"/>
  <c r="BK387" i="9"/>
  <c r="BK386" i="9"/>
  <c r="BK384" i="9"/>
  <c r="BK383" i="9"/>
  <c r="BK381" i="9"/>
  <c r="BK380" i="9"/>
  <c r="BK378" i="9"/>
  <c r="BK377" i="9"/>
  <c r="BK375" i="9"/>
  <c r="BK374" i="9"/>
  <c r="BK372" i="9"/>
  <c r="BK371" i="9"/>
  <c r="BK369" i="9"/>
  <c r="BK368" i="9"/>
  <c r="BK366" i="9"/>
  <c r="BK365" i="9"/>
  <c r="BK363" i="9"/>
  <c r="BK362" i="9"/>
  <c r="BK360" i="9"/>
  <c r="BK359" i="9"/>
  <c r="BK357" i="9"/>
  <c r="BK356" i="9"/>
  <c r="BK354" i="9"/>
  <c r="BK353" i="9"/>
  <c r="BK351" i="9"/>
  <c r="BK350" i="9"/>
  <c r="BK348" i="9"/>
  <c r="BK347" i="9"/>
  <c r="BK345" i="9"/>
  <c r="BK344" i="9"/>
  <c r="BK342" i="9"/>
  <c r="BK341" i="9"/>
  <c r="BK339" i="9"/>
  <c r="BK338" i="9"/>
  <c r="BK336" i="9"/>
  <c r="BK335" i="9"/>
  <c r="BK333" i="9"/>
  <c r="BK332" i="9"/>
  <c r="BK330" i="9"/>
  <c r="BK329" i="9"/>
  <c r="BK327" i="9"/>
  <c r="BK326" i="9"/>
  <c r="BK324" i="9"/>
  <c r="BK323" i="9"/>
  <c r="BK321" i="9"/>
  <c r="BK320" i="9"/>
  <c r="BK318" i="9"/>
  <c r="BK317" i="9"/>
  <c r="BK315" i="9"/>
  <c r="BK314" i="9"/>
  <c r="BK312" i="9"/>
  <c r="BK311" i="9"/>
  <c r="BK297" i="9"/>
  <c r="BK296" i="9"/>
  <c r="BK292" i="9"/>
  <c r="BK291" i="9"/>
  <c r="BK257" i="9"/>
  <c r="BK256" i="9"/>
  <c r="BW256" i="9" s="1"/>
  <c r="BK254" i="9"/>
  <c r="BK253" i="9"/>
  <c r="BW253" i="9" s="1"/>
  <c r="BK249" i="9"/>
  <c r="BK248" i="9"/>
  <c r="BW248" i="9" s="1"/>
  <c r="BK246" i="9"/>
  <c r="BK245" i="9"/>
  <c r="BW245" i="9" s="1"/>
  <c r="BK243" i="9"/>
  <c r="BK242" i="9"/>
  <c r="BW242" i="9" s="1"/>
  <c r="BK240" i="9"/>
  <c r="BK239" i="9"/>
  <c r="BW239" i="9" s="1"/>
  <c r="BK237" i="9"/>
  <c r="BK236" i="9"/>
  <c r="BW236" i="9" s="1"/>
  <c r="BK234" i="9"/>
  <c r="BK233" i="9"/>
  <c r="BW233" i="9" s="1"/>
  <c r="BK231" i="9"/>
  <c r="BK230" i="9"/>
  <c r="BW230" i="9" s="1"/>
  <c r="BK228" i="9"/>
  <c r="BK227" i="9"/>
  <c r="BW227" i="9" s="1"/>
  <c r="BK225" i="9"/>
  <c r="BK224" i="9"/>
  <c r="BW224" i="9" s="1"/>
  <c r="BK222" i="9"/>
  <c r="BK221" i="9"/>
  <c r="BW221" i="9" s="1"/>
  <c r="BK219" i="9"/>
  <c r="BK218" i="9"/>
  <c r="BW218" i="9" s="1"/>
  <c r="BK216" i="9"/>
  <c r="BK215" i="9"/>
  <c r="BW215" i="9" s="1"/>
  <c r="BK213" i="9"/>
  <c r="BK212" i="9"/>
  <c r="BW212" i="9" s="1"/>
  <c r="BK210" i="9"/>
  <c r="BK209" i="9"/>
  <c r="BW209" i="9" s="1"/>
  <c r="BK207" i="9"/>
  <c r="BK206" i="9"/>
  <c r="BW206" i="9" s="1"/>
  <c r="BK204" i="9"/>
  <c r="BK203" i="9"/>
  <c r="BW203" i="9" s="1"/>
  <c r="BK201" i="9"/>
  <c r="BK200" i="9"/>
  <c r="BW200" i="9" s="1"/>
  <c r="BK198" i="9"/>
  <c r="BK197" i="9"/>
  <c r="BW197" i="9" s="1"/>
  <c r="BK195" i="9"/>
  <c r="BK194" i="9"/>
  <c r="BW194" i="9" s="1"/>
  <c r="BK192" i="9"/>
  <c r="BK191" i="9"/>
  <c r="BW191" i="9" s="1"/>
  <c r="BK189" i="9"/>
  <c r="BK188" i="9"/>
  <c r="BW188" i="9" s="1"/>
  <c r="BK186" i="9"/>
  <c r="BK185" i="9"/>
  <c r="BW185" i="9" s="1"/>
  <c r="BK183" i="9"/>
  <c r="BK182" i="9"/>
  <c r="BW182" i="9" s="1"/>
  <c r="BK180" i="9"/>
  <c r="BK179" i="9"/>
  <c r="BW179" i="9" s="1"/>
  <c r="BK177" i="9"/>
  <c r="BK176" i="9"/>
  <c r="BW176" i="9" s="1"/>
  <c r="BK174" i="9"/>
  <c r="BK173" i="9"/>
  <c r="BW173" i="9" s="1"/>
  <c r="BK171" i="9"/>
  <c r="BK170" i="9"/>
  <c r="BW170" i="9" s="1"/>
  <c r="BK168" i="9"/>
  <c r="BK167" i="9"/>
  <c r="BW167" i="9" s="1"/>
  <c r="BK165" i="9"/>
  <c r="BK164" i="9"/>
  <c r="BW164" i="9" s="1"/>
  <c r="BK162" i="9"/>
  <c r="BK161" i="9"/>
  <c r="BW161" i="9" s="1"/>
  <c r="BK159" i="9"/>
  <c r="BK158" i="9"/>
  <c r="BW158" i="9" s="1"/>
  <c r="BK156" i="9"/>
  <c r="BK155" i="9"/>
  <c r="BW155" i="9" s="1"/>
  <c r="BK153" i="9"/>
  <c r="BK152" i="9"/>
  <c r="BK150" i="9"/>
  <c r="BK149" i="9"/>
  <c r="BK141" i="9"/>
  <c r="BK140" i="9"/>
  <c r="BK138" i="9"/>
  <c r="BK137" i="9"/>
  <c r="BK135" i="9"/>
  <c r="BK134" i="9"/>
  <c r="BK129" i="9"/>
  <c r="BK128" i="9"/>
  <c r="BK126" i="9"/>
  <c r="BK125" i="9"/>
  <c r="BK118" i="9"/>
  <c r="BK117" i="9"/>
  <c r="BK115" i="9"/>
  <c r="BK114" i="9"/>
  <c r="BK112" i="9"/>
  <c r="BK111" i="9"/>
  <c r="BK102" i="9"/>
  <c r="BK101" i="9"/>
  <c r="BK81" i="9"/>
  <c r="BK80" i="9"/>
  <c r="BK78" i="9"/>
  <c r="BK77" i="9"/>
  <c r="BK75" i="9"/>
  <c r="BK74" i="9"/>
  <c r="BK72" i="9"/>
  <c r="BK71" i="9"/>
  <c r="BK69" i="9"/>
  <c r="BK68" i="9"/>
  <c r="BK55" i="9"/>
  <c r="BK54" i="9"/>
  <c r="BK52" i="9"/>
  <c r="BK51" i="9"/>
  <c r="BK49" i="9"/>
  <c r="BK48" i="9"/>
  <c r="BK46" i="9"/>
  <c r="BK45" i="9"/>
  <c r="BK43" i="9"/>
  <c r="BK42" i="9"/>
  <c r="BK40" i="9"/>
  <c r="BK39" i="9"/>
  <c r="BK37" i="9"/>
  <c r="BK36" i="9"/>
  <c r="BK34" i="9"/>
  <c r="BK33" i="9"/>
  <c r="BK31" i="9"/>
  <c r="BK30" i="9"/>
  <c r="BK28" i="9"/>
  <c r="BK27" i="9"/>
  <c r="BK25" i="9"/>
  <c r="BK24" i="9"/>
  <c r="BK22" i="9"/>
  <c r="BK21" i="9"/>
  <c r="BK19" i="9"/>
  <c r="BK18" i="9"/>
  <c r="BK16" i="9"/>
  <c r="BK15" i="9"/>
  <c r="BK13" i="9"/>
  <c r="BK12" i="9"/>
  <c r="BM580" i="9"/>
  <c r="BM577" i="9"/>
  <c r="BM574" i="9"/>
  <c r="BM571" i="9"/>
  <c r="BM568" i="9"/>
  <c r="BM565" i="9"/>
  <c r="BM562" i="9"/>
  <c r="BM559" i="9"/>
  <c r="BM556" i="9"/>
  <c r="BM553" i="9"/>
  <c r="BM550" i="9"/>
  <c r="BM547" i="9"/>
  <c r="BM544" i="9"/>
  <c r="BM541" i="9"/>
  <c r="BM538" i="9"/>
  <c r="BM535" i="9"/>
  <c r="BM532" i="9"/>
  <c r="BM529" i="9"/>
  <c r="BM526" i="9"/>
  <c r="BM523" i="9"/>
  <c r="BM520" i="9"/>
  <c r="BM513" i="9"/>
  <c r="BM510" i="9"/>
  <c r="BM507" i="9"/>
  <c r="BM504" i="9"/>
  <c r="BM501" i="9"/>
  <c r="BM498" i="9"/>
  <c r="BM495" i="9"/>
  <c r="BM492" i="9"/>
  <c r="BM488" i="9"/>
  <c r="BM485" i="9"/>
  <c r="BM482" i="9"/>
  <c r="BM479" i="9"/>
  <c r="BM476" i="9"/>
  <c r="BM473" i="9"/>
  <c r="BM470" i="9"/>
  <c r="BM467" i="9"/>
  <c r="BM464" i="9"/>
  <c r="BM461" i="9"/>
  <c r="BM458" i="9"/>
  <c r="BM455" i="9"/>
  <c r="BM452" i="9"/>
  <c r="BM449" i="9"/>
  <c r="BM417" i="9"/>
  <c r="BM414" i="9"/>
  <c r="BM411" i="9"/>
  <c r="BM408" i="9"/>
  <c r="BM405" i="9"/>
  <c r="BM402" i="9"/>
  <c r="BM399" i="9"/>
  <c r="BM396" i="9"/>
  <c r="BM393" i="9"/>
  <c r="BM390" i="9"/>
  <c r="BM387" i="9"/>
  <c r="BM384" i="9"/>
  <c r="BM381" i="9"/>
  <c r="BM378" i="9"/>
  <c r="BM375" i="9"/>
  <c r="BM372" i="9"/>
  <c r="BM369" i="9"/>
  <c r="BM366" i="9"/>
  <c r="BM363" i="9"/>
  <c r="BM360" i="9"/>
  <c r="BM357" i="9"/>
  <c r="BM354" i="9"/>
  <c r="BM351" i="9"/>
  <c r="BM348" i="9"/>
  <c r="BM345" i="9"/>
  <c r="BM342" i="9"/>
  <c r="BM339" i="9"/>
  <c r="BM336" i="9"/>
  <c r="BM333" i="9"/>
  <c r="BM330" i="9"/>
  <c r="BM327" i="9"/>
  <c r="BM324" i="9"/>
  <c r="BM321" i="9"/>
  <c r="BM318" i="9"/>
  <c r="BM315" i="9"/>
  <c r="BM312" i="9"/>
  <c r="BM297" i="9"/>
  <c r="BM292" i="9"/>
  <c r="BM257" i="9"/>
  <c r="BM254" i="9"/>
  <c r="BM249" i="9"/>
  <c r="BM246" i="9"/>
  <c r="BM243" i="9"/>
  <c r="BM240" i="9"/>
  <c r="BM237" i="9"/>
  <c r="BM234" i="9"/>
  <c r="BM231" i="9"/>
  <c r="BM228" i="9"/>
  <c r="BM225" i="9"/>
  <c r="BM222" i="9"/>
  <c r="BM219" i="9"/>
  <c r="BM216" i="9"/>
  <c r="BM213" i="9"/>
  <c r="BM210" i="9"/>
  <c r="BM207" i="9"/>
  <c r="BM204" i="9"/>
  <c r="BM201" i="9"/>
  <c r="BM198" i="9"/>
  <c r="BM195" i="9"/>
  <c r="BM192" i="9"/>
  <c r="BM189" i="9"/>
  <c r="BM186" i="9"/>
  <c r="BM183" i="9"/>
  <c r="BM180" i="9"/>
  <c r="BM177" i="9"/>
  <c r="BM174" i="9"/>
  <c r="BM171" i="9"/>
  <c r="BM168" i="9"/>
  <c r="BM165" i="9"/>
  <c r="BM162" i="9"/>
  <c r="BM159" i="9"/>
  <c r="BM156" i="9"/>
  <c r="BM153" i="9"/>
  <c r="BM150" i="9"/>
  <c r="BM141" i="9"/>
  <c r="BM138" i="9"/>
  <c r="BM135" i="9"/>
  <c r="BM129" i="9"/>
  <c r="BM126" i="9"/>
  <c r="BM118" i="9"/>
  <c r="BM115" i="9"/>
  <c r="BM112" i="9"/>
  <c r="BM102" i="9"/>
  <c r="BM81" i="9"/>
  <c r="BM78" i="9"/>
  <c r="BM75" i="9"/>
  <c r="BM72" i="9"/>
  <c r="BM69" i="9"/>
  <c r="BM55" i="9"/>
  <c r="BM52" i="9"/>
  <c r="BM49" i="9"/>
  <c r="BM46" i="9"/>
  <c r="BM43" i="9"/>
  <c r="BM40" i="9"/>
  <c r="BM37" i="9"/>
  <c r="BM34" i="9"/>
  <c r="BM31" i="9"/>
  <c r="BM28" i="9"/>
  <c r="BM25" i="9"/>
  <c r="BM22" i="9"/>
  <c r="BM19" i="9"/>
  <c r="BM16" i="9"/>
  <c r="BM13" i="9"/>
  <c r="BW17" i="9" l="1"/>
  <c r="BW23" i="9"/>
  <c r="BW29" i="9"/>
  <c r="BW41" i="9"/>
  <c r="BW47" i="9"/>
  <c r="BW53" i="9"/>
  <c r="BW76" i="9"/>
  <c r="BW82" i="9"/>
  <c r="BW151" i="9"/>
  <c r="BW156" i="9"/>
  <c r="BW162" i="9"/>
  <c r="BW168" i="9"/>
  <c r="BW174" i="9"/>
  <c r="BW180" i="9"/>
  <c r="BW186" i="9"/>
  <c r="BW192" i="9"/>
  <c r="BW198" i="9"/>
  <c r="BW204" i="9"/>
  <c r="BW210" i="9"/>
  <c r="BW216" i="9"/>
  <c r="BW222" i="9"/>
  <c r="BW228" i="9"/>
  <c r="BW234" i="9"/>
  <c r="BW240" i="9"/>
  <c r="BW246" i="9"/>
  <c r="BW254" i="9"/>
  <c r="BW159" i="9"/>
  <c r="BW165" i="9"/>
  <c r="BW171" i="9"/>
  <c r="BW177" i="9"/>
  <c r="BW183" i="9"/>
  <c r="BW189" i="9"/>
  <c r="BW195" i="9"/>
  <c r="BW201" i="9"/>
  <c r="BW207" i="9"/>
  <c r="BW213" i="9"/>
  <c r="BW219" i="9"/>
  <c r="BW225" i="9"/>
  <c r="BW231" i="9"/>
  <c r="BW237" i="9"/>
  <c r="BW243" i="9"/>
  <c r="BW249" i="9"/>
  <c r="BW257" i="9"/>
  <c r="BW211" i="9"/>
  <c r="BW241" i="9"/>
  <c r="BW247" i="9"/>
  <c r="BW255" i="9"/>
  <c r="BW298" i="9"/>
  <c r="BW250" i="9"/>
  <c r="BW258" i="9"/>
  <c r="BW251" i="9"/>
  <c r="BW154" i="9"/>
  <c r="BW238" i="9"/>
  <c r="BW244" i="9"/>
  <c r="BW252" i="9"/>
  <c r="BW88" i="9"/>
  <c r="BK96" i="9"/>
  <c r="BL96" i="9"/>
  <c r="BW127" i="9"/>
  <c r="BW142" i="9"/>
  <c r="BW166" i="9"/>
  <c r="BW178" i="9"/>
  <c r="BW190" i="9"/>
  <c r="BW202" i="9"/>
  <c r="BW214" i="9"/>
  <c r="BW226" i="9"/>
  <c r="BW322" i="9"/>
  <c r="BW334" i="9"/>
  <c r="BW346" i="9"/>
  <c r="BW358" i="9"/>
  <c r="BW370" i="9"/>
  <c r="BW382" i="9"/>
  <c r="BW394" i="9"/>
  <c r="BW412" i="9"/>
  <c r="BW489" i="9"/>
  <c r="BW502" i="9"/>
  <c r="BW514" i="9"/>
  <c r="BW530" i="9"/>
  <c r="BW542" i="9"/>
  <c r="BW548" i="9"/>
  <c r="BW560" i="9"/>
  <c r="BW578" i="9"/>
  <c r="BL67" i="9"/>
  <c r="BL95" i="9" s="1"/>
  <c r="BL109" i="9" s="1"/>
  <c r="BW116" i="9"/>
  <c r="BW136" i="9"/>
  <c r="BW160" i="9"/>
  <c r="BW172" i="9"/>
  <c r="BW184" i="9"/>
  <c r="BW196" i="9"/>
  <c r="BW208" i="9"/>
  <c r="BW220" i="9"/>
  <c r="BW232" i="9"/>
  <c r="BW316" i="9"/>
  <c r="BW328" i="9"/>
  <c r="BW340" i="9"/>
  <c r="BW352" i="9"/>
  <c r="BW364" i="9"/>
  <c r="BW376" i="9"/>
  <c r="BW388" i="9"/>
  <c r="BW400" i="9"/>
  <c r="BW406" i="9"/>
  <c r="BW418" i="9"/>
  <c r="BW471" i="9"/>
  <c r="BW483" i="9"/>
  <c r="BW496" i="9"/>
  <c r="BW508" i="9"/>
  <c r="BW524" i="9"/>
  <c r="BW536" i="9"/>
  <c r="BW554" i="9"/>
  <c r="BW566" i="9"/>
  <c r="BW572" i="9"/>
  <c r="BW70" i="9"/>
  <c r="BK67" i="9"/>
  <c r="BK95" i="9" s="1"/>
  <c r="BK109" i="9" s="1"/>
  <c r="BW294" i="9"/>
  <c r="BW14" i="9"/>
  <c r="BW20" i="9"/>
  <c r="BW26" i="9"/>
  <c r="BW38" i="9"/>
  <c r="BW44" i="9"/>
  <c r="BW50" i="9"/>
  <c r="BW56" i="9"/>
  <c r="BW73" i="9"/>
  <c r="BW79" i="9"/>
  <c r="BM96" i="9"/>
  <c r="BW113" i="9"/>
  <c r="BW119" i="9"/>
  <c r="BW130" i="9"/>
  <c r="BW139" i="9"/>
  <c r="BW157" i="9"/>
  <c r="BW163" i="9"/>
  <c r="BW169" i="9"/>
  <c r="BW175" i="9"/>
  <c r="BW181" i="9"/>
  <c r="BW187" i="9"/>
  <c r="BW193" i="9"/>
  <c r="BW199" i="9"/>
  <c r="BW205" i="9"/>
  <c r="BW217" i="9"/>
  <c r="BW223" i="9"/>
  <c r="BW229" i="9"/>
  <c r="BW235" i="9"/>
  <c r="BW313" i="9"/>
  <c r="BW319" i="9"/>
  <c r="BW325" i="9"/>
  <c r="BW331" i="9"/>
  <c r="BW337" i="9"/>
  <c r="BW343" i="9"/>
  <c r="BW349" i="9"/>
  <c r="BW355" i="9"/>
  <c r="BW361" i="9"/>
  <c r="BW367" i="9"/>
  <c r="BW373" i="9"/>
  <c r="BW379" i="9"/>
  <c r="BW385" i="9"/>
  <c r="BW391" i="9"/>
  <c r="BW397" i="9"/>
  <c r="BW403" i="9"/>
  <c r="BW409" i="9"/>
  <c r="BW415" i="9"/>
  <c r="BW450" i="9"/>
  <c r="BW456" i="9"/>
  <c r="BW468" i="9"/>
  <c r="BW474" i="9"/>
  <c r="BW480" i="9"/>
  <c r="BW486" i="9"/>
  <c r="BW493" i="9"/>
  <c r="BW499" i="9"/>
  <c r="BW505" i="9"/>
  <c r="BW511" i="9"/>
  <c r="BW521" i="9"/>
  <c r="BW527" i="9"/>
  <c r="BW533" i="9"/>
  <c r="BW539" i="9"/>
  <c r="BW545" i="9"/>
  <c r="BW551" i="9"/>
  <c r="BW557" i="9"/>
  <c r="BW563" i="9"/>
  <c r="BW575" i="9"/>
  <c r="BW581" i="9"/>
  <c r="BW85" i="9"/>
  <c r="BW91" i="9"/>
  <c r="BW420" i="9"/>
  <c r="AH3" i="3"/>
  <c r="AH2" i="3" s="1"/>
  <c r="AH3" i="2"/>
  <c r="AB3" i="3"/>
  <c r="AB2" i="3" s="1"/>
  <c r="BW421" i="9" l="1"/>
  <c r="BW310" i="9" s="1"/>
  <c r="BW419" i="9"/>
  <c r="BW124" i="9"/>
  <c r="BM124" i="9"/>
  <c r="BW133" i="9"/>
  <c r="BM67" i="9"/>
  <c r="BW67" i="9"/>
  <c r="BW295" i="9"/>
  <c r="BW293" i="9"/>
  <c r="BW148" i="9"/>
  <c r="BW110" i="9"/>
  <c r="BW103" i="9"/>
  <c r="BW96" i="9" s="1"/>
  <c r="AB14" i="3"/>
  <c r="AB315" i="3" s="1"/>
  <c r="W91" i="9"/>
  <c r="AH2" i="2"/>
  <c r="AH14" i="2"/>
  <c r="AI14" i="2" s="1"/>
  <c r="W88" i="9"/>
  <c r="AW88" i="9"/>
  <c r="AJ91" i="9"/>
  <c r="AW91" i="9"/>
  <c r="BJ91" i="9"/>
  <c r="BM133" i="9"/>
  <c r="AJ88" i="9"/>
  <c r="BJ88" i="9"/>
  <c r="AJ85" i="9"/>
  <c r="BJ85" i="9"/>
  <c r="BM110" i="9"/>
  <c r="W85" i="9"/>
  <c r="AW85" i="9"/>
  <c r="BM11" i="9"/>
  <c r="BW11" i="9" s="1"/>
  <c r="BM148" i="9"/>
  <c r="BW95" i="9" l="1"/>
  <c r="BM290" i="9"/>
  <c r="BW109" i="9"/>
  <c r="BW290" i="9"/>
  <c r="AB172" i="3"/>
  <c r="AB112" i="3"/>
  <c r="AB191" i="3"/>
  <c r="AB249" i="3"/>
  <c r="AB229" i="3"/>
  <c r="AB153" i="3"/>
  <c r="AB35" i="3"/>
  <c r="AB357" i="3"/>
  <c r="AB293" i="3"/>
  <c r="AB377" i="3"/>
  <c r="AB210" i="3"/>
  <c r="AB92" i="3"/>
  <c r="AB337" i="3"/>
  <c r="AB54" i="3"/>
  <c r="AB271" i="3"/>
  <c r="AB134" i="3"/>
  <c r="AB72" i="3"/>
  <c r="BM310" i="9"/>
  <c r="BM95" i="9"/>
  <c r="BM109" i="9" s="1"/>
  <c r="BM147" i="9" s="1"/>
  <c r="BM309" i="9" l="1"/>
  <c r="BW309" i="9" s="1"/>
  <c r="BW147" i="9"/>
  <c r="W50" i="6"/>
  <c r="W60" i="6" s="1"/>
  <c r="W58" i="6"/>
  <c r="W41" i="6"/>
  <c r="W30" i="6"/>
  <c r="W35" i="6" s="1"/>
  <c r="BM447" i="9" l="1"/>
  <c r="BW447" i="9" s="1"/>
  <c r="W34" i="6"/>
  <c r="W21" i="6"/>
  <c r="W36" i="6" s="1"/>
  <c r="W59" i="6"/>
  <c r="AB3" i="2"/>
  <c r="AB14" i="2" l="1"/>
  <c r="AB2" i="2"/>
  <c r="AO353" i="2"/>
  <c r="AO51" i="2"/>
  <c r="AB112" i="2" l="1"/>
  <c r="AB134" i="2"/>
  <c r="AB72" i="2"/>
  <c r="AB229" i="2"/>
  <c r="AB153" i="2"/>
  <c r="AB293" i="2"/>
  <c r="AB191" i="2"/>
  <c r="AB377" i="2"/>
  <c r="AB54" i="2"/>
  <c r="AB271" i="2"/>
  <c r="AB92" i="2"/>
  <c r="AB172" i="2"/>
  <c r="AB315" i="2"/>
  <c r="AB337" i="2"/>
  <c r="AB249" i="2"/>
  <c r="AB210" i="2"/>
  <c r="AB35" i="2"/>
  <c r="AB357" i="2"/>
  <c r="AA3" i="3"/>
  <c r="AA14" i="3" s="1"/>
  <c r="Z3" i="3"/>
  <c r="Z14" i="3" s="1"/>
  <c r="AA3" i="2"/>
  <c r="AA14" i="2" s="1"/>
  <c r="Z3" i="2"/>
  <c r="Z14" i="2" s="1"/>
  <c r="Z72" i="2" s="1"/>
  <c r="Z2" i="3" l="1"/>
  <c r="AA357" i="3"/>
  <c r="AA191" i="3"/>
  <c r="AA134" i="3"/>
  <c r="AA92" i="3"/>
  <c r="AA35" i="3"/>
  <c r="AA293" i="3"/>
  <c r="AA249" i="3"/>
  <c r="AA315" i="3"/>
  <c r="AA271" i="3"/>
  <c r="AA210" i="3"/>
  <c r="AA153" i="3"/>
  <c r="AA112" i="3"/>
  <c r="AA54" i="3"/>
  <c r="AA229" i="3"/>
  <c r="AA172" i="3"/>
  <c r="AA377" i="3"/>
  <c r="AA337" i="3"/>
  <c r="AA72" i="3"/>
  <c r="AA2" i="3"/>
  <c r="Z357" i="3"/>
  <c r="Z191" i="3"/>
  <c r="Z134" i="3"/>
  <c r="Z92" i="3"/>
  <c r="Z35" i="3"/>
  <c r="Z315" i="3"/>
  <c r="Z271" i="3"/>
  <c r="Z210" i="3"/>
  <c r="Z153" i="3"/>
  <c r="Z112" i="3"/>
  <c r="Z54" i="3"/>
  <c r="Z229" i="3"/>
  <c r="Z293" i="3"/>
  <c r="Z72" i="3"/>
  <c r="Z249" i="3"/>
  <c r="Z172" i="3"/>
  <c r="Z337" i="3"/>
  <c r="Z377" i="3"/>
  <c r="AA357" i="2"/>
  <c r="AA191" i="2"/>
  <c r="AA134" i="2"/>
  <c r="AA92" i="2"/>
  <c r="AA35" i="2"/>
  <c r="AA293" i="2"/>
  <c r="AA315" i="2"/>
  <c r="AA271" i="2"/>
  <c r="AA210" i="2"/>
  <c r="AA153" i="2"/>
  <c r="AA112" i="2"/>
  <c r="AA54" i="2"/>
  <c r="AA229" i="2"/>
  <c r="AA172" i="2"/>
  <c r="AA377" i="2"/>
  <c r="AA337" i="2"/>
  <c r="AA249" i="2"/>
  <c r="AA72" i="2"/>
  <c r="AA2" i="2"/>
  <c r="Z357" i="2"/>
  <c r="Z191" i="2"/>
  <c r="Z134" i="2"/>
  <c r="Z92" i="2"/>
  <c r="Z35" i="2"/>
  <c r="Z337" i="2"/>
  <c r="Z315" i="2"/>
  <c r="Z271" i="2"/>
  <c r="Z210" i="2"/>
  <c r="Z153" i="2"/>
  <c r="Z112" i="2"/>
  <c r="Z54" i="2"/>
  <c r="Z293" i="2"/>
  <c r="Z249" i="2"/>
  <c r="Z229" i="2"/>
  <c r="Z172" i="2"/>
  <c r="Z377" i="2"/>
  <c r="Z2" i="2"/>
  <c r="J581" i="9"/>
  <c r="BI580" i="9"/>
  <c r="BH580" i="9"/>
  <c r="BG580" i="9"/>
  <c r="BF580" i="9"/>
  <c r="BE580" i="9"/>
  <c r="BD580" i="9"/>
  <c r="BC580" i="9"/>
  <c r="BB580" i="9"/>
  <c r="BA580" i="9"/>
  <c r="AZ580" i="9"/>
  <c r="AY580" i="9"/>
  <c r="AX580" i="9"/>
  <c r="AV580" i="9"/>
  <c r="AU580" i="9"/>
  <c r="AT580" i="9"/>
  <c r="AS580" i="9"/>
  <c r="AR580" i="9"/>
  <c r="AQ580" i="9"/>
  <c r="AP580" i="9"/>
  <c r="AO580" i="9"/>
  <c r="AN580" i="9"/>
  <c r="AM580" i="9"/>
  <c r="AL580" i="9"/>
  <c r="AK580" i="9"/>
  <c r="AI580" i="9"/>
  <c r="AH580" i="9"/>
  <c r="AG580" i="9"/>
  <c r="AF580" i="9"/>
  <c r="AE580" i="9"/>
  <c r="AD580" i="9"/>
  <c r="AC580" i="9"/>
  <c r="AB580" i="9"/>
  <c r="AA580" i="9"/>
  <c r="Z580" i="9"/>
  <c r="Y580" i="9"/>
  <c r="X580" i="9"/>
  <c r="V580" i="9"/>
  <c r="U580" i="9"/>
  <c r="T580" i="9"/>
  <c r="S580" i="9"/>
  <c r="R580" i="9"/>
  <c r="Q580" i="9"/>
  <c r="P580" i="9"/>
  <c r="O580" i="9"/>
  <c r="N580" i="9"/>
  <c r="M580" i="9"/>
  <c r="L580" i="9"/>
  <c r="K580" i="9"/>
  <c r="BH579" i="9"/>
  <c r="BG579" i="9"/>
  <c r="BE579" i="9"/>
  <c r="BD579" i="9"/>
  <c r="BB579" i="9"/>
  <c r="BA579" i="9"/>
  <c r="AY579" i="9"/>
  <c r="AX579" i="9"/>
  <c r="AU579" i="9"/>
  <c r="AT579" i="9"/>
  <c r="AR579" i="9"/>
  <c r="AQ579" i="9"/>
  <c r="AO579" i="9"/>
  <c r="AN579" i="9"/>
  <c r="AL579" i="9"/>
  <c r="AK579" i="9"/>
  <c r="AH579" i="9"/>
  <c r="AG579" i="9"/>
  <c r="AE579" i="9"/>
  <c r="AD579" i="9"/>
  <c r="AB579" i="9"/>
  <c r="AA579" i="9"/>
  <c r="Y579" i="9"/>
  <c r="X579" i="9"/>
  <c r="U579" i="9"/>
  <c r="T579" i="9"/>
  <c r="R579" i="9"/>
  <c r="Q579" i="9"/>
  <c r="O579" i="9"/>
  <c r="N579" i="9"/>
  <c r="L579" i="9"/>
  <c r="K579" i="9"/>
  <c r="J578" i="9"/>
  <c r="BI577" i="9"/>
  <c r="BH577" i="9"/>
  <c r="BG577" i="9"/>
  <c r="BF577" i="9"/>
  <c r="BE577" i="9"/>
  <c r="BD577" i="9"/>
  <c r="BC577" i="9"/>
  <c r="BB577" i="9"/>
  <c r="BA577" i="9"/>
  <c r="AZ577" i="9"/>
  <c r="AY577" i="9"/>
  <c r="AX577" i="9"/>
  <c r="AV577" i="9"/>
  <c r="AU577" i="9"/>
  <c r="AT577" i="9"/>
  <c r="AS577" i="9"/>
  <c r="AR577" i="9"/>
  <c r="AQ577" i="9"/>
  <c r="AP577" i="9"/>
  <c r="AO577" i="9"/>
  <c r="AN577" i="9"/>
  <c r="AM577" i="9"/>
  <c r="AL577" i="9"/>
  <c r="AK577" i="9"/>
  <c r="AI577" i="9"/>
  <c r="AH577" i="9"/>
  <c r="AG577" i="9"/>
  <c r="AF577" i="9"/>
  <c r="AE577" i="9"/>
  <c r="AD577" i="9"/>
  <c r="AC577" i="9"/>
  <c r="AB577" i="9"/>
  <c r="AA577" i="9"/>
  <c r="Z577" i="9"/>
  <c r="Y577" i="9"/>
  <c r="X577" i="9"/>
  <c r="V577" i="9"/>
  <c r="U577" i="9"/>
  <c r="T577" i="9"/>
  <c r="S577" i="9"/>
  <c r="R577" i="9"/>
  <c r="Q577" i="9"/>
  <c r="P577" i="9"/>
  <c r="O577" i="9"/>
  <c r="N577" i="9"/>
  <c r="M577" i="9"/>
  <c r="L577" i="9"/>
  <c r="K577" i="9"/>
  <c r="BH576" i="9"/>
  <c r="BG576" i="9"/>
  <c r="BE576" i="9"/>
  <c r="BD576" i="9"/>
  <c r="BB576" i="9"/>
  <c r="BA576" i="9"/>
  <c r="AY576" i="9"/>
  <c r="AX576" i="9"/>
  <c r="AU576" i="9"/>
  <c r="AT576" i="9"/>
  <c r="AR576" i="9"/>
  <c r="AQ576" i="9"/>
  <c r="AO576" i="9"/>
  <c r="AN576" i="9"/>
  <c r="AL576" i="9"/>
  <c r="AK576" i="9"/>
  <c r="AH576" i="9"/>
  <c r="AG576" i="9"/>
  <c r="AE576" i="9"/>
  <c r="AD576" i="9"/>
  <c r="AB576" i="9"/>
  <c r="AA576" i="9"/>
  <c r="Y576" i="9"/>
  <c r="X576" i="9"/>
  <c r="U576" i="9"/>
  <c r="T576" i="9"/>
  <c r="R576" i="9"/>
  <c r="Q576" i="9"/>
  <c r="O576" i="9"/>
  <c r="N576" i="9"/>
  <c r="L576" i="9"/>
  <c r="K576" i="9"/>
  <c r="J575" i="9"/>
  <c r="BI574" i="9"/>
  <c r="BH574" i="9"/>
  <c r="BG574" i="9"/>
  <c r="BF574" i="9"/>
  <c r="BE574" i="9"/>
  <c r="BD574" i="9"/>
  <c r="BC574" i="9"/>
  <c r="BB574" i="9"/>
  <c r="BA574" i="9"/>
  <c r="AZ574" i="9"/>
  <c r="AY574" i="9"/>
  <c r="AX574" i="9"/>
  <c r="AV574" i="9"/>
  <c r="AU574" i="9"/>
  <c r="AT574" i="9"/>
  <c r="AS574" i="9"/>
  <c r="AR574" i="9"/>
  <c r="AQ574" i="9"/>
  <c r="AP574" i="9"/>
  <c r="AO574" i="9"/>
  <c r="AN574" i="9"/>
  <c r="AM574" i="9"/>
  <c r="AL574" i="9"/>
  <c r="AK574" i="9"/>
  <c r="AI574" i="9"/>
  <c r="AH574" i="9"/>
  <c r="AG574" i="9"/>
  <c r="AF574" i="9"/>
  <c r="AE574" i="9"/>
  <c r="AD574" i="9"/>
  <c r="AC574" i="9"/>
  <c r="AB574" i="9"/>
  <c r="AA574" i="9"/>
  <c r="Z574" i="9"/>
  <c r="Y574" i="9"/>
  <c r="X574" i="9"/>
  <c r="V574" i="9"/>
  <c r="U574" i="9"/>
  <c r="T574" i="9"/>
  <c r="S574" i="9"/>
  <c r="R574" i="9"/>
  <c r="Q574" i="9"/>
  <c r="P574" i="9"/>
  <c r="O574" i="9"/>
  <c r="N574" i="9"/>
  <c r="M574" i="9"/>
  <c r="L574" i="9"/>
  <c r="K574" i="9"/>
  <c r="BH573" i="9"/>
  <c r="BG573" i="9"/>
  <c r="BE573" i="9"/>
  <c r="BD573" i="9"/>
  <c r="BB573" i="9"/>
  <c r="BA573" i="9"/>
  <c r="AY573" i="9"/>
  <c r="AX573" i="9"/>
  <c r="AU573" i="9"/>
  <c r="AT573" i="9"/>
  <c r="AR573" i="9"/>
  <c r="AQ573" i="9"/>
  <c r="AO573" i="9"/>
  <c r="AN573" i="9"/>
  <c r="AL573" i="9"/>
  <c r="AK573" i="9"/>
  <c r="AH573" i="9"/>
  <c r="AG573" i="9"/>
  <c r="AE573" i="9"/>
  <c r="AD573" i="9"/>
  <c r="AB573" i="9"/>
  <c r="AA573" i="9"/>
  <c r="Y573" i="9"/>
  <c r="X573" i="9"/>
  <c r="U573" i="9"/>
  <c r="T573" i="9"/>
  <c r="R573" i="9"/>
  <c r="Q573" i="9"/>
  <c r="O573" i="9"/>
  <c r="N573" i="9"/>
  <c r="L573" i="9"/>
  <c r="K573" i="9"/>
  <c r="J572" i="9"/>
  <c r="BI571" i="9"/>
  <c r="BH571" i="9"/>
  <c r="BG571" i="9"/>
  <c r="BF571" i="9"/>
  <c r="BE571" i="9"/>
  <c r="BD571" i="9"/>
  <c r="BC571" i="9"/>
  <c r="BB571" i="9"/>
  <c r="BA571" i="9"/>
  <c r="AZ571" i="9"/>
  <c r="AY571" i="9"/>
  <c r="AX571" i="9"/>
  <c r="AV571" i="9"/>
  <c r="AU571" i="9"/>
  <c r="AT571" i="9"/>
  <c r="AS571" i="9"/>
  <c r="AR571" i="9"/>
  <c r="AQ571" i="9"/>
  <c r="AP571" i="9"/>
  <c r="AO571" i="9"/>
  <c r="AN571" i="9"/>
  <c r="AM571" i="9"/>
  <c r="AL571" i="9"/>
  <c r="AK571" i="9"/>
  <c r="AI571" i="9"/>
  <c r="AH571" i="9"/>
  <c r="AG571" i="9"/>
  <c r="AF571" i="9"/>
  <c r="AE571" i="9"/>
  <c r="AD571" i="9"/>
  <c r="AC571" i="9"/>
  <c r="AB571" i="9"/>
  <c r="AA571" i="9"/>
  <c r="Z571" i="9"/>
  <c r="Y571" i="9"/>
  <c r="X571" i="9"/>
  <c r="V571" i="9"/>
  <c r="U571" i="9"/>
  <c r="T571" i="9"/>
  <c r="S571" i="9"/>
  <c r="R571" i="9"/>
  <c r="Q571" i="9"/>
  <c r="P571" i="9"/>
  <c r="O571" i="9"/>
  <c r="N571" i="9"/>
  <c r="M571" i="9"/>
  <c r="L571" i="9"/>
  <c r="K571" i="9"/>
  <c r="BH570" i="9"/>
  <c r="BG570" i="9"/>
  <c r="BE570" i="9"/>
  <c r="BD570" i="9"/>
  <c r="BB570" i="9"/>
  <c r="BA570" i="9"/>
  <c r="AY570" i="9"/>
  <c r="AX570" i="9"/>
  <c r="AU570" i="9"/>
  <c r="AT570" i="9"/>
  <c r="AR570" i="9"/>
  <c r="AQ570" i="9"/>
  <c r="AO570" i="9"/>
  <c r="AN570" i="9"/>
  <c r="AL570" i="9"/>
  <c r="AK570" i="9"/>
  <c r="AH570" i="9"/>
  <c r="AG570" i="9"/>
  <c r="AE570" i="9"/>
  <c r="AD570" i="9"/>
  <c r="AB570" i="9"/>
  <c r="AA570" i="9"/>
  <c r="Y570" i="9"/>
  <c r="X570" i="9"/>
  <c r="U570" i="9"/>
  <c r="T570" i="9"/>
  <c r="R570" i="9"/>
  <c r="Q570" i="9"/>
  <c r="O570" i="9"/>
  <c r="N570" i="9"/>
  <c r="L570" i="9"/>
  <c r="K570" i="9"/>
  <c r="J569" i="9"/>
  <c r="BI568" i="9"/>
  <c r="BH568" i="9"/>
  <c r="BG568" i="9"/>
  <c r="BF568" i="9"/>
  <c r="BE568" i="9"/>
  <c r="BD568" i="9"/>
  <c r="BC568" i="9"/>
  <c r="BB568" i="9"/>
  <c r="BA568" i="9"/>
  <c r="AZ568" i="9"/>
  <c r="AY568" i="9"/>
  <c r="AX568" i="9"/>
  <c r="AV568" i="9"/>
  <c r="AU568" i="9"/>
  <c r="AT568" i="9"/>
  <c r="AS568" i="9"/>
  <c r="AR568" i="9"/>
  <c r="AQ568" i="9"/>
  <c r="AP568" i="9"/>
  <c r="AO568" i="9"/>
  <c r="AN568" i="9"/>
  <c r="AM568" i="9"/>
  <c r="AL568" i="9"/>
  <c r="AK568" i="9"/>
  <c r="AI568" i="9"/>
  <c r="AH568" i="9"/>
  <c r="AG568" i="9"/>
  <c r="AF568" i="9"/>
  <c r="AE568" i="9"/>
  <c r="AD568" i="9"/>
  <c r="AC568" i="9"/>
  <c r="AB568" i="9"/>
  <c r="AA568" i="9"/>
  <c r="Z568" i="9"/>
  <c r="Y568" i="9"/>
  <c r="X568" i="9"/>
  <c r="V568" i="9"/>
  <c r="U568" i="9"/>
  <c r="T568" i="9"/>
  <c r="S568" i="9"/>
  <c r="R568" i="9"/>
  <c r="Q568" i="9"/>
  <c r="P568" i="9"/>
  <c r="O568" i="9"/>
  <c r="N568" i="9"/>
  <c r="M568" i="9"/>
  <c r="L568" i="9"/>
  <c r="K568" i="9"/>
  <c r="BH567" i="9"/>
  <c r="BG567" i="9"/>
  <c r="BE567" i="9"/>
  <c r="BD567" i="9"/>
  <c r="BB567" i="9"/>
  <c r="BA567" i="9"/>
  <c r="AY567" i="9"/>
  <c r="AX567" i="9"/>
  <c r="AU567" i="9"/>
  <c r="AT567" i="9"/>
  <c r="AR567" i="9"/>
  <c r="AQ567" i="9"/>
  <c r="AO567" i="9"/>
  <c r="AN567" i="9"/>
  <c r="AL567" i="9"/>
  <c r="AK567" i="9"/>
  <c r="AH567" i="9"/>
  <c r="AG567" i="9"/>
  <c r="AE567" i="9"/>
  <c r="AD567" i="9"/>
  <c r="AB567" i="9"/>
  <c r="AA567" i="9"/>
  <c r="Y567" i="9"/>
  <c r="X567" i="9"/>
  <c r="U567" i="9"/>
  <c r="T567" i="9"/>
  <c r="R567" i="9"/>
  <c r="Q567" i="9"/>
  <c r="O567" i="9"/>
  <c r="N567" i="9"/>
  <c r="L567" i="9"/>
  <c r="K567" i="9"/>
  <c r="J566" i="9"/>
  <c r="BI565" i="9"/>
  <c r="BH565" i="9"/>
  <c r="BG565" i="9"/>
  <c r="BF565" i="9"/>
  <c r="BE565" i="9"/>
  <c r="BD565" i="9"/>
  <c r="BC565" i="9"/>
  <c r="BB565" i="9"/>
  <c r="BA565" i="9"/>
  <c r="AZ565" i="9"/>
  <c r="AY565" i="9"/>
  <c r="AX565" i="9"/>
  <c r="AV565" i="9"/>
  <c r="AU565" i="9"/>
  <c r="AT565" i="9"/>
  <c r="AS565" i="9"/>
  <c r="AR565" i="9"/>
  <c r="AQ565" i="9"/>
  <c r="AP565" i="9"/>
  <c r="AO565" i="9"/>
  <c r="AN565" i="9"/>
  <c r="AM565" i="9"/>
  <c r="AL565" i="9"/>
  <c r="AK565" i="9"/>
  <c r="AI565" i="9"/>
  <c r="AH565" i="9"/>
  <c r="AG565" i="9"/>
  <c r="AF565" i="9"/>
  <c r="AE565" i="9"/>
  <c r="AD565" i="9"/>
  <c r="AC565" i="9"/>
  <c r="AB565" i="9"/>
  <c r="AA565" i="9"/>
  <c r="Z565" i="9"/>
  <c r="Y565" i="9"/>
  <c r="X565" i="9"/>
  <c r="V565" i="9"/>
  <c r="U565" i="9"/>
  <c r="T565" i="9"/>
  <c r="S565" i="9"/>
  <c r="R565" i="9"/>
  <c r="Q565" i="9"/>
  <c r="P565" i="9"/>
  <c r="O565" i="9"/>
  <c r="N565" i="9"/>
  <c r="M565" i="9"/>
  <c r="L565" i="9"/>
  <c r="K565" i="9"/>
  <c r="BH564" i="9"/>
  <c r="BG564" i="9"/>
  <c r="BE564" i="9"/>
  <c r="BD564" i="9"/>
  <c r="BB564" i="9"/>
  <c r="BA564" i="9"/>
  <c r="AY564" i="9"/>
  <c r="AX564" i="9"/>
  <c r="AU564" i="9"/>
  <c r="AT564" i="9"/>
  <c r="AR564" i="9"/>
  <c r="AQ564" i="9"/>
  <c r="AO564" i="9"/>
  <c r="AN564" i="9"/>
  <c r="AL564" i="9"/>
  <c r="AK564" i="9"/>
  <c r="AH564" i="9"/>
  <c r="AG564" i="9"/>
  <c r="AE564" i="9"/>
  <c r="AD564" i="9"/>
  <c r="AB564" i="9"/>
  <c r="AA564" i="9"/>
  <c r="Y564" i="9"/>
  <c r="X564" i="9"/>
  <c r="U564" i="9"/>
  <c r="T564" i="9"/>
  <c r="R564" i="9"/>
  <c r="Q564" i="9"/>
  <c r="O564" i="9"/>
  <c r="N564" i="9"/>
  <c r="L564" i="9"/>
  <c r="K564" i="9"/>
  <c r="J298" i="9"/>
  <c r="BI297" i="9"/>
  <c r="BH297" i="9"/>
  <c r="BG297" i="9"/>
  <c r="BF297" i="9"/>
  <c r="BE297" i="9"/>
  <c r="BD297" i="9"/>
  <c r="BC297" i="9"/>
  <c r="BB297" i="9"/>
  <c r="BA297" i="9"/>
  <c r="AZ297" i="9"/>
  <c r="AY297" i="9"/>
  <c r="AX297" i="9"/>
  <c r="AV297" i="9"/>
  <c r="AU297" i="9"/>
  <c r="AT297" i="9"/>
  <c r="AS297" i="9"/>
  <c r="AR297" i="9"/>
  <c r="AQ297" i="9"/>
  <c r="AP297" i="9"/>
  <c r="AO297" i="9"/>
  <c r="AN297" i="9"/>
  <c r="AM297" i="9"/>
  <c r="AL297" i="9"/>
  <c r="AK297" i="9"/>
  <c r="AI297" i="9"/>
  <c r="AH297" i="9"/>
  <c r="AG297" i="9"/>
  <c r="AF297" i="9"/>
  <c r="AE297" i="9"/>
  <c r="AD297" i="9"/>
  <c r="AC297" i="9"/>
  <c r="AB297" i="9"/>
  <c r="AA297" i="9"/>
  <c r="Z297" i="9"/>
  <c r="Y297" i="9"/>
  <c r="X297" i="9"/>
  <c r="V297" i="9"/>
  <c r="U297" i="9"/>
  <c r="T297" i="9"/>
  <c r="S297" i="9"/>
  <c r="R297" i="9"/>
  <c r="Q297" i="9"/>
  <c r="P297" i="9"/>
  <c r="O297" i="9"/>
  <c r="N297" i="9"/>
  <c r="M297" i="9"/>
  <c r="L297" i="9"/>
  <c r="K297" i="9"/>
  <c r="BH296" i="9"/>
  <c r="BG296" i="9"/>
  <c r="BE296" i="9"/>
  <c r="BD296" i="9"/>
  <c r="BB296" i="9"/>
  <c r="BA296" i="9"/>
  <c r="AY296" i="9"/>
  <c r="AX296" i="9"/>
  <c r="AU296" i="9"/>
  <c r="AT296" i="9"/>
  <c r="AR296" i="9"/>
  <c r="AQ296" i="9"/>
  <c r="AO296" i="9"/>
  <c r="AN296" i="9"/>
  <c r="AL296" i="9"/>
  <c r="AK296" i="9"/>
  <c r="AH296" i="9"/>
  <c r="AG296" i="9"/>
  <c r="AE296" i="9"/>
  <c r="AD296" i="9"/>
  <c r="AB296" i="9"/>
  <c r="AA296" i="9"/>
  <c r="Y296" i="9"/>
  <c r="X296" i="9"/>
  <c r="U296" i="9"/>
  <c r="T296" i="9"/>
  <c r="R296" i="9"/>
  <c r="Q296" i="9"/>
  <c r="O296" i="9"/>
  <c r="N296" i="9"/>
  <c r="L296" i="9"/>
  <c r="K296" i="9"/>
  <c r="J258" i="9"/>
  <c r="BI257" i="9"/>
  <c r="BH257" i="9"/>
  <c r="BG257" i="9"/>
  <c r="BF257" i="9"/>
  <c r="BE257" i="9"/>
  <c r="BD257" i="9"/>
  <c r="BC257" i="9"/>
  <c r="BB257" i="9"/>
  <c r="BA257" i="9"/>
  <c r="AZ257" i="9"/>
  <c r="AY257" i="9"/>
  <c r="AX257" i="9"/>
  <c r="AV257" i="9"/>
  <c r="AU257" i="9"/>
  <c r="AT257" i="9"/>
  <c r="AS257" i="9"/>
  <c r="AR257" i="9"/>
  <c r="AQ257" i="9"/>
  <c r="AP257" i="9"/>
  <c r="AO257" i="9"/>
  <c r="AN257" i="9"/>
  <c r="AM257" i="9"/>
  <c r="AL257" i="9"/>
  <c r="AK257" i="9"/>
  <c r="AI257" i="9"/>
  <c r="AH257" i="9"/>
  <c r="AG257" i="9"/>
  <c r="AF257" i="9"/>
  <c r="AE257" i="9"/>
  <c r="AD257" i="9"/>
  <c r="AC257" i="9"/>
  <c r="AB257" i="9"/>
  <c r="AA257" i="9"/>
  <c r="Z257" i="9"/>
  <c r="Y257" i="9"/>
  <c r="X257" i="9"/>
  <c r="V257" i="9"/>
  <c r="U257" i="9"/>
  <c r="T257" i="9"/>
  <c r="S257" i="9"/>
  <c r="R257" i="9"/>
  <c r="Q257" i="9"/>
  <c r="P257" i="9"/>
  <c r="O257" i="9"/>
  <c r="N257" i="9"/>
  <c r="M257" i="9"/>
  <c r="L257" i="9"/>
  <c r="K257" i="9"/>
  <c r="BH256" i="9"/>
  <c r="BG256" i="9"/>
  <c r="BE256" i="9"/>
  <c r="BD256" i="9"/>
  <c r="BB256" i="9"/>
  <c r="BA256" i="9"/>
  <c r="AY256" i="9"/>
  <c r="AX256" i="9"/>
  <c r="AU256" i="9"/>
  <c r="AT256" i="9"/>
  <c r="AR256" i="9"/>
  <c r="AQ256" i="9"/>
  <c r="AO256" i="9"/>
  <c r="AN256" i="9"/>
  <c r="AL256" i="9"/>
  <c r="AK256" i="9"/>
  <c r="AH256" i="9"/>
  <c r="AG256" i="9"/>
  <c r="AE256" i="9"/>
  <c r="AD256" i="9"/>
  <c r="AB256" i="9"/>
  <c r="AA256" i="9"/>
  <c r="Y256" i="9"/>
  <c r="X256" i="9"/>
  <c r="U256" i="9"/>
  <c r="T256" i="9"/>
  <c r="R256" i="9"/>
  <c r="Q256" i="9"/>
  <c r="O256" i="9"/>
  <c r="N256" i="9"/>
  <c r="L256" i="9"/>
  <c r="K256" i="9"/>
  <c r="J255" i="9"/>
  <c r="BI254" i="9"/>
  <c r="BH254" i="9"/>
  <c r="BG254" i="9"/>
  <c r="BF254" i="9"/>
  <c r="BE254" i="9"/>
  <c r="BD254" i="9"/>
  <c r="BC254" i="9"/>
  <c r="BB254" i="9"/>
  <c r="BA254" i="9"/>
  <c r="AZ254" i="9"/>
  <c r="AY254" i="9"/>
  <c r="AX254" i="9"/>
  <c r="AV254" i="9"/>
  <c r="AU254" i="9"/>
  <c r="AT254" i="9"/>
  <c r="AS254" i="9"/>
  <c r="AR254" i="9"/>
  <c r="AQ254" i="9"/>
  <c r="AP254" i="9"/>
  <c r="AO254" i="9"/>
  <c r="AN254" i="9"/>
  <c r="AM254" i="9"/>
  <c r="AL254" i="9"/>
  <c r="AK254" i="9"/>
  <c r="AI254" i="9"/>
  <c r="AH254" i="9"/>
  <c r="AG254" i="9"/>
  <c r="AF254" i="9"/>
  <c r="AE254" i="9"/>
  <c r="AD254" i="9"/>
  <c r="AC254" i="9"/>
  <c r="AB254" i="9"/>
  <c r="AA254" i="9"/>
  <c r="Z254" i="9"/>
  <c r="Y254" i="9"/>
  <c r="X254" i="9"/>
  <c r="V254" i="9"/>
  <c r="U254" i="9"/>
  <c r="T254" i="9"/>
  <c r="S254" i="9"/>
  <c r="R254" i="9"/>
  <c r="Q254" i="9"/>
  <c r="P254" i="9"/>
  <c r="O254" i="9"/>
  <c r="N254" i="9"/>
  <c r="M254" i="9"/>
  <c r="L254" i="9"/>
  <c r="K254" i="9"/>
  <c r="BH253" i="9"/>
  <c r="BG253" i="9"/>
  <c r="BE253" i="9"/>
  <c r="BD253" i="9"/>
  <c r="BB253" i="9"/>
  <c r="BA253" i="9"/>
  <c r="AY253" i="9"/>
  <c r="AX253" i="9"/>
  <c r="AU253" i="9"/>
  <c r="AT253" i="9"/>
  <c r="AR253" i="9"/>
  <c r="AQ253" i="9"/>
  <c r="AO253" i="9"/>
  <c r="AN253" i="9"/>
  <c r="AL253" i="9"/>
  <c r="AK253" i="9"/>
  <c r="AH253" i="9"/>
  <c r="AG253" i="9"/>
  <c r="AE253" i="9"/>
  <c r="AD253" i="9"/>
  <c r="AB253" i="9"/>
  <c r="AA253" i="9"/>
  <c r="Y253" i="9"/>
  <c r="X253" i="9"/>
  <c r="U253" i="9"/>
  <c r="T253" i="9"/>
  <c r="R253" i="9"/>
  <c r="Q253" i="9"/>
  <c r="O253" i="9"/>
  <c r="N253" i="9"/>
  <c r="L253" i="9"/>
  <c r="K253" i="9"/>
  <c r="J142" i="9"/>
  <c r="BI141" i="9"/>
  <c r="BH141" i="9"/>
  <c r="BG141" i="9"/>
  <c r="BF141" i="9"/>
  <c r="BE141" i="9"/>
  <c r="BD141" i="9"/>
  <c r="BC141" i="9"/>
  <c r="BB141" i="9"/>
  <c r="BA141" i="9"/>
  <c r="AZ141" i="9"/>
  <c r="AY141" i="9"/>
  <c r="AX141" i="9"/>
  <c r="AV141" i="9"/>
  <c r="AU141" i="9"/>
  <c r="AT141" i="9"/>
  <c r="AS141" i="9"/>
  <c r="AR141" i="9"/>
  <c r="AQ141" i="9"/>
  <c r="AP141" i="9"/>
  <c r="AO141" i="9"/>
  <c r="AN141" i="9"/>
  <c r="AM141" i="9"/>
  <c r="AL141" i="9"/>
  <c r="AK141" i="9"/>
  <c r="AI141" i="9"/>
  <c r="AH141" i="9"/>
  <c r="AG141" i="9"/>
  <c r="AF141" i="9"/>
  <c r="AE141" i="9"/>
  <c r="AD141" i="9"/>
  <c r="AC141" i="9"/>
  <c r="AB141" i="9"/>
  <c r="AA141" i="9"/>
  <c r="Z141" i="9"/>
  <c r="Y141" i="9"/>
  <c r="X141" i="9"/>
  <c r="V141" i="9"/>
  <c r="U141" i="9"/>
  <c r="T141" i="9"/>
  <c r="S141" i="9"/>
  <c r="R141" i="9"/>
  <c r="Q141" i="9"/>
  <c r="P141" i="9"/>
  <c r="O141" i="9"/>
  <c r="N141" i="9"/>
  <c r="M141" i="9"/>
  <c r="L141" i="9"/>
  <c r="K141" i="9"/>
  <c r="BH140" i="9"/>
  <c r="BG140" i="9"/>
  <c r="BE140" i="9"/>
  <c r="BD140" i="9"/>
  <c r="BB140" i="9"/>
  <c r="BA140" i="9"/>
  <c r="AY140" i="9"/>
  <c r="AX140" i="9"/>
  <c r="AU140" i="9"/>
  <c r="AT140" i="9"/>
  <c r="AR140" i="9"/>
  <c r="AQ140" i="9"/>
  <c r="AO140" i="9"/>
  <c r="AN140" i="9"/>
  <c r="AL140" i="9"/>
  <c r="AK140" i="9"/>
  <c r="AH140" i="9"/>
  <c r="AG140" i="9"/>
  <c r="AE140" i="9"/>
  <c r="AD140" i="9"/>
  <c r="AB140" i="9"/>
  <c r="AA140" i="9"/>
  <c r="Y140" i="9"/>
  <c r="X140" i="9"/>
  <c r="U140" i="9"/>
  <c r="T140" i="9"/>
  <c r="R140" i="9"/>
  <c r="Q140" i="9"/>
  <c r="O140" i="9"/>
  <c r="N140" i="9"/>
  <c r="L140" i="9"/>
  <c r="K140" i="9"/>
  <c r="J139" i="9"/>
  <c r="BI138" i="9"/>
  <c r="BH138" i="9"/>
  <c r="BG138" i="9"/>
  <c r="BF138" i="9"/>
  <c r="BE138" i="9"/>
  <c r="BD138" i="9"/>
  <c r="BC138" i="9"/>
  <c r="BB138" i="9"/>
  <c r="BA138" i="9"/>
  <c r="AZ138" i="9"/>
  <c r="AY138" i="9"/>
  <c r="AX138" i="9"/>
  <c r="AV138" i="9"/>
  <c r="AU138" i="9"/>
  <c r="AT138" i="9"/>
  <c r="AS138" i="9"/>
  <c r="AR138" i="9"/>
  <c r="AQ138" i="9"/>
  <c r="AP138" i="9"/>
  <c r="AO138" i="9"/>
  <c r="AN138" i="9"/>
  <c r="AM138" i="9"/>
  <c r="AL138" i="9"/>
  <c r="AK138" i="9"/>
  <c r="AI138" i="9"/>
  <c r="AH138" i="9"/>
  <c r="AG138" i="9"/>
  <c r="AF138" i="9"/>
  <c r="AE138" i="9"/>
  <c r="AD138" i="9"/>
  <c r="AC138" i="9"/>
  <c r="AB138" i="9"/>
  <c r="AA138" i="9"/>
  <c r="Z138" i="9"/>
  <c r="Y138" i="9"/>
  <c r="X138" i="9"/>
  <c r="V138" i="9"/>
  <c r="U138" i="9"/>
  <c r="T138" i="9"/>
  <c r="S138" i="9"/>
  <c r="R138" i="9"/>
  <c r="Q138" i="9"/>
  <c r="P138" i="9"/>
  <c r="O138" i="9"/>
  <c r="N138" i="9"/>
  <c r="M138" i="9"/>
  <c r="L138" i="9"/>
  <c r="K138" i="9"/>
  <c r="BH137" i="9"/>
  <c r="BG137" i="9"/>
  <c r="BE137" i="9"/>
  <c r="BD137" i="9"/>
  <c r="BB137" i="9"/>
  <c r="BA137" i="9"/>
  <c r="AY137" i="9"/>
  <c r="AX137" i="9"/>
  <c r="AU137" i="9"/>
  <c r="AT137" i="9"/>
  <c r="AR137" i="9"/>
  <c r="AQ137" i="9"/>
  <c r="AO137" i="9"/>
  <c r="AN137" i="9"/>
  <c r="AL137" i="9"/>
  <c r="AK137" i="9"/>
  <c r="AH137" i="9"/>
  <c r="AG137" i="9"/>
  <c r="AE137" i="9"/>
  <c r="AD137" i="9"/>
  <c r="AB137" i="9"/>
  <c r="AA137" i="9"/>
  <c r="Y137" i="9"/>
  <c r="X137" i="9"/>
  <c r="U137" i="9"/>
  <c r="T137" i="9"/>
  <c r="R137" i="9"/>
  <c r="Q137" i="9"/>
  <c r="O137" i="9"/>
  <c r="N137" i="9"/>
  <c r="L137" i="9"/>
  <c r="K137" i="9"/>
  <c r="BI129" i="9"/>
  <c r="BH129" i="9"/>
  <c r="BG129" i="9"/>
  <c r="BF129" i="9"/>
  <c r="BE129" i="9"/>
  <c r="BD129" i="9"/>
  <c r="BC129" i="9"/>
  <c r="BB129" i="9"/>
  <c r="BA129" i="9"/>
  <c r="AZ129" i="9"/>
  <c r="AY129" i="9"/>
  <c r="AX129" i="9"/>
  <c r="AV129" i="9"/>
  <c r="AU129" i="9"/>
  <c r="AT129" i="9"/>
  <c r="AS129" i="9"/>
  <c r="AR129" i="9"/>
  <c r="AQ129" i="9"/>
  <c r="AP129" i="9"/>
  <c r="AO129" i="9"/>
  <c r="AN129" i="9"/>
  <c r="AM129" i="9"/>
  <c r="AL129" i="9"/>
  <c r="AK129" i="9"/>
  <c r="AI129" i="9"/>
  <c r="AH129" i="9"/>
  <c r="AG129" i="9"/>
  <c r="AF129" i="9"/>
  <c r="AE129" i="9"/>
  <c r="AD129" i="9"/>
  <c r="AC129" i="9"/>
  <c r="AB129" i="9"/>
  <c r="AA129" i="9"/>
  <c r="Z129" i="9"/>
  <c r="Y129" i="9"/>
  <c r="X129" i="9"/>
  <c r="V129" i="9"/>
  <c r="U129" i="9"/>
  <c r="T129" i="9"/>
  <c r="S129" i="9"/>
  <c r="R129" i="9"/>
  <c r="Q129" i="9"/>
  <c r="P129" i="9"/>
  <c r="O129" i="9"/>
  <c r="N129" i="9"/>
  <c r="M129" i="9"/>
  <c r="L129" i="9"/>
  <c r="K129" i="9"/>
  <c r="BH128" i="9"/>
  <c r="BG128" i="9"/>
  <c r="BE128" i="9"/>
  <c r="BD128" i="9"/>
  <c r="BB128" i="9"/>
  <c r="BA128" i="9"/>
  <c r="AY128" i="9"/>
  <c r="AX128" i="9"/>
  <c r="AU128" i="9"/>
  <c r="AT128" i="9"/>
  <c r="AR128" i="9"/>
  <c r="AQ128" i="9"/>
  <c r="AO128" i="9"/>
  <c r="AN128" i="9"/>
  <c r="AL128" i="9"/>
  <c r="AK128" i="9"/>
  <c r="AH128" i="9"/>
  <c r="AG128" i="9"/>
  <c r="AE128" i="9"/>
  <c r="AD128" i="9"/>
  <c r="AB128" i="9"/>
  <c r="AA128" i="9"/>
  <c r="Y128" i="9"/>
  <c r="X128" i="9"/>
  <c r="U128" i="9"/>
  <c r="T128" i="9"/>
  <c r="R128" i="9"/>
  <c r="Q128" i="9"/>
  <c r="O128" i="9"/>
  <c r="N128" i="9"/>
  <c r="L128" i="9"/>
  <c r="K128" i="9"/>
  <c r="J82" i="9"/>
  <c r="BI81" i="9"/>
  <c r="BH81" i="9"/>
  <c r="BG81" i="9"/>
  <c r="BF81" i="9"/>
  <c r="BE81" i="9"/>
  <c r="BD81" i="9"/>
  <c r="BC81" i="9"/>
  <c r="BB81" i="9"/>
  <c r="BA81" i="9"/>
  <c r="AZ81" i="9"/>
  <c r="AY81" i="9"/>
  <c r="AX81" i="9"/>
  <c r="AV81" i="9"/>
  <c r="AU81" i="9"/>
  <c r="AT81" i="9"/>
  <c r="AS81" i="9"/>
  <c r="AR81" i="9"/>
  <c r="AQ81" i="9"/>
  <c r="AP81" i="9"/>
  <c r="AO81" i="9"/>
  <c r="AN81" i="9"/>
  <c r="AM81" i="9"/>
  <c r="AL81" i="9"/>
  <c r="AK81" i="9"/>
  <c r="AI81" i="9"/>
  <c r="AH81" i="9"/>
  <c r="AG81" i="9"/>
  <c r="AF81" i="9"/>
  <c r="AE81" i="9"/>
  <c r="AD81" i="9"/>
  <c r="AC81" i="9"/>
  <c r="AB81" i="9"/>
  <c r="AA81" i="9"/>
  <c r="Z81" i="9"/>
  <c r="Y81" i="9"/>
  <c r="X81" i="9"/>
  <c r="V81" i="9"/>
  <c r="U81" i="9"/>
  <c r="T81" i="9"/>
  <c r="S81" i="9"/>
  <c r="R81" i="9"/>
  <c r="Q81" i="9"/>
  <c r="P81" i="9"/>
  <c r="O81" i="9"/>
  <c r="N81" i="9"/>
  <c r="M81" i="9"/>
  <c r="L81" i="9"/>
  <c r="K81" i="9"/>
  <c r="BH80" i="9"/>
  <c r="BG80" i="9"/>
  <c r="BE80" i="9"/>
  <c r="BD80" i="9"/>
  <c r="BB80" i="9"/>
  <c r="BA80" i="9"/>
  <c r="AY80" i="9"/>
  <c r="AX80" i="9"/>
  <c r="AU80" i="9"/>
  <c r="AT80" i="9"/>
  <c r="AR80" i="9"/>
  <c r="AQ80" i="9"/>
  <c r="AO80" i="9"/>
  <c r="AN80" i="9"/>
  <c r="AL80" i="9"/>
  <c r="AK80" i="9"/>
  <c r="AH80" i="9"/>
  <c r="AG80" i="9"/>
  <c r="AE80" i="9"/>
  <c r="AD80" i="9"/>
  <c r="AB80" i="9"/>
  <c r="AA80" i="9"/>
  <c r="Y80" i="9"/>
  <c r="X80" i="9"/>
  <c r="U80" i="9"/>
  <c r="T80" i="9"/>
  <c r="R80" i="9"/>
  <c r="Q80" i="9"/>
  <c r="O80" i="9"/>
  <c r="N80" i="9"/>
  <c r="L80" i="9"/>
  <c r="K80" i="9"/>
  <c r="BJ298" i="9" l="1"/>
  <c r="AW298" i="9"/>
  <c r="BJ255" i="9"/>
  <c r="AJ569" i="9"/>
  <c r="AJ139" i="9"/>
  <c r="AW139" i="9"/>
  <c r="AJ255" i="9"/>
  <c r="W569" i="9"/>
  <c r="AW569" i="9"/>
  <c r="AW581" i="9"/>
  <c r="AJ581" i="9"/>
  <c r="W581" i="9"/>
  <c r="AJ575" i="9"/>
  <c r="BJ518" i="9"/>
  <c r="BJ517" i="9"/>
  <c r="BJ516" i="9"/>
  <c r="BJ515" i="9"/>
  <c r="BJ490" i="9"/>
  <c r="BJ100" i="9"/>
  <c r="BJ99" i="9"/>
  <c r="BI562" i="9"/>
  <c r="BH562" i="9"/>
  <c r="BG562" i="9"/>
  <c r="BH561" i="9"/>
  <c r="BG561" i="9"/>
  <c r="BI559" i="9"/>
  <c r="BH559" i="9"/>
  <c r="BG559" i="9"/>
  <c r="BH558" i="9"/>
  <c r="BG558" i="9"/>
  <c r="BI556" i="9"/>
  <c r="BH556" i="9"/>
  <c r="BG556" i="9"/>
  <c r="BH555" i="9"/>
  <c r="BG555" i="9"/>
  <c r="BI553" i="9"/>
  <c r="BH553" i="9"/>
  <c r="BG553" i="9"/>
  <c r="BH552" i="9"/>
  <c r="BG552" i="9"/>
  <c r="BI550" i="9"/>
  <c r="BH550" i="9"/>
  <c r="BG550" i="9"/>
  <c r="BH549" i="9"/>
  <c r="BG549" i="9"/>
  <c r="BI547" i="9"/>
  <c r="BH547" i="9"/>
  <c r="BG547" i="9"/>
  <c r="BH546" i="9"/>
  <c r="BG546" i="9"/>
  <c r="BI544" i="9"/>
  <c r="BH544" i="9"/>
  <c r="BG544" i="9"/>
  <c r="BH543" i="9"/>
  <c r="BG543" i="9"/>
  <c r="BI541" i="9"/>
  <c r="BH541" i="9"/>
  <c r="BG541" i="9"/>
  <c r="BH540" i="9"/>
  <c r="BG540" i="9"/>
  <c r="BI538" i="9"/>
  <c r="BH538" i="9"/>
  <c r="BG538" i="9"/>
  <c r="BH537" i="9"/>
  <c r="BG537" i="9"/>
  <c r="BI535" i="9"/>
  <c r="BH535" i="9"/>
  <c r="BG535" i="9"/>
  <c r="BH534" i="9"/>
  <c r="BG534" i="9"/>
  <c r="BI532" i="9"/>
  <c r="BH532" i="9"/>
  <c r="BG532" i="9"/>
  <c r="BH531" i="9"/>
  <c r="BG531" i="9"/>
  <c r="BI529" i="9"/>
  <c r="BH529" i="9"/>
  <c r="BG529" i="9"/>
  <c r="BH528" i="9"/>
  <c r="BG528" i="9"/>
  <c r="BI526" i="9"/>
  <c r="BH526" i="9"/>
  <c r="BG526" i="9"/>
  <c r="BH525" i="9"/>
  <c r="BG525" i="9"/>
  <c r="BI523" i="9"/>
  <c r="BH523" i="9"/>
  <c r="BG523" i="9"/>
  <c r="BH522" i="9"/>
  <c r="BG522" i="9"/>
  <c r="BI520" i="9"/>
  <c r="BH520" i="9"/>
  <c r="BG520" i="9"/>
  <c r="BH519" i="9"/>
  <c r="BG519" i="9"/>
  <c r="BI513" i="9"/>
  <c r="BH513" i="9"/>
  <c r="BG513" i="9"/>
  <c r="BH512" i="9"/>
  <c r="BG512" i="9"/>
  <c r="BI510" i="9"/>
  <c r="BH510" i="9"/>
  <c r="BG510" i="9"/>
  <c r="BH509" i="9"/>
  <c r="BG509" i="9"/>
  <c r="BI507" i="9"/>
  <c r="BH507" i="9"/>
  <c r="BG507" i="9"/>
  <c r="BH506" i="9"/>
  <c r="BG506" i="9"/>
  <c r="BI504" i="9"/>
  <c r="BH504" i="9"/>
  <c r="BG504" i="9"/>
  <c r="BH503" i="9"/>
  <c r="BG503" i="9"/>
  <c r="BI501" i="9"/>
  <c r="BH501" i="9"/>
  <c r="BG501" i="9"/>
  <c r="BH500" i="9"/>
  <c r="BG500" i="9"/>
  <c r="BI498" i="9"/>
  <c r="BH498" i="9"/>
  <c r="BG498" i="9"/>
  <c r="BH497" i="9"/>
  <c r="BG497" i="9"/>
  <c r="BI495" i="9"/>
  <c r="BH495" i="9"/>
  <c r="BG495" i="9"/>
  <c r="BH494" i="9"/>
  <c r="BG494" i="9"/>
  <c r="BI492" i="9"/>
  <c r="BH492" i="9"/>
  <c r="BG492" i="9"/>
  <c r="BH491" i="9"/>
  <c r="BG491" i="9"/>
  <c r="BI488" i="9"/>
  <c r="BH488" i="9"/>
  <c r="BG488" i="9"/>
  <c r="BH487" i="9"/>
  <c r="BG487" i="9"/>
  <c r="BI485" i="9"/>
  <c r="BH485" i="9"/>
  <c r="BG485" i="9"/>
  <c r="BH484" i="9"/>
  <c r="BG484" i="9"/>
  <c r="BI482" i="9"/>
  <c r="BH482" i="9"/>
  <c r="BG482" i="9"/>
  <c r="BH481" i="9"/>
  <c r="BG481" i="9"/>
  <c r="BI479" i="9"/>
  <c r="BH479" i="9"/>
  <c r="BG479" i="9"/>
  <c r="BH478" i="9"/>
  <c r="BG478" i="9"/>
  <c r="BI476" i="9"/>
  <c r="BH476" i="9"/>
  <c r="BG476" i="9"/>
  <c r="BH475" i="9"/>
  <c r="BG475" i="9"/>
  <c r="BI473" i="9"/>
  <c r="BH473" i="9"/>
  <c r="BG473" i="9"/>
  <c r="BH472" i="9"/>
  <c r="BG472" i="9"/>
  <c r="BI470" i="9"/>
  <c r="BH470" i="9"/>
  <c r="BG470" i="9"/>
  <c r="BH469" i="9"/>
  <c r="BG469" i="9"/>
  <c r="BI467" i="9"/>
  <c r="BH467" i="9"/>
  <c r="BG467" i="9"/>
  <c r="BH466" i="9"/>
  <c r="BG466" i="9"/>
  <c r="BI464" i="9"/>
  <c r="BH464" i="9"/>
  <c r="BG464" i="9"/>
  <c r="BH463" i="9"/>
  <c r="BG463" i="9"/>
  <c r="BI461" i="9"/>
  <c r="BH461" i="9"/>
  <c r="BG461" i="9"/>
  <c r="BH460" i="9"/>
  <c r="BG460" i="9"/>
  <c r="BI458" i="9"/>
  <c r="BH458" i="9"/>
  <c r="BG458" i="9"/>
  <c r="BH457" i="9"/>
  <c r="BG457" i="9"/>
  <c r="BI455" i="9"/>
  <c r="BH455" i="9"/>
  <c r="BG455" i="9"/>
  <c r="BH454" i="9"/>
  <c r="BG454" i="9"/>
  <c r="BI452" i="9"/>
  <c r="BH452" i="9"/>
  <c r="BG452" i="9"/>
  <c r="BH451" i="9"/>
  <c r="BG451" i="9"/>
  <c r="BI449" i="9"/>
  <c r="BH449" i="9"/>
  <c r="BG449" i="9"/>
  <c r="BH448" i="9"/>
  <c r="BG448" i="9"/>
  <c r="BI417" i="9"/>
  <c r="BH417" i="9"/>
  <c r="BG417" i="9"/>
  <c r="BH416" i="9"/>
  <c r="BG416" i="9"/>
  <c r="BI414" i="9"/>
  <c r="BH414" i="9"/>
  <c r="BG414" i="9"/>
  <c r="BH413" i="9"/>
  <c r="BG413" i="9"/>
  <c r="BI411" i="9"/>
  <c r="BH411" i="9"/>
  <c r="BG411" i="9"/>
  <c r="BH410" i="9"/>
  <c r="BG410" i="9"/>
  <c r="BI408" i="9"/>
  <c r="BH408" i="9"/>
  <c r="BG408" i="9"/>
  <c r="BH407" i="9"/>
  <c r="BG407" i="9"/>
  <c r="BI405" i="9"/>
  <c r="BH405" i="9"/>
  <c r="BG405" i="9"/>
  <c r="BH404" i="9"/>
  <c r="BG404" i="9"/>
  <c r="BI402" i="9"/>
  <c r="BH402" i="9"/>
  <c r="BG402" i="9"/>
  <c r="BH401" i="9"/>
  <c r="BG401" i="9"/>
  <c r="BI399" i="9"/>
  <c r="BH399" i="9"/>
  <c r="BG399" i="9"/>
  <c r="BH398" i="9"/>
  <c r="BG398" i="9"/>
  <c r="BI396" i="9"/>
  <c r="BH396" i="9"/>
  <c r="BG396" i="9"/>
  <c r="BH395" i="9"/>
  <c r="BG395" i="9"/>
  <c r="BI393" i="9"/>
  <c r="BH393" i="9"/>
  <c r="BG393" i="9"/>
  <c r="BH392" i="9"/>
  <c r="BG392" i="9"/>
  <c r="BI390" i="9"/>
  <c r="BH390" i="9"/>
  <c r="BG390" i="9"/>
  <c r="BH389" i="9"/>
  <c r="BG389" i="9"/>
  <c r="BI387" i="9"/>
  <c r="BH387" i="9"/>
  <c r="BG387" i="9"/>
  <c r="BH386" i="9"/>
  <c r="BG386" i="9"/>
  <c r="BI384" i="9"/>
  <c r="BH384" i="9"/>
  <c r="BG384" i="9"/>
  <c r="BH383" i="9"/>
  <c r="BG383" i="9"/>
  <c r="BI381" i="9"/>
  <c r="BH381" i="9"/>
  <c r="BG381" i="9"/>
  <c r="BH380" i="9"/>
  <c r="BG380" i="9"/>
  <c r="BI378" i="9"/>
  <c r="BH378" i="9"/>
  <c r="BG378" i="9"/>
  <c r="BH377" i="9"/>
  <c r="BG377" i="9"/>
  <c r="BI375" i="9"/>
  <c r="BH375" i="9"/>
  <c r="BG375" i="9"/>
  <c r="BH374" i="9"/>
  <c r="BG374" i="9"/>
  <c r="BI372" i="9"/>
  <c r="BH372" i="9"/>
  <c r="BG372" i="9"/>
  <c r="BH371" i="9"/>
  <c r="BG371" i="9"/>
  <c r="BI369" i="9"/>
  <c r="BH369" i="9"/>
  <c r="BG369" i="9"/>
  <c r="BH368" i="9"/>
  <c r="BG368" i="9"/>
  <c r="BI366" i="9"/>
  <c r="BH366" i="9"/>
  <c r="BG366" i="9"/>
  <c r="BH365" i="9"/>
  <c r="BG365" i="9"/>
  <c r="BI363" i="9"/>
  <c r="BH363" i="9"/>
  <c r="BG363" i="9"/>
  <c r="BH362" i="9"/>
  <c r="BG362" i="9"/>
  <c r="BI360" i="9"/>
  <c r="BH360" i="9"/>
  <c r="BG360" i="9"/>
  <c r="BH359" i="9"/>
  <c r="BG359" i="9"/>
  <c r="BI357" i="9"/>
  <c r="BH357" i="9"/>
  <c r="BG357" i="9"/>
  <c r="BH356" i="9"/>
  <c r="BG356" i="9"/>
  <c r="BI354" i="9"/>
  <c r="BH354" i="9"/>
  <c r="BG354" i="9"/>
  <c r="BH353" i="9"/>
  <c r="BG353" i="9"/>
  <c r="BI351" i="9"/>
  <c r="BH351" i="9"/>
  <c r="BG351" i="9"/>
  <c r="BH350" i="9"/>
  <c r="BG350" i="9"/>
  <c r="BI348" i="9"/>
  <c r="BH348" i="9"/>
  <c r="BG348" i="9"/>
  <c r="BH347" i="9"/>
  <c r="BG347" i="9"/>
  <c r="BI345" i="9"/>
  <c r="BH345" i="9"/>
  <c r="BG345" i="9"/>
  <c r="BH344" i="9"/>
  <c r="BG344" i="9"/>
  <c r="BI342" i="9"/>
  <c r="BH342" i="9"/>
  <c r="BG342" i="9"/>
  <c r="BH341" i="9"/>
  <c r="BG341" i="9"/>
  <c r="BI339" i="9"/>
  <c r="BH339" i="9"/>
  <c r="BG339" i="9"/>
  <c r="BH338" i="9"/>
  <c r="BG338" i="9"/>
  <c r="BI336" i="9"/>
  <c r="BH336" i="9"/>
  <c r="BG336" i="9"/>
  <c r="BH335" i="9"/>
  <c r="BG335" i="9"/>
  <c r="BI333" i="9"/>
  <c r="BH333" i="9"/>
  <c r="BG333" i="9"/>
  <c r="BH332" i="9"/>
  <c r="BG332" i="9"/>
  <c r="BI330" i="9"/>
  <c r="BH330" i="9"/>
  <c r="BG330" i="9"/>
  <c r="BH329" i="9"/>
  <c r="BG329" i="9"/>
  <c r="BI327" i="9"/>
  <c r="BH327" i="9"/>
  <c r="BG327" i="9"/>
  <c r="BH326" i="9"/>
  <c r="BG326" i="9"/>
  <c r="BI324" i="9"/>
  <c r="BH324" i="9"/>
  <c r="BG324" i="9"/>
  <c r="BH323" i="9"/>
  <c r="BG323" i="9"/>
  <c r="BI321" i="9"/>
  <c r="BH321" i="9"/>
  <c r="BG321" i="9"/>
  <c r="BH320" i="9"/>
  <c r="BG320" i="9"/>
  <c r="BI318" i="9"/>
  <c r="BH318" i="9"/>
  <c r="BG318" i="9"/>
  <c r="BH317" i="9"/>
  <c r="BG317" i="9"/>
  <c r="BI315" i="9"/>
  <c r="BH315" i="9"/>
  <c r="BG315" i="9"/>
  <c r="BH314" i="9"/>
  <c r="BG314" i="9"/>
  <c r="BI312" i="9"/>
  <c r="BH312" i="9"/>
  <c r="BG312" i="9"/>
  <c r="BH311" i="9"/>
  <c r="BG311" i="9"/>
  <c r="BI292" i="9"/>
  <c r="BH292" i="9"/>
  <c r="BG292" i="9"/>
  <c r="BH291" i="9"/>
  <c r="BG291" i="9"/>
  <c r="BI249" i="9"/>
  <c r="BH249" i="9"/>
  <c r="BG249" i="9"/>
  <c r="BH248" i="9"/>
  <c r="BG248" i="9"/>
  <c r="BI246" i="9"/>
  <c r="BH246" i="9"/>
  <c r="BG246" i="9"/>
  <c r="BH245" i="9"/>
  <c r="BG245" i="9"/>
  <c r="BI243" i="9"/>
  <c r="BH243" i="9"/>
  <c r="BG243" i="9"/>
  <c r="BH242" i="9"/>
  <c r="BG242" i="9"/>
  <c r="BI240" i="9"/>
  <c r="BH240" i="9"/>
  <c r="BG240" i="9"/>
  <c r="BH239" i="9"/>
  <c r="BG239" i="9"/>
  <c r="BI237" i="9"/>
  <c r="BH237" i="9"/>
  <c r="BG237" i="9"/>
  <c r="BH236" i="9"/>
  <c r="BG236" i="9"/>
  <c r="BI234" i="9"/>
  <c r="BH234" i="9"/>
  <c r="BG234" i="9"/>
  <c r="BH233" i="9"/>
  <c r="BG233" i="9"/>
  <c r="BI231" i="9"/>
  <c r="BH231" i="9"/>
  <c r="BG231" i="9"/>
  <c r="BH230" i="9"/>
  <c r="BG230" i="9"/>
  <c r="BI228" i="9"/>
  <c r="BH228" i="9"/>
  <c r="BG228" i="9"/>
  <c r="BH227" i="9"/>
  <c r="BG227" i="9"/>
  <c r="BI225" i="9"/>
  <c r="BH225" i="9"/>
  <c r="BG225" i="9"/>
  <c r="BH224" i="9"/>
  <c r="BG224" i="9"/>
  <c r="BI222" i="9"/>
  <c r="BH222" i="9"/>
  <c r="BG222" i="9"/>
  <c r="BH221" i="9"/>
  <c r="BG221" i="9"/>
  <c r="BI219" i="9"/>
  <c r="BH219" i="9"/>
  <c r="BG219" i="9"/>
  <c r="BH218" i="9"/>
  <c r="BG218" i="9"/>
  <c r="BI216" i="9"/>
  <c r="BH216" i="9"/>
  <c r="BG216" i="9"/>
  <c r="BH215" i="9"/>
  <c r="BG215" i="9"/>
  <c r="BI213" i="9"/>
  <c r="BH213" i="9"/>
  <c r="BG213" i="9"/>
  <c r="BH212" i="9"/>
  <c r="BG212" i="9"/>
  <c r="BI210" i="9"/>
  <c r="BH210" i="9"/>
  <c r="BG210" i="9"/>
  <c r="BH209" i="9"/>
  <c r="BG209" i="9"/>
  <c r="BI207" i="9"/>
  <c r="BH207" i="9"/>
  <c r="BG207" i="9"/>
  <c r="BH206" i="9"/>
  <c r="BG206" i="9"/>
  <c r="BI204" i="9"/>
  <c r="BH204" i="9"/>
  <c r="BG204" i="9"/>
  <c r="BH203" i="9"/>
  <c r="BG203" i="9"/>
  <c r="BI201" i="9"/>
  <c r="BH201" i="9"/>
  <c r="BG201" i="9"/>
  <c r="BH200" i="9"/>
  <c r="BG200" i="9"/>
  <c r="BI198" i="9"/>
  <c r="BH198" i="9"/>
  <c r="BG198" i="9"/>
  <c r="BH197" i="9"/>
  <c r="BG197" i="9"/>
  <c r="BI195" i="9"/>
  <c r="BH195" i="9"/>
  <c r="BG195" i="9"/>
  <c r="BH194" i="9"/>
  <c r="BG194" i="9"/>
  <c r="BI192" i="9"/>
  <c r="BH192" i="9"/>
  <c r="BG192" i="9"/>
  <c r="BH191" i="9"/>
  <c r="BG191" i="9"/>
  <c r="BI189" i="9"/>
  <c r="BH189" i="9"/>
  <c r="BG189" i="9"/>
  <c r="BH188" i="9"/>
  <c r="BG188" i="9"/>
  <c r="BI186" i="9"/>
  <c r="BH186" i="9"/>
  <c r="BG186" i="9"/>
  <c r="BH185" i="9"/>
  <c r="BG185" i="9"/>
  <c r="BI183" i="9"/>
  <c r="BH183" i="9"/>
  <c r="BG183" i="9"/>
  <c r="BH182" i="9"/>
  <c r="BG182" i="9"/>
  <c r="BI180" i="9"/>
  <c r="BH180" i="9"/>
  <c r="BG180" i="9"/>
  <c r="BH179" i="9"/>
  <c r="BG179" i="9"/>
  <c r="BI177" i="9"/>
  <c r="BH177" i="9"/>
  <c r="BG177" i="9"/>
  <c r="BH176" i="9"/>
  <c r="BG176" i="9"/>
  <c r="BI174" i="9"/>
  <c r="BH174" i="9"/>
  <c r="BG174" i="9"/>
  <c r="BH173" i="9"/>
  <c r="BG173" i="9"/>
  <c r="BI171" i="9"/>
  <c r="BH171" i="9"/>
  <c r="BG171" i="9"/>
  <c r="BH170" i="9"/>
  <c r="BG170" i="9"/>
  <c r="BI168" i="9"/>
  <c r="BH168" i="9"/>
  <c r="BG168" i="9"/>
  <c r="BH167" i="9"/>
  <c r="BG167" i="9"/>
  <c r="BI165" i="9"/>
  <c r="BH165" i="9"/>
  <c r="BG165" i="9"/>
  <c r="BH164" i="9"/>
  <c r="BG164" i="9"/>
  <c r="BI162" i="9"/>
  <c r="BH162" i="9"/>
  <c r="BG162" i="9"/>
  <c r="BH161" i="9"/>
  <c r="BG161" i="9"/>
  <c r="BI159" i="9"/>
  <c r="BH159" i="9"/>
  <c r="BG159" i="9"/>
  <c r="BH158" i="9"/>
  <c r="BG158" i="9"/>
  <c r="BI156" i="9"/>
  <c r="BH156" i="9"/>
  <c r="BG156" i="9"/>
  <c r="BH155" i="9"/>
  <c r="BG155" i="9"/>
  <c r="BI153" i="9"/>
  <c r="BH153" i="9"/>
  <c r="BG153" i="9"/>
  <c r="BH152" i="9"/>
  <c r="BG152" i="9"/>
  <c r="BI150" i="9"/>
  <c r="BH150" i="9"/>
  <c r="BG150" i="9"/>
  <c r="BH149" i="9"/>
  <c r="BG149" i="9"/>
  <c r="BI135" i="9"/>
  <c r="BH135" i="9"/>
  <c r="BG135" i="9"/>
  <c r="BH134" i="9"/>
  <c r="BG134" i="9"/>
  <c r="BI126" i="9"/>
  <c r="BH126" i="9"/>
  <c r="BG126" i="9"/>
  <c r="BH125" i="9"/>
  <c r="BG125" i="9"/>
  <c r="BI118" i="9"/>
  <c r="BH118" i="9"/>
  <c r="BG118" i="9"/>
  <c r="BH117" i="9"/>
  <c r="BG117" i="9"/>
  <c r="BI115" i="9"/>
  <c r="BH115" i="9"/>
  <c r="BG115" i="9"/>
  <c r="BH114" i="9"/>
  <c r="BG114" i="9"/>
  <c r="BI112" i="9"/>
  <c r="BH112" i="9"/>
  <c r="BG112" i="9"/>
  <c r="BH111" i="9"/>
  <c r="BG111" i="9"/>
  <c r="BI102" i="9"/>
  <c r="BH102" i="9"/>
  <c r="BG102" i="9"/>
  <c r="BH101" i="9"/>
  <c r="BG101" i="9"/>
  <c r="BI78" i="9"/>
  <c r="BH78" i="9"/>
  <c r="BG78" i="9"/>
  <c r="BH77" i="9"/>
  <c r="BG77" i="9"/>
  <c r="BI75" i="9"/>
  <c r="BH75" i="9"/>
  <c r="BG75" i="9"/>
  <c r="BH74" i="9"/>
  <c r="BG74" i="9"/>
  <c r="BI72" i="9"/>
  <c r="BH72" i="9"/>
  <c r="BG72" i="9"/>
  <c r="BH71" i="9"/>
  <c r="BG71" i="9"/>
  <c r="BI69" i="9"/>
  <c r="BH69" i="9"/>
  <c r="BG69" i="9"/>
  <c r="BH68" i="9"/>
  <c r="BG68" i="9"/>
  <c r="BI55" i="9"/>
  <c r="BH55" i="9"/>
  <c r="BG55" i="9"/>
  <c r="BH54" i="9"/>
  <c r="BG54" i="9"/>
  <c r="BI52" i="9"/>
  <c r="BH52" i="9"/>
  <c r="BG52" i="9"/>
  <c r="BH51" i="9"/>
  <c r="BG51" i="9"/>
  <c r="BI49" i="9"/>
  <c r="BH49" i="9"/>
  <c r="BG49" i="9"/>
  <c r="BH48" i="9"/>
  <c r="BG48" i="9"/>
  <c r="BI46" i="9"/>
  <c r="BH46" i="9"/>
  <c r="BG46" i="9"/>
  <c r="BH45" i="9"/>
  <c r="BG45" i="9"/>
  <c r="BI43" i="9"/>
  <c r="BH43" i="9"/>
  <c r="BG43" i="9"/>
  <c r="BH42" i="9"/>
  <c r="BG42" i="9"/>
  <c r="BI40" i="9"/>
  <c r="BH40" i="9"/>
  <c r="BG40" i="9"/>
  <c r="BH39" i="9"/>
  <c r="BG39" i="9"/>
  <c r="BI37" i="9"/>
  <c r="BH37" i="9"/>
  <c r="BG37" i="9"/>
  <c r="BH36" i="9"/>
  <c r="BG36" i="9"/>
  <c r="BI34" i="9"/>
  <c r="BH34" i="9"/>
  <c r="BG34" i="9"/>
  <c r="BH33" i="9"/>
  <c r="BG33" i="9"/>
  <c r="BI31" i="9"/>
  <c r="BH31" i="9"/>
  <c r="BG31" i="9"/>
  <c r="BH30" i="9"/>
  <c r="BG30" i="9"/>
  <c r="BI28" i="9"/>
  <c r="BH28" i="9"/>
  <c r="BG28" i="9"/>
  <c r="BH27" i="9"/>
  <c r="BG27" i="9"/>
  <c r="BI25" i="9"/>
  <c r="BH25" i="9"/>
  <c r="BG25" i="9"/>
  <c r="BH24" i="9"/>
  <c r="BG24" i="9"/>
  <c r="BI22" i="9"/>
  <c r="BH22" i="9"/>
  <c r="BG22" i="9"/>
  <c r="BH21" i="9"/>
  <c r="BG21" i="9"/>
  <c r="BI19" i="9"/>
  <c r="BH19" i="9"/>
  <c r="BG19" i="9"/>
  <c r="BH18" i="9"/>
  <c r="BG18" i="9"/>
  <c r="BI16" i="9"/>
  <c r="BH16" i="9"/>
  <c r="BG16" i="9"/>
  <c r="BH15" i="9"/>
  <c r="BG15" i="9"/>
  <c r="BI13" i="9"/>
  <c r="BH13" i="9"/>
  <c r="BG13" i="9"/>
  <c r="BH12" i="9"/>
  <c r="BG12" i="9"/>
  <c r="AA3" i="8"/>
  <c r="AA16" i="8" s="1"/>
  <c r="AA38" i="8" s="1"/>
  <c r="Z3" i="8"/>
  <c r="Z2" i="8" s="1"/>
  <c r="AA3" i="7"/>
  <c r="AA16" i="7" s="1"/>
  <c r="AI16" i="7" s="1"/>
  <c r="Z3" i="7"/>
  <c r="Z2" i="7" s="1"/>
  <c r="W298" i="9" l="1"/>
  <c r="W255" i="9"/>
  <c r="AW255" i="9"/>
  <c r="AW130" i="9"/>
  <c r="BJ139" i="9"/>
  <c r="AJ298" i="9"/>
  <c r="W130" i="9"/>
  <c r="AH53" i="8"/>
  <c r="AH49" i="8"/>
  <c r="AH40" i="8"/>
  <c r="AH54" i="8"/>
  <c r="AH50" i="8"/>
  <c r="AH41" i="8"/>
  <c r="AH55" i="8"/>
  <c r="AH51" i="8"/>
  <c r="AH47" i="8"/>
  <c r="AH44" i="8"/>
  <c r="AH31" i="8"/>
  <c r="AH52" i="8"/>
  <c r="AH48" i="8"/>
  <c r="AH32" i="8"/>
  <c r="AH26" i="8"/>
  <c r="AH27" i="8"/>
  <c r="AH23" i="8"/>
  <c r="AH21" i="8"/>
  <c r="AH18" i="8"/>
  <c r="AH30" i="8"/>
  <c r="AH28" i="8"/>
  <c r="AH24" i="8"/>
  <c r="AH29" i="8"/>
  <c r="AH25" i="8"/>
  <c r="AH55" i="7"/>
  <c r="AH51" i="7"/>
  <c r="AH47" i="7"/>
  <c r="AH52" i="7"/>
  <c r="AH48" i="7"/>
  <c r="AH53" i="7"/>
  <c r="AH49" i="7"/>
  <c r="AH44" i="7"/>
  <c r="AH41" i="7"/>
  <c r="AH30" i="7"/>
  <c r="AH54" i="7"/>
  <c r="AH50" i="7"/>
  <c r="AH31" i="7"/>
  <c r="AH29" i="7"/>
  <c r="AH25" i="7"/>
  <c r="AH21" i="7"/>
  <c r="AH26" i="7"/>
  <c r="AH27" i="7"/>
  <c r="AH18" i="7"/>
  <c r="AH40" i="7"/>
  <c r="AH32" i="7"/>
  <c r="AH28" i="7"/>
  <c r="AH24" i="7"/>
  <c r="W575" i="9"/>
  <c r="BJ130" i="9"/>
  <c r="AW258" i="9"/>
  <c r="BG96" i="9"/>
  <c r="BJ258" i="9"/>
  <c r="BJ566" i="9"/>
  <c r="BJ142" i="9"/>
  <c r="BH96" i="9"/>
  <c r="BH67" i="9"/>
  <c r="BH95" i="9" s="1"/>
  <c r="BG67" i="9"/>
  <c r="BI96" i="9"/>
  <c r="BI124" i="9"/>
  <c r="BI133" i="9"/>
  <c r="W139" i="9"/>
  <c r="AJ566" i="9"/>
  <c r="AJ142" i="9"/>
  <c r="AJ578" i="9"/>
  <c r="W258" i="9"/>
  <c r="W142" i="9"/>
  <c r="AW575" i="9"/>
  <c r="AW578" i="9"/>
  <c r="AW566" i="9"/>
  <c r="AW142" i="9"/>
  <c r="W578" i="9"/>
  <c r="W566" i="9"/>
  <c r="BJ82" i="9"/>
  <c r="AW82" i="9"/>
  <c r="W82" i="9"/>
  <c r="AJ130" i="9"/>
  <c r="AJ572" i="9"/>
  <c r="AJ258" i="9"/>
  <c r="AJ82" i="9"/>
  <c r="AW572" i="9"/>
  <c r="W572" i="9"/>
  <c r="BG95" i="9"/>
  <c r="BG109" i="9" s="1"/>
  <c r="Z16" i="8"/>
  <c r="AA38" i="7"/>
  <c r="Z16" i="7"/>
  <c r="AH22" i="8" l="1"/>
  <c r="AH42" i="7"/>
  <c r="AH43" i="7"/>
  <c r="AH22" i="7"/>
  <c r="AH23" i="7"/>
  <c r="AH45" i="7"/>
  <c r="AH46" i="7"/>
  <c r="AH19" i="8"/>
  <c r="AH20" i="8"/>
  <c r="AH42" i="8"/>
  <c r="AH43" i="8"/>
  <c r="Z38" i="8"/>
  <c r="AH16" i="8"/>
  <c r="AH38" i="8" s="1"/>
  <c r="AH45" i="8"/>
  <c r="AH46" i="8"/>
  <c r="AH19" i="7"/>
  <c r="AH20" i="7"/>
  <c r="Z38" i="7"/>
  <c r="AH16" i="7"/>
  <c r="BH109" i="9"/>
  <c r="BI67" i="9"/>
  <c r="BI110" i="9"/>
  <c r="BI290" i="9"/>
  <c r="BI148" i="9"/>
  <c r="BI310" i="9"/>
  <c r="BI11" i="9"/>
  <c r="BI95" i="9" l="1"/>
  <c r="BI109" i="9" s="1"/>
  <c r="BI147" i="9" s="1"/>
  <c r="BI309" i="9" s="1"/>
  <c r="BI447" i="9" s="1"/>
  <c r="V58" i="6" l="1"/>
  <c r="V41" i="6"/>
  <c r="V21" i="6"/>
  <c r="V30" i="6" l="1"/>
  <c r="V34" i="6" s="1"/>
  <c r="AO353" i="3"/>
  <c r="V35" i="6" l="1"/>
  <c r="V36" i="6"/>
  <c r="V50" i="6"/>
  <c r="V60" i="6" s="1"/>
  <c r="V59" i="6"/>
  <c r="B10" i="2"/>
  <c r="S47" i="6" l="1"/>
  <c r="AL372" i="3"/>
  <c r="AL371" i="3"/>
  <c r="AL370" i="3"/>
  <c r="AL369" i="3"/>
  <c r="AL368" i="3"/>
  <c r="AL367" i="3"/>
  <c r="AL366" i="3"/>
  <c r="AL365" i="3"/>
  <c r="AL364" i="3"/>
  <c r="AL363" i="3"/>
  <c r="AL362" i="3"/>
  <c r="AL361" i="3"/>
  <c r="AL360" i="3"/>
  <c r="AL359" i="3"/>
  <c r="AI371" i="3"/>
  <c r="AI370" i="3"/>
  <c r="AI369" i="3"/>
  <c r="AI368" i="3"/>
  <c r="AI367" i="3"/>
  <c r="AI366" i="3"/>
  <c r="AI365" i="3"/>
  <c r="AI364" i="3"/>
  <c r="AI363" i="3"/>
  <c r="AI362" i="3"/>
  <c r="AI361" i="3"/>
  <c r="AI360" i="3"/>
  <c r="AI359" i="3"/>
  <c r="Y3" i="8" l="1"/>
  <c r="Y16" i="8" s="1"/>
  <c r="Y3" i="7"/>
  <c r="Y16" i="7" s="1"/>
  <c r="Y38" i="8" l="1"/>
  <c r="Y38" i="7"/>
  <c r="Y2" i="8"/>
  <c r="Y2" i="7"/>
  <c r="U41" i="6" l="1"/>
  <c r="Y3" i="3"/>
  <c r="Y14" i="3" s="1"/>
  <c r="Y3" i="2"/>
  <c r="BF562" i="9"/>
  <c r="BE562" i="9"/>
  <c r="BD562" i="9"/>
  <c r="BE561" i="9"/>
  <c r="BD561" i="9"/>
  <c r="BF559" i="9"/>
  <c r="BE559" i="9"/>
  <c r="BD559" i="9"/>
  <c r="BE558" i="9"/>
  <c r="BD558" i="9"/>
  <c r="BF556" i="9"/>
  <c r="BE556" i="9"/>
  <c r="BD556" i="9"/>
  <c r="BE555" i="9"/>
  <c r="BD555" i="9"/>
  <c r="BF553" i="9"/>
  <c r="BE553" i="9"/>
  <c r="BD553" i="9"/>
  <c r="BE552" i="9"/>
  <c r="BD552" i="9"/>
  <c r="BF550" i="9"/>
  <c r="BE550" i="9"/>
  <c r="BD550" i="9"/>
  <c r="BE549" i="9"/>
  <c r="BD549" i="9"/>
  <c r="BF547" i="9"/>
  <c r="BE547" i="9"/>
  <c r="BD547" i="9"/>
  <c r="BE546" i="9"/>
  <c r="BD546" i="9"/>
  <c r="BF544" i="9"/>
  <c r="BE544" i="9"/>
  <c r="BD544" i="9"/>
  <c r="BE543" i="9"/>
  <c r="BD543" i="9"/>
  <c r="BF541" i="9"/>
  <c r="BE541" i="9"/>
  <c r="BD541" i="9"/>
  <c r="BE540" i="9"/>
  <c r="BD540" i="9"/>
  <c r="BF538" i="9"/>
  <c r="BE538" i="9"/>
  <c r="BD538" i="9"/>
  <c r="BE537" i="9"/>
  <c r="BD537" i="9"/>
  <c r="BF535" i="9"/>
  <c r="BE535" i="9"/>
  <c r="BD535" i="9"/>
  <c r="BE534" i="9"/>
  <c r="BD534" i="9"/>
  <c r="BF532" i="9"/>
  <c r="BE532" i="9"/>
  <c r="BD532" i="9"/>
  <c r="BE531" i="9"/>
  <c r="BD531" i="9"/>
  <c r="BF529" i="9"/>
  <c r="BE529" i="9"/>
  <c r="BD529" i="9"/>
  <c r="BE528" i="9"/>
  <c r="BD528" i="9"/>
  <c r="BF526" i="9"/>
  <c r="BE526" i="9"/>
  <c r="BD526" i="9"/>
  <c r="BE525" i="9"/>
  <c r="BD525" i="9"/>
  <c r="BF523" i="9"/>
  <c r="BE523" i="9"/>
  <c r="BD523" i="9"/>
  <c r="BE522" i="9"/>
  <c r="BD522" i="9"/>
  <c r="BF520" i="9"/>
  <c r="BE520" i="9"/>
  <c r="BD520" i="9"/>
  <c r="BE519" i="9"/>
  <c r="BD519" i="9"/>
  <c r="BF513" i="9"/>
  <c r="BE513" i="9"/>
  <c r="BD513" i="9"/>
  <c r="BE512" i="9"/>
  <c r="BD512" i="9"/>
  <c r="BF510" i="9"/>
  <c r="BE510" i="9"/>
  <c r="BD510" i="9"/>
  <c r="BE509" i="9"/>
  <c r="BD509" i="9"/>
  <c r="BF507" i="9"/>
  <c r="BE507" i="9"/>
  <c r="BD507" i="9"/>
  <c r="BE506" i="9"/>
  <c r="BD506" i="9"/>
  <c r="BF504" i="9"/>
  <c r="BE504" i="9"/>
  <c r="BD504" i="9"/>
  <c r="BE503" i="9"/>
  <c r="BD503" i="9"/>
  <c r="BF501" i="9"/>
  <c r="BE501" i="9"/>
  <c r="BD501" i="9"/>
  <c r="BE500" i="9"/>
  <c r="BD500" i="9"/>
  <c r="BF498" i="9"/>
  <c r="BE498" i="9"/>
  <c r="BD498" i="9"/>
  <c r="BE497" i="9"/>
  <c r="BD497" i="9"/>
  <c r="BF495" i="9"/>
  <c r="BE495" i="9"/>
  <c r="BD495" i="9"/>
  <c r="BE494" i="9"/>
  <c r="BD494" i="9"/>
  <c r="BF492" i="9"/>
  <c r="BE492" i="9"/>
  <c r="BD492" i="9"/>
  <c r="BE491" i="9"/>
  <c r="BD491" i="9"/>
  <c r="BF488" i="9"/>
  <c r="BE488" i="9"/>
  <c r="BD488" i="9"/>
  <c r="BE487" i="9"/>
  <c r="BD487" i="9"/>
  <c r="BF485" i="9"/>
  <c r="BE485" i="9"/>
  <c r="BD485" i="9"/>
  <c r="BE484" i="9"/>
  <c r="BD484" i="9"/>
  <c r="BF482" i="9"/>
  <c r="BE482" i="9"/>
  <c r="BD482" i="9"/>
  <c r="BE481" i="9"/>
  <c r="BD481" i="9"/>
  <c r="BF479" i="9"/>
  <c r="BE479" i="9"/>
  <c r="BD479" i="9"/>
  <c r="BE478" i="9"/>
  <c r="BD478" i="9"/>
  <c r="BF476" i="9"/>
  <c r="BE476" i="9"/>
  <c r="BD476" i="9"/>
  <c r="BE475" i="9"/>
  <c r="BD475" i="9"/>
  <c r="BF473" i="9"/>
  <c r="BE473" i="9"/>
  <c r="BD473" i="9"/>
  <c r="BE472" i="9"/>
  <c r="BD472" i="9"/>
  <c r="BF470" i="9"/>
  <c r="BE470" i="9"/>
  <c r="BD470" i="9"/>
  <c r="BE469" i="9"/>
  <c r="BD469" i="9"/>
  <c r="BF467" i="9"/>
  <c r="BE467" i="9"/>
  <c r="BD467" i="9"/>
  <c r="BE466" i="9"/>
  <c r="BD466" i="9"/>
  <c r="BF464" i="9"/>
  <c r="BE464" i="9"/>
  <c r="BD464" i="9"/>
  <c r="BE463" i="9"/>
  <c r="BD463" i="9"/>
  <c r="BF461" i="9"/>
  <c r="BE461" i="9"/>
  <c r="BD461" i="9"/>
  <c r="BE460" i="9"/>
  <c r="BD460" i="9"/>
  <c r="BF458" i="9"/>
  <c r="BE458" i="9"/>
  <c r="BD458" i="9"/>
  <c r="BE457" i="9"/>
  <c r="BD457" i="9"/>
  <c r="BF455" i="9"/>
  <c r="BE455" i="9"/>
  <c r="BD455" i="9"/>
  <c r="BE454" i="9"/>
  <c r="BD454" i="9"/>
  <c r="BF452" i="9"/>
  <c r="BE452" i="9"/>
  <c r="BD452" i="9"/>
  <c r="BE451" i="9"/>
  <c r="BD451" i="9"/>
  <c r="BF449" i="9"/>
  <c r="BE449" i="9"/>
  <c r="BD449" i="9"/>
  <c r="BE448" i="9"/>
  <c r="BD448" i="9"/>
  <c r="BF417" i="9"/>
  <c r="BE417" i="9"/>
  <c r="BD417" i="9"/>
  <c r="BE416" i="9"/>
  <c r="BD416" i="9"/>
  <c r="BF414" i="9"/>
  <c r="BE414" i="9"/>
  <c r="BD414" i="9"/>
  <c r="BE413" i="9"/>
  <c r="BD413" i="9"/>
  <c r="BF411" i="9"/>
  <c r="BE411" i="9"/>
  <c r="BD411" i="9"/>
  <c r="BE410" i="9"/>
  <c r="BD410" i="9"/>
  <c r="BF408" i="9"/>
  <c r="BE408" i="9"/>
  <c r="BD408" i="9"/>
  <c r="BE407" i="9"/>
  <c r="BD407" i="9"/>
  <c r="BF405" i="9"/>
  <c r="BE405" i="9"/>
  <c r="BD405" i="9"/>
  <c r="BE404" i="9"/>
  <c r="BD404" i="9"/>
  <c r="BF402" i="9"/>
  <c r="BE402" i="9"/>
  <c r="BD402" i="9"/>
  <c r="BE401" i="9"/>
  <c r="BD401" i="9"/>
  <c r="BF399" i="9"/>
  <c r="BE399" i="9"/>
  <c r="BD399" i="9"/>
  <c r="BE398" i="9"/>
  <c r="BD398" i="9"/>
  <c r="BF396" i="9"/>
  <c r="BE396" i="9"/>
  <c r="BD396" i="9"/>
  <c r="BE395" i="9"/>
  <c r="BD395" i="9"/>
  <c r="BF393" i="9"/>
  <c r="BE393" i="9"/>
  <c r="BD393" i="9"/>
  <c r="BE392" i="9"/>
  <c r="BD392" i="9"/>
  <c r="BF390" i="9"/>
  <c r="BE390" i="9"/>
  <c r="BD390" i="9"/>
  <c r="BE389" i="9"/>
  <c r="BD389" i="9"/>
  <c r="BF387" i="9"/>
  <c r="BE387" i="9"/>
  <c r="BD387" i="9"/>
  <c r="BE386" i="9"/>
  <c r="BD386" i="9"/>
  <c r="BF384" i="9"/>
  <c r="BE384" i="9"/>
  <c r="BD384" i="9"/>
  <c r="BE383" i="9"/>
  <c r="BD383" i="9"/>
  <c r="BF381" i="9"/>
  <c r="BE381" i="9"/>
  <c r="BD381" i="9"/>
  <c r="BE380" i="9"/>
  <c r="BD380" i="9"/>
  <c r="BF378" i="9"/>
  <c r="BE378" i="9"/>
  <c r="BD378" i="9"/>
  <c r="BE377" i="9"/>
  <c r="BD377" i="9"/>
  <c r="BF375" i="9"/>
  <c r="BE375" i="9"/>
  <c r="BD375" i="9"/>
  <c r="BE374" i="9"/>
  <c r="BD374" i="9"/>
  <c r="BF372" i="9"/>
  <c r="BE372" i="9"/>
  <c r="BD372" i="9"/>
  <c r="BE371" i="9"/>
  <c r="BD371" i="9"/>
  <c r="BF369" i="9"/>
  <c r="BE369" i="9"/>
  <c r="BD369" i="9"/>
  <c r="BE368" i="9"/>
  <c r="BD368" i="9"/>
  <c r="BF366" i="9"/>
  <c r="BE366" i="9"/>
  <c r="BD366" i="9"/>
  <c r="BE365" i="9"/>
  <c r="BD365" i="9"/>
  <c r="BF363" i="9"/>
  <c r="BE363" i="9"/>
  <c r="BD363" i="9"/>
  <c r="BE362" i="9"/>
  <c r="BD362" i="9"/>
  <c r="BF360" i="9"/>
  <c r="BE360" i="9"/>
  <c r="BD360" i="9"/>
  <c r="BE359" i="9"/>
  <c r="BD359" i="9"/>
  <c r="BF357" i="9"/>
  <c r="BE357" i="9"/>
  <c r="BD357" i="9"/>
  <c r="BE356" i="9"/>
  <c r="BD356" i="9"/>
  <c r="BF354" i="9"/>
  <c r="BE354" i="9"/>
  <c r="BD354" i="9"/>
  <c r="BE353" i="9"/>
  <c r="BD353" i="9"/>
  <c r="BF351" i="9"/>
  <c r="BE351" i="9"/>
  <c r="BD351" i="9"/>
  <c r="BE350" i="9"/>
  <c r="BD350" i="9"/>
  <c r="BF348" i="9"/>
  <c r="BE348" i="9"/>
  <c r="BD348" i="9"/>
  <c r="BE347" i="9"/>
  <c r="BD347" i="9"/>
  <c r="BF345" i="9"/>
  <c r="BE345" i="9"/>
  <c r="BD345" i="9"/>
  <c r="BE344" i="9"/>
  <c r="BD344" i="9"/>
  <c r="BF342" i="9"/>
  <c r="BE342" i="9"/>
  <c r="BD342" i="9"/>
  <c r="BE341" i="9"/>
  <c r="BD341" i="9"/>
  <c r="BF339" i="9"/>
  <c r="BE339" i="9"/>
  <c r="BD339" i="9"/>
  <c r="BE338" i="9"/>
  <c r="BD338" i="9"/>
  <c r="BF336" i="9"/>
  <c r="BE336" i="9"/>
  <c r="BD336" i="9"/>
  <c r="BE335" i="9"/>
  <c r="BD335" i="9"/>
  <c r="BF333" i="9"/>
  <c r="BE333" i="9"/>
  <c r="BD333" i="9"/>
  <c r="BE332" i="9"/>
  <c r="BD332" i="9"/>
  <c r="BF330" i="9"/>
  <c r="BE330" i="9"/>
  <c r="BD330" i="9"/>
  <c r="BE329" i="9"/>
  <c r="BD329" i="9"/>
  <c r="BF327" i="9"/>
  <c r="BE327" i="9"/>
  <c r="BD327" i="9"/>
  <c r="BE326" i="9"/>
  <c r="BD326" i="9"/>
  <c r="BF324" i="9"/>
  <c r="BE324" i="9"/>
  <c r="BD324" i="9"/>
  <c r="BE323" i="9"/>
  <c r="BD323" i="9"/>
  <c r="BF321" i="9"/>
  <c r="BE321" i="9"/>
  <c r="BD321" i="9"/>
  <c r="BE320" i="9"/>
  <c r="BD320" i="9"/>
  <c r="BF318" i="9"/>
  <c r="BE318" i="9"/>
  <c r="BD318" i="9"/>
  <c r="BE317" i="9"/>
  <c r="BD317" i="9"/>
  <c r="BF315" i="9"/>
  <c r="BE315" i="9"/>
  <c r="BD315" i="9"/>
  <c r="BE314" i="9"/>
  <c r="BD314" i="9"/>
  <c r="BF312" i="9"/>
  <c r="BE312" i="9"/>
  <c r="BD312" i="9"/>
  <c r="BE311" i="9"/>
  <c r="BD311" i="9"/>
  <c r="BF292" i="9"/>
  <c r="BE292" i="9"/>
  <c r="BD292" i="9"/>
  <c r="BE291" i="9"/>
  <c r="BD291" i="9"/>
  <c r="BF249" i="9"/>
  <c r="BE249" i="9"/>
  <c r="BD249" i="9"/>
  <c r="BE248" i="9"/>
  <c r="BD248" i="9"/>
  <c r="BF246" i="9"/>
  <c r="BE246" i="9"/>
  <c r="BD246" i="9"/>
  <c r="BE245" i="9"/>
  <c r="BD245" i="9"/>
  <c r="BF243" i="9"/>
  <c r="BE243" i="9"/>
  <c r="BD243" i="9"/>
  <c r="BE242" i="9"/>
  <c r="BD242" i="9"/>
  <c r="BF240" i="9"/>
  <c r="BE240" i="9"/>
  <c r="BD240" i="9"/>
  <c r="BE239" i="9"/>
  <c r="BD239" i="9"/>
  <c r="BF237" i="9"/>
  <c r="BE237" i="9"/>
  <c r="BD237" i="9"/>
  <c r="BE236" i="9"/>
  <c r="BD236" i="9"/>
  <c r="BF234" i="9"/>
  <c r="BE234" i="9"/>
  <c r="BD234" i="9"/>
  <c r="BE233" i="9"/>
  <c r="BD233" i="9"/>
  <c r="BF231" i="9"/>
  <c r="BE231" i="9"/>
  <c r="BD231" i="9"/>
  <c r="BE230" i="9"/>
  <c r="BD230" i="9"/>
  <c r="BF228" i="9"/>
  <c r="BE228" i="9"/>
  <c r="BD228" i="9"/>
  <c r="BE227" i="9"/>
  <c r="BD227" i="9"/>
  <c r="BF225" i="9"/>
  <c r="BE225" i="9"/>
  <c r="BD225" i="9"/>
  <c r="BE224" i="9"/>
  <c r="BD224" i="9"/>
  <c r="BF222" i="9"/>
  <c r="BE222" i="9"/>
  <c r="BD222" i="9"/>
  <c r="BE221" i="9"/>
  <c r="BD221" i="9"/>
  <c r="BF219" i="9"/>
  <c r="BE219" i="9"/>
  <c r="BD219" i="9"/>
  <c r="BE218" i="9"/>
  <c r="BD218" i="9"/>
  <c r="BF216" i="9"/>
  <c r="BE216" i="9"/>
  <c r="BD216" i="9"/>
  <c r="BE215" i="9"/>
  <c r="BD215" i="9"/>
  <c r="BF213" i="9"/>
  <c r="BE213" i="9"/>
  <c r="BD213" i="9"/>
  <c r="BE212" i="9"/>
  <c r="BD212" i="9"/>
  <c r="BF210" i="9"/>
  <c r="BE210" i="9"/>
  <c r="BD210" i="9"/>
  <c r="BE209" i="9"/>
  <c r="BD209" i="9"/>
  <c r="BF207" i="9"/>
  <c r="BE207" i="9"/>
  <c r="BD207" i="9"/>
  <c r="BE206" i="9"/>
  <c r="BD206" i="9"/>
  <c r="BF204" i="9"/>
  <c r="BE204" i="9"/>
  <c r="BD204" i="9"/>
  <c r="BE203" i="9"/>
  <c r="BD203" i="9"/>
  <c r="BF201" i="9"/>
  <c r="BE201" i="9"/>
  <c r="BD201" i="9"/>
  <c r="BE200" i="9"/>
  <c r="BD200" i="9"/>
  <c r="BF198" i="9"/>
  <c r="BE198" i="9"/>
  <c r="BD198" i="9"/>
  <c r="BE197" i="9"/>
  <c r="BD197" i="9"/>
  <c r="BF195" i="9"/>
  <c r="BE195" i="9"/>
  <c r="BD195" i="9"/>
  <c r="BE194" i="9"/>
  <c r="BD194" i="9"/>
  <c r="BF192" i="9"/>
  <c r="BE192" i="9"/>
  <c r="BD192" i="9"/>
  <c r="BE191" i="9"/>
  <c r="BD191" i="9"/>
  <c r="BF189" i="9"/>
  <c r="BE189" i="9"/>
  <c r="BD189" i="9"/>
  <c r="BE188" i="9"/>
  <c r="BD188" i="9"/>
  <c r="BF186" i="9"/>
  <c r="BE186" i="9"/>
  <c r="BD186" i="9"/>
  <c r="BE185" i="9"/>
  <c r="BD185" i="9"/>
  <c r="BF183" i="9"/>
  <c r="BE183" i="9"/>
  <c r="BD183" i="9"/>
  <c r="BE182" i="9"/>
  <c r="BD182" i="9"/>
  <c r="BF180" i="9"/>
  <c r="BE180" i="9"/>
  <c r="BD180" i="9"/>
  <c r="BE179" i="9"/>
  <c r="BD179" i="9"/>
  <c r="BF177" i="9"/>
  <c r="BE177" i="9"/>
  <c r="BD177" i="9"/>
  <c r="BE176" i="9"/>
  <c r="BD176" i="9"/>
  <c r="BF174" i="9"/>
  <c r="BE174" i="9"/>
  <c r="BD174" i="9"/>
  <c r="BE173" i="9"/>
  <c r="BD173" i="9"/>
  <c r="BF171" i="9"/>
  <c r="BE171" i="9"/>
  <c r="BD171" i="9"/>
  <c r="BE170" i="9"/>
  <c r="BD170" i="9"/>
  <c r="BF168" i="9"/>
  <c r="BE168" i="9"/>
  <c r="BD168" i="9"/>
  <c r="BE167" i="9"/>
  <c r="BD167" i="9"/>
  <c r="BF165" i="9"/>
  <c r="BE165" i="9"/>
  <c r="BD165" i="9"/>
  <c r="BE164" i="9"/>
  <c r="BD164" i="9"/>
  <c r="BF162" i="9"/>
  <c r="BE162" i="9"/>
  <c r="BD162" i="9"/>
  <c r="BE161" i="9"/>
  <c r="BD161" i="9"/>
  <c r="BF159" i="9"/>
  <c r="BE159" i="9"/>
  <c r="BD159" i="9"/>
  <c r="BE158" i="9"/>
  <c r="BD158" i="9"/>
  <c r="BF156" i="9"/>
  <c r="BE156" i="9"/>
  <c r="BD156" i="9"/>
  <c r="BE155" i="9"/>
  <c r="BD155" i="9"/>
  <c r="BF153" i="9"/>
  <c r="BE153" i="9"/>
  <c r="BD153" i="9"/>
  <c r="BE152" i="9"/>
  <c r="BD152" i="9"/>
  <c r="BF150" i="9"/>
  <c r="BE150" i="9"/>
  <c r="BD150" i="9"/>
  <c r="BE149" i="9"/>
  <c r="BD149" i="9"/>
  <c r="BF135" i="9"/>
  <c r="BE135" i="9"/>
  <c r="BD135" i="9"/>
  <c r="BE134" i="9"/>
  <c r="BD134" i="9"/>
  <c r="BF126" i="9"/>
  <c r="BE126" i="9"/>
  <c r="BD126" i="9"/>
  <c r="BE125" i="9"/>
  <c r="BD125" i="9"/>
  <c r="BF118" i="9"/>
  <c r="BE118" i="9"/>
  <c r="BD118" i="9"/>
  <c r="BE117" i="9"/>
  <c r="BD117" i="9"/>
  <c r="BF115" i="9"/>
  <c r="BE115" i="9"/>
  <c r="BD115" i="9"/>
  <c r="BE114" i="9"/>
  <c r="BD114" i="9"/>
  <c r="BF112" i="9"/>
  <c r="BE112" i="9"/>
  <c r="BD112" i="9"/>
  <c r="BE111" i="9"/>
  <c r="BD111" i="9"/>
  <c r="BF102" i="9"/>
  <c r="BE102" i="9"/>
  <c r="BD102" i="9"/>
  <c r="BE101" i="9"/>
  <c r="BD101" i="9"/>
  <c r="BF78" i="9"/>
  <c r="BE78" i="9"/>
  <c r="BD78" i="9"/>
  <c r="BE77" i="9"/>
  <c r="BD77" i="9"/>
  <c r="BF75" i="9"/>
  <c r="BE75" i="9"/>
  <c r="BD75" i="9"/>
  <c r="BE74" i="9"/>
  <c r="BD74" i="9"/>
  <c r="BF72" i="9"/>
  <c r="BE72" i="9"/>
  <c r="BD72" i="9"/>
  <c r="BE71" i="9"/>
  <c r="BD71" i="9"/>
  <c r="BF69" i="9"/>
  <c r="BE69" i="9"/>
  <c r="BD69" i="9"/>
  <c r="BE68" i="9"/>
  <c r="BD68" i="9"/>
  <c r="BF55" i="9"/>
  <c r="BE55" i="9"/>
  <c r="BD55" i="9"/>
  <c r="BE54" i="9"/>
  <c r="BD54" i="9"/>
  <c r="BF52" i="9"/>
  <c r="BE52" i="9"/>
  <c r="BD52" i="9"/>
  <c r="BE51" i="9"/>
  <c r="BD51" i="9"/>
  <c r="BF49" i="9"/>
  <c r="BE49" i="9"/>
  <c r="BD49" i="9"/>
  <c r="BE48" i="9"/>
  <c r="BD48" i="9"/>
  <c r="BF46" i="9"/>
  <c r="BE46" i="9"/>
  <c r="BD46" i="9"/>
  <c r="BE45" i="9"/>
  <c r="BD45" i="9"/>
  <c r="BF43" i="9"/>
  <c r="BE43" i="9"/>
  <c r="BD43" i="9"/>
  <c r="BE42" i="9"/>
  <c r="BD42" i="9"/>
  <c r="BF40" i="9"/>
  <c r="BE40" i="9"/>
  <c r="BD40" i="9"/>
  <c r="BE39" i="9"/>
  <c r="BD39" i="9"/>
  <c r="BF37" i="9"/>
  <c r="BE37" i="9"/>
  <c r="BD37" i="9"/>
  <c r="BE36" i="9"/>
  <c r="BD36" i="9"/>
  <c r="BF34" i="9"/>
  <c r="BE34" i="9"/>
  <c r="BD34" i="9"/>
  <c r="BE33" i="9"/>
  <c r="BD33" i="9"/>
  <c r="BF31" i="9"/>
  <c r="BE31" i="9"/>
  <c r="BD31" i="9"/>
  <c r="BE30" i="9"/>
  <c r="BD30" i="9"/>
  <c r="BF28" i="9"/>
  <c r="BE28" i="9"/>
  <c r="BD28" i="9"/>
  <c r="BE27" i="9"/>
  <c r="BD27" i="9"/>
  <c r="BF25" i="9"/>
  <c r="BE25" i="9"/>
  <c r="BD25" i="9"/>
  <c r="BE24" i="9"/>
  <c r="BD24" i="9"/>
  <c r="BF22" i="9"/>
  <c r="BE22" i="9"/>
  <c r="BD22" i="9"/>
  <c r="BE21" i="9"/>
  <c r="BD21" i="9"/>
  <c r="BF19" i="9"/>
  <c r="BE19" i="9"/>
  <c r="BD19" i="9"/>
  <c r="BE18" i="9"/>
  <c r="BD18" i="9"/>
  <c r="BF16" i="9"/>
  <c r="BE16" i="9"/>
  <c r="BD16" i="9"/>
  <c r="BE15" i="9"/>
  <c r="BD15" i="9"/>
  <c r="BF13" i="9"/>
  <c r="BE13" i="9"/>
  <c r="BD13" i="9"/>
  <c r="BE12" i="9"/>
  <c r="BD12" i="9"/>
  <c r="BE96" i="9" l="1"/>
  <c r="BD96" i="9"/>
  <c r="BD67" i="9"/>
  <c r="BE67" i="9"/>
  <c r="BF124" i="9"/>
  <c r="BF133" i="9"/>
  <c r="BF96" i="9"/>
  <c r="BE95" i="9"/>
  <c r="BE109" i="9" s="1"/>
  <c r="BD95" i="9"/>
  <c r="BD109" i="9" s="1"/>
  <c r="U21" i="6"/>
  <c r="U58" i="6"/>
  <c r="Y14" i="2"/>
  <c r="Y2" i="2"/>
  <c r="Y293" i="3"/>
  <c r="U30" i="6"/>
  <c r="U47" i="6"/>
  <c r="U59" i="6" s="1"/>
  <c r="Y249" i="3"/>
  <c r="Y357" i="3"/>
  <c r="Y191" i="3"/>
  <c r="Y134" i="3"/>
  <c r="Y92" i="3"/>
  <c r="Y35" i="3"/>
  <c r="Y315" i="3"/>
  <c r="Y271" i="3"/>
  <c r="Y210" i="3"/>
  <c r="Y153" i="3"/>
  <c r="Y112" i="3"/>
  <c r="Y54" i="3"/>
  <c r="Y229" i="3"/>
  <c r="Y172" i="3"/>
  <c r="Y72" i="3"/>
  <c r="Y337" i="3"/>
  <c r="Y377" i="3"/>
  <c r="Y2" i="3"/>
  <c r="BF67" i="9" l="1"/>
  <c r="BF290" i="9"/>
  <c r="U36" i="6"/>
  <c r="BF110" i="9"/>
  <c r="BF11" i="9"/>
  <c r="BF148" i="9"/>
  <c r="U50" i="6"/>
  <c r="U60" i="6" s="1"/>
  <c r="U34" i="6"/>
  <c r="U35" i="6"/>
  <c r="Y337" i="2"/>
  <c r="Y249" i="2"/>
  <c r="Y172" i="2"/>
  <c r="Y92" i="2"/>
  <c r="Y315" i="2"/>
  <c r="Y229" i="2"/>
  <c r="Y153" i="2"/>
  <c r="Y72" i="2"/>
  <c r="Y35" i="2"/>
  <c r="Y377" i="2"/>
  <c r="Y293" i="2"/>
  <c r="Y210" i="2"/>
  <c r="Y134" i="2"/>
  <c r="Y54" i="2"/>
  <c r="Y357" i="2"/>
  <c r="Y271" i="2"/>
  <c r="Y191" i="2"/>
  <c r="Y112" i="2"/>
  <c r="BF310" i="9"/>
  <c r="BF95" i="9" l="1"/>
  <c r="BF109" i="9" s="1"/>
  <c r="BF147" i="9" s="1"/>
  <c r="BF309" i="9" s="1"/>
  <c r="BF447" i="9" s="1"/>
  <c r="T59" i="6" l="1"/>
  <c r="T58" i="6"/>
  <c r="W3" i="8" l="1"/>
  <c r="W16" i="8" s="1"/>
  <c r="W3" i="7"/>
  <c r="W16" i="7" s="1"/>
  <c r="S50" i="6"/>
  <c r="S41" i="6"/>
  <c r="S25" i="6"/>
  <c r="S30" i="6" s="1"/>
  <c r="S21" i="6"/>
  <c r="W38" i="8" l="1"/>
  <c r="W38" i="7"/>
  <c r="W2" i="8"/>
  <c r="W2" i="7"/>
  <c r="AL372" i="2" l="1"/>
  <c r="AL371" i="2"/>
  <c r="AL370" i="2"/>
  <c r="AL369" i="2"/>
  <c r="AL368" i="2"/>
  <c r="AL367" i="2"/>
  <c r="AL366" i="2"/>
  <c r="AL365" i="2"/>
  <c r="AL364" i="2"/>
  <c r="AL363" i="2"/>
  <c r="AL362" i="2"/>
  <c r="AL361" i="2"/>
  <c r="AL360" i="2"/>
  <c r="AL359" i="2"/>
  <c r="W3" i="3"/>
  <c r="W14" i="3" s="1"/>
  <c r="W357" i="3" l="1"/>
  <c r="W191" i="3"/>
  <c r="W134" i="3"/>
  <c r="W92" i="3"/>
  <c r="W35" i="3"/>
  <c r="W377" i="3"/>
  <c r="W337" i="3"/>
  <c r="W293" i="3"/>
  <c r="W315" i="3"/>
  <c r="W271" i="3"/>
  <c r="W210" i="3"/>
  <c r="W153" i="3"/>
  <c r="W112" i="3"/>
  <c r="W54" i="3"/>
  <c r="W229" i="3"/>
  <c r="W172" i="3"/>
  <c r="W72" i="3"/>
  <c r="W249" i="3"/>
  <c r="W2" i="3"/>
  <c r="W3" i="2" l="1"/>
  <c r="W14" i="2" s="1"/>
  <c r="AZ562" i="9"/>
  <c r="AY562" i="9"/>
  <c r="AX562" i="9"/>
  <c r="AY561" i="9"/>
  <c r="AX561" i="9"/>
  <c r="AZ559" i="9"/>
  <c r="AY559" i="9"/>
  <c r="AX559" i="9"/>
  <c r="AY558" i="9"/>
  <c r="AX558" i="9"/>
  <c r="AZ556" i="9"/>
  <c r="AY556" i="9"/>
  <c r="AX556" i="9"/>
  <c r="AY555" i="9"/>
  <c r="AX555" i="9"/>
  <c r="AZ553" i="9"/>
  <c r="AY553" i="9"/>
  <c r="AX553" i="9"/>
  <c r="AY552" i="9"/>
  <c r="AX552" i="9"/>
  <c r="AZ550" i="9"/>
  <c r="AY550" i="9"/>
  <c r="AX550" i="9"/>
  <c r="AY549" i="9"/>
  <c r="AX549" i="9"/>
  <c r="AZ547" i="9"/>
  <c r="AY547" i="9"/>
  <c r="AX547" i="9"/>
  <c r="AY546" i="9"/>
  <c r="AX546" i="9"/>
  <c r="AZ544" i="9"/>
  <c r="AY544" i="9"/>
  <c r="AX544" i="9"/>
  <c r="AY543" i="9"/>
  <c r="AX543" i="9"/>
  <c r="AZ541" i="9"/>
  <c r="AY541" i="9"/>
  <c r="AX541" i="9"/>
  <c r="AY540" i="9"/>
  <c r="AX540" i="9"/>
  <c r="AZ538" i="9"/>
  <c r="AY538" i="9"/>
  <c r="AX538" i="9"/>
  <c r="AY537" i="9"/>
  <c r="AX537" i="9"/>
  <c r="AZ535" i="9"/>
  <c r="AY535" i="9"/>
  <c r="AX535" i="9"/>
  <c r="AY534" i="9"/>
  <c r="AX534" i="9"/>
  <c r="AZ532" i="9"/>
  <c r="AY532" i="9"/>
  <c r="AX532" i="9"/>
  <c r="AY531" i="9"/>
  <c r="AX531" i="9"/>
  <c r="AZ529" i="9"/>
  <c r="AY529" i="9"/>
  <c r="AX529" i="9"/>
  <c r="AY528" i="9"/>
  <c r="AX528" i="9"/>
  <c r="AZ526" i="9"/>
  <c r="AY526" i="9"/>
  <c r="AX526" i="9"/>
  <c r="AY525" i="9"/>
  <c r="AX525" i="9"/>
  <c r="AZ523" i="9"/>
  <c r="AY523" i="9"/>
  <c r="AX523" i="9"/>
  <c r="AY522" i="9"/>
  <c r="AX522" i="9"/>
  <c r="AZ520" i="9"/>
  <c r="AY520" i="9"/>
  <c r="AX520" i="9"/>
  <c r="AY519" i="9"/>
  <c r="AX519" i="9"/>
  <c r="AZ513" i="9"/>
  <c r="AY513" i="9"/>
  <c r="AX513" i="9"/>
  <c r="AY512" i="9"/>
  <c r="AX512" i="9"/>
  <c r="AZ510" i="9"/>
  <c r="AY510" i="9"/>
  <c r="AX510" i="9"/>
  <c r="AY509" i="9"/>
  <c r="AX509" i="9"/>
  <c r="AZ507" i="9"/>
  <c r="AY507" i="9"/>
  <c r="AX507" i="9"/>
  <c r="AY506" i="9"/>
  <c r="AX506" i="9"/>
  <c r="AZ504" i="9"/>
  <c r="AY504" i="9"/>
  <c r="AX504" i="9"/>
  <c r="AY503" i="9"/>
  <c r="AX503" i="9"/>
  <c r="AZ501" i="9"/>
  <c r="AY501" i="9"/>
  <c r="AX501" i="9"/>
  <c r="AY500" i="9"/>
  <c r="AX500" i="9"/>
  <c r="AZ498" i="9"/>
  <c r="AY498" i="9"/>
  <c r="AX498" i="9"/>
  <c r="AY497" i="9"/>
  <c r="AX497" i="9"/>
  <c r="AZ495" i="9"/>
  <c r="AY495" i="9"/>
  <c r="AX495" i="9"/>
  <c r="AY494" i="9"/>
  <c r="AX494" i="9"/>
  <c r="AZ492" i="9"/>
  <c r="AY492" i="9"/>
  <c r="AX492" i="9"/>
  <c r="AY491" i="9"/>
  <c r="AX491" i="9"/>
  <c r="AZ488" i="9"/>
  <c r="AY488" i="9"/>
  <c r="AX488" i="9"/>
  <c r="AY487" i="9"/>
  <c r="AX487" i="9"/>
  <c r="AZ485" i="9"/>
  <c r="AY485" i="9"/>
  <c r="AX485" i="9"/>
  <c r="AY484" i="9"/>
  <c r="AX484" i="9"/>
  <c r="AZ482" i="9"/>
  <c r="AY482" i="9"/>
  <c r="AX482" i="9"/>
  <c r="AY481" i="9"/>
  <c r="AX481" i="9"/>
  <c r="AZ479" i="9"/>
  <c r="AY479" i="9"/>
  <c r="AX479" i="9"/>
  <c r="AY478" i="9"/>
  <c r="AX478" i="9"/>
  <c r="AZ476" i="9"/>
  <c r="AY476" i="9"/>
  <c r="AX476" i="9"/>
  <c r="AY475" i="9"/>
  <c r="AX475" i="9"/>
  <c r="AZ473" i="9"/>
  <c r="AY473" i="9"/>
  <c r="AX473" i="9"/>
  <c r="AY472" i="9"/>
  <c r="AX472" i="9"/>
  <c r="AZ470" i="9"/>
  <c r="AY470" i="9"/>
  <c r="AX470" i="9"/>
  <c r="AY469" i="9"/>
  <c r="AX469" i="9"/>
  <c r="AZ467" i="9"/>
  <c r="AY467" i="9"/>
  <c r="AX467" i="9"/>
  <c r="AY466" i="9"/>
  <c r="AX466" i="9"/>
  <c r="AZ464" i="9"/>
  <c r="AY464" i="9"/>
  <c r="AX464" i="9"/>
  <c r="AY463" i="9"/>
  <c r="AX463" i="9"/>
  <c r="AZ461" i="9"/>
  <c r="AY461" i="9"/>
  <c r="AX461" i="9"/>
  <c r="AY460" i="9"/>
  <c r="AX460" i="9"/>
  <c r="AZ458" i="9"/>
  <c r="AY458" i="9"/>
  <c r="AX458" i="9"/>
  <c r="AY457" i="9"/>
  <c r="AX457" i="9"/>
  <c r="AZ455" i="9"/>
  <c r="AY455" i="9"/>
  <c r="AX455" i="9"/>
  <c r="AY454" i="9"/>
  <c r="AX454" i="9"/>
  <c r="AZ452" i="9"/>
  <c r="AY452" i="9"/>
  <c r="AX452" i="9"/>
  <c r="AY451" i="9"/>
  <c r="AX451" i="9"/>
  <c r="AZ449" i="9"/>
  <c r="AY449" i="9"/>
  <c r="AX449" i="9"/>
  <c r="AY448" i="9"/>
  <c r="AX448" i="9"/>
  <c r="AZ417" i="9"/>
  <c r="AY417" i="9"/>
  <c r="AX417" i="9"/>
  <c r="AY416" i="9"/>
  <c r="AX416" i="9"/>
  <c r="AZ414" i="9"/>
  <c r="AY414" i="9"/>
  <c r="AX414" i="9"/>
  <c r="AY413" i="9"/>
  <c r="AX413" i="9"/>
  <c r="AZ411" i="9"/>
  <c r="AY411" i="9"/>
  <c r="AX411" i="9"/>
  <c r="AY410" i="9"/>
  <c r="AX410" i="9"/>
  <c r="AZ408" i="9"/>
  <c r="AY408" i="9"/>
  <c r="AX408" i="9"/>
  <c r="AY407" i="9"/>
  <c r="AX407" i="9"/>
  <c r="AZ405" i="9"/>
  <c r="AY405" i="9"/>
  <c r="AX405" i="9"/>
  <c r="AY404" i="9"/>
  <c r="AX404" i="9"/>
  <c r="AZ402" i="9"/>
  <c r="AY402" i="9"/>
  <c r="AX402" i="9"/>
  <c r="AY401" i="9"/>
  <c r="AX401" i="9"/>
  <c r="AZ399" i="9"/>
  <c r="AY399" i="9"/>
  <c r="AX399" i="9"/>
  <c r="AY398" i="9"/>
  <c r="AX398" i="9"/>
  <c r="AZ396" i="9"/>
  <c r="AY396" i="9"/>
  <c r="AX396" i="9"/>
  <c r="AY395" i="9"/>
  <c r="AX395" i="9"/>
  <c r="AZ393" i="9"/>
  <c r="AY393" i="9"/>
  <c r="AX393" i="9"/>
  <c r="AY392" i="9"/>
  <c r="AX392" i="9"/>
  <c r="AZ390" i="9"/>
  <c r="AY390" i="9"/>
  <c r="AX390" i="9"/>
  <c r="AY389" i="9"/>
  <c r="AX389" i="9"/>
  <c r="AZ387" i="9"/>
  <c r="AY387" i="9"/>
  <c r="AX387" i="9"/>
  <c r="AY386" i="9"/>
  <c r="AX386" i="9"/>
  <c r="AZ384" i="9"/>
  <c r="AY384" i="9"/>
  <c r="AX384" i="9"/>
  <c r="AY383" i="9"/>
  <c r="AX383" i="9"/>
  <c r="AZ381" i="9"/>
  <c r="AY381" i="9"/>
  <c r="AX381" i="9"/>
  <c r="AY380" i="9"/>
  <c r="AX380" i="9"/>
  <c r="AZ378" i="9"/>
  <c r="AY378" i="9"/>
  <c r="AX378" i="9"/>
  <c r="AY377" i="9"/>
  <c r="AX377" i="9"/>
  <c r="AZ375" i="9"/>
  <c r="AY375" i="9"/>
  <c r="AX375" i="9"/>
  <c r="AY374" i="9"/>
  <c r="AX374" i="9"/>
  <c r="AZ372" i="9"/>
  <c r="AY372" i="9"/>
  <c r="AX372" i="9"/>
  <c r="AY371" i="9"/>
  <c r="AX371" i="9"/>
  <c r="AZ369" i="9"/>
  <c r="AY369" i="9"/>
  <c r="AX369" i="9"/>
  <c r="AY368" i="9"/>
  <c r="AX368" i="9"/>
  <c r="AZ366" i="9"/>
  <c r="AY366" i="9"/>
  <c r="AX366" i="9"/>
  <c r="AY365" i="9"/>
  <c r="AX365" i="9"/>
  <c r="AZ363" i="9"/>
  <c r="AY363" i="9"/>
  <c r="AX363" i="9"/>
  <c r="AY362" i="9"/>
  <c r="AX362" i="9"/>
  <c r="AZ360" i="9"/>
  <c r="AY360" i="9"/>
  <c r="AX360" i="9"/>
  <c r="AY359" i="9"/>
  <c r="AX359" i="9"/>
  <c r="AZ357" i="9"/>
  <c r="AY357" i="9"/>
  <c r="AX357" i="9"/>
  <c r="AY356" i="9"/>
  <c r="AX356" i="9"/>
  <c r="AZ354" i="9"/>
  <c r="AY354" i="9"/>
  <c r="AX354" i="9"/>
  <c r="AY353" i="9"/>
  <c r="AX353" i="9"/>
  <c r="AZ351" i="9"/>
  <c r="AY351" i="9"/>
  <c r="AX351" i="9"/>
  <c r="AY350" i="9"/>
  <c r="AX350" i="9"/>
  <c r="AZ348" i="9"/>
  <c r="AY348" i="9"/>
  <c r="AX348" i="9"/>
  <c r="AY347" i="9"/>
  <c r="AX347" i="9"/>
  <c r="AZ345" i="9"/>
  <c r="AY345" i="9"/>
  <c r="AX345" i="9"/>
  <c r="AY344" i="9"/>
  <c r="AX344" i="9"/>
  <c r="AZ342" i="9"/>
  <c r="AY342" i="9"/>
  <c r="AX342" i="9"/>
  <c r="AY341" i="9"/>
  <c r="AX341" i="9"/>
  <c r="AZ339" i="9"/>
  <c r="AY339" i="9"/>
  <c r="AX339" i="9"/>
  <c r="AY338" i="9"/>
  <c r="AX338" i="9"/>
  <c r="AZ336" i="9"/>
  <c r="AY336" i="9"/>
  <c r="AX336" i="9"/>
  <c r="AY335" i="9"/>
  <c r="AX335" i="9"/>
  <c r="AZ333" i="9"/>
  <c r="AY333" i="9"/>
  <c r="AX333" i="9"/>
  <c r="AY332" i="9"/>
  <c r="AX332" i="9"/>
  <c r="AZ330" i="9"/>
  <c r="AY330" i="9"/>
  <c r="AX330" i="9"/>
  <c r="AY329" i="9"/>
  <c r="AX329" i="9"/>
  <c r="AZ327" i="9"/>
  <c r="AY327" i="9"/>
  <c r="AX327" i="9"/>
  <c r="AY326" i="9"/>
  <c r="AX326" i="9"/>
  <c r="AZ324" i="9"/>
  <c r="AY324" i="9"/>
  <c r="AX324" i="9"/>
  <c r="AY323" i="9"/>
  <c r="AX323" i="9"/>
  <c r="AZ321" i="9"/>
  <c r="AY321" i="9"/>
  <c r="AX321" i="9"/>
  <c r="AY320" i="9"/>
  <c r="AX320" i="9"/>
  <c r="AZ318" i="9"/>
  <c r="AY318" i="9"/>
  <c r="AX318" i="9"/>
  <c r="AY317" i="9"/>
  <c r="AX317" i="9"/>
  <c r="AZ315" i="9"/>
  <c r="AY315" i="9"/>
  <c r="AX315" i="9"/>
  <c r="AY314" i="9"/>
  <c r="AX314" i="9"/>
  <c r="AZ312" i="9"/>
  <c r="AY312" i="9"/>
  <c r="AX312" i="9"/>
  <c r="AY311" i="9"/>
  <c r="AX311" i="9"/>
  <c r="AZ292" i="9"/>
  <c r="AY292" i="9"/>
  <c r="AX292" i="9"/>
  <c r="AY291" i="9"/>
  <c r="AX291" i="9"/>
  <c r="AZ249" i="9"/>
  <c r="AY249" i="9"/>
  <c r="AX249" i="9"/>
  <c r="AY248" i="9"/>
  <c r="AX248" i="9"/>
  <c r="AZ246" i="9"/>
  <c r="AY246" i="9"/>
  <c r="AX246" i="9"/>
  <c r="AY245" i="9"/>
  <c r="AX245" i="9"/>
  <c r="AZ243" i="9"/>
  <c r="AY243" i="9"/>
  <c r="AX243" i="9"/>
  <c r="AY242" i="9"/>
  <c r="AX242" i="9"/>
  <c r="AZ240" i="9"/>
  <c r="AY240" i="9"/>
  <c r="AX240" i="9"/>
  <c r="AY239" i="9"/>
  <c r="AX239" i="9"/>
  <c r="AZ237" i="9"/>
  <c r="AY237" i="9"/>
  <c r="AX237" i="9"/>
  <c r="AY236" i="9"/>
  <c r="AX236" i="9"/>
  <c r="AZ234" i="9"/>
  <c r="AY234" i="9"/>
  <c r="AX234" i="9"/>
  <c r="AY233" i="9"/>
  <c r="AX233" i="9"/>
  <c r="AZ231" i="9"/>
  <c r="AY231" i="9"/>
  <c r="AX231" i="9"/>
  <c r="AY230" i="9"/>
  <c r="AX230" i="9"/>
  <c r="AZ228" i="9"/>
  <c r="AY228" i="9"/>
  <c r="AX228" i="9"/>
  <c r="AY227" i="9"/>
  <c r="AX227" i="9"/>
  <c r="AZ225" i="9"/>
  <c r="AY225" i="9"/>
  <c r="AX225" i="9"/>
  <c r="AY224" i="9"/>
  <c r="AX224" i="9"/>
  <c r="AZ222" i="9"/>
  <c r="AY222" i="9"/>
  <c r="AX222" i="9"/>
  <c r="AY221" i="9"/>
  <c r="AX221" i="9"/>
  <c r="AZ219" i="9"/>
  <c r="AY219" i="9"/>
  <c r="AX219" i="9"/>
  <c r="AY218" i="9"/>
  <c r="AX218" i="9"/>
  <c r="AZ216" i="9"/>
  <c r="AY216" i="9"/>
  <c r="AX216" i="9"/>
  <c r="AY215" i="9"/>
  <c r="AX215" i="9"/>
  <c r="AZ213" i="9"/>
  <c r="AY213" i="9"/>
  <c r="AX213" i="9"/>
  <c r="AY212" i="9"/>
  <c r="AX212" i="9"/>
  <c r="AZ210" i="9"/>
  <c r="AY210" i="9"/>
  <c r="AX210" i="9"/>
  <c r="AY209" i="9"/>
  <c r="AX209" i="9"/>
  <c r="AZ207" i="9"/>
  <c r="AY207" i="9"/>
  <c r="AX207" i="9"/>
  <c r="AY206" i="9"/>
  <c r="AX206" i="9"/>
  <c r="AZ204" i="9"/>
  <c r="AY204" i="9"/>
  <c r="AX204" i="9"/>
  <c r="AY203" i="9"/>
  <c r="AX203" i="9"/>
  <c r="AZ201" i="9"/>
  <c r="AY201" i="9"/>
  <c r="AX201" i="9"/>
  <c r="AY200" i="9"/>
  <c r="AX200" i="9"/>
  <c r="AZ198" i="9"/>
  <c r="AY198" i="9"/>
  <c r="AX198" i="9"/>
  <c r="AY197" i="9"/>
  <c r="AX197" i="9"/>
  <c r="AZ195" i="9"/>
  <c r="AY195" i="9"/>
  <c r="AX195" i="9"/>
  <c r="AY194" i="9"/>
  <c r="AX194" i="9"/>
  <c r="AZ192" i="9"/>
  <c r="AY192" i="9"/>
  <c r="AX192" i="9"/>
  <c r="AY191" i="9"/>
  <c r="AX191" i="9"/>
  <c r="AZ189" i="9"/>
  <c r="AY189" i="9"/>
  <c r="AX189" i="9"/>
  <c r="AY188" i="9"/>
  <c r="AX188" i="9"/>
  <c r="AZ186" i="9"/>
  <c r="AY186" i="9"/>
  <c r="AX186" i="9"/>
  <c r="AY185" i="9"/>
  <c r="AX185" i="9"/>
  <c r="AZ183" i="9"/>
  <c r="AY183" i="9"/>
  <c r="AX183" i="9"/>
  <c r="AY182" i="9"/>
  <c r="AX182" i="9"/>
  <c r="AZ180" i="9"/>
  <c r="AY180" i="9"/>
  <c r="AX180" i="9"/>
  <c r="AY179" i="9"/>
  <c r="AX179" i="9"/>
  <c r="AZ177" i="9"/>
  <c r="AY177" i="9"/>
  <c r="AX177" i="9"/>
  <c r="AY176" i="9"/>
  <c r="AX176" i="9"/>
  <c r="AZ174" i="9"/>
  <c r="AY174" i="9"/>
  <c r="AX174" i="9"/>
  <c r="AY173" i="9"/>
  <c r="AX173" i="9"/>
  <c r="AZ171" i="9"/>
  <c r="AY171" i="9"/>
  <c r="AX171" i="9"/>
  <c r="AY170" i="9"/>
  <c r="AX170" i="9"/>
  <c r="AZ168" i="9"/>
  <c r="AY168" i="9"/>
  <c r="AX168" i="9"/>
  <c r="AY167" i="9"/>
  <c r="AX167" i="9"/>
  <c r="AZ165" i="9"/>
  <c r="AY165" i="9"/>
  <c r="AX165" i="9"/>
  <c r="AY164" i="9"/>
  <c r="AX164" i="9"/>
  <c r="AZ162" i="9"/>
  <c r="AY162" i="9"/>
  <c r="AX162" i="9"/>
  <c r="AY161" i="9"/>
  <c r="AX161" i="9"/>
  <c r="AZ159" i="9"/>
  <c r="AY159" i="9"/>
  <c r="AX159" i="9"/>
  <c r="AY158" i="9"/>
  <c r="AX158" i="9"/>
  <c r="AZ156" i="9"/>
  <c r="AY156" i="9"/>
  <c r="AX156" i="9"/>
  <c r="AY155" i="9"/>
  <c r="AX155" i="9"/>
  <c r="AZ153" i="9"/>
  <c r="AY153" i="9"/>
  <c r="AX153" i="9"/>
  <c r="AY152" i="9"/>
  <c r="AX152" i="9"/>
  <c r="AZ150" i="9"/>
  <c r="AY150" i="9"/>
  <c r="AX150" i="9"/>
  <c r="AY149" i="9"/>
  <c r="AX149" i="9"/>
  <c r="AZ135" i="9"/>
  <c r="AY135" i="9"/>
  <c r="AX135" i="9"/>
  <c r="AY134" i="9"/>
  <c r="AX134" i="9"/>
  <c r="AZ126" i="9"/>
  <c r="AY126" i="9"/>
  <c r="AX126" i="9"/>
  <c r="AY125" i="9"/>
  <c r="AX125" i="9"/>
  <c r="AZ118" i="9"/>
  <c r="AY118" i="9"/>
  <c r="AX118" i="9"/>
  <c r="AY117" i="9"/>
  <c r="AX117" i="9"/>
  <c r="AZ115" i="9"/>
  <c r="AY115" i="9"/>
  <c r="AX115" i="9"/>
  <c r="AY114" i="9"/>
  <c r="AX114" i="9"/>
  <c r="AZ112" i="9"/>
  <c r="AY112" i="9"/>
  <c r="AX112" i="9"/>
  <c r="AY111" i="9"/>
  <c r="AX111" i="9"/>
  <c r="AZ102" i="9"/>
  <c r="AY102" i="9"/>
  <c r="AX102" i="9"/>
  <c r="AY101" i="9"/>
  <c r="AX101" i="9"/>
  <c r="AZ78" i="9"/>
  <c r="AY78" i="9"/>
  <c r="AX78" i="9"/>
  <c r="AY77" i="9"/>
  <c r="AX77" i="9"/>
  <c r="AZ75" i="9"/>
  <c r="AY75" i="9"/>
  <c r="AX75" i="9"/>
  <c r="AY74" i="9"/>
  <c r="AX74" i="9"/>
  <c r="AZ72" i="9"/>
  <c r="AY72" i="9"/>
  <c r="AX72" i="9"/>
  <c r="AY71" i="9"/>
  <c r="AX71" i="9"/>
  <c r="AZ69" i="9"/>
  <c r="AY69" i="9"/>
  <c r="AX69" i="9"/>
  <c r="AY68" i="9"/>
  <c r="AX68" i="9"/>
  <c r="AZ55" i="9"/>
  <c r="AY55" i="9"/>
  <c r="AX55" i="9"/>
  <c r="AY54" i="9"/>
  <c r="AX54" i="9"/>
  <c r="AZ52" i="9"/>
  <c r="AY52" i="9"/>
  <c r="AX52" i="9"/>
  <c r="AY51" i="9"/>
  <c r="AX51" i="9"/>
  <c r="AZ49" i="9"/>
  <c r="AY49" i="9"/>
  <c r="AX49" i="9"/>
  <c r="AY48" i="9"/>
  <c r="AX48" i="9"/>
  <c r="AZ46" i="9"/>
  <c r="AY46" i="9"/>
  <c r="AX46" i="9"/>
  <c r="AY45" i="9"/>
  <c r="AX45" i="9"/>
  <c r="AZ43" i="9"/>
  <c r="AY43" i="9"/>
  <c r="AX43" i="9"/>
  <c r="AY42" i="9"/>
  <c r="AX42" i="9"/>
  <c r="AZ40" i="9"/>
  <c r="AY40" i="9"/>
  <c r="AX40" i="9"/>
  <c r="AY39" i="9"/>
  <c r="AX39" i="9"/>
  <c r="AZ37" i="9"/>
  <c r="AY37" i="9"/>
  <c r="AX37" i="9"/>
  <c r="AY36" i="9"/>
  <c r="AX36" i="9"/>
  <c r="AZ34" i="9"/>
  <c r="AY34" i="9"/>
  <c r="AX34" i="9"/>
  <c r="AY33" i="9"/>
  <c r="AX33" i="9"/>
  <c r="AZ31" i="9"/>
  <c r="AY31" i="9"/>
  <c r="AX31" i="9"/>
  <c r="AY30" i="9"/>
  <c r="AX30" i="9"/>
  <c r="AZ28" i="9"/>
  <c r="AY28" i="9"/>
  <c r="AX28" i="9"/>
  <c r="AY27" i="9"/>
  <c r="AX27" i="9"/>
  <c r="AZ25" i="9"/>
  <c r="AY25" i="9"/>
  <c r="AX25" i="9"/>
  <c r="AY24" i="9"/>
  <c r="AX24" i="9"/>
  <c r="AZ22" i="9"/>
  <c r="AY22" i="9"/>
  <c r="AX22" i="9"/>
  <c r="AY21" i="9"/>
  <c r="AX21" i="9"/>
  <c r="AZ19" i="9"/>
  <c r="AY19" i="9"/>
  <c r="AX19" i="9"/>
  <c r="AY18" i="9"/>
  <c r="AX18" i="9"/>
  <c r="AZ16" i="9"/>
  <c r="AY16" i="9"/>
  <c r="AX16" i="9"/>
  <c r="AY15" i="9"/>
  <c r="AX15" i="9"/>
  <c r="AZ13" i="9"/>
  <c r="AY13" i="9"/>
  <c r="AX13" i="9"/>
  <c r="AY12" i="9"/>
  <c r="AX12" i="9"/>
  <c r="AX96" i="9" l="1"/>
  <c r="AY96" i="9"/>
  <c r="AZ133" i="9"/>
  <c r="AY67" i="9"/>
  <c r="AX67" i="9"/>
  <c r="AZ96" i="9"/>
  <c r="AZ124" i="9"/>
  <c r="AX95" i="9"/>
  <c r="AX109" i="9" s="1"/>
  <c r="AY95" i="9"/>
  <c r="AY109" i="9" s="1"/>
  <c r="W357" i="2"/>
  <c r="W191" i="2"/>
  <c r="W134" i="2"/>
  <c r="W92" i="2"/>
  <c r="W35" i="2"/>
  <c r="W315" i="2"/>
  <c r="W271" i="2"/>
  <c r="W210" i="2"/>
  <c r="W153" i="2"/>
  <c r="W112" i="2"/>
  <c r="W54" i="2"/>
  <c r="W229" i="2"/>
  <c r="W172" i="2"/>
  <c r="W377" i="2"/>
  <c r="W72" i="2"/>
  <c r="W249" i="2"/>
  <c r="W293" i="2"/>
  <c r="W337" i="2"/>
  <c r="W2" i="2"/>
  <c r="AZ67" i="9" l="1"/>
  <c r="AZ110" i="9"/>
  <c r="AZ11" i="9"/>
  <c r="AZ148" i="9"/>
  <c r="AZ310" i="9"/>
  <c r="AZ95" i="9" l="1"/>
  <c r="AZ109" i="9" s="1"/>
  <c r="AZ290" i="9"/>
  <c r="J563" i="9"/>
  <c r="I133" i="9"/>
  <c r="H133" i="9"/>
  <c r="G133" i="9"/>
  <c r="F133" i="9"/>
  <c r="J124" i="9"/>
  <c r="I124" i="9"/>
  <c r="H124" i="9"/>
  <c r="G124" i="9"/>
  <c r="F124" i="9"/>
  <c r="AW518" i="9"/>
  <c r="AW517" i="9"/>
  <c r="AW516" i="9"/>
  <c r="AW515" i="9"/>
  <c r="AW490" i="9"/>
  <c r="AW100" i="9"/>
  <c r="AW99" i="9"/>
  <c r="AJ518" i="9"/>
  <c r="AJ517" i="9"/>
  <c r="AJ516" i="9"/>
  <c r="AJ515" i="9"/>
  <c r="AJ490" i="9"/>
  <c r="AJ100" i="9"/>
  <c r="AJ99" i="9"/>
  <c r="W518" i="9"/>
  <c r="W517" i="9"/>
  <c r="W516" i="9"/>
  <c r="W515" i="9"/>
  <c r="W490" i="9"/>
  <c r="W100" i="9"/>
  <c r="W99" i="9"/>
  <c r="I11" i="9"/>
  <c r="I95" i="9" s="1"/>
  <c r="I109" i="9" s="1"/>
  <c r="H11" i="9"/>
  <c r="H95" i="9" s="1"/>
  <c r="H109" i="9" s="1"/>
  <c r="G11" i="9"/>
  <c r="G95" i="9" s="1"/>
  <c r="G109" i="9" s="1"/>
  <c r="F11" i="9"/>
  <c r="F95" i="9" s="1"/>
  <c r="F109" i="9" s="1"/>
  <c r="BC562" i="9"/>
  <c r="BC559" i="9"/>
  <c r="BC556" i="9"/>
  <c r="BC553" i="9"/>
  <c r="BC550" i="9"/>
  <c r="BC547" i="9"/>
  <c r="BC544" i="9"/>
  <c r="BC541" i="9"/>
  <c r="BC538" i="9"/>
  <c r="BC535" i="9"/>
  <c r="BC532" i="9"/>
  <c r="BC529" i="9"/>
  <c r="BC526" i="9"/>
  <c r="BC523" i="9"/>
  <c r="BC520" i="9"/>
  <c r="BC513" i="9"/>
  <c r="BC510" i="9"/>
  <c r="BC507" i="9"/>
  <c r="BC504" i="9"/>
  <c r="BC501" i="9"/>
  <c r="BC498" i="9"/>
  <c r="BC495" i="9"/>
  <c r="BC492" i="9"/>
  <c r="BC488" i="9"/>
  <c r="BC485" i="9"/>
  <c r="BC482" i="9"/>
  <c r="BC479" i="9"/>
  <c r="BC476" i="9"/>
  <c r="BC473" i="9"/>
  <c r="BC470" i="9"/>
  <c r="BC467" i="9"/>
  <c r="BC464" i="9"/>
  <c r="BC461" i="9"/>
  <c r="BC458" i="9"/>
  <c r="BC455" i="9"/>
  <c r="BC452" i="9"/>
  <c r="BC449" i="9"/>
  <c r="BC417" i="9"/>
  <c r="BC414" i="9"/>
  <c r="BC411" i="9"/>
  <c r="BC408" i="9"/>
  <c r="BC405" i="9"/>
  <c r="BC402" i="9"/>
  <c r="BC399" i="9"/>
  <c r="BC396" i="9"/>
  <c r="BC393" i="9"/>
  <c r="BC390" i="9"/>
  <c r="BC387" i="9"/>
  <c r="BC384" i="9"/>
  <c r="BC381" i="9"/>
  <c r="BC378" i="9"/>
  <c r="BC375" i="9"/>
  <c r="BC372" i="9"/>
  <c r="BC369" i="9"/>
  <c r="BC366" i="9"/>
  <c r="BC363" i="9"/>
  <c r="BC360" i="9"/>
  <c r="BC357" i="9"/>
  <c r="BC354" i="9"/>
  <c r="BC351" i="9"/>
  <c r="BC348" i="9"/>
  <c r="BC345" i="9"/>
  <c r="BC342" i="9"/>
  <c r="BC339" i="9"/>
  <c r="BC336" i="9"/>
  <c r="BC333" i="9"/>
  <c r="BC330" i="9"/>
  <c r="BC327" i="9"/>
  <c r="BC324" i="9"/>
  <c r="BC321" i="9"/>
  <c r="BC318" i="9"/>
  <c r="BC315" i="9"/>
  <c r="BC312" i="9"/>
  <c r="BC292" i="9"/>
  <c r="BC249" i="9"/>
  <c r="BC246" i="9"/>
  <c r="BC243" i="9"/>
  <c r="BC240" i="9"/>
  <c r="BC237" i="9"/>
  <c r="BC234" i="9"/>
  <c r="BC231" i="9"/>
  <c r="BC228" i="9"/>
  <c r="BC225" i="9"/>
  <c r="BC222" i="9"/>
  <c r="BC219" i="9"/>
  <c r="BC216" i="9"/>
  <c r="BC213" i="9"/>
  <c r="BC210" i="9"/>
  <c r="BC207" i="9"/>
  <c r="BC204" i="9"/>
  <c r="BC201" i="9"/>
  <c r="BC198" i="9"/>
  <c r="BC195" i="9"/>
  <c r="BC192" i="9"/>
  <c r="BC189" i="9"/>
  <c r="BC186" i="9"/>
  <c r="BC183" i="9"/>
  <c r="BC180" i="9"/>
  <c r="BC177" i="9"/>
  <c r="BC174" i="9"/>
  <c r="BC171" i="9"/>
  <c r="BC168" i="9"/>
  <c r="BC165" i="9"/>
  <c r="BC162" i="9"/>
  <c r="BC159" i="9"/>
  <c r="BC156" i="9"/>
  <c r="BC153" i="9"/>
  <c r="BC150" i="9"/>
  <c r="BC135" i="9"/>
  <c r="BC126" i="9"/>
  <c r="BC118" i="9"/>
  <c r="BC115" i="9"/>
  <c r="BC112" i="9"/>
  <c r="BC102" i="9"/>
  <c r="BC78" i="9"/>
  <c r="BC75" i="9"/>
  <c r="BC72" i="9"/>
  <c r="BC69" i="9"/>
  <c r="BC55" i="9"/>
  <c r="BC52" i="9"/>
  <c r="BC49" i="9"/>
  <c r="BC46" i="9"/>
  <c r="BC43" i="9"/>
  <c r="BC40" i="9"/>
  <c r="BC37" i="9"/>
  <c r="BC34" i="9"/>
  <c r="BC31" i="9"/>
  <c r="BC28" i="9"/>
  <c r="BC25" i="9"/>
  <c r="BC22" i="9"/>
  <c r="BC19" i="9"/>
  <c r="BC16" i="9"/>
  <c r="BC13" i="9"/>
  <c r="BB562" i="9"/>
  <c r="BB561" i="9"/>
  <c r="BB559" i="9"/>
  <c r="BB558" i="9"/>
  <c r="BB556" i="9"/>
  <c r="BB555" i="9"/>
  <c r="BB553" i="9"/>
  <c r="BB552" i="9"/>
  <c r="BB550" i="9"/>
  <c r="BB549" i="9"/>
  <c r="BB547" i="9"/>
  <c r="BB546" i="9"/>
  <c r="BB544" i="9"/>
  <c r="BB543" i="9"/>
  <c r="BB541" i="9"/>
  <c r="BB540" i="9"/>
  <c r="BB538" i="9"/>
  <c r="BB537" i="9"/>
  <c r="BB535" i="9"/>
  <c r="BB534" i="9"/>
  <c r="BB532" i="9"/>
  <c r="BB531" i="9"/>
  <c r="BB529" i="9"/>
  <c r="BB528" i="9"/>
  <c r="BB526" i="9"/>
  <c r="BB525" i="9"/>
  <c r="BB523" i="9"/>
  <c r="BB522" i="9"/>
  <c r="BB520" i="9"/>
  <c r="BB519" i="9"/>
  <c r="BB513" i="9"/>
  <c r="BB512" i="9"/>
  <c r="BB510" i="9"/>
  <c r="BB509" i="9"/>
  <c r="BB507" i="9"/>
  <c r="BB506" i="9"/>
  <c r="BB504" i="9"/>
  <c r="BB503" i="9"/>
  <c r="BB501" i="9"/>
  <c r="BB500" i="9"/>
  <c r="BB498" i="9"/>
  <c r="BB497" i="9"/>
  <c r="BB495" i="9"/>
  <c r="BB494" i="9"/>
  <c r="BB492" i="9"/>
  <c r="BB491" i="9"/>
  <c r="BB488" i="9"/>
  <c r="BB487" i="9"/>
  <c r="BB485" i="9"/>
  <c r="BB484" i="9"/>
  <c r="BB482" i="9"/>
  <c r="BB481" i="9"/>
  <c r="BB479" i="9"/>
  <c r="BB478" i="9"/>
  <c r="BB476" i="9"/>
  <c r="BB475" i="9"/>
  <c r="BB473" i="9"/>
  <c r="BB472" i="9"/>
  <c r="BB470" i="9"/>
  <c r="BB469" i="9"/>
  <c r="BB467" i="9"/>
  <c r="BB466" i="9"/>
  <c r="BB464" i="9"/>
  <c r="BB463" i="9"/>
  <c r="BB461" i="9"/>
  <c r="BB460" i="9"/>
  <c r="BB458" i="9"/>
  <c r="BB457" i="9"/>
  <c r="BB455" i="9"/>
  <c r="BB454" i="9"/>
  <c r="BB452" i="9"/>
  <c r="BB451" i="9"/>
  <c r="BB449" i="9"/>
  <c r="BB448" i="9"/>
  <c r="BB417" i="9"/>
  <c r="BB416" i="9"/>
  <c r="BB414" i="9"/>
  <c r="BB413" i="9"/>
  <c r="BB411" i="9"/>
  <c r="BB410" i="9"/>
  <c r="BB408" i="9"/>
  <c r="BB407" i="9"/>
  <c r="BB405" i="9"/>
  <c r="BB404" i="9"/>
  <c r="BB402" i="9"/>
  <c r="BB401" i="9"/>
  <c r="BB399" i="9"/>
  <c r="BB398" i="9"/>
  <c r="BB396" i="9"/>
  <c r="BB395" i="9"/>
  <c r="BB393" i="9"/>
  <c r="BB392" i="9"/>
  <c r="BB390" i="9"/>
  <c r="BB389" i="9"/>
  <c r="BB387" i="9"/>
  <c r="BB386" i="9"/>
  <c r="BB384" i="9"/>
  <c r="BB383" i="9"/>
  <c r="BB381" i="9"/>
  <c r="BB380" i="9"/>
  <c r="BB378" i="9"/>
  <c r="BB377" i="9"/>
  <c r="BB375" i="9"/>
  <c r="BB374" i="9"/>
  <c r="BB372" i="9"/>
  <c r="BB371" i="9"/>
  <c r="BB369" i="9"/>
  <c r="BB368" i="9"/>
  <c r="BB366" i="9"/>
  <c r="BB365" i="9"/>
  <c r="BB363" i="9"/>
  <c r="BB362" i="9"/>
  <c r="BB360" i="9"/>
  <c r="BB359" i="9"/>
  <c r="BB357" i="9"/>
  <c r="BB356" i="9"/>
  <c r="BB354" i="9"/>
  <c r="BB353" i="9"/>
  <c r="BB351" i="9"/>
  <c r="BB350" i="9"/>
  <c r="BB348" i="9"/>
  <c r="BB347" i="9"/>
  <c r="BB345" i="9"/>
  <c r="BB344" i="9"/>
  <c r="BB342" i="9"/>
  <c r="BB341" i="9"/>
  <c r="BB339" i="9"/>
  <c r="BB338" i="9"/>
  <c r="BB336" i="9"/>
  <c r="BB335" i="9"/>
  <c r="BB333" i="9"/>
  <c r="BB332" i="9"/>
  <c r="BB330" i="9"/>
  <c r="BB329" i="9"/>
  <c r="BB327" i="9"/>
  <c r="BB326" i="9"/>
  <c r="BB324" i="9"/>
  <c r="BB323" i="9"/>
  <c r="BB321" i="9"/>
  <c r="BB320" i="9"/>
  <c r="BB318" i="9"/>
  <c r="BB317" i="9"/>
  <c r="BB315" i="9"/>
  <c r="BB314" i="9"/>
  <c r="BB312" i="9"/>
  <c r="BB311" i="9"/>
  <c r="BB292" i="9"/>
  <c r="BB291" i="9"/>
  <c r="BB249" i="9"/>
  <c r="BB248" i="9"/>
  <c r="BB246" i="9"/>
  <c r="BB245" i="9"/>
  <c r="BB243" i="9"/>
  <c r="BB242" i="9"/>
  <c r="BB240" i="9"/>
  <c r="BB239" i="9"/>
  <c r="BB237" i="9"/>
  <c r="BB236" i="9"/>
  <c r="BB234" i="9"/>
  <c r="BB233" i="9"/>
  <c r="BB231" i="9"/>
  <c r="BB230" i="9"/>
  <c r="BB228" i="9"/>
  <c r="BB227" i="9"/>
  <c r="BB225" i="9"/>
  <c r="BB224" i="9"/>
  <c r="BB222" i="9"/>
  <c r="BB221" i="9"/>
  <c r="BB219" i="9"/>
  <c r="BB218" i="9"/>
  <c r="BB216" i="9"/>
  <c r="BB215" i="9"/>
  <c r="BB213" i="9"/>
  <c r="BB212" i="9"/>
  <c r="BB210" i="9"/>
  <c r="BB209" i="9"/>
  <c r="BB207" i="9"/>
  <c r="BB206" i="9"/>
  <c r="BB204" i="9"/>
  <c r="BB203" i="9"/>
  <c r="BB201" i="9"/>
  <c r="BB200" i="9"/>
  <c r="BB198" i="9"/>
  <c r="BB197" i="9"/>
  <c r="BB195" i="9"/>
  <c r="BB194" i="9"/>
  <c r="BB192" i="9"/>
  <c r="BB191" i="9"/>
  <c r="BB189" i="9"/>
  <c r="BB188" i="9"/>
  <c r="BB186" i="9"/>
  <c r="BB185" i="9"/>
  <c r="BB183" i="9"/>
  <c r="BB182" i="9"/>
  <c r="BB180" i="9"/>
  <c r="BB179" i="9"/>
  <c r="BB177" i="9"/>
  <c r="BB176" i="9"/>
  <c r="BB174" i="9"/>
  <c r="BB173" i="9"/>
  <c r="BB171" i="9"/>
  <c r="BB170" i="9"/>
  <c r="BB168" i="9"/>
  <c r="BB167" i="9"/>
  <c r="BB165" i="9"/>
  <c r="BB164" i="9"/>
  <c r="BB162" i="9"/>
  <c r="BB161" i="9"/>
  <c r="BB159" i="9"/>
  <c r="BB158" i="9"/>
  <c r="BB156" i="9"/>
  <c r="BB155" i="9"/>
  <c r="BB153" i="9"/>
  <c r="BB152" i="9"/>
  <c r="BB150" i="9"/>
  <c r="BB149" i="9"/>
  <c r="BB135" i="9"/>
  <c r="BB134" i="9"/>
  <c r="BB126" i="9"/>
  <c r="BB125" i="9"/>
  <c r="BB118" i="9"/>
  <c r="BB117" i="9"/>
  <c r="BB115" i="9"/>
  <c r="BB114" i="9"/>
  <c r="BB112" i="9"/>
  <c r="BB111" i="9"/>
  <c r="BB102" i="9"/>
  <c r="BB101" i="9"/>
  <c r="BB78" i="9"/>
  <c r="BB77" i="9"/>
  <c r="BB75" i="9"/>
  <c r="BB74" i="9"/>
  <c r="BB72" i="9"/>
  <c r="BB71" i="9"/>
  <c r="BB69" i="9"/>
  <c r="BB68" i="9"/>
  <c r="BB55" i="9"/>
  <c r="BB54" i="9"/>
  <c r="BB52" i="9"/>
  <c r="BB51" i="9"/>
  <c r="BB49" i="9"/>
  <c r="BB48" i="9"/>
  <c r="BB46" i="9"/>
  <c r="BB45" i="9"/>
  <c r="BB43" i="9"/>
  <c r="BB42" i="9"/>
  <c r="BB40" i="9"/>
  <c r="BB39" i="9"/>
  <c r="BB37" i="9"/>
  <c r="BB36" i="9"/>
  <c r="BB34" i="9"/>
  <c r="BB33" i="9"/>
  <c r="BB31" i="9"/>
  <c r="BB30" i="9"/>
  <c r="BB28" i="9"/>
  <c r="BB27" i="9"/>
  <c r="BB25" i="9"/>
  <c r="BB24" i="9"/>
  <c r="BB22" i="9"/>
  <c r="BB21" i="9"/>
  <c r="BB19" i="9"/>
  <c r="BB18" i="9"/>
  <c r="BB16" i="9"/>
  <c r="BB15" i="9"/>
  <c r="BB13" i="9"/>
  <c r="BB12" i="9"/>
  <c r="AU562" i="9"/>
  <c r="AU561" i="9"/>
  <c r="AU559" i="9"/>
  <c r="AU558" i="9"/>
  <c r="AU556" i="9"/>
  <c r="AU555" i="9"/>
  <c r="AU553" i="9"/>
  <c r="AU552" i="9"/>
  <c r="AU550" i="9"/>
  <c r="AU549" i="9"/>
  <c r="AU547" i="9"/>
  <c r="AU546" i="9"/>
  <c r="AU544" i="9"/>
  <c r="AU543" i="9"/>
  <c r="AU541" i="9"/>
  <c r="AU540" i="9"/>
  <c r="AU538" i="9"/>
  <c r="AU537" i="9"/>
  <c r="AU535" i="9"/>
  <c r="AU534" i="9"/>
  <c r="AU532" i="9"/>
  <c r="AU531" i="9"/>
  <c r="AU529" i="9"/>
  <c r="AU528" i="9"/>
  <c r="AU526" i="9"/>
  <c r="AU525" i="9"/>
  <c r="AU523" i="9"/>
  <c r="AU522" i="9"/>
  <c r="AU520" i="9"/>
  <c r="AU519" i="9"/>
  <c r="AU513" i="9"/>
  <c r="AU512" i="9"/>
  <c r="AU510" i="9"/>
  <c r="AU509" i="9"/>
  <c r="AU507" i="9"/>
  <c r="AU506" i="9"/>
  <c r="AU504" i="9"/>
  <c r="AU503" i="9"/>
  <c r="AU501" i="9"/>
  <c r="AU500" i="9"/>
  <c r="AU498" i="9"/>
  <c r="AU497" i="9"/>
  <c r="AU495" i="9"/>
  <c r="AU494" i="9"/>
  <c r="AU492" i="9"/>
  <c r="AU491" i="9"/>
  <c r="AU488" i="9"/>
  <c r="AU487" i="9"/>
  <c r="AU485" i="9"/>
  <c r="AU484" i="9"/>
  <c r="AU482" i="9"/>
  <c r="AU481" i="9"/>
  <c r="AU479" i="9"/>
  <c r="AU478" i="9"/>
  <c r="AU476" i="9"/>
  <c r="AU475" i="9"/>
  <c r="AU473" i="9"/>
  <c r="AU472" i="9"/>
  <c r="AU470" i="9"/>
  <c r="AU469" i="9"/>
  <c r="AU467" i="9"/>
  <c r="AU466" i="9"/>
  <c r="AU464" i="9"/>
  <c r="AU463" i="9"/>
  <c r="AU461" i="9"/>
  <c r="AU460" i="9"/>
  <c r="AU458" i="9"/>
  <c r="AU457" i="9"/>
  <c r="AU455" i="9"/>
  <c r="AU454" i="9"/>
  <c r="AU452" i="9"/>
  <c r="AU451" i="9"/>
  <c r="AU449" i="9"/>
  <c r="AU448" i="9"/>
  <c r="AU417" i="9"/>
  <c r="AU416" i="9"/>
  <c r="AU414" i="9"/>
  <c r="AU413" i="9"/>
  <c r="AU411" i="9"/>
  <c r="AU410" i="9"/>
  <c r="AU408" i="9"/>
  <c r="AU407" i="9"/>
  <c r="AU405" i="9"/>
  <c r="AU404" i="9"/>
  <c r="AU402" i="9"/>
  <c r="AU401" i="9"/>
  <c r="AU399" i="9"/>
  <c r="AU398" i="9"/>
  <c r="AU396" i="9"/>
  <c r="AU395" i="9"/>
  <c r="AU393" i="9"/>
  <c r="AU392" i="9"/>
  <c r="AU390" i="9"/>
  <c r="AU389" i="9"/>
  <c r="AU387" i="9"/>
  <c r="AU386" i="9"/>
  <c r="AU384" i="9"/>
  <c r="AU383" i="9"/>
  <c r="AU381" i="9"/>
  <c r="AU380" i="9"/>
  <c r="AU378" i="9"/>
  <c r="AU377" i="9"/>
  <c r="AU375" i="9"/>
  <c r="AU374" i="9"/>
  <c r="AU372" i="9"/>
  <c r="AU371" i="9"/>
  <c r="AU369" i="9"/>
  <c r="AU368" i="9"/>
  <c r="AU366" i="9"/>
  <c r="AU365" i="9"/>
  <c r="AU363" i="9"/>
  <c r="AU362" i="9"/>
  <c r="AU360" i="9"/>
  <c r="AU359" i="9"/>
  <c r="AU357" i="9"/>
  <c r="AU356" i="9"/>
  <c r="AU354" i="9"/>
  <c r="AU353" i="9"/>
  <c r="AU351" i="9"/>
  <c r="AU350" i="9"/>
  <c r="AU348" i="9"/>
  <c r="AU347" i="9"/>
  <c r="AU345" i="9"/>
  <c r="AU344" i="9"/>
  <c r="AU342" i="9"/>
  <c r="AU341" i="9"/>
  <c r="AU339" i="9"/>
  <c r="AU338" i="9"/>
  <c r="AU336" i="9"/>
  <c r="AU335" i="9"/>
  <c r="AU333" i="9"/>
  <c r="AU332" i="9"/>
  <c r="AU330" i="9"/>
  <c r="AU329" i="9"/>
  <c r="AU327" i="9"/>
  <c r="AU326" i="9"/>
  <c r="AU324" i="9"/>
  <c r="AU323" i="9"/>
  <c r="AU321" i="9"/>
  <c r="AU320" i="9"/>
  <c r="AU318" i="9"/>
  <c r="AU317" i="9"/>
  <c r="AU315" i="9"/>
  <c r="AU314" i="9"/>
  <c r="AU312" i="9"/>
  <c r="AU311" i="9"/>
  <c r="AU292" i="9"/>
  <c r="AU291" i="9"/>
  <c r="AU249" i="9"/>
  <c r="AU248" i="9"/>
  <c r="AU246" i="9"/>
  <c r="AU245" i="9"/>
  <c r="AU243" i="9"/>
  <c r="AU242" i="9"/>
  <c r="AU240" i="9"/>
  <c r="AU239" i="9"/>
  <c r="AU237" i="9"/>
  <c r="AU236" i="9"/>
  <c r="AU234" i="9"/>
  <c r="AU233" i="9"/>
  <c r="AU231" i="9"/>
  <c r="AU230" i="9"/>
  <c r="AU228" i="9"/>
  <c r="AU227" i="9"/>
  <c r="AU225" i="9"/>
  <c r="AU224" i="9"/>
  <c r="AU222" i="9"/>
  <c r="AU221" i="9"/>
  <c r="AU219" i="9"/>
  <c r="AU218" i="9"/>
  <c r="AU216" i="9"/>
  <c r="AU215" i="9"/>
  <c r="AU213" i="9"/>
  <c r="AU212" i="9"/>
  <c r="AU210" i="9"/>
  <c r="AU209" i="9"/>
  <c r="AU207" i="9"/>
  <c r="AU206" i="9"/>
  <c r="AU204" i="9"/>
  <c r="AU203" i="9"/>
  <c r="AU201" i="9"/>
  <c r="AU200" i="9"/>
  <c r="AU198" i="9"/>
  <c r="AU197" i="9"/>
  <c r="AU195" i="9"/>
  <c r="AU194" i="9"/>
  <c r="AU192" i="9"/>
  <c r="AU191" i="9"/>
  <c r="AU189" i="9"/>
  <c r="AU188" i="9"/>
  <c r="AU186" i="9"/>
  <c r="AU185" i="9"/>
  <c r="AU183" i="9"/>
  <c r="AU182" i="9"/>
  <c r="AU180" i="9"/>
  <c r="AU179" i="9"/>
  <c r="AU177" i="9"/>
  <c r="AU176" i="9"/>
  <c r="AU174" i="9"/>
  <c r="AU173" i="9"/>
  <c r="AU171" i="9"/>
  <c r="AU170" i="9"/>
  <c r="AU168" i="9"/>
  <c r="AU167" i="9"/>
  <c r="AU165" i="9"/>
  <c r="AU164" i="9"/>
  <c r="AU162" i="9"/>
  <c r="AU161" i="9"/>
  <c r="AU159" i="9"/>
  <c r="AU158" i="9"/>
  <c r="AU156" i="9"/>
  <c r="AU155" i="9"/>
  <c r="AU153" i="9"/>
  <c r="AU152" i="9"/>
  <c r="AU150" i="9"/>
  <c r="AU149" i="9"/>
  <c r="AU135" i="9"/>
  <c r="AU134" i="9"/>
  <c r="AU126" i="9"/>
  <c r="AU125" i="9"/>
  <c r="AU118" i="9"/>
  <c r="AU117" i="9"/>
  <c r="AU115" i="9"/>
  <c r="AU114" i="9"/>
  <c r="AU112" i="9"/>
  <c r="AU111" i="9"/>
  <c r="AU102" i="9"/>
  <c r="AU101" i="9"/>
  <c r="AU96" i="9" s="1"/>
  <c r="AU78" i="9"/>
  <c r="AU77" i="9"/>
  <c r="AU75" i="9"/>
  <c r="AU74" i="9"/>
  <c r="AU72" i="9"/>
  <c r="AU71" i="9"/>
  <c r="AU69" i="9"/>
  <c r="AU68" i="9"/>
  <c r="AU55" i="9"/>
  <c r="AU54" i="9"/>
  <c r="AU52" i="9"/>
  <c r="AU51" i="9"/>
  <c r="AU49" i="9"/>
  <c r="AU48" i="9"/>
  <c r="AU46" i="9"/>
  <c r="AU45" i="9"/>
  <c r="AU43" i="9"/>
  <c r="AU42" i="9"/>
  <c r="AU40" i="9"/>
  <c r="AU39" i="9"/>
  <c r="AU37" i="9"/>
  <c r="AU36" i="9"/>
  <c r="AU34" i="9"/>
  <c r="AU33" i="9"/>
  <c r="AU31" i="9"/>
  <c r="AU30" i="9"/>
  <c r="AU28" i="9"/>
  <c r="AU27" i="9"/>
  <c r="AU25" i="9"/>
  <c r="AU24" i="9"/>
  <c r="AU22" i="9"/>
  <c r="AU21" i="9"/>
  <c r="AU19" i="9"/>
  <c r="AU18" i="9"/>
  <c r="AU16" i="9"/>
  <c r="AU15" i="9"/>
  <c r="AU13" i="9"/>
  <c r="AU12" i="9"/>
  <c r="AR562" i="9"/>
  <c r="AR561" i="9"/>
  <c r="AR559" i="9"/>
  <c r="AR558" i="9"/>
  <c r="AR556" i="9"/>
  <c r="AR555" i="9"/>
  <c r="AR553" i="9"/>
  <c r="AR552" i="9"/>
  <c r="AR550" i="9"/>
  <c r="AR549" i="9"/>
  <c r="AR547" i="9"/>
  <c r="AR546" i="9"/>
  <c r="AR544" i="9"/>
  <c r="AR543" i="9"/>
  <c r="AR541" i="9"/>
  <c r="AR540" i="9"/>
  <c r="AR538" i="9"/>
  <c r="AR537" i="9"/>
  <c r="AR535" i="9"/>
  <c r="AR534" i="9"/>
  <c r="AR532" i="9"/>
  <c r="AR531" i="9"/>
  <c r="AR529" i="9"/>
  <c r="AR528" i="9"/>
  <c r="AR526" i="9"/>
  <c r="AR525" i="9"/>
  <c r="AR523" i="9"/>
  <c r="AR522" i="9"/>
  <c r="AR520" i="9"/>
  <c r="AR519" i="9"/>
  <c r="AR513" i="9"/>
  <c r="AR512" i="9"/>
  <c r="AR510" i="9"/>
  <c r="AR509" i="9"/>
  <c r="AR507" i="9"/>
  <c r="AR506" i="9"/>
  <c r="AR504" i="9"/>
  <c r="AR503" i="9"/>
  <c r="AR501" i="9"/>
  <c r="AR500" i="9"/>
  <c r="AR498" i="9"/>
  <c r="AR497" i="9"/>
  <c r="AR495" i="9"/>
  <c r="AR494" i="9"/>
  <c r="AR492" i="9"/>
  <c r="AR491" i="9"/>
  <c r="AR488" i="9"/>
  <c r="AR487" i="9"/>
  <c r="AR485" i="9"/>
  <c r="AR484" i="9"/>
  <c r="AR482" i="9"/>
  <c r="AR481" i="9"/>
  <c r="AR479" i="9"/>
  <c r="AR478" i="9"/>
  <c r="AR476" i="9"/>
  <c r="AR475" i="9"/>
  <c r="AR473" i="9"/>
  <c r="AR472" i="9"/>
  <c r="AR470" i="9"/>
  <c r="AR469" i="9"/>
  <c r="AR467" i="9"/>
  <c r="AR466" i="9"/>
  <c r="AR464" i="9"/>
  <c r="AR463" i="9"/>
  <c r="AR461" i="9"/>
  <c r="AR460" i="9"/>
  <c r="AR458" i="9"/>
  <c r="AR457" i="9"/>
  <c r="AR455" i="9"/>
  <c r="AR454" i="9"/>
  <c r="AR452" i="9"/>
  <c r="AR451" i="9"/>
  <c r="AR449" i="9"/>
  <c r="AR448" i="9"/>
  <c r="AR417" i="9"/>
  <c r="AR416" i="9"/>
  <c r="AR414" i="9"/>
  <c r="AR413" i="9"/>
  <c r="AR411" i="9"/>
  <c r="AR410" i="9"/>
  <c r="AR408" i="9"/>
  <c r="AR407" i="9"/>
  <c r="AR405" i="9"/>
  <c r="AR404" i="9"/>
  <c r="AR402" i="9"/>
  <c r="AR401" i="9"/>
  <c r="AR399" i="9"/>
  <c r="AR398" i="9"/>
  <c r="AR396" i="9"/>
  <c r="AR395" i="9"/>
  <c r="AR393" i="9"/>
  <c r="AR392" i="9"/>
  <c r="AR390" i="9"/>
  <c r="AR389" i="9"/>
  <c r="AR387" i="9"/>
  <c r="AR386" i="9"/>
  <c r="AR384" i="9"/>
  <c r="AR383" i="9"/>
  <c r="AR381" i="9"/>
  <c r="AR380" i="9"/>
  <c r="AR378" i="9"/>
  <c r="AR377" i="9"/>
  <c r="AR375" i="9"/>
  <c r="AR374" i="9"/>
  <c r="AR372" i="9"/>
  <c r="AR371" i="9"/>
  <c r="AR369" i="9"/>
  <c r="AR368" i="9"/>
  <c r="AR366" i="9"/>
  <c r="AR365" i="9"/>
  <c r="AR363" i="9"/>
  <c r="AR362" i="9"/>
  <c r="AR360" i="9"/>
  <c r="AR359" i="9"/>
  <c r="AR357" i="9"/>
  <c r="AR356" i="9"/>
  <c r="AR354" i="9"/>
  <c r="AR353" i="9"/>
  <c r="AR351" i="9"/>
  <c r="AR350" i="9"/>
  <c r="AR348" i="9"/>
  <c r="AR347" i="9"/>
  <c r="AR345" i="9"/>
  <c r="AR344" i="9"/>
  <c r="AR342" i="9"/>
  <c r="AR341" i="9"/>
  <c r="AR339" i="9"/>
  <c r="AR338" i="9"/>
  <c r="AR336" i="9"/>
  <c r="AR335" i="9"/>
  <c r="AR333" i="9"/>
  <c r="AR332" i="9"/>
  <c r="AR330" i="9"/>
  <c r="AR329" i="9"/>
  <c r="AR327" i="9"/>
  <c r="AR326" i="9"/>
  <c r="AR324" i="9"/>
  <c r="AR323" i="9"/>
  <c r="AR321" i="9"/>
  <c r="AR320" i="9"/>
  <c r="AR318" i="9"/>
  <c r="AR317" i="9"/>
  <c r="AR315" i="9"/>
  <c r="AR314" i="9"/>
  <c r="AR312" i="9"/>
  <c r="AR311" i="9"/>
  <c r="AR292" i="9"/>
  <c r="AR291" i="9"/>
  <c r="AR249" i="9"/>
  <c r="AR248" i="9"/>
  <c r="AR246" i="9"/>
  <c r="AR245" i="9"/>
  <c r="AR243" i="9"/>
  <c r="AR242" i="9"/>
  <c r="AR240" i="9"/>
  <c r="AR239" i="9"/>
  <c r="AR237" i="9"/>
  <c r="AR236" i="9"/>
  <c r="AR234" i="9"/>
  <c r="AR233" i="9"/>
  <c r="AR231" i="9"/>
  <c r="AR230" i="9"/>
  <c r="AR228" i="9"/>
  <c r="AR227" i="9"/>
  <c r="AR225" i="9"/>
  <c r="AR224" i="9"/>
  <c r="AR222" i="9"/>
  <c r="AR221" i="9"/>
  <c r="AR219" i="9"/>
  <c r="AR218" i="9"/>
  <c r="AR216" i="9"/>
  <c r="AR215" i="9"/>
  <c r="AR213" i="9"/>
  <c r="AR212" i="9"/>
  <c r="AR210" i="9"/>
  <c r="AR209" i="9"/>
  <c r="AR207" i="9"/>
  <c r="AR206" i="9"/>
  <c r="AR204" i="9"/>
  <c r="AR203" i="9"/>
  <c r="AR201" i="9"/>
  <c r="AR200" i="9"/>
  <c r="AR198" i="9"/>
  <c r="AR197" i="9"/>
  <c r="AR195" i="9"/>
  <c r="AR194" i="9"/>
  <c r="AR192" i="9"/>
  <c r="AR191" i="9"/>
  <c r="AR189" i="9"/>
  <c r="AR188" i="9"/>
  <c r="AR186" i="9"/>
  <c r="AR185" i="9"/>
  <c r="AR183" i="9"/>
  <c r="AR182" i="9"/>
  <c r="AR180" i="9"/>
  <c r="AR179" i="9"/>
  <c r="AR177" i="9"/>
  <c r="AR176" i="9"/>
  <c r="AR174" i="9"/>
  <c r="AR173" i="9"/>
  <c r="AR171" i="9"/>
  <c r="AR170" i="9"/>
  <c r="AR168" i="9"/>
  <c r="AR167" i="9"/>
  <c r="AR165" i="9"/>
  <c r="AR164" i="9"/>
  <c r="AR162" i="9"/>
  <c r="AR161" i="9"/>
  <c r="AR159" i="9"/>
  <c r="AR158" i="9"/>
  <c r="AR156" i="9"/>
  <c r="AR155" i="9"/>
  <c r="AR153" i="9"/>
  <c r="AR152" i="9"/>
  <c r="AR150" i="9"/>
  <c r="AR149" i="9"/>
  <c r="AR135" i="9"/>
  <c r="AR134" i="9"/>
  <c r="AR126" i="9"/>
  <c r="AR125" i="9"/>
  <c r="AR118" i="9"/>
  <c r="AR117" i="9"/>
  <c r="AR115" i="9"/>
  <c r="AR114" i="9"/>
  <c r="AR112" i="9"/>
  <c r="AR111" i="9"/>
  <c r="AR102" i="9"/>
  <c r="AR101" i="9"/>
  <c r="AR96" i="9" s="1"/>
  <c r="AR78" i="9"/>
  <c r="AR77" i="9"/>
  <c r="AR75" i="9"/>
  <c r="AR74" i="9"/>
  <c r="AR72" i="9"/>
  <c r="AR71" i="9"/>
  <c r="AR69" i="9"/>
  <c r="AR68" i="9"/>
  <c r="AR55" i="9"/>
  <c r="AR54" i="9"/>
  <c r="AR52" i="9"/>
  <c r="AR51" i="9"/>
  <c r="AR49" i="9"/>
  <c r="AR48" i="9"/>
  <c r="AR46" i="9"/>
  <c r="AR45" i="9"/>
  <c r="AR43" i="9"/>
  <c r="AR42" i="9"/>
  <c r="AR40" i="9"/>
  <c r="AR39" i="9"/>
  <c r="AR37" i="9"/>
  <c r="AR36" i="9"/>
  <c r="AR34" i="9"/>
  <c r="AR33" i="9"/>
  <c r="AR31" i="9"/>
  <c r="AR30" i="9"/>
  <c r="AR28" i="9"/>
  <c r="AR27" i="9"/>
  <c r="AR25" i="9"/>
  <c r="AR24" i="9"/>
  <c r="AR22" i="9"/>
  <c r="AR21" i="9"/>
  <c r="AR19" i="9"/>
  <c r="AR18" i="9"/>
  <c r="AR16" i="9"/>
  <c r="AR15" i="9"/>
  <c r="AR13" i="9"/>
  <c r="AR12" i="9"/>
  <c r="AO562" i="9"/>
  <c r="AO561" i="9"/>
  <c r="AO559" i="9"/>
  <c r="AO558" i="9"/>
  <c r="AO556" i="9"/>
  <c r="AO555" i="9"/>
  <c r="AO553" i="9"/>
  <c r="AO552" i="9"/>
  <c r="AO550" i="9"/>
  <c r="AO549" i="9"/>
  <c r="AO547" i="9"/>
  <c r="AO546" i="9"/>
  <c r="AO544" i="9"/>
  <c r="AO543" i="9"/>
  <c r="AO541" i="9"/>
  <c r="AO540" i="9"/>
  <c r="AO538" i="9"/>
  <c r="AO537" i="9"/>
  <c r="AO535" i="9"/>
  <c r="AO534" i="9"/>
  <c r="AO532" i="9"/>
  <c r="AO531" i="9"/>
  <c r="AO529" i="9"/>
  <c r="AO528" i="9"/>
  <c r="AO526" i="9"/>
  <c r="AO525" i="9"/>
  <c r="AO523" i="9"/>
  <c r="AO522" i="9"/>
  <c r="AO520" i="9"/>
  <c r="AO519" i="9"/>
  <c r="AO513" i="9"/>
  <c r="AO512" i="9"/>
  <c r="AO510" i="9"/>
  <c r="AO509" i="9"/>
  <c r="AO507" i="9"/>
  <c r="AO506" i="9"/>
  <c r="AO504" i="9"/>
  <c r="AO503" i="9"/>
  <c r="AO501" i="9"/>
  <c r="AO500" i="9"/>
  <c r="AO498" i="9"/>
  <c r="AO497" i="9"/>
  <c r="AO495" i="9"/>
  <c r="AO494" i="9"/>
  <c r="AO492" i="9"/>
  <c r="AO491" i="9"/>
  <c r="AO488" i="9"/>
  <c r="AO487" i="9"/>
  <c r="AO485" i="9"/>
  <c r="AO484" i="9"/>
  <c r="AO482" i="9"/>
  <c r="AO481" i="9"/>
  <c r="AO479" i="9"/>
  <c r="AO478" i="9"/>
  <c r="AO476" i="9"/>
  <c r="AO475" i="9"/>
  <c r="AO473" i="9"/>
  <c r="AO472" i="9"/>
  <c r="AO470" i="9"/>
  <c r="AO469" i="9"/>
  <c r="AO467" i="9"/>
  <c r="AO466" i="9"/>
  <c r="AO464" i="9"/>
  <c r="AO463" i="9"/>
  <c r="AO461" i="9"/>
  <c r="AO460" i="9"/>
  <c r="AO458" i="9"/>
  <c r="AO457" i="9"/>
  <c r="AO455" i="9"/>
  <c r="AO454" i="9"/>
  <c r="AO452" i="9"/>
  <c r="AO451" i="9"/>
  <c r="AO449" i="9"/>
  <c r="AO448" i="9"/>
  <c r="AO417" i="9"/>
  <c r="AO416" i="9"/>
  <c r="AO414" i="9"/>
  <c r="AO413" i="9"/>
  <c r="AO411" i="9"/>
  <c r="AO410" i="9"/>
  <c r="AO408" i="9"/>
  <c r="AO407" i="9"/>
  <c r="AO405" i="9"/>
  <c r="AO404" i="9"/>
  <c r="AO402" i="9"/>
  <c r="AO401" i="9"/>
  <c r="AO399" i="9"/>
  <c r="AO398" i="9"/>
  <c r="AO396" i="9"/>
  <c r="AO395" i="9"/>
  <c r="AO393" i="9"/>
  <c r="AO392" i="9"/>
  <c r="AO390" i="9"/>
  <c r="AO389" i="9"/>
  <c r="AO387" i="9"/>
  <c r="AO386" i="9"/>
  <c r="AO384" i="9"/>
  <c r="AO383" i="9"/>
  <c r="AO381" i="9"/>
  <c r="AO380" i="9"/>
  <c r="AO378" i="9"/>
  <c r="AO377" i="9"/>
  <c r="AO375" i="9"/>
  <c r="AO374" i="9"/>
  <c r="AO372" i="9"/>
  <c r="AO371" i="9"/>
  <c r="AO369" i="9"/>
  <c r="AO368" i="9"/>
  <c r="AO366" i="9"/>
  <c r="AO365" i="9"/>
  <c r="AO363" i="9"/>
  <c r="AO362" i="9"/>
  <c r="AO360" i="9"/>
  <c r="AO359" i="9"/>
  <c r="AO357" i="9"/>
  <c r="AO356" i="9"/>
  <c r="AO354" i="9"/>
  <c r="AO353" i="9"/>
  <c r="AO351" i="9"/>
  <c r="AO350" i="9"/>
  <c r="AO348" i="9"/>
  <c r="AO347" i="9"/>
  <c r="AO345" i="9"/>
  <c r="AO344" i="9"/>
  <c r="AO342" i="9"/>
  <c r="AO341" i="9"/>
  <c r="AO339" i="9"/>
  <c r="AO338" i="9"/>
  <c r="AO336" i="9"/>
  <c r="AO335" i="9"/>
  <c r="AO333" i="9"/>
  <c r="AO332" i="9"/>
  <c r="AO330" i="9"/>
  <c r="AO329" i="9"/>
  <c r="AO327" i="9"/>
  <c r="AO326" i="9"/>
  <c r="AO324" i="9"/>
  <c r="AO323" i="9"/>
  <c r="AO321" i="9"/>
  <c r="AO320" i="9"/>
  <c r="AO318" i="9"/>
  <c r="AO317" i="9"/>
  <c r="AO315" i="9"/>
  <c r="AO314" i="9"/>
  <c r="AO312" i="9"/>
  <c r="AO311" i="9"/>
  <c r="AO292" i="9"/>
  <c r="AO291" i="9"/>
  <c r="AO249" i="9"/>
  <c r="AO248" i="9"/>
  <c r="AO246" i="9"/>
  <c r="AO245" i="9"/>
  <c r="AO243" i="9"/>
  <c r="AO242" i="9"/>
  <c r="AO240" i="9"/>
  <c r="AO239" i="9"/>
  <c r="AO237" i="9"/>
  <c r="AO236" i="9"/>
  <c r="AO234" i="9"/>
  <c r="AO233" i="9"/>
  <c r="AO231" i="9"/>
  <c r="AO230" i="9"/>
  <c r="AO228" i="9"/>
  <c r="AO227" i="9"/>
  <c r="AO225" i="9"/>
  <c r="AO224" i="9"/>
  <c r="AO222" i="9"/>
  <c r="AO221" i="9"/>
  <c r="AO219" i="9"/>
  <c r="AO218" i="9"/>
  <c r="AO216" i="9"/>
  <c r="AO215" i="9"/>
  <c r="AO213" i="9"/>
  <c r="AO212" i="9"/>
  <c r="AO210" i="9"/>
  <c r="AO209" i="9"/>
  <c r="AO207" i="9"/>
  <c r="AO206" i="9"/>
  <c r="AO204" i="9"/>
  <c r="AO203" i="9"/>
  <c r="AO201" i="9"/>
  <c r="AO200" i="9"/>
  <c r="AO198" i="9"/>
  <c r="AO197" i="9"/>
  <c r="AO195" i="9"/>
  <c r="AO194" i="9"/>
  <c r="AO192" i="9"/>
  <c r="AO191" i="9"/>
  <c r="AO189" i="9"/>
  <c r="AO188" i="9"/>
  <c r="AO186" i="9"/>
  <c r="AO185" i="9"/>
  <c r="AO183" i="9"/>
  <c r="AO182" i="9"/>
  <c r="AO180" i="9"/>
  <c r="AO179" i="9"/>
  <c r="AO177" i="9"/>
  <c r="AO176" i="9"/>
  <c r="AO174" i="9"/>
  <c r="AO173" i="9"/>
  <c r="AO171" i="9"/>
  <c r="AO170" i="9"/>
  <c r="AO168" i="9"/>
  <c r="AO167" i="9"/>
  <c r="AO165" i="9"/>
  <c r="AO164" i="9"/>
  <c r="AO162" i="9"/>
  <c r="AO161" i="9"/>
  <c r="AO159" i="9"/>
  <c r="AO158" i="9"/>
  <c r="AO156" i="9"/>
  <c r="AO155" i="9"/>
  <c r="AO153" i="9"/>
  <c r="AO152" i="9"/>
  <c r="AO150" i="9"/>
  <c r="AO149" i="9"/>
  <c r="AO135" i="9"/>
  <c r="AO134" i="9"/>
  <c r="AO126" i="9"/>
  <c r="AO125" i="9"/>
  <c r="AO118" i="9"/>
  <c r="AO117" i="9"/>
  <c r="AO115" i="9"/>
  <c r="AO114" i="9"/>
  <c r="AO112" i="9"/>
  <c r="AO111" i="9"/>
  <c r="AO102" i="9"/>
  <c r="AO101" i="9"/>
  <c r="AO78" i="9"/>
  <c r="AO77" i="9"/>
  <c r="AO75" i="9"/>
  <c r="AO74" i="9"/>
  <c r="AO72" i="9"/>
  <c r="AO71" i="9"/>
  <c r="AO69" i="9"/>
  <c r="AO68" i="9"/>
  <c r="AO55" i="9"/>
  <c r="AO54" i="9"/>
  <c r="AO52" i="9"/>
  <c r="AO51" i="9"/>
  <c r="AO49" i="9"/>
  <c r="AO48" i="9"/>
  <c r="AO46" i="9"/>
  <c r="AO45" i="9"/>
  <c r="AO43" i="9"/>
  <c r="AO42" i="9"/>
  <c r="AO40" i="9"/>
  <c r="AO39" i="9"/>
  <c r="AO37" i="9"/>
  <c r="AO36" i="9"/>
  <c r="AO34" i="9"/>
  <c r="AO33" i="9"/>
  <c r="AO31" i="9"/>
  <c r="AO30" i="9"/>
  <c r="AO28" i="9"/>
  <c r="AO27" i="9"/>
  <c r="AO25" i="9"/>
  <c r="AO24" i="9"/>
  <c r="AO22" i="9"/>
  <c r="AO21" i="9"/>
  <c r="AO19" i="9"/>
  <c r="AO18" i="9"/>
  <c r="AO16" i="9"/>
  <c r="AO15" i="9"/>
  <c r="AO13" i="9"/>
  <c r="AO12" i="9"/>
  <c r="AL562" i="9"/>
  <c r="AL561" i="9"/>
  <c r="AL559" i="9"/>
  <c r="AL558" i="9"/>
  <c r="AL556" i="9"/>
  <c r="AL555" i="9"/>
  <c r="AL553" i="9"/>
  <c r="AL552" i="9"/>
  <c r="AL550" i="9"/>
  <c r="AL549" i="9"/>
  <c r="AL547" i="9"/>
  <c r="AL546" i="9"/>
  <c r="AL544" i="9"/>
  <c r="AL543" i="9"/>
  <c r="AL541" i="9"/>
  <c r="AL540" i="9"/>
  <c r="AL538" i="9"/>
  <c r="AL537" i="9"/>
  <c r="AL535" i="9"/>
  <c r="AL534" i="9"/>
  <c r="AL532" i="9"/>
  <c r="AL531" i="9"/>
  <c r="AL529" i="9"/>
  <c r="AL528" i="9"/>
  <c r="AL526" i="9"/>
  <c r="AL525" i="9"/>
  <c r="AL523" i="9"/>
  <c r="AL522" i="9"/>
  <c r="AL520" i="9"/>
  <c r="AL519" i="9"/>
  <c r="AL513" i="9"/>
  <c r="AL512" i="9"/>
  <c r="AL510" i="9"/>
  <c r="AL509" i="9"/>
  <c r="AL507" i="9"/>
  <c r="AL506" i="9"/>
  <c r="AL504" i="9"/>
  <c r="AL503" i="9"/>
  <c r="AL501" i="9"/>
  <c r="AL500" i="9"/>
  <c r="AL498" i="9"/>
  <c r="AL497" i="9"/>
  <c r="AL495" i="9"/>
  <c r="AL494" i="9"/>
  <c r="AL492" i="9"/>
  <c r="AL491" i="9"/>
  <c r="AL488" i="9"/>
  <c r="AL487" i="9"/>
  <c r="AL485" i="9"/>
  <c r="AL484" i="9"/>
  <c r="AL482" i="9"/>
  <c r="AL481" i="9"/>
  <c r="AL479" i="9"/>
  <c r="AL478" i="9"/>
  <c r="AL476" i="9"/>
  <c r="AL475" i="9"/>
  <c r="AL473" i="9"/>
  <c r="AL472" i="9"/>
  <c r="AL470" i="9"/>
  <c r="AL469" i="9"/>
  <c r="AL467" i="9"/>
  <c r="AL466" i="9"/>
  <c r="AL464" i="9"/>
  <c r="AL463" i="9"/>
  <c r="AL461" i="9"/>
  <c r="AL460" i="9"/>
  <c r="AL458" i="9"/>
  <c r="AL457" i="9"/>
  <c r="AL455" i="9"/>
  <c r="AL454" i="9"/>
  <c r="AL452" i="9"/>
  <c r="AL451" i="9"/>
  <c r="AL449" i="9"/>
  <c r="AL448" i="9"/>
  <c r="AL417" i="9"/>
  <c r="AL416" i="9"/>
  <c r="AL414" i="9"/>
  <c r="AL413" i="9"/>
  <c r="AL411" i="9"/>
  <c r="AL410" i="9"/>
  <c r="AL408" i="9"/>
  <c r="AL407" i="9"/>
  <c r="AL405" i="9"/>
  <c r="AL404" i="9"/>
  <c r="AL402" i="9"/>
  <c r="AL401" i="9"/>
  <c r="AL399" i="9"/>
  <c r="AL398" i="9"/>
  <c r="AL396" i="9"/>
  <c r="AL395" i="9"/>
  <c r="AL393" i="9"/>
  <c r="AL392" i="9"/>
  <c r="AL390" i="9"/>
  <c r="AL389" i="9"/>
  <c r="AL387" i="9"/>
  <c r="AL386" i="9"/>
  <c r="AL384" i="9"/>
  <c r="AL383" i="9"/>
  <c r="AL381" i="9"/>
  <c r="AL380" i="9"/>
  <c r="AL378" i="9"/>
  <c r="AL377" i="9"/>
  <c r="AL375" i="9"/>
  <c r="AL374" i="9"/>
  <c r="AL372" i="9"/>
  <c r="AL371" i="9"/>
  <c r="AL369" i="9"/>
  <c r="AL368" i="9"/>
  <c r="AL366" i="9"/>
  <c r="AL365" i="9"/>
  <c r="AL363" i="9"/>
  <c r="AL362" i="9"/>
  <c r="AL360" i="9"/>
  <c r="AL359" i="9"/>
  <c r="AL357" i="9"/>
  <c r="AL356" i="9"/>
  <c r="AL354" i="9"/>
  <c r="AL353" i="9"/>
  <c r="AL351" i="9"/>
  <c r="AL350" i="9"/>
  <c r="AL348" i="9"/>
  <c r="AL347" i="9"/>
  <c r="AL345" i="9"/>
  <c r="AL344" i="9"/>
  <c r="AL342" i="9"/>
  <c r="AL341" i="9"/>
  <c r="AL339" i="9"/>
  <c r="AL338" i="9"/>
  <c r="AL336" i="9"/>
  <c r="AL335" i="9"/>
  <c r="AL333" i="9"/>
  <c r="AL332" i="9"/>
  <c r="AL330" i="9"/>
  <c r="AL329" i="9"/>
  <c r="AL327" i="9"/>
  <c r="AL326" i="9"/>
  <c r="AL324" i="9"/>
  <c r="AL323" i="9"/>
  <c r="AL321" i="9"/>
  <c r="AL320" i="9"/>
  <c r="AL318" i="9"/>
  <c r="AL317" i="9"/>
  <c r="AL315" i="9"/>
  <c r="AL314" i="9"/>
  <c r="AL312" i="9"/>
  <c r="AL311" i="9"/>
  <c r="AL292" i="9"/>
  <c r="AL291" i="9"/>
  <c r="AL249" i="9"/>
  <c r="AL248" i="9"/>
  <c r="AL246" i="9"/>
  <c r="AL245" i="9"/>
  <c r="AL243" i="9"/>
  <c r="AL242" i="9"/>
  <c r="AL240" i="9"/>
  <c r="AL239" i="9"/>
  <c r="AL237" i="9"/>
  <c r="AL236" i="9"/>
  <c r="AL234" i="9"/>
  <c r="AL233" i="9"/>
  <c r="AL231" i="9"/>
  <c r="AL230" i="9"/>
  <c r="AL228" i="9"/>
  <c r="AL227" i="9"/>
  <c r="AL225" i="9"/>
  <c r="AL224" i="9"/>
  <c r="AL222" i="9"/>
  <c r="AL221" i="9"/>
  <c r="AL219" i="9"/>
  <c r="AL218" i="9"/>
  <c r="AL216" i="9"/>
  <c r="AL215" i="9"/>
  <c r="AL213" i="9"/>
  <c r="AL212" i="9"/>
  <c r="AL210" i="9"/>
  <c r="AL209" i="9"/>
  <c r="AL207" i="9"/>
  <c r="AL206" i="9"/>
  <c r="AL204" i="9"/>
  <c r="AL203" i="9"/>
  <c r="AL201" i="9"/>
  <c r="AL200" i="9"/>
  <c r="AL198" i="9"/>
  <c r="AL197" i="9"/>
  <c r="AL195" i="9"/>
  <c r="AL194" i="9"/>
  <c r="AL192" i="9"/>
  <c r="AL191" i="9"/>
  <c r="AL189" i="9"/>
  <c r="AL188" i="9"/>
  <c r="AL186" i="9"/>
  <c r="AL185" i="9"/>
  <c r="AL183" i="9"/>
  <c r="AL182" i="9"/>
  <c r="AL180" i="9"/>
  <c r="AL179" i="9"/>
  <c r="AL177" i="9"/>
  <c r="AL176" i="9"/>
  <c r="AL174" i="9"/>
  <c r="AL173" i="9"/>
  <c r="AL171" i="9"/>
  <c r="AL170" i="9"/>
  <c r="AL168" i="9"/>
  <c r="AL167" i="9"/>
  <c r="AL165" i="9"/>
  <c r="AL164" i="9"/>
  <c r="AL162" i="9"/>
  <c r="AL161" i="9"/>
  <c r="AL159" i="9"/>
  <c r="AL158" i="9"/>
  <c r="AL156" i="9"/>
  <c r="AL155" i="9"/>
  <c r="AL153" i="9"/>
  <c r="AL152" i="9"/>
  <c r="AL150" i="9"/>
  <c r="AL149" i="9"/>
  <c r="AL135" i="9"/>
  <c r="AL134" i="9"/>
  <c r="AL126" i="9"/>
  <c r="AL125" i="9"/>
  <c r="AL118" i="9"/>
  <c r="AL117" i="9"/>
  <c r="AL115" i="9"/>
  <c r="AL114" i="9"/>
  <c r="AL112" i="9"/>
  <c r="AL111" i="9"/>
  <c r="AL102" i="9"/>
  <c r="AL101" i="9"/>
  <c r="AL78" i="9"/>
  <c r="AL77" i="9"/>
  <c r="AL75" i="9"/>
  <c r="AL74" i="9"/>
  <c r="AL72" i="9"/>
  <c r="AL71" i="9"/>
  <c r="AL69" i="9"/>
  <c r="AL68" i="9"/>
  <c r="AL55" i="9"/>
  <c r="AL54" i="9"/>
  <c r="AL52" i="9"/>
  <c r="AL51" i="9"/>
  <c r="AL49" i="9"/>
  <c r="AL48" i="9"/>
  <c r="AL46" i="9"/>
  <c r="AL45" i="9"/>
  <c r="AL43" i="9"/>
  <c r="AL42" i="9"/>
  <c r="AL40" i="9"/>
  <c r="AL39" i="9"/>
  <c r="AL37" i="9"/>
  <c r="AL36" i="9"/>
  <c r="AL34" i="9"/>
  <c r="AL33" i="9"/>
  <c r="AL31" i="9"/>
  <c r="AL30" i="9"/>
  <c r="AL28" i="9"/>
  <c r="AL27" i="9"/>
  <c r="AL25" i="9"/>
  <c r="AL24" i="9"/>
  <c r="AL22" i="9"/>
  <c r="AL21" i="9"/>
  <c r="AL19" i="9"/>
  <c r="AL18" i="9"/>
  <c r="AL16" i="9"/>
  <c r="AL15" i="9"/>
  <c r="AL13" i="9"/>
  <c r="AL12" i="9"/>
  <c r="AH562" i="9"/>
  <c r="AH561" i="9"/>
  <c r="AH559" i="9"/>
  <c r="AH558" i="9"/>
  <c r="AH556" i="9"/>
  <c r="AH555" i="9"/>
  <c r="AH553" i="9"/>
  <c r="AH552" i="9"/>
  <c r="AH550" i="9"/>
  <c r="AH549" i="9"/>
  <c r="AH547" i="9"/>
  <c r="AH546" i="9"/>
  <c r="AH544" i="9"/>
  <c r="AH543" i="9"/>
  <c r="AH541" i="9"/>
  <c r="AH540" i="9"/>
  <c r="AH538" i="9"/>
  <c r="AH537" i="9"/>
  <c r="AH535" i="9"/>
  <c r="AH534" i="9"/>
  <c r="AH532" i="9"/>
  <c r="AH531" i="9"/>
  <c r="AH529" i="9"/>
  <c r="AH528" i="9"/>
  <c r="AH526" i="9"/>
  <c r="AH525" i="9"/>
  <c r="AH523" i="9"/>
  <c r="AH522" i="9"/>
  <c r="AH520" i="9"/>
  <c r="AH519" i="9"/>
  <c r="AH513" i="9"/>
  <c r="AH512" i="9"/>
  <c r="AH510" i="9"/>
  <c r="AH509" i="9"/>
  <c r="AH507" i="9"/>
  <c r="AH506" i="9"/>
  <c r="AH504" i="9"/>
  <c r="AH503" i="9"/>
  <c r="AH501" i="9"/>
  <c r="AH500" i="9"/>
  <c r="AH498" i="9"/>
  <c r="AH497" i="9"/>
  <c r="AH495" i="9"/>
  <c r="AH494" i="9"/>
  <c r="AH492" i="9"/>
  <c r="AH491" i="9"/>
  <c r="AH488" i="9"/>
  <c r="AH487" i="9"/>
  <c r="AH485" i="9"/>
  <c r="AH484" i="9"/>
  <c r="AH482" i="9"/>
  <c r="AH481" i="9"/>
  <c r="AH479" i="9"/>
  <c r="AH478" i="9"/>
  <c r="AH476" i="9"/>
  <c r="AH475" i="9"/>
  <c r="AH473" i="9"/>
  <c r="AH472" i="9"/>
  <c r="AH470" i="9"/>
  <c r="AH469" i="9"/>
  <c r="AH467" i="9"/>
  <c r="AH466" i="9"/>
  <c r="AH464" i="9"/>
  <c r="AH463" i="9"/>
  <c r="AH461" i="9"/>
  <c r="AH460" i="9"/>
  <c r="AH458" i="9"/>
  <c r="AH457" i="9"/>
  <c r="AH455" i="9"/>
  <c r="AH454" i="9"/>
  <c r="AH452" i="9"/>
  <c r="AH451" i="9"/>
  <c r="AH449" i="9"/>
  <c r="AH448" i="9"/>
  <c r="AH417" i="9"/>
  <c r="AH416" i="9"/>
  <c r="AH414" i="9"/>
  <c r="AH413" i="9"/>
  <c r="AH411" i="9"/>
  <c r="AH410" i="9"/>
  <c r="AH408" i="9"/>
  <c r="AH407" i="9"/>
  <c r="AH405" i="9"/>
  <c r="AH404" i="9"/>
  <c r="AH402" i="9"/>
  <c r="AH401" i="9"/>
  <c r="AH399" i="9"/>
  <c r="AH398" i="9"/>
  <c r="AH396" i="9"/>
  <c r="AH395" i="9"/>
  <c r="AH393" i="9"/>
  <c r="AH392" i="9"/>
  <c r="AH390" i="9"/>
  <c r="AH389" i="9"/>
  <c r="AH387" i="9"/>
  <c r="AH386" i="9"/>
  <c r="AH384" i="9"/>
  <c r="AH383" i="9"/>
  <c r="AH381" i="9"/>
  <c r="AH380" i="9"/>
  <c r="AH378" i="9"/>
  <c r="AH377" i="9"/>
  <c r="AH375" i="9"/>
  <c r="AH374" i="9"/>
  <c r="AH372" i="9"/>
  <c r="AH371" i="9"/>
  <c r="AH369" i="9"/>
  <c r="AH368" i="9"/>
  <c r="AH366" i="9"/>
  <c r="AH365" i="9"/>
  <c r="AH363" i="9"/>
  <c r="AH362" i="9"/>
  <c r="AH360" i="9"/>
  <c r="AH359" i="9"/>
  <c r="AH357" i="9"/>
  <c r="AH356" i="9"/>
  <c r="AH354" i="9"/>
  <c r="AH353" i="9"/>
  <c r="AH351" i="9"/>
  <c r="AH350" i="9"/>
  <c r="AH348" i="9"/>
  <c r="AH347" i="9"/>
  <c r="AH345" i="9"/>
  <c r="AH344" i="9"/>
  <c r="AH342" i="9"/>
  <c r="AH341" i="9"/>
  <c r="AH339" i="9"/>
  <c r="AH338" i="9"/>
  <c r="AH336" i="9"/>
  <c r="AH335" i="9"/>
  <c r="AH333" i="9"/>
  <c r="AH332" i="9"/>
  <c r="AH330" i="9"/>
  <c r="AH329" i="9"/>
  <c r="AH327" i="9"/>
  <c r="AH326" i="9"/>
  <c r="AH324" i="9"/>
  <c r="AH323" i="9"/>
  <c r="AH321" i="9"/>
  <c r="AH320" i="9"/>
  <c r="AH318" i="9"/>
  <c r="AH317" i="9"/>
  <c r="AH315" i="9"/>
  <c r="AH314" i="9"/>
  <c r="AH312" i="9"/>
  <c r="AH311" i="9"/>
  <c r="AH292" i="9"/>
  <c r="AH291" i="9"/>
  <c r="AH249" i="9"/>
  <c r="AH248" i="9"/>
  <c r="AH246" i="9"/>
  <c r="AH245" i="9"/>
  <c r="AH243" i="9"/>
  <c r="AH242" i="9"/>
  <c r="AH240" i="9"/>
  <c r="AH239" i="9"/>
  <c r="AH237" i="9"/>
  <c r="AH236" i="9"/>
  <c r="AH234" i="9"/>
  <c r="AH233" i="9"/>
  <c r="AH231" i="9"/>
  <c r="AH230" i="9"/>
  <c r="AH228" i="9"/>
  <c r="AH227" i="9"/>
  <c r="AH225" i="9"/>
  <c r="AH224" i="9"/>
  <c r="AH222" i="9"/>
  <c r="AH221" i="9"/>
  <c r="AH219" i="9"/>
  <c r="AH218" i="9"/>
  <c r="AH216" i="9"/>
  <c r="AH215" i="9"/>
  <c r="AH213" i="9"/>
  <c r="AH212" i="9"/>
  <c r="AH210" i="9"/>
  <c r="AH209" i="9"/>
  <c r="AH207" i="9"/>
  <c r="AH206" i="9"/>
  <c r="AH204" i="9"/>
  <c r="AH203" i="9"/>
  <c r="AH201" i="9"/>
  <c r="AH200" i="9"/>
  <c r="AH198" i="9"/>
  <c r="AH197" i="9"/>
  <c r="AH195" i="9"/>
  <c r="AH194" i="9"/>
  <c r="AH192" i="9"/>
  <c r="AH191" i="9"/>
  <c r="AH189" i="9"/>
  <c r="AH188" i="9"/>
  <c r="AH186" i="9"/>
  <c r="AH185" i="9"/>
  <c r="AH183" i="9"/>
  <c r="AH182" i="9"/>
  <c r="AH180" i="9"/>
  <c r="AH179" i="9"/>
  <c r="AH177" i="9"/>
  <c r="AH176" i="9"/>
  <c r="AH174" i="9"/>
  <c r="AH173" i="9"/>
  <c r="AH171" i="9"/>
  <c r="AH170" i="9"/>
  <c r="AH168" i="9"/>
  <c r="AH167" i="9"/>
  <c r="AH165" i="9"/>
  <c r="AH164" i="9"/>
  <c r="AH162" i="9"/>
  <c r="AH161" i="9"/>
  <c r="AH159" i="9"/>
  <c r="AH158" i="9"/>
  <c r="AH156" i="9"/>
  <c r="AH155" i="9"/>
  <c r="AH153" i="9"/>
  <c r="AH152" i="9"/>
  <c r="AH150" i="9"/>
  <c r="AH149" i="9"/>
  <c r="AH135" i="9"/>
  <c r="AH134" i="9"/>
  <c r="AH126" i="9"/>
  <c r="AH125" i="9"/>
  <c r="AH118" i="9"/>
  <c r="AH117" i="9"/>
  <c r="AH115" i="9"/>
  <c r="AH114" i="9"/>
  <c r="AH112" i="9"/>
  <c r="AH111" i="9"/>
  <c r="AH102" i="9"/>
  <c r="AH101" i="9"/>
  <c r="AH78" i="9"/>
  <c r="AH77" i="9"/>
  <c r="AH75" i="9"/>
  <c r="AH74" i="9"/>
  <c r="AH72" i="9"/>
  <c r="AH71" i="9"/>
  <c r="AH69" i="9"/>
  <c r="AH68" i="9"/>
  <c r="AH55" i="9"/>
  <c r="AH54" i="9"/>
  <c r="AH52" i="9"/>
  <c r="AH51" i="9"/>
  <c r="AH49" i="9"/>
  <c r="AH48" i="9"/>
  <c r="AH46" i="9"/>
  <c r="AH45" i="9"/>
  <c r="AH43" i="9"/>
  <c r="AH42" i="9"/>
  <c r="AH40" i="9"/>
  <c r="AH39" i="9"/>
  <c r="AH37" i="9"/>
  <c r="AH36" i="9"/>
  <c r="AH34" i="9"/>
  <c r="AH33" i="9"/>
  <c r="AH31" i="9"/>
  <c r="AH30" i="9"/>
  <c r="AH28" i="9"/>
  <c r="AH27" i="9"/>
  <c r="AH25" i="9"/>
  <c r="AH24" i="9"/>
  <c r="AH22" i="9"/>
  <c r="AH21" i="9"/>
  <c r="AH19" i="9"/>
  <c r="AH18" i="9"/>
  <c r="AH16" i="9"/>
  <c r="AH15" i="9"/>
  <c r="AH13" i="9"/>
  <c r="AH12" i="9"/>
  <c r="AE562" i="9"/>
  <c r="AE561" i="9"/>
  <c r="AE559" i="9"/>
  <c r="AE558" i="9"/>
  <c r="AE556" i="9"/>
  <c r="AE555" i="9"/>
  <c r="AE553" i="9"/>
  <c r="AE552" i="9"/>
  <c r="AE550" i="9"/>
  <c r="AE549" i="9"/>
  <c r="AE547" i="9"/>
  <c r="AE546" i="9"/>
  <c r="AE544" i="9"/>
  <c r="AE543" i="9"/>
  <c r="AE541" i="9"/>
  <c r="AE540" i="9"/>
  <c r="AE538" i="9"/>
  <c r="AE537" i="9"/>
  <c r="AE535" i="9"/>
  <c r="AE534" i="9"/>
  <c r="AE532" i="9"/>
  <c r="AE531" i="9"/>
  <c r="AE529" i="9"/>
  <c r="AE528" i="9"/>
  <c r="AE526" i="9"/>
  <c r="AE525" i="9"/>
  <c r="AE523" i="9"/>
  <c r="AE522" i="9"/>
  <c r="AE520" i="9"/>
  <c r="AE519" i="9"/>
  <c r="AE513" i="9"/>
  <c r="AE512" i="9"/>
  <c r="AE510" i="9"/>
  <c r="AE509" i="9"/>
  <c r="AE507" i="9"/>
  <c r="AE506" i="9"/>
  <c r="AE504" i="9"/>
  <c r="AE503" i="9"/>
  <c r="AE501" i="9"/>
  <c r="AE500" i="9"/>
  <c r="AE498" i="9"/>
  <c r="AE497" i="9"/>
  <c r="AE495" i="9"/>
  <c r="AE494" i="9"/>
  <c r="AE492" i="9"/>
  <c r="AE491" i="9"/>
  <c r="AE488" i="9"/>
  <c r="AE487" i="9"/>
  <c r="AE485" i="9"/>
  <c r="AE484" i="9"/>
  <c r="AE482" i="9"/>
  <c r="AE481" i="9"/>
  <c r="AE479" i="9"/>
  <c r="AE478" i="9"/>
  <c r="AE476" i="9"/>
  <c r="AE475" i="9"/>
  <c r="AE473" i="9"/>
  <c r="AE472" i="9"/>
  <c r="AE470" i="9"/>
  <c r="AE469" i="9"/>
  <c r="AE467" i="9"/>
  <c r="AE466" i="9"/>
  <c r="AE464" i="9"/>
  <c r="AE463" i="9"/>
  <c r="AE461" i="9"/>
  <c r="AE460" i="9"/>
  <c r="AE458" i="9"/>
  <c r="AE457" i="9"/>
  <c r="AE455" i="9"/>
  <c r="AE454" i="9"/>
  <c r="AE452" i="9"/>
  <c r="AE451" i="9"/>
  <c r="AE449" i="9"/>
  <c r="AE448" i="9"/>
  <c r="AE417" i="9"/>
  <c r="AE416" i="9"/>
  <c r="AE414" i="9"/>
  <c r="AE413" i="9"/>
  <c r="AE411" i="9"/>
  <c r="AE410" i="9"/>
  <c r="AE408" i="9"/>
  <c r="AE407" i="9"/>
  <c r="AE405" i="9"/>
  <c r="AE404" i="9"/>
  <c r="AE402" i="9"/>
  <c r="AE401" i="9"/>
  <c r="AE399" i="9"/>
  <c r="AE398" i="9"/>
  <c r="AE396" i="9"/>
  <c r="AE395" i="9"/>
  <c r="AE393" i="9"/>
  <c r="AE392" i="9"/>
  <c r="AE390" i="9"/>
  <c r="AE389" i="9"/>
  <c r="AE387" i="9"/>
  <c r="AE386" i="9"/>
  <c r="AE384" i="9"/>
  <c r="AE383" i="9"/>
  <c r="AE381" i="9"/>
  <c r="AE380" i="9"/>
  <c r="AE378" i="9"/>
  <c r="AE377" i="9"/>
  <c r="AE375" i="9"/>
  <c r="AE374" i="9"/>
  <c r="AE372" i="9"/>
  <c r="AE371" i="9"/>
  <c r="AE369" i="9"/>
  <c r="AE368" i="9"/>
  <c r="AE366" i="9"/>
  <c r="AE365" i="9"/>
  <c r="AE363" i="9"/>
  <c r="AE362" i="9"/>
  <c r="AE360" i="9"/>
  <c r="AE359" i="9"/>
  <c r="AE357" i="9"/>
  <c r="AE356" i="9"/>
  <c r="AE354" i="9"/>
  <c r="AE353" i="9"/>
  <c r="AE351" i="9"/>
  <c r="AE350" i="9"/>
  <c r="AE348" i="9"/>
  <c r="AE347" i="9"/>
  <c r="AE345" i="9"/>
  <c r="AE344" i="9"/>
  <c r="AE342" i="9"/>
  <c r="AE341" i="9"/>
  <c r="AE339" i="9"/>
  <c r="AE338" i="9"/>
  <c r="AE336" i="9"/>
  <c r="AE335" i="9"/>
  <c r="AE333" i="9"/>
  <c r="AE332" i="9"/>
  <c r="AE330" i="9"/>
  <c r="AE329" i="9"/>
  <c r="AE327" i="9"/>
  <c r="AE326" i="9"/>
  <c r="AE324" i="9"/>
  <c r="AE323" i="9"/>
  <c r="AE321" i="9"/>
  <c r="AE320" i="9"/>
  <c r="AE318" i="9"/>
  <c r="AE317" i="9"/>
  <c r="AE315" i="9"/>
  <c r="AE314" i="9"/>
  <c r="AE312" i="9"/>
  <c r="AE311" i="9"/>
  <c r="AE292" i="9"/>
  <c r="AE291" i="9"/>
  <c r="AE249" i="9"/>
  <c r="AE248" i="9"/>
  <c r="AE246" i="9"/>
  <c r="AE245" i="9"/>
  <c r="AE243" i="9"/>
  <c r="AE242" i="9"/>
  <c r="AE240" i="9"/>
  <c r="AE239" i="9"/>
  <c r="AE237" i="9"/>
  <c r="AE236" i="9"/>
  <c r="AE234" i="9"/>
  <c r="AE233" i="9"/>
  <c r="AE231" i="9"/>
  <c r="AE230" i="9"/>
  <c r="AE228" i="9"/>
  <c r="AE227" i="9"/>
  <c r="AE225" i="9"/>
  <c r="AE224" i="9"/>
  <c r="AE222" i="9"/>
  <c r="AE221" i="9"/>
  <c r="AE219" i="9"/>
  <c r="AE218" i="9"/>
  <c r="AE216" i="9"/>
  <c r="AE215" i="9"/>
  <c r="AE213" i="9"/>
  <c r="AE212" i="9"/>
  <c r="AE210" i="9"/>
  <c r="AE209" i="9"/>
  <c r="AE207" i="9"/>
  <c r="AE206" i="9"/>
  <c r="AE204" i="9"/>
  <c r="AE203" i="9"/>
  <c r="AE201" i="9"/>
  <c r="AE200" i="9"/>
  <c r="AE198" i="9"/>
  <c r="AE197" i="9"/>
  <c r="AE195" i="9"/>
  <c r="AE194" i="9"/>
  <c r="AE192" i="9"/>
  <c r="AE191" i="9"/>
  <c r="AE189" i="9"/>
  <c r="AE188" i="9"/>
  <c r="AE186" i="9"/>
  <c r="AE185" i="9"/>
  <c r="AE183" i="9"/>
  <c r="AE182" i="9"/>
  <c r="AE180" i="9"/>
  <c r="AE179" i="9"/>
  <c r="AE177" i="9"/>
  <c r="AE176" i="9"/>
  <c r="AE174" i="9"/>
  <c r="AE173" i="9"/>
  <c r="AE171" i="9"/>
  <c r="AE170" i="9"/>
  <c r="AE168" i="9"/>
  <c r="AE167" i="9"/>
  <c r="AE165" i="9"/>
  <c r="AE164" i="9"/>
  <c r="AE162" i="9"/>
  <c r="AE161" i="9"/>
  <c r="AE159" i="9"/>
  <c r="AE158" i="9"/>
  <c r="AE156" i="9"/>
  <c r="AE155" i="9"/>
  <c r="AE153" i="9"/>
  <c r="AE152" i="9"/>
  <c r="AE150" i="9"/>
  <c r="AE149" i="9"/>
  <c r="AE135" i="9"/>
  <c r="AE134" i="9"/>
  <c r="AE126" i="9"/>
  <c r="AE125" i="9"/>
  <c r="AE118" i="9"/>
  <c r="AE117" i="9"/>
  <c r="AE115" i="9"/>
  <c r="AE114" i="9"/>
  <c r="AE112" i="9"/>
  <c r="AE111" i="9"/>
  <c r="AE102" i="9"/>
  <c r="AE101" i="9"/>
  <c r="AE78" i="9"/>
  <c r="AE77" i="9"/>
  <c r="AE75" i="9"/>
  <c r="AE74" i="9"/>
  <c r="AE72" i="9"/>
  <c r="AE71" i="9"/>
  <c r="AE69" i="9"/>
  <c r="AE68" i="9"/>
  <c r="AE55" i="9"/>
  <c r="AE54" i="9"/>
  <c r="AE52" i="9"/>
  <c r="AE51" i="9"/>
  <c r="AE49" i="9"/>
  <c r="AE48" i="9"/>
  <c r="AE46" i="9"/>
  <c r="AE45" i="9"/>
  <c r="AE43" i="9"/>
  <c r="AE42" i="9"/>
  <c r="AE40" i="9"/>
  <c r="AE39" i="9"/>
  <c r="AE37" i="9"/>
  <c r="AE36" i="9"/>
  <c r="AE34" i="9"/>
  <c r="AE33" i="9"/>
  <c r="AE31" i="9"/>
  <c r="AE30" i="9"/>
  <c r="AE28" i="9"/>
  <c r="AE27" i="9"/>
  <c r="AE25" i="9"/>
  <c r="AE24" i="9"/>
  <c r="AE22" i="9"/>
  <c r="AE21" i="9"/>
  <c r="AE19" i="9"/>
  <c r="AE18" i="9"/>
  <c r="AE16" i="9"/>
  <c r="AE15" i="9"/>
  <c r="AE13" i="9"/>
  <c r="AE12" i="9"/>
  <c r="AB562" i="9"/>
  <c r="AB561" i="9"/>
  <c r="AB559" i="9"/>
  <c r="AB558" i="9"/>
  <c r="AB556" i="9"/>
  <c r="AB555" i="9"/>
  <c r="AB553" i="9"/>
  <c r="AB552" i="9"/>
  <c r="AB550" i="9"/>
  <c r="AB549" i="9"/>
  <c r="AB547" i="9"/>
  <c r="AB546" i="9"/>
  <c r="AB544" i="9"/>
  <c r="AB543" i="9"/>
  <c r="AB541" i="9"/>
  <c r="AB540" i="9"/>
  <c r="AB538" i="9"/>
  <c r="AB537" i="9"/>
  <c r="AB535" i="9"/>
  <c r="AB534" i="9"/>
  <c r="AB532" i="9"/>
  <c r="AB531" i="9"/>
  <c r="AB529" i="9"/>
  <c r="AB528" i="9"/>
  <c r="AB526" i="9"/>
  <c r="AB525" i="9"/>
  <c r="AB523" i="9"/>
  <c r="AB522" i="9"/>
  <c r="AB520" i="9"/>
  <c r="AB519" i="9"/>
  <c r="AB513" i="9"/>
  <c r="AB512" i="9"/>
  <c r="AB510" i="9"/>
  <c r="AB509" i="9"/>
  <c r="AB507" i="9"/>
  <c r="AB506" i="9"/>
  <c r="AB504" i="9"/>
  <c r="AB503" i="9"/>
  <c r="AB501" i="9"/>
  <c r="AB500" i="9"/>
  <c r="AB498" i="9"/>
  <c r="AB497" i="9"/>
  <c r="AB495" i="9"/>
  <c r="AB494" i="9"/>
  <c r="AB492" i="9"/>
  <c r="AB491" i="9"/>
  <c r="AB488" i="9"/>
  <c r="AB487" i="9"/>
  <c r="AB485" i="9"/>
  <c r="AB484" i="9"/>
  <c r="AB482" i="9"/>
  <c r="AB481" i="9"/>
  <c r="AB479" i="9"/>
  <c r="AB478" i="9"/>
  <c r="AB476" i="9"/>
  <c r="AB475" i="9"/>
  <c r="AB473" i="9"/>
  <c r="AB472" i="9"/>
  <c r="AB470" i="9"/>
  <c r="AB469" i="9"/>
  <c r="AB467" i="9"/>
  <c r="AB466" i="9"/>
  <c r="AB464" i="9"/>
  <c r="AB463" i="9"/>
  <c r="AB461" i="9"/>
  <c r="AB460" i="9"/>
  <c r="AB458" i="9"/>
  <c r="AB457" i="9"/>
  <c r="AB455" i="9"/>
  <c r="AB454" i="9"/>
  <c r="AB452" i="9"/>
  <c r="AB451" i="9"/>
  <c r="AB449" i="9"/>
  <c r="AB448" i="9"/>
  <c r="AB417" i="9"/>
  <c r="AB416" i="9"/>
  <c r="AB414" i="9"/>
  <c r="AB413" i="9"/>
  <c r="AB411" i="9"/>
  <c r="AB410" i="9"/>
  <c r="AB408" i="9"/>
  <c r="AB407" i="9"/>
  <c r="AB405" i="9"/>
  <c r="AB404" i="9"/>
  <c r="AB402" i="9"/>
  <c r="AB401" i="9"/>
  <c r="AB399" i="9"/>
  <c r="AB398" i="9"/>
  <c r="AB396" i="9"/>
  <c r="AB395" i="9"/>
  <c r="AB393" i="9"/>
  <c r="AB392" i="9"/>
  <c r="AB390" i="9"/>
  <c r="AB389" i="9"/>
  <c r="AB387" i="9"/>
  <c r="AB386" i="9"/>
  <c r="AB384" i="9"/>
  <c r="AB383" i="9"/>
  <c r="AB381" i="9"/>
  <c r="AB380" i="9"/>
  <c r="AB378" i="9"/>
  <c r="AB377" i="9"/>
  <c r="AB375" i="9"/>
  <c r="AB374" i="9"/>
  <c r="AB372" i="9"/>
  <c r="AB371" i="9"/>
  <c r="AB369" i="9"/>
  <c r="AB368" i="9"/>
  <c r="AB366" i="9"/>
  <c r="AB365" i="9"/>
  <c r="AB363" i="9"/>
  <c r="AB362" i="9"/>
  <c r="AB360" i="9"/>
  <c r="AB359" i="9"/>
  <c r="AB357" i="9"/>
  <c r="AB356" i="9"/>
  <c r="AB354" i="9"/>
  <c r="AB353" i="9"/>
  <c r="AB351" i="9"/>
  <c r="AB350" i="9"/>
  <c r="AB348" i="9"/>
  <c r="AB347" i="9"/>
  <c r="AB345" i="9"/>
  <c r="AB344" i="9"/>
  <c r="AB342" i="9"/>
  <c r="AB341" i="9"/>
  <c r="AB339" i="9"/>
  <c r="AB338" i="9"/>
  <c r="AB336" i="9"/>
  <c r="AB335" i="9"/>
  <c r="AB333" i="9"/>
  <c r="AB332" i="9"/>
  <c r="AB330" i="9"/>
  <c r="AB329" i="9"/>
  <c r="AB327" i="9"/>
  <c r="AB326" i="9"/>
  <c r="AB324" i="9"/>
  <c r="AB323" i="9"/>
  <c r="AB321" i="9"/>
  <c r="AB320" i="9"/>
  <c r="AB318" i="9"/>
  <c r="AB317" i="9"/>
  <c r="AB315" i="9"/>
  <c r="AB314" i="9"/>
  <c r="AB312" i="9"/>
  <c r="AB311" i="9"/>
  <c r="AB292" i="9"/>
  <c r="AB291" i="9"/>
  <c r="AB249" i="9"/>
  <c r="AB248" i="9"/>
  <c r="AB246" i="9"/>
  <c r="AB245" i="9"/>
  <c r="AB243" i="9"/>
  <c r="AB242" i="9"/>
  <c r="AB240" i="9"/>
  <c r="AB239" i="9"/>
  <c r="AB237" i="9"/>
  <c r="AB236" i="9"/>
  <c r="AB234" i="9"/>
  <c r="AB233" i="9"/>
  <c r="AB231" i="9"/>
  <c r="AB230" i="9"/>
  <c r="AB228" i="9"/>
  <c r="AB227" i="9"/>
  <c r="AB225" i="9"/>
  <c r="AB224" i="9"/>
  <c r="AB222" i="9"/>
  <c r="AB221" i="9"/>
  <c r="AB219" i="9"/>
  <c r="AB218" i="9"/>
  <c r="AB216" i="9"/>
  <c r="AB215" i="9"/>
  <c r="AB213" i="9"/>
  <c r="AB212" i="9"/>
  <c r="AB210" i="9"/>
  <c r="AB209" i="9"/>
  <c r="AB207" i="9"/>
  <c r="AB206" i="9"/>
  <c r="AB204" i="9"/>
  <c r="AB203" i="9"/>
  <c r="AB201" i="9"/>
  <c r="AB200" i="9"/>
  <c r="AB198" i="9"/>
  <c r="AB197" i="9"/>
  <c r="AB195" i="9"/>
  <c r="AB194" i="9"/>
  <c r="AB192" i="9"/>
  <c r="AB191" i="9"/>
  <c r="AB189" i="9"/>
  <c r="AB188" i="9"/>
  <c r="AB186" i="9"/>
  <c r="AB185" i="9"/>
  <c r="AB183" i="9"/>
  <c r="AB182" i="9"/>
  <c r="AB180" i="9"/>
  <c r="AB179" i="9"/>
  <c r="AB177" i="9"/>
  <c r="AB176" i="9"/>
  <c r="AB174" i="9"/>
  <c r="AB173" i="9"/>
  <c r="AB171" i="9"/>
  <c r="AB170" i="9"/>
  <c r="AB168" i="9"/>
  <c r="AB167" i="9"/>
  <c r="AB165" i="9"/>
  <c r="AB164" i="9"/>
  <c r="AB162" i="9"/>
  <c r="AB161" i="9"/>
  <c r="AB159" i="9"/>
  <c r="AB158" i="9"/>
  <c r="AB156" i="9"/>
  <c r="AB155" i="9"/>
  <c r="AB153" i="9"/>
  <c r="AB152" i="9"/>
  <c r="AB150" i="9"/>
  <c r="AB149" i="9"/>
  <c r="AB135" i="9"/>
  <c r="AB134" i="9"/>
  <c r="AB126" i="9"/>
  <c r="AB125" i="9"/>
  <c r="AB118" i="9"/>
  <c r="AB117" i="9"/>
  <c r="AB115" i="9"/>
  <c r="AB114" i="9"/>
  <c r="AB112" i="9"/>
  <c r="AB111" i="9"/>
  <c r="AB102" i="9"/>
  <c r="AB101" i="9"/>
  <c r="AB78" i="9"/>
  <c r="AB77" i="9"/>
  <c r="AB75" i="9"/>
  <c r="AB74" i="9"/>
  <c r="AB72" i="9"/>
  <c r="AB71" i="9"/>
  <c r="AB69" i="9"/>
  <c r="AB68" i="9"/>
  <c r="AB55" i="9"/>
  <c r="AB54" i="9"/>
  <c r="AB52" i="9"/>
  <c r="AB51" i="9"/>
  <c r="AB49" i="9"/>
  <c r="AB48" i="9"/>
  <c r="AB46" i="9"/>
  <c r="AB45" i="9"/>
  <c r="AB43" i="9"/>
  <c r="AB42" i="9"/>
  <c r="AB40" i="9"/>
  <c r="AB39" i="9"/>
  <c r="AB37" i="9"/>
  <c r="AB36" i="9"/>
  <c r="AB34" i="9"/>
  <c r="AB33" i="9"/>
  <c r="AB31" i="9"/>
  <c r="AB30" i="9"/>
  <c r="AB28" i="9"/>
  <c r="AB27" i="9"/>
  <c r="AB25" i="9"/>
  <c r="AB24" i="9"/>
  <c r="AB22" i="9"/>
  <c r="AB21" i="9"/>
  <c r="AB19" i="9"/>
  <c r="AB18" i="9"/>
  <c r="AB16" i="9"/>
  <c r="AB15" i="9"/>
  <c r="AB13" i="9"/>
  <c r="AB12" i="9"/>
  <c r="Y562" i="9"/>
  <c r="Y561" i="9"/>
  <c r="Y559" i="9"/>
  <c r="Y558" i="9"/>
  <c r="Y556" i="9"/>
  <c r="Y555" i="9"/>
  <c r="Y553" i="9"/>
  <c r="Y552" i="9"/>
  <c r="Y550" i="9"/>
  <c r="Y549" i="9"/>
  <c r="Y547" i="9"/>
  <c r="Y546" i="9"/>
  <c r="Y544" i="9"/>
  <c r="Y543" i="9"/>
  <c r="Y541" i="9"/>
  <c r="Y540" i="9"/>
  <c r="Y538" i="9"/>
  <c r="Y537" i="9"/>
  <c r="Y535" i="9"/>
  <c r="Y534" i="9"/>
  <c r="Y532" i="9"/>
  <c r="Y531" i="9"/>
  <c r="Y529" i="9"/>
  <c r="Y528" i="9"/>
  <c r="Y526" i="9"/>
  <c r="Y525" i="9"/>
  <c r="Y523" i="9"/>
  <c r="Y522" i="9"/>
  <c r="Y520" i="9"/>
  <c r="Y519" i="9"/>
  <c r="Y513" i="9"/>
  <c r="Y512" i="9"/>
  <c r="Y510" i="9"/>
  <c r="Y509" i="9"/>
  <c r="Y507" i="9"/>
  <c r="Y506" i="9"/>
  <c r="Y504" i="9"/>
  <c r="Y503" i="9"/>
  <c r="Y501" i="9"/>
  <c r="Y500" i="9"/>
  <c r="Y498" i="9"/>
  <c r="Y497" i="9"/>
  <c r="Y495" i="9"/>
  <c r="Y494" i="9"/>
  <c r="Y492" i="9"/>
  <c r="Y491" i="9"/>
  <c r="Y488" i="9"/>
  <c r="Y487" i="9"/>
  <c r="Y485" i="9"/>
  <c r="Y484" i="9"/>
  <c r="Y482" i="9"/>
  <c r="Y481" i="9"/>
  <c r="Y479" i="9"/>
  <c r="Y478" i="9"/>
  <c r="Y476" i="9"/>
  <c r="Y475" i="9"/>
  <c r="Y473" i="9"/>
  <c r="Y472" i="9"/>
  <c r="Y470" i="9"/>
  <c r="Y469" i="9"/>
  <c r="Y467" i="9"/>
  <c r="Y466" i="9"/>
  <c r="Y464" i="9"/>
  <c r="Y463" i="9"/>
  <c r="Y461" i="9"/>
  <c r="Y460" i="9"/>
  <c r="Y458" i="9"/>
  <c r="Y457" i="9"/>
  <c r="Y455" i="9"/>
  <c r="Y454" i="9"/>
  <c r="Y452" i="9"/>
  <c r="Y451" i="9"/>
  <c r="Y449" i="9"/>
  <c r="Y448" i="9"/>
  <c r="Y417" i="9"/>
  <c r="Y416" i="9"/>
  <c r="Y414" i="9"/>
  <c r="Y413" i="9"/>
  <c r="Y411" i="9"/>
  <c r="Y410" i="9"/>
  <c r="Y408" i="9"/>
  <c r="Y407" i="9"/>
  <c r="Y405" i="9"/>
  <c r="Y404" i="9"/>
  <c r="Y402" i="9"/>
  <c r="Y401" i="9"/>
  <c r="Y399" i="9"/>
  <c r="Y398" i="9"/>
  <c r="Y396" i="9"/>
  <c r="Y395" i="9"/>
  <c r="Y393" i="9"/>
  <c r="Y392" i="9"/>
  <c r="Y390" i="9"/>
  <c r="Y389" i="9"/>
  <c r="Y387" i="9"/>
  <c r="Y386" i="9"/>
  <c r="Y384" i="9"/>
  <c r="Y383" i="9"/>
  <c r="Y381" i="9"/>
  <c r="Y380" i="9"/>
  <c r="Y378" i="9"/>
  <c r="Y377" i="9"/>
  <c r="Y375" i="9"/>
  <c r="Y374" i="9"/>
  <c r="Y372" i="9"/>
  <c r="Y371" i="9"/>
  <c r="Y369" i="9"/>
  <c r="Y368" i="9"/>
  <c r="Y366" i="9"/>
  <c r="Y365" i="9"/>
  <c r="Y363" i="9"/>
  <c r="Y362" i="9"/>
  <c r="Y360" i="9"/>
  <c r="Y359" i="9"/>
  <c r="Y357" i="9"/>
  <c r="Y356" i="9"/>
  <c r="Y354" i="9"/>
  <c r="Y353" i="9"/>
  <c r="Y351" i="9"/>
  <c r="Y350" i="9"/>
  <c r="Y348" i="9"/>
  <c r="Y347" i="9"/>
  <c r="Y345" i="9"/>
  <c r="Y344" i="9"/>
  <c r="Y342" i="9"/>
  <c r="Y341" i="9"/>
  <c r="Y339" i="9"/>
  <c r="Y338" i="9"/>
  <c r="Y336" i="9"/>
  <c r="Y335" i="9"/>
  <c r="Y333" i="9"/>
  <c r="Y332" i="9"/>
  <c r="Y330" i="9"/>
  <c r="Y329" i="9"/>
  <c r="Y327" i="9"/>
  <c r="Y326" i="9"/>
  <c r="Y324" i="9"/>
  <c r="Y323" i="9"/>
  <c r="Y321" i="9"/>
  <c r="Y320" i="9"/>
  <c r="Y318" i="9"/>
  <c r="Y317" i="9"/>
  <c r="Y315" i="9"/>
  <c r="Y314" i="9"/>
  <c r="Y312" i="9"/>
  <c r="Y311" i="9"/>
  <c r="Y292" i="9"/>
  <c r="Y291" i="9"/>
  <c r="Y249" i="9"/>
  <c r="Y248" i="9"/>
  <c r="Y246" i="9"/>
  <c r="Y245" i="9"/>
  <c r="Y243" i="9"/>
  <c r="Y242" i="9"/>
  <c r="Y240" i="9"/>
  <c r="Y239" i="9"/>
  <c r="Y237" i="9"/>
  <c r="Y236" i="9"/>
  <c r="Y234" i="9"/>
  <c r="Y233" i="9"/>
  <c r="Y231" i="9"/>
  <c r="Y230" i="9"/>
  <c r="Y228" i="9"/>
  <c r="Y227" i="9"/>
  <c r="Y225" i="9"/>
  <c r="Y224" i="9"/>
  <c r="Y222" i="9"/>
  <c r="Y221" i="9"/>
  <c r="Y219" i="9"/>
  <c r="Y218" i="9"/>
  <c r="Y216" i="9"/>
  <c r="Y215" i="9"/>
  <c r="Y213" i="9"/>
  <c r="Y212" i="9"/>
  <c r="Y210" i="9"/>
  <c r="Y209" i="9"/>
  <c r="Y207" i="9"/>
  <c r="Y206" i="9"/>
  <c r="Y204" i="9"/>
  <c r="Y203" i="9"/>
  <c r="Y201" i="9"/>
  <c r="Y200" i="9"/>
  <c r="Y198" i="9"/>
  <c r="Y197" i="9"/>
  <c r="Y195" i="9"/>
  <c r="Y194" i="9"/>
  <c r="Y192" i="9"/>
  <c r="Y191" i="9"/>
  <c r="Y189" i="9"/>
  <c r="Y188" i="9"/>
  <c r="Y186" i="9"/>
  <c r="Y185" i="9"/>
  <c r="Y183" i="9"/>
  <c r="Y182" i="9"/>
  <c r="Y180" i="9"/>
  <c r="Y179" i="9"/>
  <c r="Y177" i="9"/>
  <c r="Y176" i="9"/>
  <c r="Y174" i="9"/>
  <c r="Y173" i="9"/>
  <c r="Y171" i="9"/>
  <c r="Y170" i="9"/>
  <c r="Y168" i="9"/>
  <c r="Y167" i="9"/>
  <c r="Y165" i="9"/>
  <c r="Y164" i="9"/>
  <c r="Y162" i="9"/>
  <c r="Y161" i="9"/>
  <c r="Y159" i="9"/>
  <c r="Y158" i="9"/>
  <c r="Y156" i="9"/>
  <c r="Y155" i="9"/>
  <c r="Y153" i="9"/>
  <c r="Y152" i="9"/>
  <c r="Y150" i="9"/>
  <c r="Y149" i="9"/>
  <c r="Y135" i="9"/>
  <c r="Y134" i="9"/>
  <c r="Y126" i="9"/>
  <c r="Y125" i="9"/>
  <c r="Y118" i="9"/>
  <c r="Y117" i="9"/>
  <c r="Y115" i="9"/>
  <c r="Y114" i="9"/>
  <c r="Y112" i="9"/>
  <c r="Y111" i="9"/>
  <c r="Y102" i="9"/>
  <c r="Y101" i="9"/>
  <c r="Y78" i="9"/>
  <c r="Y77" i="9"/>
  <c r="Y75" i="9"/>
  <c r="Y74" i="9"/>
  <c r="Y72" i="9"/>
  <c r="Y71" i="9"/>
  <c r="Y69" i="9"/>
  <c r="Y68" i="9"/>
  <c r="Y55" i="9"/>
  <c r="Y54" i="9"/>
  <c r="Y52" i="9"/>
  <c r="Y51" i="9"/>
  <c r="Y49" i="9"/>
  <c r="Y48" i="9"/>
  <c r="Y46" i="9"/>
  <c r="Y45" i="9"/>
  <c r="Y43" i="9"/>
  <c r="Y42" i="9"/>
  <c r="Y40" i="9"/>
  <c r="Y39" i="9"/>
  <c r="Y37" i="9"/>
  <c r="Y36" i="9"/>
  <c r="Y34" i="9"/>
  <c r="Y33" i="9"/>
  <c r="Y31" i="9"/>
  <c r="Y30" i="9"/>
  <c r="Y28" i="9"/>
  <c r="Y27" i="9"/>
  <c r="Y25" i="9"/>
  <c r="Y24" i="9"/>
  <c r="Y22" i="9"/>
  <c r="Y21" i="9"/>
  <c r="Y19" i="9"/>
  <c r="Y18" i="9"/>
  <c r="Y16" i="9"/>
  <c r="Y15" i="9"/>
  <c r="Y13" i="9"/>
  <c r="Y12" i="9"/>
  <c r="U562" i="9"/>
  <c r="U561" i="9"/>
  <c r="U559" i="9"/>
  <c r="U558" i="9"/>
  <c r="U556" i="9"/>
  <c r="U555" i="9"/>
  <c r="U553" i="9"/>
  <c r="U552" i="9"/>
  <c r="U550" i="9"/>
  <c r="U549" i="9"/>
  <c r="U547" i="9"/>
  <c r="U546" i="9"/>
  <c r="U544" i="9"/>
  <c r="U543" i="9"/>
  <c r="U541" i="9"/>
  <c r="U540" i="9"/>
  <c r="U538" i="9"/>
  <c r="U537" i="9"/>
  <c r="U535" i="9"/>
  <c r="U534" i="9"/>
  <c r="U532" i="9"/>
  <c r="U531" i="9"/>
  <c r="U529" i="9"/>
  <c r="U528" i="9"/>
  <c r="U526" i="9"/>
  <c r="U525" i="9"/>
  <c r="U523" i="9"/>
  <c r="U522" i="9"/>
  <c r="U520" i="9"/>
  <c r="U519" i="9"/>
  <c r="U513" i="9"/>
  <c r="U512" i="9"/>
  <c r="U510" i="9"/>
  <c r="U509" i="9"/>
  <c r="U507" i="9"/>
  <c r="U506" i="9"/>
  <c r="U504" i="9"/>
  <c r="U503" i="9"/>
  <c r="U501" i="9"/>
  <c r="U500" i="9"/>
  <c r="U498" i="9"/>
  <c r="U497" i="9"/>
  <c r="U495" i="9"/>
  <c r="U494" i="9"/>
  <c r="U492" i="9"/>
  <c r="U491" i="9"/>
  <c r="U488" i="9"/>
  <c r="U487" i="9"/>
  <c r="U485" i="9"/>
  <c r="U484" i="9"/>
  <c r="U482" i="9"/>
  <c r="U481" i="9"/>
  <c r="U479" i="9"/>
  <c r="U478" i="9"/>
  <c r="U476" i="9"/>
  <c r="U475" i="9"/>
  <c r="U473" i="9"/>
  <c r="U472" i="9"/>
  <c r="U470" i="9"/>
  <c r="U469" i="9"/>
  <c r="U467" i="9"/>
  <c r="U466" i="9"/>
  <c r="U464" i="9"/>
  <c r="U463" i="9"/>
  <c r="U461" i="9"/>
  <c r="U460" i="9"/>
  <c r="U458" i="9"/>
  <c r="U457" i="9"/>
  <c r="U455" i="9"/>
  <c r="U454" i="9"/>
  <c r="U452" i="9"/>
  <c r="U451" i="9"/>
  <c r="U449" i="9"/>
  <c r="U448" i="9"/>
  <c r="U417" i="9"/>
  <c r="U416" i="9"/>
  <c r="U414" i="9"/>
  <c r="U413" i="9"/>
  <c r="U411" i="9"/>
  <c r="U410" i="9"/>
  <c r="U408" i="9"/>
  <c r="U407" i="9"/>
  <c r="U405" i="9"/>
  <c r="U404" i="9"/>
  <c r="U402" i="9"/>
  <c r="U401" i="9"/>
  <c r="U399" i="9"/>
  <c r="U398" i="9"/>
  <c r="U396" i="9"/>
  <c r="U395" i="9"/>
  <c r="U393" i="9"/>
  <c r="U392" i="9"/>
  <c r="U390" i="9"/>
  <c r="U389" i="9"/>
  <c r="U387" i="9"/>
  <c r="U386" i="9"/>
  <c r="U384" i="9"/>
  <c r="U383" i="9"/>
  <c r="U381" i="9"/>
  <c r="U380" i="9"/>
  <c r="U378" i="9"/>
  <c r="U377" i="9"/>
  <c r="U375" i="9"/>
  <c r="U374" i="9"/>
  <c r="U372" i="9"/>
  <c r="U371" i="9"/>
  <c r="U369" i="9"/>
  <c r="U368" i="9"/>
  <c r="U366" i="9"/>
  <c r="U365" i="9"/>
  <c r="U363" i="9"/>
  <c r="U362" i="9"/>
  <c r="U360" i="9"/>
  <c r="U359" i="9"/>
  <c r="U357" i="9"/>
  <c r="U356" i="9"/>
  <c r="U354" i="9"/>
  <c r="U353" i="9"/>
  <c r="U351" i="9"/>
  <c r="U350" i="9"/>
  <c r="U348" i="9"/>
  <c r="U347" i="9"/>
  <c r="U345" i="9"/>
  <c r="U344" i="9"/>
  <c r="U342" i="9"/>
  <c r="U341" i="9"/>
  <c r="U339" i="9"/>
  <c r="U338" i="9"/>
  <c r="U336" i="9"/>
  <c r="U335" i="9"/>
  <c r="U333" i="9"/>
  <c r="U332" i="9"/>
  <c r="U330" i="9"/>
  <c r="U329" i="9"/>
  <c r="U327" i="9"/>
  <c r="U326" i="9"/>
  <c r="U324" i="9"/>
  <c r="U323" i="9"/>
  <c r="U321" i="9"/>
  <c r="U320" i="9"/>
  <c r="U318" i="9"/>
  <c r="U317" i="9"/>
  <c r="U315" i="9"/>
  <c r="U314" i="9"/>
  <c r="U312" i="9"/>
  <c r="U311" i="9"/>
  <c r="U292" i="9"/>
  <c r="U291" i="9"/>
  <c r="U249" i="9"/>
  <c r="U248" i="9"/>
  <c r="U246" i="9"/>
  <c r="U245" i="9"/>
  <c r="U243" i="9"/>
  <c r="U242" i="9"/>
  <c r="U240" i="9"/>
  <c r="U239" i="9"/>
  <c r="U237" i="9"/>
  <c r="U236" i="9"/>
  <c r="U234" i="9"/>
  <c r="U233" i="9"/>
  <c r="U231" i="9"/>
  <c r="U230" i="9"/>
  <c r="U228" i="9"/>
  <c r="U227" i="9"/>
  <c r="U225" i="9"/>
  <c r="U224" i="9"/>
  <c r="U222" i="9"/>
  <c r="U221" i="9"/>
  <c r="U219" i="9"/>
  <c r="U218" i="9"/>
  <c r="U216" i="9"/>
  <c r="U215" i="9"/>
  <c r="U213" i="9"/>
  <c r="U212" i="9"/>
  <c r="U210" i="9"/>
  <c r="U209" i="9"/>
  <c r="U207" i="9"/>
  <c r="U206" i="9"/>
  <c r="U204" i="9"/>
  <c r="U203" i="9"/>
  <c r="U201" i="9"/>
  <c r="U200" i="9"/>
  <c r="U198" i="9"/>
  <c r="U197" i="9"/>
  <c r="U195" i="9"/>
  <c r="U194" i="9"/>
  <c r="U192" i="9"/>
  <c r="U191" i="9"/>
  <c r="U189" i="9"/>
  <c r="U188" i="9"/>
  <c r="U186" i="9"/>
  <c r="U185" i="9"/>
  <c r="U183" i="9"/>
  <c r="U182" i="9"/>
  <c r="U180" i="9"/>
  <c r="U179" i="9"/>
  <c r="U177" i="9"/>
  <c r="U176" i="9"/>
  <c r="U174" i="9"/>
  <c r="U173" i="9"/>
  <c r="U171" i="9"/>
  <c r="U170" i="9"/>
  <c r="U168" i="9"/>
  <c r="U167" i="9"/>
  <c r="U165" i="9"/>
  <c r="U164" i="9"/>
  <c r="U162" i="9"/>
  <c r="U161" i="9"/>
  <c r="U159" i="9"/>
  <c r="U158" i="9"/>
  <c r="U156" i="9"/>
  <c r="U155" i="9"/>
  <c r="U153" i="9"/>
  <c r="U152" i="9"/>
  <c r="U150" i="9"/>
  <c r="U149" i="9"/>
  <c r="U135" i="9"/>
  <c r="U134" i="9"/>
  <c r="U126" i="9"/>
  <c r="U125" i="9"/>
  <c r="U118" i="9"/>
  <c r="U117" i="9"/>
  <c r="U115" i="9"/>
  <c r="U114" i="9"/>
  <c r="U112" i="9"/>
  <c r="U111" i="9"/>
  <c r="U102" i="9"/>
  <c r="U101" i="9"/>
  <c r="U78" i="9"/>
  <c r="U77" i="9"/>
  <c r="U75" i="9"/>
  <c r="U74" i="9"/>
  <c r="U72" i="9"/>
  <c r="U71" i="9"/>
  <c r="U69" i="9"/>
  <c r="U68" i="9"/>
  <c r="U55" i="9"/>
  <c r="U54" i="9"/>
  <c r="U52" i="9"/>
  <c r="U51" i="9"/>
  <c r="U49" i="9"/>
  <c r="U48" i="9"/>
  <c r="U46" i="9"/>
  <c r="U45" i="9"/>
  <c r="U43" i="9"/>
  <c r="U42" i="9"/>
  <c r="U40" i="9"/>
  <c r="U39" i="9"/>
  <c r="U37" i="9"/>
  <c r="U36" i="9"/>
  <c r="U34" i="9"/>
  <c r="U33" i="9"/>
  <c r="U31" i="9"/>
  <c r="U30" i="9"/>
  <c r="U28" i="9"/>
  <c r="U27" i="9"/>
  <c r="U25" i="9"/>
  <c r="U24" i="9"/>
  <c r="U22" i="9"/>
  <c r="U21" i="9"/>
  <c r="U19" i="9"/>
  <c r="U18" i="9"/>
  <c r="U16" i="9"/>
  <c r="U15" i="9"/>
  <c r="U13" i="9"/>
  <c r="U12" i="9"/>
  <c r="R562" i="9"/>
  <c r="R561" i="9"/>
  <c r="R559" i="9"/>
  <c r="R558" i="9"/>
  <c r="R556" i="9"/>
  <c r="R555" i="9"/>
  <c r="R553" i="9"/>
  <c r="R552" i="9"/>
  <c r="R550" i="9"/>
  <c r="R549" i="9"/>
  <c r="R547" i="9"/>
  <c r="R546" i="9"/>
  <c r="R544" i="9"/>
  <c r="R543" i="9"/>
  <c r="R541" i="9"/>
  <c r="R540" i="9"/>
  <c r="R538" i="9"/>
  <c r="R537" i="9"/>
  <c r="R535" i="9"/>
  <c r="R534" i="9"/>
  <c r="R532" i="9"/>
  <c r="R531" i="9"/>
  <c r="R529" i="9"/>
  <c r="R528" i="9"/>
  <c r="R526" i="9"/>
  <c r="R525" i="9"/>
  <c r="R523" i="9"/>
  <c r="R522" i="9"/>
  <c r="R520" i="9"/>
  <c r="R519" i="9"/>
  <c r="R513" i="9"/>
  <c r="R512" i="9"/>
  <c r="R510" i="9"/>
  <c r="R509" i="9"/>
  <c r="R507" i="9"/>
  <c r="R506" i="9"/>
  <c r="R504" i="9"/>
  <c r="R503" i="9"/>
  <c r="R501" i="9"/>
  <c r="R500" i="9"/>
  <c r="R498" i="9"/>
  <c r="R497" i="9"/>
  <c r="R495" i="9"/>
  <c r="R494" i="9"/>
  <c r="R492" i="9"/>
  <c r="R491" i="9"/>
  <c r="R488" i="9"/>
  <c r="R487" i="9"/>
  <c r="R485" i="9"/>
  <c r="R484" i="9"/>
  <c r="R482" i="9"/>
  <c r="R481" i="9"/>
  <c r="R479" i="9"/>
  <c r="R478" i="9"/>
  <c r="R476" i="9"/>
  <c r="R475" i="9"/>
  <c r="R473" i="9"/>
  <c r="R472" i="9"/>
  <c r="R470" i="9"/>
  <c r="R469" i="9"/>
  <c r="R467" i="9"/>
  <c r="R466" i="9"/>
  <c r="R464" i="9"/>
  <c r="R463" i="9"/>
  <c r="R461" i="9"/>
  <c r="R460" i="9"/>
  <c r="R458" i="9"/>
  <c r="R457" i="9"/>
  <c r="R455" i="9"/>
  <c r="R454" i="9"/>
  <c r="R452" i="9"/>
  <c r="R451" i="9"/>
  <c r="R449" i="9"/>
  <c r="R448" i="9"/>
  <c r="R417" i="9"/>
  <c r="R416" i="9"/>
  <c r="R414" i="9"/>
  <c r="R413" i="9"/>
  <c r="R411" i="9"/>
  <c r="R410" i="9"/>
  <c r="R408" i="9"/>
  <c r="R407" i="9"/>
  <c r="R405" i="9"/>
  <c r="R404" i="9"/>
  <c r="R402" i="9"/>
  <c r="R401" i="9"/>
  <c r="R399" i="9"/>
  <c r="R398" i="9"/>
  <c r="R396" i="9"/>
  <c r="R395" i="9"/>
  <c r="R393" i="9"/>
  <c r="R392" i="9"/>
  <c r="R390" i="9"/>
  <c r="R389" i="9"/>
  <c r="R387" i="9"/>
  <c r="R386" i="9"/>
  <c r="R384" i="9"/>
  <c r="R383" i="9"/>
  <c r="R381" i="9"/>
  <c r="R380" i="9"/>
  <c r="R378" i="9"/>
  <c r="R377" i="9"/>
  <c r="R375" i="9"/>
  <c r="R374" i="9"/>
  <c r="R372" i="9"/>
  <c r="R371" i="9"/>
  <c r="R369" i="9"/>
  <c r="R368" i="9"/>
  <c r="R366" i="9"/>
  <c r="R365" i="9"/>
  <c r="R363" i="9"/>
  <c r="R362" i="9"/>
  <c r="R360" i="9"/>
  <c r="R359" i="9"/>
  <c r="R357" i="9"/>
  <c r="R356" i="9"/>
  <c r="R354" i="9"/>
  <c r="R353" i="9"/>
  <c r="R351" i="9"/>
  <c r="R350" i="9"/>
  <c r="R348" i="9"/>
  <c r="R347" i="9"/>
  <c r="R345" i="9"/>
  <c r="R344" i="9"/>
  <c r="R342" i="9"/>
  <c r="R341" i="9"/>
  <c r="R339" i="9"/>
  <c r="R338" i="9"/>
  <c r="R336" i="9"/>
  <c r="R335" i="9"/>
  <c r="R333" i="9"/>
  <c r="R332" i="9"/>
  <c r="R330" i="9"/>
  <c r="R329" i="9"/>
  <c r="R327" i="9"/>
  <c r="R326" i="9"/>
  <c r="R324" i="9"/>
  <c r="R323" i="9"/>
  <c r="R321" i="9"/>
  <c r="R320" i="9"/>
  <c r="R318" i="9"/>
  <c r="R317" i="9"/>
  <c r="R315" i="9"/>
  <c r="R314" i="9"/>
  <c r="R312" i="9"/>
  <c r="R311" i="9"/>
  <c r="R292" i="9"/>
  <c r="R291" i="9"/>
  <c r="R249" i="9"/>
  <c r="R248" i="9"/>
  <c r="R246" i="9"/>
  <c r="R245" i="9"/>
  <c r="R243" i="9"/>
  <c r="R242" i="9"/>
  <c r="R240" i="9"/>
  <c r="R239" i="9"/>
  <c r="R237" i="9"/>
  <c r="R236" i="9"/>
  <c r="R234" i="9"/>
  <c r="R233" i="9"/>
  <c r="R231" i="9"/>
  <c r="R230" i="9"/>
  <c r="R228" i="9"/>
  <c r="R227" i="9"/>
  <c r="R225" i="9"/>
  <c r="R224" i="9"/>
  <c r="R222" i="9"/>
  <c r="R221" i="9"/>
  <c r="R219" i="9"/>
  <c r="R218" i="9"/>
  <c r="R216" i="9"/>
  <c r="R215" i="9"/>
  <c r="R213" i="9"/>
  <c r="R212" i="9"/>
  <c r="R210" i="9"/>
  <c r="R209" i="9"/>
  <c r="R207" i="9"/>
  <c r="R206" i="9"/>
  <c r="R204" i="9"/>
  <c r="R203" i="9"/>
  <c r="R201" i="9"/>
  <c r="R200" i="9"/>
  <c r="R198" i="9"/>
  <c r="R197" i="9"/>
  <c r="R195" i="9"/>
  <c r="R194" i="9"/>
  <c r="R192" i="9"/>
  <c r="R191" i="9"/>
  <c r="R189" i="9"/>
  <c r="R188" i="9"/>
  <c r="R186" i="9"/>
  <c r="R185" i="9"/>
  <c r="R183" i="9"/>
  <c r="R182" i="9"/>
  <c r="R180" i="9"/>
  <c r="R179" i="9"/>
  <c r="R177" i="9"/>
  <c r="R176" i="9"/>
  <c r="R174" i="9"/>
  <c r="R173" i="9"/>
  <c r="R171" i="9"/>
  <c r="R170" i="9"/>
  <c r="R168" i="9"/>
  <c r="R167" i="9"/>
  <c r="R165" i="9"/>
  <c r="R164" i="9"/>
  <c r="R162" i="9"/>
  <c r="R161" i="9"/>
  <c r="R159" i="9"/>
  <c r="R158" i="9"/>
  <c r="R156" i="9"/>
  <c r="R155" i="9"/>
  <c r="R153" i="9"/>
  <c r="R152" i="9"/>
  <c r="R150" i="9"/>
  <c r="R149" i="9"/>
  <c r="R135" i="9"/>
  <c r="R134" i="9"/>
  <c r="R126" i="9"/>
  <c r="R125" i="9"/>
  <c r="R118" i="9"/>
  <c r="R117" i="9"/>
  <c r="R115" i="9"/>
  <c r="R114" i="9"/>
  <c r="R112" i="9"/>
  <c r="R111" i="9"/>
  <c r="R102" i="9"/>
  <c r="R101" i="9"/>
  <c r="R78" i="9"/>
  <c r="R77" i="9"/>
  <c r="R75" i="9"/>
  <c r="R74" i="9"/>
  <c r="R72" i="9"/>
  <c r="R71" i="9"/>
  <c r="R69" i="9"/>
  <c r="R68" i="9"/>
  <c r="R55" i="9"/>
  <c r="R54" i="9"/>
  <c r="R52" i="9"/>
  <c r="R51" i="9"/>
  <c r="R49" i="9"/>
  <c r="R48" i="9"/>
  <c r="R46" i="9"/>
  <c r="R45" i="9"/>
  <c r="R43" i="9"/>
  <c r="R42" i="9"/>
  <c r="R40" i="9"/>
  <c r="R39" i="9"/>
  <c r="R37" i="9"/>
  <c r="R36" i="9"/>
  <c r="R34" i="9"/>
  <c r="R33" i="9"/>
  <c r="R31" i="9"/>
  <c r="R30" i="9"/>
  <c r="R28" i="9"/>
  <c r="R27" i="9"/>
  <c r="R25" i="9"/>
  <c r="R24" i="9"/>
  <c r="R22" i="9"/>
  <c r="R21" i="9"/>
  <c r="R19" i="9"/>
  <c r="R18" i="9"/>
  <c r="R16" i="9"/>
  <c r="R15" i="9"/>
  <c r="R13" i="9"/>
  <c r="R12" i="9"/>
  <c r="O562" i="9"/>
  <c r="O561" i="9"/>
  <c r="O559" i="9"/>
  <c r="O558" i="9"/>
  <c r="O556" i="9"/>
  <c r="O555" i="9"/>
  <c r="O553" i="9"/>
  <c r="O552" i="9"/>
  <c r="O550" i="9"/>
  <c r="O549" i="9"/>
  <c r="O547" i="9"/>
  <c r="O546" i="9"/>
  <c r="O544" i="9"/>
  <c r="O543" i="9"/>
  <c r="O541" i="9"/>
  <c r="O540" i="9"/>
  <c r="O538" i="9"/>
  <c r="O537" i="9"/>
  <c r="O535" i="9"/>
  <c r="O534" i="9"/>
  <c r="O532" i="9"/>
  <c r="O531" i="9"/>
  <c r="O529" i="9"/>
  <c r="O528" i="9"/>
  <c r="O526" i="9"/>
  <c r="O525" i="9"/>
  <c r="O523" i="9"/>
  <c r="O522" i="9"/>
  <c r="O520" i="9"/>
  <c r="O519" i="9"/>
  <c r="O513" i="9"/>
  <c r="O512" i="9"/>
  <c r="O510" i="9"/>
  <c r="O509" i="9"/>
  <c r="O507" i="9"/>
  <c r="O506" i="9"/>
  <c r="O504" i="9"/>
  <c r="O503" i="9"/>
  <c r="O501" i="9"/>
  <c r="O500" i="9"/>
  <c r="O498" i="9"/>
  <c r="O497" i="9"/>
  <c r="O495" i="9"/>
  <c r="O494" i="9"/>
  <c r="O492" i="9"/>
  <c r="O491" i="9"/>
  <c r="O488" i="9"/>
  <c r="O487" i="9"/>
  <c r="O485" i="9"/>
  <c r="O484" i="9"/>
  <c r="O482" i="9"/>
  <c r="O481" i="9"/>
  <c r="O479" i="9"/>
  <c r="O478" i="9"/>
  <c r="O476" i="9"/>
  <c r="O475" i="9"/>
  <c r="O473" i="9"/>
  <c r="O472" i="9"/>
  <c r="O470" i="9"/>
  <c r="O469" i="9"/>
  <c r="O467" i="9"/>
  <c r="O466" i="9"/>
  <c r="O464" i="9"/>
  <c r="O463" i="9"/>
  <c r="O461" i="9"/>
  <c r="O460" i="9"/>
  <c r="O458" i="9"/>
  <c r="O457" i="9"/>
  <c r="O455" i="9"/>
  <c r="O454" i="9"/>
  <c r="O452" i="9"/>
  <c r="O451" i="9"/>
  <c r="O449" i="9"/>
  <c r="O448" i="9"/>
  <c r="O417" i="9"/>
  <c r="O416" i="9"/>
  <c r="O414" i="9"/>
  <c r="O413" i="9"/>
  <c r="O411" i="9"/>
  <c r="O410" i="9"/>
  <c r="O408" i="9"/>
  <c r="O407" i="9"/>
  <c r="O405" i="9"/>
  <c r="O404" i="9"/>
  <c r="O402" i="9"/>
  <c r="O401" i="9"/>
  <c r="O399" i="9"/>
  <c r="O398" i="9"/>
  <c r="O396" i="9"/>
  <c r="O395" i="9"/>
  <c r="O393" i="9"/>
  <c r="O392" i="9"/>
  <c r="O390" i="9"/>
  <c r="O389" i="9"/>
  <c r="O387" i="9"/>
  <c r="O386" i="9"/>
  <c r="O384" i="9"/>
  <c r="O383" i="9"/>
  <c r="O381" i="9"/>
  <c r="O380" i="9"/>
  <c r="O378" i="9"/>
  <c r="O377" i="9"/>
  <c r="O375" i="9"/>
  <c r="O374" i="9"/>
  <c r="O372" i="9"/>
  <c r="O371" i="9"/>
  <c r="O369" i="9"/>
  <c r="O368" i="9"/>
  <c r="O366" i="9"/>
  <c r="O365" i="9"/>
  <c r="O363" i="9"/>
  <c r="O362" i="9"/>
  <c r="O360" i="9"/>
  <c r="O359" i="9"/>
  <c r="O357" i="9"/>
  <c r="O356" i="9"/>
  <c r="O354" i="9"/>
  <c r="O353" i="9"/>
  <c r="O351" i="9"/>
  <c r="O350" i="9"/>
  <c r="O348" i="9"/>
  <c r="O347" i="9"/>
  <c r="O345" i="9"/>
  <c r="O344" i="9"/>
  <c r="O342" i="9"/>
  <c r="O341" i="9"/>
  <c r="O339" i="9"/>
  <c r="O338" i="9"/>
  <c r="O336" i="9"/>
  <c r="O335" i="9"/>
  <c r="O333" i="9"/>
  <c r="O332" i="9"/>
  <c r="O330" i="9"/>
  <c r="O329" i="9"/>
  <c r="O327" i="9"/>
  <c r="O326" i="9"/>
  <c r="O324" i="9"/>
  <c r="O323" i="9"/>
  <c r="O321" i="9"/>
  <c r="O320" i="9"/>
  <c r="O318" i="9"/>
  <c r="O317" i="9"/>
  <c r="O315" i="9"/>
  <c r="O314" i="9"/>
  <c r="O312" i="9"/>
  <c r="O311" i="9"/>
  <c r="O292" i="9"/>
  <c r="O291" i="9"/>
  <c r="O249" i="9"/>
  <c r="O248" i="9"/>
  <c r="O246" i="9"/>
  <c r="O245" i="9"/>
  <c r="O243" i="9"/>
  <c r="O242" i="9"/>
  <c r="O240" i="9"/>
  <c r="O239" i="9"/>
  <c r="O237" i="9"/>
  <c r="O236" i="9"/>
  <c r="O234" i="9"/>
  <c r="O233" i="9"/>
  <c r="O231" i="9"/>
  <c r="O230" i="9"/>
  <c r="O228" i="9"/>
  <c r="O227" i="9"/>
  <c r="O225" i="9"/>
  <c r="O224" i="9"/>
  <c r="O222" i="9"/>
  <c r="O221" i="9"/>
  <c r="O219" i="9"/>
  <c r="O218" i="9"/>
  <c r="O216" i="9"/>
  <c r="O215" i="9"/>
  <c r="O213" i="9"/>
  <c r="O212" i="9"/>
  <c r="O210" i="9"/>
  <c r="O209" i="9"/>
  <c r="O207" i="9"/>
  <c r="O206" i="9"/>
  <c r="O204" i="9"/>
  <c r="O203" i="9"/>
  <c r="O201" i="9"/>
  <c r="O200" i="9"/>
  <c r="O198" i="9"/>
  <c r="O197" i="9"/>
  <c r="O195" i="9"/>
  <c r="O194" i="9"/>
  <c r="O192" i="9"/>
  <c r="O191" i="9"/>
  <c r="O189" i="9"/>
  <c r="O188" i="9"/>
  <c r="O186" i="9"/>
  <c r="O185" i="9"/>
  <c r="O183" i="9"/>
  <c r="O182" i="9"/>
  <c r="O180" i="9"/>
  <c r="O179" i="9"/>
  <c r="O177" i="9"/>
  <c r="O176" i="9"/>
  <c r="O174" i="9"/>
  <c r="O173" i="9"/>
  <c r="O171" i="9"/>
  <c r="O170" i="9"/>
  <c r="O168" i="9"/>
  <c r="O167" i="9"/>
  <c r="O165" i="9"/>
  <c r="O164" i="9"/>
  <c r="O162" i="9"/>
  <c r="O161" i="9"/>
  <c r="O159" i="9"/>
  <c r="O158" i="9"/>
  <c r="O156" i="9"/>
  <c r="O155" i="9"/>
  <c r="O153" i="9"/>
  <c r="O152" i="9"/>
  <c r="O150" i="9"/>
  <c r="O149" i="9"/>
  <c r="O135" i="9"/>
  <c r="O134" i="9"/>
  <c r="O126" i="9"/>
  <c r="O125" i="9"/>
  <c r="O118" i="9"/>
  <c r="O117" i="9"/>
  <c r="O115" i="9"/>
  <c r="O114" i="9"/>
  <c r="O112" i="9"/>
  <c r="O111" i="9"/>
  <c r="O102" i="9"/>
  <c r="O101" i="9"/>
  <c r="O78" i="9"/>
  <c r="O77" i="9"/>
  <c r="O75" i="9"/>
  <c r="O74" i="9"/>
  <c r="O72" i="9"/>
  <c r="O71" i="9"/>
  <c r="O69" i="9"/>
  <c r="O68" i="9"/>
  <c r="O55" i="9"/>
  <c r="O54" i="9"/>
  <c r="O52" i="9"/>
  <c r="O51" i="9"/>
  <c r="O49" i="9"/>
  <c r="O48" i="9"/>
  <c r="O46" i="9"/>
  <c r="O45" i="9"/>
  <c r="O43" i="9"/>
  <c r="O42" i="9"/>
  <c r="O40" i="9"/>
  <c r="O39" i="9"/>
  <c r="O37" i="9"/>
  <c r="O36" i="9"/>
  <c r="O34" i="9"/>
  <c r="O33" i="9"/>
  <c r="O31" i="9"/>
  <c r="O30" i="9"/>
  <c r="O28" i="9"/>
  <c r="O27" i="9"/>
  <c r="O25" i="9"/>
  <c r="O24" i="9"/>
  <c r="O22" i="9"/>
  <c r="O21" i="9"/>
  <c r="O19" i="9"/>
  <c r="O18" i="9"/>
  <c r="O16" i="9"/>
  <c r="O15" i="9"/>
  <c r="O13" i="9"/>
  <c r="O12" i="9"/>
  <c r="AV562" i="9"/>
  <c r="AV559" i="9"/>
  <c r="AV556" i="9"/>
  <c r="AV553" i="9"/>
  <c r="AV550" i="9"/>
  <c r="AV547" i="9"/>
  <c r="AV544" i="9"/>
  <c r="AV541" i="9"/>
  <c r="AV538" i="9"/>
  <c r="AV535" i="9"/>
  <c r="AV532" i="9"/>
  <c r="AV529" i="9"/>
  <c r="AV526" i="9"/>
  <c r="AV523" i="9"/>
  <c r="AV520" i="9"/>
  <c r="AV513" i="9"/>
  <c r="AV510" i="9"/>
  <c r="AV507" i="9"/>
  <c r="AV504" i="9"/>
  <c r="AV501" i="9"/>
  <c r="AV498" i="9"/>
  <c r="AV495" i="9"/>
  <c r="AV492" i="9"/>
  <c r="AV488" i="9"/>
  <c r="AV485" i="9"/>
  <c r="AV482" i="9"/>
  <c r="AV479" i="9"/>
  <c r="AV476" i="9"/>
  <c r="AV473" i="9"/>
  <c r="AV470" i="9"/>
  <c r="AV467" i="9"/>
  <c r="AV464" i="9"/>
  <c r="AV461" i="9"/>
  <c r="AV458" i="9"/>
  <c r="AV455" i="9"/>
  <c r="AV452" i="9"/>
  <c r="AV449" i="9"/>
  <c r="AV417" i="9"/>
  <c r="AV414" i="9"/>
  <c r="AV411" i="9"/>
  <c r="AV408" i="9"/>
  <c r="AV405" i="9"/>
  <c r="AV402" i="9"/>
  <c r="AV399" i="9"/>
  <c r="AV396" i="9"/>
  <c r="AV393" i="9"/>
  <c r="AV390" i="9"/>
  <c r="AV387" i="9"/>
  <c r="AV384" i="9"/>
  <c r="AV381" i="9"/>
  <c r="AV378" i="9"/>
  <c r="AV375" i="9"/>
  <c r="AV372" i="9"/>
  <c r="AV369" i="9"/>
  <c r="AV366" i="9"/>
  <c r="AV363" i="9"/>
  <c r="AV360" i="9"/>
  <c r="AV357" i="9"/>
  <c r="AV354" i="9"/>
  <c r="AV351" i="9"/>
  <c r="AV348" i="9"/>
  <c r="AV345" i="9"/>
  <c r="AV342" i="9"/>
  <c r="AV339" i="9"/>
  <c r="AV336" i="9"/>
  <c r="AV333" i="9"/>
  <c r="AV330" i="9"/>
  <c r="AV327" i="9"/>
  <c r="AV324" i="9"/>
  <c r="AV321" i="9"/>
  <c r="AV318" i="9"/>
  <c r="AV315" i="9"/>
  <c r="AV312" i="9"/>
  <c r="AV292" i="9"/>
  <c r="AV249" i="9"/>
  <c r="AV246" i="9"/>
  <c r="AV243" i="9"/>
  <c r="AV240" i="9"/>
  <c r="AV237" i="9"/>
  <c r="AV234" i="9"/>
  <c r="AV231" i="9"/>
  <c r="AV228" i="9"/>
  <c r="AV225" i="9"/>
  <c r="AV222" i="9"/>
  <c r="AV219" i="9"/>
  <c r="AV216" i="9"/>
  <c r="AV213" i="9"/>
  <c r="AV210" i="9"/>
  <c r="AV207" i="9"/>
  <c r="AV204" i="9"/>
  <c r="AV201" i="9"/>
  <c r="AV198" i="9"/>
  <c r="AV195" i="9"/>
  <c r="AV192" i="9"/>
  <c r="AV189" i="9"/>
  <c r="AV186" i="9"/>
  <c r="AV183" i="9"/>
  <c r="AV180" i="9"/>
  <c r="AV177" i="9"/>
  <c r="AV174" i="9"/>
  <c r="AV171" i="9"/>
  <c r="AV168" i="9"/>
  <c r="AV165" i="9"/>
  <c r="AV162" i="9"/>
  <c r="AV159" i="9"/>
  <c r="AV156" i="9"/>
  <c r="AV153" i="9"/>
  <c r="AV150" i="9"/>
  <c r="AV135" i="9"/>
  <c r="AV126" i="9"/>
  <c r="AV118" i="9"/>
  <c r="AV115" i="9"/>
  <c r="AV112" i="9"/>
  <c r="AV102" i="9"/>
  <c r="AV78" i="9"/>
  <c r="AV75" i="9"/>
  <c r="AV72" i="9"/>
  <c r="AV69" i="9"/>
  <c r="AV55" i="9"/>
  <c r="AV52" i="9"/>
  <c r="AV49" i="9"/>
  <c r="AV46" i="9"/>
  <c r="AV43" i="9"/>
  <c r="AV40" i="9"/>
  <c r="AV37" i="9"/>
  <c r="AV34" i="9"/>
  <c r="AV31" i="9"/>
  <c r="AV28" i="9"/>
  <c r="AV25" i="9"/>
  <c r="AV22" i="9"/>
  <c r="AV19" i="9"/>
  <c r="AV16" i="9"/>
  <c r="AV13" i="9"/>
  <c r="AS562" i="9"/>
  <c r="AS559" i="9"/>
  <c r="AS556" i="9"/>
  <c r="AS553" i="9"/>
  <c r="AS550" i="9"/>
  <c r="AS547" i="9"/>
  <c r="AS544" i="9"/>
  <c r="AS541" i="9"/>
  <c r="AS538" i="9"/>
  <c r="AS535" i="9"/>
  <c r="AS532" i="9"/>
  <c r="AS529" i="9"/>
  <c r="AS526" i="9"/>
  <c r="AS523" i="9"/>
  <c r="AS520" i="9"/>
  <c r="AS513" i="9"/>
  <c r="AS510" i="9"/>
  <c r="AS507" i="9"/>
  <c r="AS504" i="9"/>
  <c r="AS501" i="9"/>
  <c r="AS498" i="9"/>
  <c r="AS495" i="9"/>
  <c r="AS492" i="9"/>
  <c r="AS488" i="9"/>
  <c r="AS485" i="9"/>
  <c r="AS482" i="9"/>
  <c r="AS479" i="9"/>
  <c r="AS476" i="9"/>
  <c r="AS473" i="9"/>
  <c r="AS470" i="9"/>
  <c r="AS467" i="9"/>
  <c r="AS464" i="9"/>
  <c r="AS461" i="9"/>
  <c r="AS458" i="9"/>
  <c r="AS455" i="9"/>
  <c r="AS452" i="9"/>
  <c r="AS449" i="9"/>
  <c r="AS417" i="9"/>
  <c r="AS414" i="9"/>
  <c r="AS411" i="9"/>
  <c r="AS408" i="9"/>
  <c r="AS405" i="9"/>
  <c r="AS402" i="9"/>
  <c r="AS399" i="9"/>
  <c r="AS396" i="9"/>
  <c r="AS393" i="9"/>
  <c r="AS390" i="9"/>
  <c r="AS387" i="9"/>
  <c r="AS384" i="9"/>
  <c r="AS381" i="9"/>
  <c r="AS378" i="9"/>
  <c r="AS375" i="9"/>
  <c r="AS372" i="9"/>
  <c r="AS369" i="9"/>
  <c r="AS366" i="9"/>
  <c r="AS363" i="9"/>
  <c r="AS360" i="9"/>
  <c r="AS357" i="9"/>
  <c r="AS354" i="9"/>
  <c r="AS351" i="9"/>
  <c r="AS348" i="9"/>
  <c r="AS345" i="9"/>
  <c r="AS342" i="9"/>
  <c r="AS339" i="9"/>
  <c r="AS336" i="9"/>
  <c r="AS333" i="9"/>
  <c r="AS330" i="9"/>
  <c r="AS327" i="9"/>
  <c r="AS324" i="9"/>
  <c r="AS321" i="9"/>
  <c r="AS318" i="9"/>
  <c r="AS315" i="9"/>
  <c r="AS312" i="9"/>
  <c r="AS292" i="9"/>
  <c r="AS249" i="9"/>
  <c r="AS246" i="9"/>
  <c r="AS243" i="9"/>
  <c r="AS240" i="9"/>
  <c r="AS237" i="9"/>
  <c r="AS234" i="9"/>
  <c r="AS231" i="9"/>
  <c r="AS228" i="9"/>
  <c r="AS225" i="9"/>
  <c r="AS222" i="9"/>
  <c r="AS219" i="9"/>
  <c r="AS216" i="9"/>
  <c r="AS213" i="9"/>
  <c r="AS210" i="9"/>
  <c r="AS207" i="9"/>
  <c r="AS204" i="9"/>
  <c r="AS201" i="9"/>
  <c r="AS198" i="9"/>
  <c r="AS195" i="9"/>
  <c r="AS192" i="9"/>
  <c r="AS189" i="9"/>
  <c r="AS186" i="9"/>
  <c r="AS183" i="9"/>
  <c r="AS180" i="9"/>
  <c r="AS177" i="9"/>
  <c r="AS174" i="9"/>
  <c r="AS171" i="9"/>
  <c r="AS168" i="9"/>
  <c r="AS165" i="9"/>
  <c r="AS162" i="9"/>
  <c r="AS159" i="9"/>
  <c r="AS156" i="9"/>
  <c r="AS153" i="9"/>
  <c r="AS150" i="9"/>
  <c r="AS135" i="9"/>
  <c r="AS126" i="9"/>
  <c r="AS118" i="9"/>
  <c r="AS115" i="9"/>
  <c r="AS112" i="9"/>
  <c r="AS102" i="9"/>
  <c r="AS78" i="9"/>
  <c r="AS75" i="9"/>
  <c r="AS72" i="9"/>
  <c r="AS69" i="9"/>
  <c r="AS55" i="9"/>
  <c r="AS52" i="9"/>
  <c r="AS49" i="9"/>
  <c r="AS46" i="9"/>
  <c r="AS43" i="9"/>
  <c r="AS40" i="9"/>
  <c r="AS37" i="9"/>
  <c r="AS34" i="9"/>
  <c r="AS31" i="9"/>
  <c r="AS28" i="9"/>
  <c r="AS25" i="9"/>
  <c r="AS22" i="9"/>
  <c r="AS19" i="9"/>
  <c r="AS16" i="9"/>
  <c r="AS13" i="9"/>
  <c r="AP562" i="9"/>
  <c r="AP559" i="9"/>
  <c r="AP556" i="9"/>
  <c r="AP553" i="9"/>
  <c r="AP550" i="9"/>
  <c r="AP547" i="9"/>
  <c r="AP544" i="9"/>
  <c r="AP541" i="9"/>
  <c r="AP538" i="9"/>
  <c r="AP535" i="9"/>
  <c r="AP532" i="9"/>
  <c r="AP529" i="9"/>
  <c r="AP526" i="9"/>
  <c r="AP523" i="9"/>
  <c r="AP520" i="9"/>
  <c r="AP513" i="9"/>
  <c r="AP510" i="9"/>
  <c r="AP507" i="9"/>
  <c r="AP504" i="9"/>
  <c r="AP501" i="9"/>
  <c r="AP498" i="9"/>
  <c r="AP495" i="9"/>
  <c r="AP492" i="9"/>
  <c r="AP488" i="9"/>
  <c r="AP485" i="9"/>
  <c r="AP482" i="9"/>
  <c r="AP479" i="9"/>
  <c r="AP476" i="9"/>
  <c r="AP473" i="9"/>
  <c r="AP470" i="9"/>
  <c r="AP467" i="9"/>
  <c r="AP464" i="9"/>
  <c r="AP461" i="9"/>
  <c r="AP458" i="9"/>
  <c r="AP455" i="9"/>
  <c r="AP452" i="9"/>
  <c r="AP449" i="9"/>
  <c r="AP417" i="9"/>
  <c r="AP414" i="9"/>
  <c r="AP411" i="9"/>
  <c r="AP408" i="9"/>
  <c r="AP405" i="9"/>
  <c r="AP402" i="9"/>
  <c r="AP399" i="9"/>
  <c r="AP396" i="9"/>
  <c r="AP393" i="9"/>
  <c r="AP390" i="9"/>
  <c r="AP387" i="9"/>
  <c r="AP384" i="9"/>
  <c r="AP381" i="9"/>
  <c r="AP378" i="9"/>
  <c r="AP375" i="9"/>
  <c r="AP372" i="9"/>
  <c r="AP369" i="9"/>
  <c r="AP366" i="9"/>
  <c r="AP363" i="9"/>
  <c r="AP360" i="9"/>
  <c r="AP357" i="9"/>
  <c r="AP354" i="9"/>
  <c r="AP351" i="9"/>
  <c r="AP348" i="9"/>
  <c r="AP345" i="9"/>
  <c r="AP342" i="9"/>
  <c r="AP339" i="9"/>
  <c r="AP336" i="9"/>
  <c r="AP333" i="9"/>
  <c r="AP330" i="9"/>
  <c r="AP327" i="9"/>
  <c r="AP324" i="9"/>
  <c r="AP321" i="9"/>
  <c r="AP318" i="9"/>
  <c r="AP315" i="9"/>
  <c r="AP312" i="9"/>
  <c r="AP292" i="9"/>
  <c r="AP249" i="9"/>
  <c r="AP246" i="9"/>
  <c r="AP243" i="9"/>
  <c r="AP240" i="9"/>
  <c r="AP237" i="9"/>
  <c r="AP234" i="9"/>
  <c r="AP231" i="9"/>
  <c r="AP228" i="9"/>
  <c r="AP225" i="9"/>
  <c r="AP222" i="9"/>
  <c r="AP219" i="9"/>
  <c r="AP216" i="9"/>
  <c r="AP213" i="9"/>
  <c r="AP210" i="9"/>
  <c r="AP207" i="9"/>
  <c r="AP204" i="9"/>
  <c r="AP201" i="9"/>
  <c r="AP198" i="9"/>
  <c r="AP195" i="9"/>
  <c r="AP192" i="9"/>
  <c r="AP189" i="9"/>
  <c r="AP186" i="9"/>
  <c r="AP183" i="9"/>
  <c r="AP180" i="9"/>
  <c r="AP177" i="9"/>
  <c r="AP174" i="9"/>
  <c r="AP171" i="9"/>
  <c r="AP168" i="9"/>
  <c r="AP165" i="9"/>
  <c r="AP162" i="9"/>
  <c r="AP159" i="9"/>
  <c r="AP156" i="9"/>
  <c r="AP153" i="9"/>
  <c r="AP150" i="9"/>
  <c r="AP135" i="9"/>
  <c r="AP126" i="9"/>
  <c r="AP118" i="9"/>
  <c r="AP115" i="9"/>
  <c r="AP112" i="9"/>
  <c r="AP102" i="9"/>
  <c r="AP78" i="9"/>
  <c r="AP75" i="9"/>
  <c r="AP72" i="9"/>
  <c r="AP69" i="9"/>
  <c r="AP55" i="9"/>
  <c r="AP52" i="9"/>
  <c r="AP49" i="9"/>
  <c r="AP46" i="9"/>
  <c r="AP43" i="9"/>
  <c r="AP40" i="9"/>
  <c r="AP37" i="9"/>
  <c r="AP34" i="9"/>
  <c r="AP31" i="9"/>
  <c r="AP28" i="9"/>
  <c r="AP25" i="9"/>
  <c r="AP22" i="9"/>
  <c r="AP19" i="9"/>
  <c r="AP16" i="9"/>
  <c r="AP13" i="9"/>
  <c r="AM562" i="9"/>
  <c r="AM559" i="9"/>
  <c r="AM556" i="9"/>
  <c r="AM553" i="9"/>
  <c r="AM550" i="9"/>
  <c r="AM547" i="9"/>
  <c r="AM544" i="9"/>
  <c r="AM541" i="9"/>
  <c r="AM538" i="9"/>
  <c r="AM535" i="9"/>
  <c r="AM532" i="9"/>
  <c r="AM529" i="9"/>
  <c r="AM526" i="9"/>
  <c r="AM523" i="9"/>
  <c r="AM520" i="9"/>
  <c r="AM513" i="9"/>
  <c r="AM510" i="9"/>
  <c r="AM507" i="9"/>
  <c r="AM504" i="9"/>
  <c r="AM501" i="9"/>
  <c r="AM498" i="9"/>
  <c r="AM495" i="9"/>
  <c r="AM492" i="9"/>
  <c r="AM488" i="9"/>
  <c r="AM485" i="9"/>
  <c r="AM482" i="9"/>
  <c r="AM479" i="9"/>
  <c r="AM476" i="9"/>
  <c r="AM473" i="9"/>
  <c r="AM470" i="9"/>
  <c r="AM467" i="9"/>
  <c r="AM464" i="9"/>
  <c r="AM461" i="9"/>
  <c r="AM458" i="9"/>
  <c r="AM455" i="9"/>
  <c r="AM452" i="9"/>
  <c r="AM449" i="9"/>
  <c r="AM417" i="9"/>
  <c r="AM414" i="9"/>
  <c r="AM411" i="9"/>
  <c r="AM408" i="9"/>
  <c r="AM405" i="9"/>
  <c r="AM402" i="9"/>
  <c r="AM399" i="9"/>
  <c r="AM396" i="9"/>
  <c r="AM393" i="9"/>
  <c r="AM390" i="9"/>
  <c r="AM387" i="9"/>
  <c r="AM384" i="9"/>
  <c r="AM381" i="9"/>
  <c r="AM378" i="9"/>
  <c r="AM375" i="9"/>
  <c r="AM372" i="9"/>
  <c r="AM369" i="9"/>
  <c r="AM366" i="9"/>
  <c r="AM363" i="9"/>
  <c r="AM360" i="9"/>
  <c r="AM357" i="9"/>
  <c r="AM354" i="9"/>
  <c r="AM351" i="9"/>
  <c r="AM348" i="9"/>
  <c r="AM345" i="9"/>
  <c r="AM342" i="9"/>
  <c r="AM339" i="9"/>
  <c r="AM336" i="9"/>
  <c r="AM333" i="9"/>
  <c r="AM330" i="9"/>
  <c r="AM327" i="9"/>
  <c r="AM324" i="9"/>
  <c r="AM321" i="9"/>
  <c r="AM318" i="9"/>
  <c r="AM315" i="9"/>
  <c r="AM312" i="9"/>
  <c r="AM292" i="9"/>
  <c r="AM249" i="9"/>
  <c r="AM246" i="9"/>
  <c r="AM243" i="9"/>
  <c r="AM240" i="9"/>
  <c r="AM237" i="9"/>
  <c r="AM234" i="9"/>
  <c r="AM231" i="9"/>
  <c r="AM228" i="9"/>
  <c r="AM225" i="9"/>
  <c r="AM222" i="9"/>
  <c r="AM219" i="9"/>
  <c r="AM216" i="9"/>
  <c r="AM213" i="9"/>
  <c r="AM210" i="9"/>
  <c r="AM207" i="9"/>
  <c r="AM204" i="9"/>
  <c r="AM201" i="9"/>
  <c r="AM198" i="9"/>
  <c r="AM195" i="9"/>
  <c r="AM192" i="9"/>
  <c r="AM189" i="9"/>
  <c r="AM186" i="9"/>
  <c r="AM183" i="9"/>
  <c r="AM180" i="9"/>
  <c r="AM177" i="9"/>
  <c r="AM174" i="9"/>
  <c r="AM171" i="9"/>
  <c r="AM168" i="9"/>
  <c r="AM165" i="9"/>
  <c r="AM162" i="9"/>
  <c r="AM159" i="9"/>
  <c r="AM156" i="9"/>
  <c r="AM153" i="9"/>
  <c r="AM150" i="9"/>
  <c r="AM135" i="9"/>
  <c r="AM126" i="9"/>
  <c r="AM118" i="9"/>
  <c r="AM115" i="9"/>
  <c r="AM112" i="9"/>
  <c r="AM102" i="9"/>
  <c r="AM78" i="9"/>
  <c r="AM75" i="9"/>
  <c r="AM72" i="9"/>
  <c r="AM69" i="9"/>
  <c r="AM55" i="9"/>
  <c r="AM52" i="9"/>
  <c r="AM49" i="9"/>
  <c r="AM46" i="9"/>
  <c r="AM43" i="9"/>
  <c r="AM40" i="9"/>
  <c r="AM37" i="9"/>
  <c r="AM34" i="9"/>
  <c r="AM31" i="9"/>
  <c r="AM28" i="9"/>
  <c r="AM25" i="9"/>
  <c r="AM22" i="9"/>
  <c r="AM19" i="9"/>
  <c r="AM16" i="9"/>
  <c r="AM13" i="9"/>
  <c r="AI562" i="9"/>
  <c r="AI559" i="9"/>
  <c r="AI556" i="9"/>
  <c r="AI553" i="9"/>
  <c r="AI550" i="9"/>
  <c r="AI547" i="9"/>
  <c r="AI544" i="9"/>
  <c r="AI541" i="9"/>
  <c r="AI538" i="9"/>
  <c r="AI535" i="9"/>
  <c r="AI532" i="9"/>
  <c r="AI529" i="9"/>
  <c r="AI526" i="9"/>
  <c r="AI523" i="9"/>
  <c r="AI520" i="9"/>
  <c r="AI513" i="9"/>
  <c r="AI510" i="9"/>
  <c r="AI507" i="9"/>
  <c r="AI504" i="9"/>
  <c r="AI501" i="9"/>
  <c r="AI498" i="9"/>
  <c r="AI495" i="9"/>
  <c r="AI492" i="9"/>
  <c r="AI488" i="9"/>
  <c r="AI485" i="9"/>
  <c r="AI482" i="9"/>
  <c r="AI479" i="9"/>
  <c r="AI476" i="9"/>
  <c r="AI473" i="9"/>
  <c r="AI470" i="9"/>
  <c r="AI467" i="9"/>
  <c r="AI464" i="9"/>
  <c r="AI461" i="9"/>
  <c r="AI458" i="9"/>
  <c r="AI455" i="9"/>
  <c r="AI452" i="9"/>
  <c r="AI449" i="9"/>
  <c r="AI417" i="9"/>
  <c r="AI414" i="9"/>
  <c r="AI411" i="9"/>
  <c r="AI408" i="9"/>
  <c r="AI405" i="9"/>
  <c r="AI402" i="9"/>
  <c r="AI399" i="9"/>
  <c r="AI396" i="9"/>
  <c r="AI393" i="9"/>
  <c r="AI390" i="9"/>
  <c r="AI387" i="9"/>
  <c r="AI384" i="9"/>
  <c r="AI381" i="9"/>
  <c r="AI378" i="9"/>
  <c r="AI375" i="9"/>
  <c r="AI372" i="9"/>
  <c r="AI369" i="9"/>
  <c r="AI366" i="9"/>
  <c r="AI363" i="9"/>
  <c r="AI360" i="9"/>
  <c r="AI357" i="9"/>
  <c r="AI354" i="9"/>
  <c r="AI351" i="9"/>
  <c r="AI348" i="9"/>
  <c r="AI345" i="9"/>
  <c r="AI342" i="9"/>
  <c r="AI339" i="9"/>
  <c r="AI336" i="9"/>
  <c r="AI333" i="9"/>
  <c r="AI330" i="9"/>
  <c r="AI327" i="9"/>
  <c r="AI324" i="9"/>
  <c r="AI321" i="9"/>
  <c r="AI318" i="9"/>
  <c r="AI315" i="9"/>
  <c r="AI312" i="9"/>
  <c r="AI292" i="9"/>
  <c r="AI249" i="9"/>
  <c r="AI246" i="9"/>
  <c r="AI243" i="9"/>
  <c r="AI240" i="9"/>
  <c r="AI237" i="9"/>
  <c r="AI234" i="9"/>
  <c r="AI231" i="9"/>
  <c r="AI228" i="9"/>
  <c r="AI225" i="9"/>
  <c r="AI222" i="9"/>
  <c r="AI219" i="9"/>
  <c r="AI216" i="9"/>
  <c r="AI213" i="9"/>
  <c r="AI210" i="9"/>
  <c r="AI207" i="9"/>
  <c r="AI204" i="9"/>
  <c r="AI201" i="9"/>
  <c r="AI198" i="9"/>
  <c r="AI195" i="9"/>
  <c r="AI192" i="9"/>
  <c r="AI189" i="9"/>
  <c r="AI186" i="9"/>
  <c r="AI183" i="9"/>
  <c r="AI180" i="9"/>
  <c r="AI177" i="9"/>
  <c r="AI174" i="9"/>
  <c r="AI171" i="9"/>
  <c r="AI168" i="9"/>
  <c r="AI165" i="9"/>
  <c r="AI162" i="9"/>
  <c r="AI159" i="9"/>
  <c r="AI156" i="9"/>
  <c r="AI153" i="9"/>
  <c r="AI150" i="9"/>
  <c r="AI135" i="9"/>
  <c r="AI126" i="9"/>
  <c r="AI118" i="9"/>
  <c r="AI115" i="9"/>
  <c r="AI112" i="9"/>
  <c r="AI102" i="9"/>
  <c r="AI78" i="9"/>
  <c r="AI75" i="9"/>
  <c r="AI72" i="9"/>
  <c r="AI69" i="9"/>
  <c r="AI55" i="9"/>
  <c r="AI52" i="9"/>
  <c r="AI49" i="9"/>
  <c r="AI46" i="9"/>
  <c r="AI43" i="9"/>
  <c r="AI40" i="9"/>
  <c r="AI37" i="9"/>
  <c r="AI34" i="9"/>
  <c r="AI31" i="9"/>
  <c r="AI28" i="9"/>
  <c r="AI25" i="9"/>
  <c r="AI22" i="9"/>
  <c r="AI19" i="9"/>
  <c r="AI16" i="9"/>
  <c r="AI13" i="9"/>
  <c r="AF562" i="9"/>
  <c r="AF559" i="9"/>
  <c r="AF556" i="9"/>
  <c r="AF553" i="9"/>
  <c r="AF550" i="9"/>
  <c r="AF547" i="9"/>
  <c r="AF544" i="9"/>
  <c r="AF541" i="9"/>
  <c r="AF538" i="9"/>
  <c r="AF535" i="9"/>
  <c r="AF532" i="9"/>
  <c r="AF529" i="9"/>
  <c r="AF526" i="9"/>
  <c r="AF523" i="9"/>
  <c r="AF520" i="9"/>
  <c r="AF513" i="9"/>
  <c r="AF510" i="9"/>
  <c r="AF507" i="9"/>
  <c r="AF504" i="9"/>
  <c r="AF501" i="9"/>
  <c r="AF498" i="9"/>
  <c r="AF495" i="9"/>
  <c r="AF492" i="9"/>
  <c r="AF488" i="9"/>
  <c r="AF485" i="9"/>
  <c r="AF482" i="9"/>
  <c r="AF479" i="9"/>
  <c r="AF476" i="9"/>
  <c r="AF473" i="9"/>
  <c r="AF470" i="9"/>
  <c r="AF467" i="9"/>
  <c r="AF464" i="9"/>
  <c r="AF461" i="9"/>
  <c r="AF458" i="9"/>
  <c r="AF455" i="9"/>
  <c r="AF452" i="9"/>
  <c r="AF449" i="9"/>
  <c r="AF417" i="9"/>
  <c r="AF414" i="9"/>
  <c r="AF411" i="9"/>
  <c r="AF408" i="9"/>
  <c r="AF405" i="9"/>
  <c r="AF402" i="9"/>
  <c r="AF399" i="9"/>
  <c r="AF396" i="9"/>
  <c r="AF393" i="9"/>
  <c r="AF390" i="9"/>
  <c r="AF387" i="9"/>
  <c r="AF384" i="9"/>
  <c r="AF381" i="9"/>
  <c r="AF378" i="9"/>
  <c r="AF375" i="9"/>
  <c r="AF372" i="9"/>
  <c r="AF369" i="9"/>
  <c r="AF366" i="9"/>
  <c r="AF363" i="9"/>
  <c r="AF360" i="9"/>
  <c r="AF357" i="9"/>
  <c r="AF354" i="9"/>
  <c r="AF351" i="9"/>
  <c r="AF348" i="9"/>
  <c r="AF345" i="9"/>
  <c r="AF342" i="9"/>
  <c r="AF339" i="9"/>
  <c r="AF336" i="9"/>
  <c r="AF333" i="9"/>
  <c r="AF330" i="9"/>
  <c r="AF327" i="9"/>
  <c r="AF324" i="9"/>
  <c r="AF321" i="9"/>
  <c r="AF318" i="9"/>
  <c r="AF315" i="9"/>
  <c r="AF312" i="9"/>
  <c r="AF292" i="9"/>
  <c r="AF249" i="9"/>
  <c r="AF246" i="9"/>
  <c r="AF243" i="9"/>
  <c r="AF240" i="9"/>
  <c r="AF237" i="9"/>
  <c r="AF234" i="9"/>
  <c r="AF231" i="9"/>
  <c r="AF228" i="9"/>
  <c r="AF225" i="9"/>
  <c r="AF222" i="9"/>
  <c r="AF219" i="9"/>
  <c r="AF216" i="9"/>
  <c r="AF213" i="9"/>
  <c r="AF210" i="9"/>
  <c r="AF207" i="9"/>
  <c r="AF204" i="9"/>
  <c r="AF201" i="9"/>
  <c r="AF198" i="9"/>
  <c r="AF195" i="9"/>
  <c r="AF192" i="9"/>
  <c r="AF189" i="9"/>
  <c r="AF186" i="9"/>
  <c r="AF183" i="9"/>
  <c r="AF180" i="9"/>
  <c r="AF177" i="9"/>
  <c r="AF174" i="9"/>
  <c r="AF171" i="9"/>
  <c r="AF168" i="9"/>
  <c r="AF165" i="9"/>
  <c r="AF162" i="9"/>
  <c r="AF159" i="9"/>
  <c r="AF156" i="9"/>
  <c r="AF153" i="9"/>
  <c r="AF150" i="9"/>
  <c r="AF135" i="9"/>
  <c r="AF126" i="9"/>
  <c r="AF118" i="9"/>
  <c r="AF115" i="9"/>
  <c r="AF112" i="9"/>
  <c r="AF102" i="9"/>
  <c r="AF78" i="9"/>
  <c r="AF75" i="9"/>
  <c r="AF72" i="9"/>
  <c r="AF69" i="9"/>
  <c r="AF55" i="9"/>
  <c r="AF52" i="9"/>
  <c r="AF49" i="9"/>
  <c r="AF46" i="9"/>
  <c r="AF43" i="9"/>
  <c r="AF40" i="9"/>
  <c r="AF37" i="9"/>
  <c r="AF34" i="9"/>
  <c r="AF31" i="9"/>
  <c r="AF28" i="9"/>
  <c r="AF25" i="9"/>
  <c r="AF22" i="9"/>
  <c r="AF19" i="9"/>
  <c r="AF16" i="9"/>
  <c r="AF13" i="9"/>
  <c r="AC562" i="9"/>
  <c r="AC559" i="9"/>
  <c r="AC556" i="9"/>
  <c r="AC553" i="9"/>
  <c r="AC550" i="9"/>
  <c r="AC547" i="9"/>
  <c r="AC544" i="9"/>
  <c r="AC541" i="9"/>
  <c r="AC538" i="9"/>
  <c r="AC535" i="9"/>
  <c r="AC532" i="9"/>
  <c r="AC529" i="9"/>
  <c r="AC526" i="9"/>
  <c r="AC523" i="9"/>
  <c r="AC520" i="9"/>
  <c r="AC513" i="9"/>
  <c r="AC510" i="9"/>
  <c r="AC507" i="9"/>
  <c r="AC504" i="9"/>
  <c r="AC501" i="9"/>
  <c r="AC498" i="9"/>
  <c r="AC495" i="9"/>
  <c r="AC492" i="9"/>
  <c r="AC488" i="9"/>
  <c r="AC485" i="9"/>
  <c r="AC482" i="9"/>
  <c r="AC479" i="9"/>
  <c r="AC476" i="9"/>
  <c r="AC473" i="9"/>
  <c r="AC470" i="9"/>
  <c r="AC467" i="9"/>
  <c r="AC464" i="9"/>
  <c r="AC461" i="9"/>
  <c r="AC458" i="9"/>
  <c r="AC455" i="9"/>
  <c r="AC452" i="9"/>
  <c r="AC449" i="9"/>
  <c r="AC417" i="9"/>
  <c r="AC414" i="9"/>
  <c r="AC411" i="9"/>
  <c r="AC408" i="9"/>
  <c r="AC405" i="9"/>
  <c r="AC402" i="9"/>
  <c r="AC399" i="9"/>
  <c r="AC396" i="9"/>
  <c r="AC393" i="9"/>
  <c r="AC390" i="9"/>
  <c r="AC387" i="9"/>
  <c r="AC384" i="9"/>
  <c r="AC381" i="9"/>
  <c r="AC378" i="9"/>
  <c r="AC375" i="9"/>
  <c r="AC372" i="9"/>
  <c r="AC369" i="9"/>
  <c r="AC366" i="9"/>
  <c r="AC363" i="9"/>
  <c r="AC360" i="9"/>
  <c r="AC357" i="9"/>
  <c r="AC354" i="9"/>
  <c r="AC351" i="9"/>
  <c r="AC348" i="9"/>
  <c r="AC345" i="9"/>
  <c r="AC342" i="9"/>
  <c r="AC339" i="9"/>
  <c r="AC336" i="9"/>
  <c r="AC333" i="9"/>
  <c r="AC330" i="9"/>
  <c r="AC327" i="9"/>
  <c r="AC324" i="9"/>
  <c r="AC321" i="9"/>
  <c r="AC318" i="9"/>
  <c r="AC315" i="9"/>
  <c r="AC312" i="9"/>
  <c r="AC292" i="9"/>
  <c r="AC249" i="9"/>
  <c r="AC246" i="9"/>
  <c r="AC243" i="9"/>
  <c r="AC240" i="9"/>
  <c r="AC237" i="9"/>
  <c r="AC234" i="9"/>
  <c r="AC231" i="9"/>
  <c r="AC228" i="9"/>
  <c r="AC225" i="9"/>
  <c r="AC222" i="9"/>
  <c r="AC219" i="9"/>
  <c r="AC216" i="9"/>
  <c r="AC213" i="9"/>
  <c r="AC210" i="9"/>
  <c r="AC207" i="9"/>
  <c r="AC204" i="9"/>
  <c r="AC201" i="9"/>
  <c r="AC198" i="9"/>
  <c r="AC195" i="9"/>
  <c r="AC192" i="9"/>
  <c r="AC189" i="9"/>
  <c r="AC186" i="9"/>
  <c r="AC183" i="9"/>
  <c r="AC180" i="9"/>
  <c r="AC177" i="9"/>
  <c r="AC174" i="9"/>
  <c r="AC171" i="9"/>
  <c r="AC168" i="9"/>
  <c r="AC165" i="9"/>
  <c r="AC162" i="9"/>
  <c r="AC159" i="9"/>
  <c r="AC156" i="9"/>
  <c r="AC153" i="9"/>
  <c r="AC150" i="9"/>
  <c r="AC135" i="9"/>
  <c r="AC126" i="9"/>
  <c r="AC118" i="9"/>
  <c r="AC115" i="9"/>
  <c r="AC112" i="9"/>
  <c r="AC102" i="9"/>
  <c r="AC78" i="9"/>
  <c r="AC75" i="9"/>
  <c r="AC72" i="9"/>
  <c r="AC69" i="9"/>
  <c r="AC55" i="9"/>
  <c r="AC52" i="9"/>
  <c r="AC49" i="9"/>
  <c r="AC46" i="9"/>
  <c r="AC43" i="9"/>
  <c r="AC40" i="9"/>
  <c r="AC37" i="9"/>
  <c r="AC34" i="9"/>
  <c r="AC31" i="9"/>
  <c r="AC28" i="9"/>
  <c r="AC25" i="9"/>
  <c r="AC22" i="9"/>
  <c r="AC19" i="9"/>
  <c r="AC16" i="9"/>
  <c r="AC13" i="9"/>
  <c r="Z562" i="9"/>
  <c r="Z559" i="9"/>
  <c r="Z556" i="9"/>
  <c r="Z553" i="9"/>
  <c r="Z550" i="9"/>
  <c r="Z547" i="9"/>
  <c r="Z544" i="9"/>
  <c r="Z541" i="9"/>
  <c r="Z538" i="9"/>
  <c r="Z535" i="9"/>
  <c r="Z532" i="9"/>
  <c r="Z529" i="9"/>
  <c r="Z526" i="9"/>
  <c r="Z523" i="9"/>
  <c r="Z520" i="9"/>
  <c r="Z513" i="9"/>
  <c r="Z510" i="9"/>
  <c r="Z507" i="9"/>
  <c r="Z504" i="9"/>
  <c r="Z501" i="9"/>
  <c r="Z498" i="9"/>
  <c r="Z495" i="9"/>
  <c r="Z492" i="9"/>
  <c r="Z488" i="9"/>
  <c r="Z485" i="9"/>
  <c r="Z482" i="9"/>
  <c r="Z479" i="9"/>
  <c r="Z476" i="9"/>
  <c r="Z473" i="9"/>
  <c r="Z470" i="9"/>
  <c r="Z467" i="9"/>
  <c r="Z464" i="9"/>
  <c r="Z461" i="9"/>
  <c r="Z458" i="9"/>
  <c r="Z455" i="9"/>
  <c r="Z452" i="9"/>
  <c r="Z449" i="9"/>
  <c r="Z417" i="9"/>
  <c r="Z414" i="9"/>
  <c r="Z411" i="9"/>
  <c r="Z408" i="9"/>
  <c r="Z405" i="9"/>
  <c r="Z402" i="9"/>
  <c r="Z399" i="9"/>
  <c r="Z396" i="9"/>
  <c r="Z393" i="9"/>
  <c r="Z390" i="9"/>
  <c r="Z387" i="9"/>
  <c r="Z384" i="9"/>
  <c r="Z381" i="9"/>
  <c r="Z378" i="9"/>
  <c r="Z375" i="9"/>
  <c r="Z372" i="9"/>
  <c r="Z369" i="9"/>
  <c r="Z366" i="9"/>
  <c r="Z363" i="9"/>
  <c r="Z360" i="9"/>
  <c r="Z357" i="9"/>
  <c r="Z354" i="9"/>
  <c r="Z351" i="9"/>
  <c r="Z348" i="9"/>
  <c r="Z345" i="9"/>
  <c r="Z342" i="9"/>
  <c r="Z339" i="9"/>
  <c r="Z336" i="9"/>
  <c r="Z333" i="9"/>
  <c r="Z330" i="9"/>
  <c r="Z327" i="9"/>
  <c r="Z324" i="9"/>
  <c r="Z321" i="9"/>
  <c r="Z318" i="9"/>
  <c r="Z315" i="9"/>
  <c r="Z312" i="9"/>
  <c r="Z292" i="9"/>
  <c r="Z249" i="9"/>
  <c r="Z246" i="9"/>
  <c r="Z243" i="9"/>
  <c r="Z240" i="9"/>
  <c r="Z237" i="9"/>
  <c r="Z234" i="9"/>
  <c r="Z231" i="9"/>
  <c r="Z228" i="9"/>
  <c r="Z225" i="9"/>
  <c r="Z222" i="9"/>
  <c r="Z219" i="9"/>
  <c r="Z216" i="9"/>
  <c r="Z213" i="9"/>
  <c r="Z210" i="9"/>
  <c r="Z207" i="9"/>
  <c r="Z204" i="9"/>
  <c r="Z201" i="9"/>
  <c r="Z198" i="9"/>
  <c r="Z195" i="9"/>
  <c r="Z192" i="9"/>
  <c r="Z189" i="9"/>
  <c r="Z186" i="9"/>
  <c r="Z183" i="9"/>
  <c r="Z180" i="9"/>
  <c r="Z177" i="9"/>
  <c r="Z174" i="9"/>
  <c r="Z171" i="9"/>
  <c r="Z168" i="9"/>
  <c r="Z165" i="9"/>
  <c r="Z162" i="9"/>
  <c r="Z159" i="9"/>
  <c r="Z156" i="9"/>
  <c r="Z153" i="9"/>
  <c r="Z150" i="9"/>
  <c r="Z135" i="9"/>
  <c r="Z126" i="9"/>
  <c r="Z118" i="9"/>
  <c r="Z115" i="9"/>
  <c r="Z112" i="9"/>
  <c r="Z102" i="9"/>
  <c r="Z78" i="9"/>
  <c r="Z75" i="9"/>
  <c r="Z72" i="9"/>
  <c r="Z69" i="9"/>
  <c r="Z55" i="9"/>
  <c r="Z52" i="9"/>
  <c r="Z49" i="9"/>
  <c r="Z46" i="9"/>
  <c r="Z43" i="9"/>
  <c r="Z40" i="9"/>
  <c r="Z37" i="9"/>
  <c r="Z34" i="9"/>
  <c r="Z31" i="9"/>
  <c r="Z28" i="9"/>
  <c r="Z25" i="9"/>
  <c r="Z22" i="9"/>
  <c r="Z19" i="9"/>
  <c r="Z16" i="9"/>
  <c r="Z13" i="9"/>
  <c r="V562" i="9"/>
  <c r="V559" i="9"/>
  <c r="V556" i="9"/>
  <c r="V553" i="9"/>
  <c r="V550" i="9"/>
  <c r="V547" i="9"/>
  <c r="V544" i="9"/>
  <c r="V541" i="9"/>
  <c r="V538" i="9"/>
  <c r="V535" i="9"/>
  <c r="V532" i="9"/>
  <c r="V529" i="9"/>
  <c r="V526" i="9"/>
  <c r="V523" i="9"/>
  <c r="V520" i="9"/>
  <c r="V513" i="9"/>
  <c r="V510" i="9"/>
  <c r="V507" i="9"/>
  <c r="V504" i="9"/>
  <c r="V501" i="9"/>
  <c r="V498" i="9"/>
  <c r="V495" i="9"/>
  <c r="V492" i="9"/>
  <c r="V488" i="9"/>
  <c r="V485" i="9"/>
  <c r="V482" i="9"/>
  <c r="V479" i="9"/>
  <c r="V476" i="9"/>
  <c r="V473" i="9"/>
  <c r="V470" i="9"/>
  <c r="V467" i="9"/>
  <c r="V464" i="9"/>
  <c r="V461" i="9"/>
  <c r="V458" i="9"/>
  <c r="V455" i="9"/>
  <c r="V452" i="9"/>
  <c r="V449" i="9"/>
  <c r="V417" i="9"/>
  <c r="V414" i="9"/>
  <c r="V411" i="9"/>
  <c r="V408" i="9"/>
  <c r="V405" i="9"/>
  <c r="V402" i="9"/>
  <c r="V399" i="9"/>
  <c r="V396" i="9"/>
  <c r="V393" i="9"/>
  <c r="V390" i="9"/>
  <c r="V387" i="9"/>
  <c r="V384" i="9"/>
  <c r="V381" i="9"/>
  <c r="V378" i="9"/>
  <c r="V375" i="9"/>
  <c r="V372" i="9"/>
  <c r="V369" i="9"/>
  <c r="V366" i="9"/>
  <c r="V363" i="9"/>
  <c r="V360" i="9"/>
  <c r="V357" i="9"/>
  <c r="V354" i="9"/>
  <c r="V351" i="9"/>
  <c r="V348" i="9"/>
  <c r="V345" i="9"/>
  <c r="V342" i="9"/>
  <c r="V339" i="9"/>
  <c r="V336" i="9"/>
  <c r="V333" i="9"/>
  <c r="V330" i="9"/>
  <c r="V327" i="9"/>
  <c r="V324" i="9"/>
  <c r="V321" i="9"/>
  <c r="V318" i="9"/>
  <c r="V315" i="9"/>
  <c r="V312" i="9"/>
  <c r="V292" i="9"/>
  <c r="V249" i="9"/>
  <c r="V246" i="9"/>
  <c r="V243" i="9"/>
  <c r="V240" i="9"/>
  <c r="V237" i="9"/>
  <c r="V234" i="9"/>
  <c r="V231" i="9"/>
  <c r="V228" i="9"/>
  <c r="V225" i="9"/>
  <c r="V222" i="9"/>
  <c r="V219" i="9"/>
  <c r="V216" i="9"/>
  <c r="V213" i="9"/>
  <c r="V210" i="9"/>
  <c r="V207" i="9"/>
  <c r="V204" i="9"/>
  <c r="V201" i="9"/>
  <c r="V198" i="9"/>
  <c r="V195" i="9"/>
  <c r="V192" i="9"/>
  <c r="V189" i="9"/>
  <c r="V186" i="9"/>
  <c r="V183" i="9"/>
  <c r="V180" i="9"/>
  <c r="V177" i="9"/>
  <c r="V174" i="9"/>
  <c r="V171" i="9"/>
  <c r="V168" i="9"/>
  <c r="V165" i="9"/>
  <c r="V162" i="9"/>
  <c r="V159" i="9"/>
  <c r="V156" i="9"/>
  <c r="V153" i="9"/>
  <c r="V150" i="9"/>
  <c r="V135" i="9"/>
  <c r="V126" i="9"/>
  <c r="V118" i="9"/>
  <c r="V115" i="9"/>
  <c r="V112" i="9"/>
  <c r="V102" i="9"/>
  <c r="V78" i="9"/>
  <c r="V75" i="9"/>
  <c r="V72" i="9"/>
  <c r="V69" i="9"/>
  <c r="V55" i="9"/>
  <c r="V52" i="9"/>
  <c r="V49" i="9"/>
  <c r="V46" i="9"/>
  <c r="V43" i="9"/>
  <c r="V40" i="9"/>
  <c r="V37" i="9"/>
  <c r="V34" i="9"/>
  <c r="V31" i="9"/>
  <c r="V28" i="9"/>
  <c r="V25" i="9"/>
  <c r="V22" i="9"/>
  <c r="V19" i="9"/>
  <c r="V16" i="9"/>
  <c r="V13" i="9"/>
  <c r="S562" i="9"/>
  <c r="S559" i="9"/>
  <c r="S556" i="9"/>
  <c r="S553" i="9"/>
  <c r="S550" i="9"/>
  <c r="S547" i="9"/>
  <c r="S544" i="9"/>
  <c r="S541" i="9"/>
  <c r="S538" i="9"/>
  <c r="S535" i="9"/>
  <c r="S532" i="9"/>
  <c r="S529" i="9"/>
  <c r="S526" i="9"/>
  <c r="S523" i="9"/>
  <c r="S520" i="9"/>
  <c r="S513" i="9"/>
  <c r="S510" i="9"/>
  <c r="S507" i="9"/>
  <c r="S504" i="9"/>
  <c r="S501" i="9"/>
  <c r="S498" i="9"/>
  <c r="S495" i="9"/>
  <c r="S492" i="9"/>
  <c r="S488" i="9"/>
  <c r="S485" i="9"/>
  <c r="S482" i="9"/>
  <c r="S479" i="9"/>
  <c r="S476" i="9"/>
  <c r="S473" i="9"/>
  <c r="S470" i="9"/>
  <c r="S467" i="9"/>
  <c r="S464" i="9"/>
  <c r="S461" i="9"/>
  <c r="S458" i="9"/>
  <c r="S455" i="9"/>
  <c r="S452" i="9"/>
  <c r="S449" i="9"/>
  <c r="S417" i="9"/>
  <c r="S414" i="9"/>
  <c r="S411" i="9"/>
  <c r="S408" i="9"/>
  <c r="S405" i="9"/>
  <c r="S402" i="9"/>
  <c r="S399" i="9"/>
  <c r="S396" i="9"/>
  <c r="S393" i="9"/>
  <c r="S390" i="9"/>
  <c r="S387" i="9"/>
  <c r="S384" i="9"/>
  <c r="S381" i="9"/>
  <c r="S378" i="9"/>
  <c r="S375" i="9"/>
  <c r="S372" i="9"/>
  <c r="S369" i="9"/>
  <c r="S366" i="9"/>
  <c r="S363" i="9"/>
  <c r="S360" i="9"/>
  <c r="S357" i="9"/>
  <c r="S354" i="9"/>
  <c r="S351" i="9"/>
  <c r="S348" i="9"/>
  <c r="S345" i="9"/>
  <c r="S342" i="9"/>
  <c r="S339" i="9"/>
  <c r="S336" i="9"/>
  <c r="S333" i="9"/>
  <c r="S330" i="9"/>
  <c r="S327" i="9"/>
  <c r="S324" i="9"/>
  <c r="S321" i="9"/>
  <c r="S318" i="9"/>
  <c r="S315" i="9"/>
  <c r="S312" i="9"/>
  <c r="S292" i="9"/>
  <c r="S249" i="9"/>
  <c r="S246" i="9"/>
  <c r="S243" i="9"/>
  <c r="S240" i="9"/>
  <c r="S237" i="9"/>
  <c r="S234" i="9"/>
  <c r="S231" i="9"/>
  <c r="S228" i="9"/>
  <c r="S225" i="9"/>
  <c r="S222" i="9"/>
  <c r="S219" i="9"/>
  <c r="S216" i="9"/>
  <c r="S213" i="9"/>
  <c r="S210" i="9"/>
  <c r="S207" i="9"/>
  <c r="S204" i="9"/>
  <c r="S201" i="9"/>
  <c r="S198" i="9"/>
  <c r="S195" i="9"/>
  <c r="S192" i="9"/>
  <c r="S189" i="9"/>
  <c r="S186" i="9"/>
  <c r="S183" i="9"/>
  <c r="S180" i="9"/>
  <c r="S177" i="9"/>
  <c r="S174" i="9"/>
  <c r="S171" i="9"/>
  <c r="S168" i="9"/>
  <c r="S165" i="9"/>
  <c r="S162" i="9"/>
  <c r="S159" i="9"/>
  <c r="S156" i="9"/>
  <c r="S153" i="9"/>
  <c r="S150" i="9"/>
  <c r="S135" i="9"/>
  <c r="S126" i="9"/>
  <c r="S118" i="9"/>
  <c r="S115" i="9"/>
  <c r="S112" i="9"/>
  <c r="S102" i="9"/>
  <c r="S78" i="9"/>
  <c r="S75" i="9"/>
  <c r="S72" i="9"/>
  <c r="S69" i="9"/>
  <c r="S55" i="9"/>
  <c r="S52" i="9"/>
  <c r="S49" i="9"/>
  <c r="S46" i="9"/>
  <c r="S43" i="9"/>
  <c r="S40" i="9"/>
  <c r="S37" i="9"/>
  <c r="S34" i="9"/>
  <c r="S31" i="9"/>
  <c r="S28" i="9"/>
  <c r="S25" i="9"/>
  <c r="S22" i="9"/>
  <c r="S19" i="9"/>
  <c r="S16" i="9"/>
  <c r="S13" i="9"/>
  <c r="P562" i="9"/>
  <c r="P559" i="9"/>
  <c r="P556" i="9"/>
  <c r="P553" i="9"/>
  <c r="P550" i="9"/>
  <c r="P547" i="9"/>
  <c r="P544" i="9"/>
  <c r="P541" i="9"/>
  <c r="P538" i="9"/>
  <c r="P535" i="9"/>
  <c r="P532" i="9"/>
  <c r="P529" i="9"/>
  <c r="P526" i="9"/>
  <c r="P523" i="9"/>
  <c r="P520" i="9"/>
  <c r="P513" i="9"/>
  <c r="P510" i="9"/>
  <c r="P507" i="9"/>
  <c r="P504" i="9"/>
  <c r="P501" i="9"/>
  <c r="P498" i="9"/>
  <c r="P495" i="9"/>
  <c r="P492" i="9"/>
  <c r="P488" i="9"/>
  <c r="P485" i="9"/>
  <c r="P482" i="9"/>
  <c r="P479" i="9"/>
  <c r="P476" i="9"/>
  <c r="P473" i="9"/>
  <c r="P470" i="9"/>
  <c r="P467" i="9"/>
  <c r="P464" i="9"/>
  <c r="P461" i="9"/>
  <c r="P458" i="9"/>
  <c r="P455" i="9"/>
  <c r="P452" i="9"/>
  <c r="P449" i="9"/>
  <c r="P417" i="9"/>
  <c r="P414" i="9"/>
  <c r="P411" i="9"/>
  <c r="P408" i="9"/>
  <c r="P405" i="9"/>
  <c r="P402" i="9"/>
  <c r="P399" i="9"/>
  <c r="P396" i="9"/>
  <c r="P393" i="9"/>
  <c r="P390" i="9"/>
  <c r="P387" i="9"/>
  <c r="P384" i="9"/>
  <c r="P381" i="9"/>
  <c r="P378" i="9"/>
  <c r="P375" i="9"/>
  <c r="P372" i="9"/>
  <c r="P369" i="9"/>
  <c r="P366" i="9"/>
  <c r="P363" i="9"/>
  <c r="P360" i="9"/>
  <c r="P357" i="9"/>
  <c r="P354" i="9"/>
  <c r="P351" i="9"/>
  <c r="P348" i="9"/>
  <c r="P345" i="9"/>
  <c r="P342" i="9"/>
  <c r="P339" i="9"/>
  <c r="P336" i="9"/>
  <c r="P333" i="9"/>
  <c r="P330" i="9"/>
  <c r="P327" i="9"/>
  <c r="P324" i="9"/>
  <c r="P321" i="9"/>
  <c r="P318" i="9"/>
  <c r="P315" i="9"/>
  <c r="P312" i="9"/>
  <c r="P292" i="9"/>
  <c r="P249" i="9"/>
  <c r="P246" i="9"/>
  <c r="P243" i="9"/>
  <c r="P240" i="9"/>
  <c r="P237" i="9"/>
  <c r="P234" i="9"/>
  <c r="P231" i="9"/>
  <c r="P228" i="9"/>
  <c r="P225" i="9"/>
  <c r="P222" i="9"/>
  <c r="P219" i="9"/>
  <c r="P216" i="9"/>
  <c r="P213" i="9"/>
  <c r="P210" i="9"/>
  <c r="P207" i="9"/>
  <c r="P204" i="9"/>
  <c r="P201" i="9"/>
  <c r="P198" i="9"/>
  <c r="P195" i="9"/>
  <c r="P192" i="9"/>
  <c r="P189" i="9"/>
  <c r="P186" i="9"/>
  <c r="P183" i="9"/>
  <c r="P180" i="9"/>
  <c r="P177" i="9"/>
  <c r="P174" i="9"/>
  <c r="P171" i="9"/>
  <c r="P168" i="9"/>
  <c r="P165" i="9"/>
  <c r="P162" i="9"/>
  <c r="P159" i="9"/>
  <c r="P156" i="9"/>
  <c r="P153" i="9"/>
  <c r="P150" i="9"/>
  <c r="P135" i="9"/>
  <c r="P126" i="9"/>
  <c r="P118" i="9"/>
  <c r="P115" i="9"/>
  <c r="P112" i="9"/>
  <c r="P102" i="9"/>
  <c r="P78" i="9"/>
  <c r="P75" i="9"/>
  <c r="P72" i="9"/>
  <c r="P69" i="9"/>
  <c r="P55" i="9"/>
  <c r="P52" i="9"/>
  <c r="P49" i="9"/>
  <c r="P46" i="9"/>
  <c r="P43" i="9"/>
  <c r="P40" i="9"/>
  <c r="P37" i="9"/>
  <c r="P34" i="9"/>
  <c r="P31" i="9"/>
  <c r="P28" i="9"/>
  <c r="P25" i="9"/>
  <c r="P22" i="9"/>
  <c r="P19" i="9"/>
  <c r="P16" i="9"/>
  <c r="P13" i="9"/>
  <c r="BB96" i="9" l="1"/>
  <c r="AO96" i="9"/>
  <c r="AR67" i="9"/>
  <c r="BB67" i="9"/>
  <c r="AO67" i="9"/>
  <c r="AU67" i="9"/>
  <c r="O67" i="9"/>
  <c r="O95" i="9" s="1"/>
  <c r="O109" i="9" s="1"/>
  <c r="R67" i="9"/>
  <c r="R95" i="9" s="1"/>
  <c r="R109" i="9" s="1"/>
  <c r="U67" i="9"/>
  <c r="U95" i="9" s="1"/>
  <c r="U109" i="9" s="1"/>
  <c r="AH67" i="9"/>
  <c r="AH95" i="9" s="1"/>
  <c r="AH109" i="9" s="1"/>
  <c r="AL67" i="9"/>
  <c r="AL95" i="9" s="1"/>
  <c r="AL109" i="9" s="1"/>
  <c r="AO95" i="9"/>
  <c r="AO109" i="9" s="1"/>
  <c r="AR95" i="9"/>
  <c r="AR109" i="9" s="1"/>
  <c r="AU95" i="9"/>
  <c r="AU109" i="9" s="1"/>
  <c r="BB95" i="9"/>
  <c r="BB109" i="9" s="1"/>
  <c r="Y67" i="9"/>
  <c r="Y95" i="9" s="1"/>
  <c r="Y109" i="9" s="1"/>
  <c r="AB67" i="9"/>
  <c r="AB95" i="9" s="1"/>
  <c r="AB109" i="9" s="1"/>
  <c r="AE67" i="9"/>
  <c r="AE95" i="9" s="1"/>
  <c r="AE109" i="9" s="1"/>
  <c r="AZ147" i="9"/>
  <c r="J11" i="9"/>
  <c r="AZ309" i="9" l="1"/>
  <c r="L561" i="9"/>
  <c r="L558" i="9"/>
  <c r="L555" i="9"/>
  <c r="L552" i="9"/>
  <c r="L549" i="9"/>
  <c r="L546" i="9"/>
  <c r="L543" i="9"/>
  <c r="L540" i="9"/>
  <c r="L537" i="9"/>
  <c r="L534" i="9"/>
  <c r="L531" i="9"/>
  <c r="L528" i="9"/>
  <c r="L525" i="9"/>
  <c r="L522" i="9"/>
  <c r="L519" i="9"/>
  <c r="L512" i="9"/>
  <c r="L509" i="9"/>
  <c r="L506" i="9"/>
  <c r="L503" i="9"/>
  <c r="L500" i="9"/>
  <c r="L497" i="9"/>
  <c r="L494" i="9"/>
  <c r="L491" i="9"/>
  <c r="L487" i="9"/>
  <c r="L484" i="9"/>
  <c r="L481" i="9"/>
  <c r="L478" i="9"/>
  <c r="L475" i="9"/>
  <c r="L472" i="9"/>
  <c r="L469" i="9"/>
  <c r="L466" i="9"/>
  <c r="L463" i="9"/>
  <c r="L460" i="9"/>
  <c r="L457" i="9"/>
  <c r="L454" i="9"/>
  <c r="L451" i="9"/>
  <c r="L448" i="9"/>
  <c r="L416" i="9"/>
  <c r="L413" i="9"/>
  <c r="L410" i="9"/>
  <c r="L407" i="9"/>
  <c r="L404" i="9"/>
  <c r="L401" i="9"/>
  <c r="L398" i="9"/>
  <c r="L395" i="9"/>
  <c r="L392" i="9"/>
  <c r="L389" i="9"/>
  <c r="L386" i="9"/>
  <c r="L383" i="9"/>
  <c r="L380" i="9"/>
  <c r="L377" i="9"/>
  <c r="L374" i="9"/>
  <c r="L371" i="9"/>
  <c r="L368" i="9"/>
  <c r="L365" i="9"/>
  <c r="L362" i="9"/>
  <c r="L359" i="9"/>
  <c r="L356" i="9"/>
  <c r="L353" i="9"/>
  <c r="L350" i="9"/>
  <c r="L347" i="9"/>
  <c r="L344" i="9"/>
  <c r="L341" i="9"/>
  <c r="L338" i="9"/>
  <c r="L335" i="9"/>
  <c r="L332" i="9"/>
  <c r="L329" i="9"/>
  <c r="L326" i="9"/>
  <c r="L323" i="9"/>
  <c r="L320" i="9"/>
  <c r="L317" i="9"/>
  <c r="L314" i="9"/>
  <c r="L311" i="9"/>
  <c r="L291" i="9"/>
  <c r="L248" i="9"/>
  <c r="L245" i="9"/>
  <c r="L242" i="9"/>
  <c r="L239" i="9"/>
  <c r="L240" i="9"/>
  <c r="M240" i="9"/>
  <c r="L236" i="9"/>
  <c r="L233" i="9"/>
  <c r="L230" i="9"/>
  <c r="L227" i="9"/>
  <c r="L224" i="9"/>
  <c r="L221" i="9"/>
  <c r="L218" i="9"/>
  <c r="L215" i="9"/>
  <c r="L212" i="9"/>
  <c r="L209" i="9"/>
  <c r="L206" i="9"/>
  <c r="L203" i="9"/>
  <c r="L200" i="9"/>
  <c r="L197" i="9"/>
  <c r="L194" i="9"/>
  <c r="L191" i="9"/>
  <c r="L188" i="9"/>
  <c r="L185" i="9"/>
  <c r="L182" i="9"/>
  <c r="L179" i="9"/>
  <c r="L176" i="9"/>
  <c r="L173" i="9"/>
  <c r="L170" i="9"/>
  <c r="L167" i="9"/>
  <c r="L164" i="9"/>
  <c r="L161" i="9"/>
  <c r="L158" i="9"/>
  <c r="L155" i="9"/>
  <c r="L152" i="9"/>
  <c r="L149" i="9"/>
  <c r="L150" i="9"/>
  <c r="M150" i="9"/>
  <c r="L134" i="9"/>
  <c r="L125" i="9"/>
  <c r="L117" i="9"/>
  <c r="L114" i="9"/>
  <c r="L111" i="9"/>
  <c r="L101" i="9"/>
  <c r="L77" i="9"/>
  <c r="L74" i="9"/>
  <c r="L71" i="9"/>
  <c r="L68" i="9"/>
  <c r="L54" i="9"/>
  <c r="L51" i="9"/>
  <c r="L48" i="9"/>
  <c r="L45" i="9"/>
  <c r="L42" i="9"/>
  <c r="L39" i="9"/>
  <c r="L36" i="9"/>
  <c r="L33" i="9"/>
  <c r="L30" i="9"/>
  <c r="L27" i="9"/>
  <c r="L24" i="9"/>
  <c r="L21" i="9"/>
  <c r="L18" i="9"/>
  <c r="L12" i="9"/>
  <c r="AZ447" i="9" l="1"/>
  <c r="L15" i="9"/>
  <c r="L16" i="9"/>
  <c r="K16" i="9"/>
  <c r="M562" i="9" l="1"/>
  <c r="M559" i="9"/>
  <c r="M556" i="9"/>
  <c r="M553" i="9"/>
  <c r="M550" i="9"/>
  <c r="M547" i="9"/>
  <c r="M544" i="9"/>
  <c r="M541" i="9"/>
  <c r="M538" i="9"/>
  <c r="M535" i="9"/>
  <c r="M532" i="9"/>
  <c r="M529" i="9"/>
  <c r="M526" i="9"/>
  <c r="M523" i="9"/>
  <c r="M520" i="9"/>
  <c r="M513" i="9"/>
  <c r="M510" i="9"/>
  <c r="M507" i="9"/>
  <c r="M504" i="9"/>
  <c r="M501" i="9"/>
  <c r="M498" i="9"/>
  <c r="M495" i="9"/>
  <c r="M492" i="9"/>
  <c r="M488" i="9"/>
  <c r="M485" i="9"/>
  <c r="M482" i="9"/>
  <c r="M479" i="9"/>
  <c r="M476" i="9"/>
  <c r="M473" i="9"/>
  <c r="M470" i="9"/>
  <c r="M467" i="9"/>
  <c r="M464" i="9"/>
  <c r="M461" i="9"/>
  <c r="M458" i="9"/>
  <c r="M455" i="9"/>
  <c r="M452" i="9"/>
  <c r="M449" i="9"/>
  <c r="M417" i="9"/>
  <c r="M414" i="9"/>
  <c r="M411" i="9"/>
  <c r="M408" i="9"/>
  <c r="M405" i="9"/>
  <c r="M402" i="9"/>
  <c r="M399" i="9"/>
  <c r="M396" i="9"/>
  <c r="M393" i="9"/>
  <c r="M390" i="9"/>
  <c r="M387" i="9"/>
  <c r="M384" i="9"/>
  <c r="M381" i="9"/>
  <c r="M378" i="9"/>
  <c r="M375" i="9"/>
  <c r="M372" i="9"/>
  <c r="M369" i="9"/>
  <c r="M366" i="9"/>
  <c r="M363" i="9"/>
  <c r="M360" i="9"/>
  <c r="M357" i="9"/>
  <c r="M354" i="9"/>
  <c r="M351" i="9"/>
  <c r="M348" i="9"/>
  <c r="M345" i="9"/>
  <c r="M342" i="9"/>
  <c r="M339" i="9"/>
  <c r="M336" i="9"/>
  <c r="M333" i="9"/>
  <c r="M330" i="9"/>
  <c r="M327" i="9"/>
  <c r="M324" i="9"/>
  <c r="M321" i="9"/>
  <c r="M318" i="9"/>
  <c r="M315" i="9"/>
  <c r="M312" i="9"/>
  <c r="M292" i="9"/>
  <c r="M249" i="9"/>
  <c r="M246" i="9"/>
  <c r="M243" i="9"/>
  <c r="M237" i="9"/>
  <c r="M234" i="9"/>
  <c r="M231" i="9"/>
  <c r="M228" i="9"/>
  <c r="M225" i="9"/>
  <c r="M222" i="9"/>
  <c r="M219" i="9"/>
  <c r="M216" i="9"/>
  <c r="M213" i="9"/>
  <c r="M210" i="9"/>
  <c r="M207" i="9"/>
  <c r="M204" i="9"/>
  <c r="M201" i="9"/>
  <c r="M198" i="9"/>
  <c r="M195" i="9"/>
  <c r="M192" i="9"/>
  <c r="M189" i="9"/>
  <c r="M186" i="9"/>
  <c r="M183" i="9"/>
  <c r="M180" i="9"/>
  <c r="M177" i="9"/>
  <c r="M174" i="9"/>
  <c r="M171" i="9"/>
  <c r="M168" i="9"/>
  <c r="M165" i="9"/>
  <c r="M162" i="9"/>
  <c r="M159" i="9"/>
  <c r="M156" i="9"/>
  <c r="M153" i="9"/>
  <c r="M135" i="9"/>
  <c r="M126" i="9"/>
  <c r="M118" i="9"/>
  <c r="M115" i="9"/>
  <c r="M112" i="9"/>
  <c r="M102" i="9"/>
  <c r="M78" i="9"/>
  <c r="M75" i="9"/>
  <c r="M72" i="9"/>
  <c r="M69" i="9"/>
  <c r="M55" i="9"/>
  <c r="M52" i="9"/>
  <c r="M49" i="9"/>
  <c r="M46" i="9"/>
  <c r="M43" i="9"/>
  <c r="M40" i="9"/>
  <c r="M37" i="9"/>
  <c r="M34" i="9"/>
  <c r="M31" i="9"/>
  <c r="M28" i="9"/>
  <c r="M25" i="9"/>
  <c r="M22" i="9"/>
  <c r="M19" i="9"/>
  <c r="M16" i="9"/>
  <c r="M13" i="9"/>
  <c r="I310" i="9"/>
  <c r="H310" i="9"/>
  <c r="G310" i="9"/>
  <c r="F310" i="9"/>
  <c r="I290" i="9"/>
  <c r="H290" i="9"/>
  <c r="G290" i="9"/>
  <c r="F290" i="9"/>
  <c r="I148" i="9"/>
  <c r="H148" i="9"/>
  <c r="G148" i="9"/>
  <c r="F148" i="9"/>
  <c r="I110" i="9"/>
  <c r="H110" i="9"/>
  <c r="G110" i="9"/>
  <c r="F110" i="9"/>
  <c r="K13" i="9"/>
  <c r="L562" i="9" l="1"/>
  <c r="L559" i="9"/>
  <c r="L556" i="9"/>
  <c r="L553" i="9"/>
  <c r="L550" i="9"/>
  <c r="L547" i="9"/>
  <c r="L544" i="9"/>
  <c r="L541" i="9"/>
  <c r="L538" i="9"/>
  <c r="L535" i="9"/>
  <c r="L532" i="9"/>
  <c r="L529" i="9"/>
  <c r="L526" i="9"/>
  <c r="L523" i="9"/>
  <c r="L520" i="9"/>
  <c r="L513" i="9"/>
  <c r="L510" i="9"/>
  <c r="L507" i="9"/>
  <c r="L504" i="9"/>
  <c r="L501" i="9"/>
  <c r="L498" i="9"/>
  <c r="L495" i="9"/>
  <c r="L492" i="9"/>
  <c r="L488" i="9"/>
  <c r="L485" i="9"/>
  <c r="L482" i="9"/>
  <c r="L479" i="9"/>
  <c r="L476" i="9"/>
  <c r="L473" i="9"/>
  <c r="L470" i="9"/>
  <c r="L467" i="9"/>
  <c r="L464" i="9"/>
  <c r="L461" i="9"/>
  <c r="L458" i="9"/>
  <c r="L455" i="9"/>
  <c r="L452" i="9"/>
  <c r="L449" i="9"/>
  <c r="L417" i="9"/>
  <c r="L414" i="9"/>
  <c r="L411" i="9"/>
  <c r="L408" i="9"/>
  <c r="L405" i="9"/>
  <c r="L402" i="9"/>
  <c r="L399" i="9"/>
  <c r="L396" i="9"/>
  <c r="L393" i="9"/>
  <c r="L390" i="9"/>
  <c r="L387" i="9"/>
  <c r="L384" i="9"/>
  <c r="L381" i="9"/>
  <c r="L378" i="9"/>
  <c r="L375" i="9"/>
  <c r="L372" i="9"/>
  <c r="L369" i="9"/>
  <c r="L366" i="9"/>
  <c r="L363" i="9"/>
  <c r="L360" i="9"/>
  <c r="L357" i="9"/>
  <c r="L354" i="9"/>
  <c r="L351" i="9"/>
  <c r="L348" i="9"/>
  <c r="L345" i="9"/>
  <c r="L342" i="9"/>
  <c r="L339" i="9"/>
  <c r="L336" i="9"/>
  <c r="L333" i="9"/>
  <c r="L330" i="9"/>
  <c r="L327" i="9"/>
  <c r="L324" i="9"/>
  <c r="L321" i="9"/>
  <c r="L318" i="9"/>
  <c r="L315" i="9"/>
  <c r="L312" i="9"/>
  <c r="L292" i="9"/>
  <c r="L249" i="9"/>
  <c r="L246" i="9"/>
  <c r="L243" i="9"/>
  <c r="L237" i="9"/>
  <c r="L234" i="9"/>
  <c r="L231" i="9"/>
  <c r="L228" i="9"/>
  <c r="L225" i="9"/>
  <c r="L222" i="9"/>
  <c r="L219" i="9"/>
  <c r="L216" i="9"/>
  <c r="L213" i="9"/>
  <c r="L210" i="9"/>
  <c r="L207" i="9"/>
  <c r="L204" i="9"/>
  <c r="L201" i="9"/>
  <c r="L198" i="9"/>
  <c r="L195" i="9"/>
  <c r="L192" i="9"/>
  <c r="L189" i="9"/>
  <c r="L186" i="9"/>
  <c r="L183" i="9"/>
  <c r="L180" i="9"/>
  <c r="L177" i="9"/>
  <c r="L174" i="9"/>
  <c r="L171" i="9"/>
  <c r="L168" i="9"/>
  <c r="L165" i="9"/>
  <c r="L162" i="9"/>
  <c r="L159" i="9"/>
  <c r="L156" i="9"/>
  <c r="L153" i="9"/>
  <c r="L135" i="9"/>
  <c r="L126" i="9"/>
  <c r="L118" i="9"/>
  <c r="L115" i="9"/>
  <c r="L112" i="9"/>
  <c r="L102" i="9"/>
  <c r="L78" i="9"/>
  <c r="L75" i="9"/>
  <c r="L72" i="9"/>
  <c r="L69" i="9"/>
  <c r="L55" i="9"/>
  <c r="L52" i="9"/>
  <c r="L49" i="9"/>
  <c r="L46" i="9"/>
  <c r="L43" i="9"/>
  <c r="L40" i="9"/>
  <c r="L37" i="9"/>
  <c r="L34" i="9"/>
  <c r="L31" i="9"/>
  <c r="L28" i="9"/>
  <c r="L25" i="9"/>
  <c r="L22" i="9"/>
  <c r="L19" i="9"/>
  <c r="L13" i="9"/>
  <c r="BA562" i="9"/>
  <c r="BA561" i="9"/>
  <c r="BA559" i="9"/>
  <c r="BA558" i="9"/>
  <c r="BA556" i="9"/>
  <c r="BA555" i="9"/>
  <c r="BA553" i="9"/>
  <c r="BA552" i="9"/>
  <c r="BA550" i="9"/>
  <c r="BA549" i="9"/>
  <c r="BA547" i="9"/>
  <c r="BA546" i="9"/>
  <c r="BA544" i="9"/>
  <c r="BA543" i="9"/>
  <c r="BA541" i="9"/>
  <c r="BA540" i="9"/>
  <c r="BA538" i="9"/>
  <c r="BA537" i="9"/>
  <c r="BA535" i="9"/>
  <c r="BA534" i="9"/>
  <c r="BA532" i="9"/>
  <c r="BA531" i="9"/>
  <c r="BA529" i="9"/>
  <c r="BA528" i="9"/>
  <c r="BA526" i="9"/>
  <c r="BA525" i="9"/>
  <c r="BA523" i="9"/>
  <c r="BA522" i="9"/>
  <c r="BA520" i="9"/>
  <c r="BA519" i="9"/>
  <c r="BA513" i="9"/>
  <c r="BA512" i="9"/>
  <c r="BA510" i="9"/>
  <c r="BA509" i="9"/>
  <c r="BA507" i="9"/>
  <c r="BA506" i="9"/>
  <c r="BA504" i="9"/>
  <c r="BA503" i="9"/>
  <c r="BA501" i="9"/>
  <c r="BA500" i="9"/>
  <c r="BA498" i="9"/>
  <c r="BA497" i="9"/>
  <c r="BA495" i="9"/>
  <c r="BA494" i="9"/>
  <c r="BA492" i="9"/>
  <c r="BA491" i="9"/>
  <c r="BA488" i="9"/>
  <c r="BA487" i="9"/>
  <c r="BA485" i="9"/>
  <c r="BA484" i="9"/>
  <c r="BA482" i="9"/>
  <c r="BA481" i="9"/>
  <c r="BA479" i="9"/>
  <c r="BA478" i="9"/>
  <c r="BA476" i="9"/>
  <c r="BA475" i="9"/>
  <c r="BA473" i="9"/>
  <c r="BA472" i="9"/>
  <c r="BA470" i="9"/>
  <c r="BA469" i="9"/>
  <c r="BA467" i="9"/>
  <c r="BA466" i="9"/>
  <c r="BA464" i="9"/>
  <c r="BA463" i="9"/>
  <c r="BA461" i="9"/>
  <c r="BA460" i="9"/>
  <c r="BA458" i="9"/>
  <c r="BA457" i="9"/>
  <c r="BA455" i="9"/>
  <c r="BA454" i="9"/>
  <c r="BA452" i="9"/>
  <c r="BA451" i="9"/>
  <c r="BA449" i="9"/>
  <c r="BA448" i="9"/>
  <c r="BA417" i="9"/>
  <c r="BA416" i="9"/>
  <c r="BA414" i="9"/>
  <c r="BA413" i="9"/>
  <c r="BA411" i="9"/>
  <c r="BA410" i="9"/>
  <c r="BA408" i="9"/>
  <c r="BA407" i="9"/>
  <c r="BA405" i="9"/>
  <c r="BA404" i="9"/>
  <c r="BA402" i="9"/>
  <c r="BA401" i="9"/>
  <c r="BA399" i="9"/>
  <c r="BA398" i="9"/>
  <c r="BA396" i="9"/>
  <c r="BA395" i="9"/>
  <c r="BA393" i="9"/>
  <c r="BA392" i="9"/>
  <c r="BA390" i="9"/>
  <c r="BA389" i="9"/>
  <c r="BA387" i="9"/>
  <c r="BA386" i="9"/>
  <c r="BA384" i="9"/>
  <c r="BA383" i="9"/>
  <c r="BA381" i="9"/>
  <c r="BA380" i="9"/>
  <c r="BA378" i="9"/>
  <c r="BA377" i="9"/>
  <c r="BA375" i="9"/>
  <c r="BA374" i="9"/>
  <c r="BA372" i="9"/>
  <c r="BA371" i="9"/>
  <c r="BA369" i="9"/>
  <c r="BA368" i="9"/>
  <c r="BA366" i="9"/>
  <c r="BA365" i="9"/>
  <c r="BA363" i="9"/>
  <c r="BA362" i="9"/>
  <c r="BA360" i="9"/>
  <c r="BA359" i="9"/>
  <c r="BA357" i="9"/>
  <c r="BA356" i="9"/>
  <c r="BA354" i="9"/>
  <c r="BA353" i="9"/>
  <c r="BA351" i="9"/>
  <c r="BA350" i="9"/>
  <c r="BA348" i="9"/>
  <c r="BA347" i="9"/>
  <c r="BA345" i="9"/>
  <c r="BA344" i="9"/>
  <c r="BA342" i="9"/>
  <c r="BA341" i="9"/>
  <c r="BA339" i="9"/>
  <c r="BA338" i="9"/>
  <c r="BA336" i="9"/>
  <c r="BA335" i="9"/>
  <c r="BA333" i="9"/>
  <c r="BA332" i="9"/>
  <c r="BA330" i="9"/>
  <c r="BA329" i="9"/>
  <c r="BA327" i="9"/>
  <c r="BA326" i="9"/>
  <c r="BA324" i="9"/>
  <c r="BA323" i="9"/>
  <c r="BA321" i="9"/>
  <c r="BA320" i="9"/>
  <c r="BA318" i="9"/>
  <c r="BA317" i="9"/>
  <c r="BA315" i="9"/>
  <c r="BA314" i="9"/>
  <c r="BA312" i="9"/>
  <c r="BA311" i="9"/>
  <c r="BA292" i="9"/>
  <c r="BA291" i="9"/>
  <c r="BA249" i="9"/>
  <c r="BJ251" i="9" s="1"/>
  <c r="BA248" i="9"/>
  <c r="BA246" i="9"/>
  <c r="BA245" i="9"/>
  <c r="BA243" i="9"/>
  <c r="BA242" i="9"/>
  <c r="BA240" i="9"/>
  <c r="BA239" i="9"/>
  <c r="BA237" i="9"/>
  <c r="BA236" i="9"/>
  <c r="BA234" i="9"/>
  <c r="BA233" i="9"/>
  <c r="BA231" i="9"/>
  <c r="BA230" i="9"/>
  <c r="BA228" i="9"/>
  <c r="BA227" i="9"/>
  <c r="BA225" i="9"/>
  <c r="BA224" i="9"/>
  <c r="BA222" i="9"/>
  <c r="BA221" i="9"/>
  <c r="BA219" i="9"/>
  <c r="BA218" i="9"/>
  <c r="BA216" i="9"/>
  <c r="BA215" i="9"/>
  <c r="BA213" i="9"/>
  <c r="BA212" i="9"/>
  <c r="BA210" i="9"/>
  <c r="BA209" i="9"/>
  <c r="BA207" i="9"/>
  <c r="BA206" i="9"/>
  <c r="BA204" i="9"/>
  <c r="BA203" i="9"/>
  <c r="BA201" i="9"/>
  <c r="BA200" i="9"/>
  <c r="BA198" i="9"/>
  <c r="BA197" i="9"/>
  <c r="BA195" i="9"/>
  <c r="BA194" i="9"/>
  <c r="BA192" i="9"/>
  <c r="BA191" i="9"/>
  <c r="BA189" i="9"/>
  <c r="BA188" i="9"/>
  <c r="BA186" i="9"/>
  <c r="BA185" i="9"/>
  <c r="BA183" i="9"/>
  <c r="BA182" i="9"/>
  <c r="BA180" i="9"/>
  <c r="BA179" i="9"/>
  <c r="BA177" i="9"/>
  <c r="BA176" i="9"/>
  <c r="BA174" i="9"/>
  <c r="BA173" i="9"/>
  <c r="BA171" i="9"/>
  <c r="BA170" i="9"/>
  <c r="BA168" i="9"/>
  <c r="BA167" i="9"/>
  <c r="BA165" i="9"/>
  <c r="BA164" i="9"/>
  <c r="BA162" i="9"/>
  <c r="BA161" i="9"/>
  <c r="BA159" i="9"/>
  <c r="BA158" i="9"/>
  <c r="BA156" i="9"/>
  <c r="BA155" i="9"/>
  <c r="BA153" i="9"/>
  <c r="BA152" i="9"/>
  <c r="BA150" i="9"/>
  <c r="BA149" i="9"/>
  <c r="BA135" i="9"/>
  <c r="BA134" i="9"/>
  <c r="BA126" i="9"/>
  <c r="BA125" i="9"/>
  <c r="BA118" i="9"/>
  <c r="BA117" i="9"/>
  <c r="BA115" i="9"/>
  <c r="BA114" i="9"/>
  <c r="BA112" i="9"/>
  <c r="BA111" i="9"/>
  <c r="BA102" i="9"/>
  <c r="BA101" i="9"/>
  <c r="BA78" i="9"/>
  <c r="BA77" i="9"/>
  <c r="BA75" i="9"/>
  <c r="BA74" i="9"/>
  <c r="BA72" i="9"/>
  <c r="BA71" i="9"/>
  <c r="BA69" i="9"/>
  <c r="BA68" i="9"/>
  <c r="BA55" i="9"/>
  <c r="BA54" i="9"/>
  <c r="BA52" i="9"/>
  <c r="BA51" i="9"/>
  <c r="BA49" i="9"/>
  <c r="BA48" i="9"/>
  <c r="BA46" i="9"/>
  <c r="BA45" i="9"/>
  <c r="BA43" i="9"/>
  <c r="BA42" i="9"/>
  <c r="BA40" i="9"/>
  <c r="BA39" i="9"/>
  <c r="BA37" i="9"/>
  <c r="BA36" i="9"/>
  <c r="BA34" i="9"/>
  <c r="BA33" i="9"/>
  <c r="BA31" i="9"/>
  <c r="BA30" i="9"/>
  <c r="BA28" i="9"/>
  <c r="BA27" i="9"/>
  <c r="BA25" i="9"/>
  <c r="BA24" i="9"/>
  <c r="BA22" i="9"/>
  <c r="BA21" i="9"/>
  <c r="BA19" i="9"/>
  <c r="BA18" i="9"/>
  <c r="BA16" i="9"/>
  <c r="BA15" i="9"/>
  <c r="BA13" i="9"/>
  <c r="BA12" i="9"/>
  <c r="AT562" i="9"/>
  <c r="AT561" i="9"/>
  <c r="AT559" i="9"/>
  <c r="AT558" i="9"/>
  <c r="AT556" i="9"/>
  <c r="AT555" i="9"/>
  <c r="AT553" i="9"/>
  <c r="AT552" i="9"/>
  <c r="AT550" i="9"/>
  <c r="AT549" i="9"/>
  <c r="AT547" i="9"/>
  <c r="AT546" i="9"/>
  <c r="AT544" i="9"/>
  <c r="AT543" i="9"/>
  <c r="AT541" i="9"/>
  <c r="AT540" i="9"/>
  <c r="AT538" i="9"/>
  <c r="AT537" i="9"/>
  <c r="AT535" i="9"/>
  <c r="AT534" i="9"/>
  <c r="AT532" i="9"/>
  <c r="AT531" i="9"/>
  <c r="AT529" i="9"/>
  <c r="AT528" i="9"/>
  <c r="AT526" i="9"/>
  <c r="AT525" i="9"/>
  <c r="AT513" i="9"/>
  <c r="AT512" i="9"/>
  <c r="AT510" i="9"/>
  <c r="AT509" i="9"/>
  <c r="AT507" i="9"/>
  <c r="AT506" i="9"/>
  <c r="AT504" i="9"/>
  <c r="AT503" i="9"/>
  <c r="AT501" i="9"/>
  <c r="AT500" i="9"/>
  <c r="AT498" i="9"/>
  <c r="AT497" i="9"/>
  <c r="AT495" i="9"/>
  <c r="AT494" i="9"/>
  <c r="AT492" i="9"/>
  <c r="AT491" i="9"/>
  <c r="AT488" i="9"/>
  <c r="AT487" i="9"/>
  <c r="AT485" i="9"/>
  <c r="AT484" i="9"/>
  <c r="AT482" i="9"/>
  <c r="AT481" i="9"/>
  <c r="AT479" i="9"/>
  <c r="AT478" i="9"/>
  <c r="AT476" i="9"/>
  <c r="AT475" i="9"/>
  <c r="AT473" i="9"/>
  <c r="AT472" i="9"/>
  <c r="AT470" i="9"/>
  <c r="AT469" i="9"/>
  <c r="AT467" i="9"/>
  <c r="AT466" i="9"/>
  <c r="AT464" i="9"/>
  <c r="AT463" i="9"/>
  <c r="AT461" i="9"/>
  <c r="AT460" i="9"/>
  <c r="AT458" i="9"/>
  <c r="AT457" i="9"/>
  <c r="AT455" i="9"/>
  <c r="AT454" i="9"/>
  <c r="AT452" i="9"/>
  <c r="AT451" i="9"/>
  <c r="AT449" i="9"/>
  <c r="AT448" i="9"/>
  <c r="AT417" i="9"/>
  <c r="AT416" i="9"/>
  <c r="AT414" i="9"/>
  <c r="AT413" i="9"/>
  <c r="AT411" i="9"/>
  <c r="AT410" i="9"/>
  <c r="AT408" i="9"/>
  <c r="AT407" i="9"/>
  <c r="AT405" i="9"/>
  <c r="AT404" i="9"/>
  <c r="AT402" i="9"/>
  <c r="AT401" i="9"/>
  <c r="AT399" i="9"/>
  <c r="AT398" i="9"/>
  <c r="AT396" i="9"/>
  <c r="AT395" i="9"/>
  <c r="AT393" i="9"/>
  <c r="AT392" i="9"/>
  <c r="AT390" i="9"/>
  <c r="AT389" i="9"/>
  <c r="AT387" i="9"/>
  <c r="AT386" i="9"/>
  <c r="AT384" i="9"/>
  <c r="AT383" i="9"/>
  <c r="AT381" i="9"/>
  <c r="AT380" i="9"/>
  <c r="AT378" i="9"/>
  <c r="AT377" i="9"/>
  <c r="AT375" i="9"/>
  <c r="AT374" i="9"/>
  <c r="AT372" i="9"/>
  <c r="AT371" i="9"/>
  <c r="AT369" i="9"/>
  <c r="AT368" i="9"/>
  <c r="AT366" i="9"/>
  <c r="AT365" i="9"/>
  <c r="AT363" i="9"/>
  <c r="AT362" i="9"/>
  <c r="AT360" i="9"/>
  <c r="AT359" i="9"/>
  <c r="AT357" i="9"/>
  <c r="AT356" i="9"/>
  <c r="AT354" i="9"/>
  <c r="AT353" i="9"/>
  <c r="AT351" i="9"/>
  <c r="AT350" i="9"/>
  <c r="AT348" i="9"/>
  <c r="AT347" i="9"/>
  <c r="AT345" i="9"/>
  <c r="AT344" i="9"/>
  <c r="AT342" i="9"/>
  <c r="AT341" i="9"/>
  <c r="AT339" i="9"/>
  <c r="AT338" i="9"/>
  <c r="AT336" i="9"/>
  <c r="AT335" i="9"/>
  <c r="AT333" i="9"/>
  <c r="AT332" i="9"/>
  <c r="AT330" i="9"/>
  <c r="AT329" i="9"/>
  <c r="AT327" i="9"/>
  <c r="AT326" i="9"/>
  <c r="AT324" i="9"/>
  <c r="AT323" i="9"/>
  <c r="AT321" i="9"/>
  <c r="AT320" i="9"/>
  <c r="AT318" i="9"/>
  <c r="AT317" i="9"/>
  <c r="AT315" i="9"/>
  <c r="AT314" i="9"/>
  <c r="AT312" i="9"/>
  <c r="AT311" i="9"/>
  <c r="AT292" i="9"/>
  <c r="AT291" i="9"/>
  <c r="AT249" i="9"/>
  <c r="AT248" i="9"/>
  <c r="AT246" i="9"/>
  <c r="AT245" i="9"/>
  <c r="AT243" i="9"/>
  <c r="AT242" i="9"/>
  <c r="AT240" i="9"/>
  <c r="AT239" i="9"/>
  <c r="AT237" i="9"/>
  <c r="AT236" i="9"/>
  <c r="AT234" i="9"/>
  <c r="AT233" i="9"/>
  <c r="AT231" i="9"/>
  <c r="AT230" i="9"/>
  <c r="AT228" i="9"/>
  <c r="AT227" i="9"/>
  <c r="AT225" i="9"/>
  <c r="AT224" i="9"/>
  <c r="AT222" i="9"/>
  <c r="AT221" i="9"/>
  <c r="AT219" i="9"/>
  <c r="AT218" i="9"/>
  <c r="AT216" i="9"/>
  <c r="AT215" i="9"/>
  <c r="AT213" i="9"/>
  <c r="AT212" i="9"/>
  <c r="AT210" i="9"/>
  <c r="AT209" i="9"/>
  <c r="AT207" i="9"/>
  <c r="AT206" i="9"/>
  <c r="AT204" i="9"/>
  <c r="AT203" i="9"/>
  <c r="AT201" i="9"/>
  <c r="AT200" i="9"/>
  <c r="AT198" i="9"/>
  <c r="AT197" i="9"/>
  <c r="AT195" i="9"/>
  <c r="AT194" i="9"/>
  <c r="AT192" i="9"/>
  <c r="AT191" i="9"/>
  <c r="AT189" i="9"/>
  <c r="AT188" i="9"/>
  <c r="AT186" i="9"/>
  <c r="AT185" i="9"/>
  <c r="AT183" i="9"/>
  <c r="AT182" i="9"/>
  <c r="AT180" i="9"/>
  <c r="AT179" i="9"/>
  <c r="AT177" i="9"/>
  <c r="AT176" i="9"/>
  <c r="AT174" i="9"/>
  <c r="AT173" i="9"/>
  <c r="AT171" i="9"/>
  <c r="AT170" i="9"/>
  <c r="AT168" i="9"/>
  <c r="AT167" i="9"/>
  <c r="AT165" i="9"/>
  <c r="AT164" i="9"/>
  <c r="AT162" i="9"/>
  <c r="AT161" i="9"/>
  <c r="AT159" i="9"/>
  <c r="AT158" i="9"/>
  <c r="AT156" i="9"/>
  <c r="AT155" i="9"/>
  <c r="AT153" i="9"/>
  <c r="AT152" i="9"/>
  <c r="AT150" i="9"/>
  <c r="AT149" i="9"/>
  <c r="AT135" i="9"/>
  <c r="AT134" i="9"/>
  <c r="AT126" i="9"/>
  <c r="AT125" i="9"/>
  <c r="AT118" i="9"/>
  <c r="AT117" i="9"/>
  <c r="AT115" i="9"/>
  <c r="AT114" i="9"/>
  <c r="AT112" i="9"/>
  <c r="AT111" i="9"/>
  <c r="AT102" i="9"/>
  <c r="AT101" i="9"/>
  <c r="AT78" i="9"/>
  <c r="AT77" i="9"/>
  <c r="AT75" i="9"/>
  <c r="AT74" i="9"/>
  <c r="AT72" i="9"/>
  <c r="AT71" i="9"/>
  <c r="AT69" i="9"/>
  <c r="AT68" i="9"/>
  <c r="AT55" i="9"/>
  <c r="AT54" i="9"/>
  <c r="AT52" i="9"/>
  <c r="AT51" i="9"/>
  <c r="AT49" i="9"/>
  <c r="AT48" i="9"/>
  <c r="AT46" i="9"/>
  <c r="AT45" i="9"/>
  <c r="AT43" i="9"/>
  <c r="AT42" i="9"/>
  <c r="AT40" i="9"/>
  <c r="AT39" i="9"/>
  <c r="AT37" i="9"/>
  <c r="AT36" i="9"/>
  <c r="AT34" i="9"/>
  <c r="AT33" i="9"/>
  <c r="AT31" i="9"/>
  <c r="AT30" i="9"/>
  <c r="AT28" i="9"/>
  <c r="AT27" i="9"/>
  <c r="AT25" i="9"/>
  <c r="AT24" i="9"/>
  <c r="AT22" i="9"/>
  <c r="AT21" i="9"/>
  <c r="AT19" i="9"/>
  <c r="AT18" i="9"/>
  <c r="AT16" i="9"/>
  <c r="AT15" i="9"/>
  <c r="AT13" i="9"/>
  <c r="AT12" i="9"/>
  <c r="AQ562" i="9"/>
  <c r="AQ561" i="9"/>
  <c r="AQ559" i="9"/>
  <c r="AQ558" i="9"/>
  <c r="AQ556" i="9"/>
  <c r="AQ555" i="9"/>
  <c r="AQ553" i="9"/>
  <c r="AQ552" i="9"/>
  <c r="AQ550" i="9"/>
  <c r="AQ549" i="9"/>
  <c r="AQ547" i="9"/>
  <c r="AQ546" i="9"/>
  <c r="AQ544" i="9"/>
  <c r="AQ543" i="9"/>
  <c r="AQ541" i="9"/>
  <c r="AQ540" i="9"/>
  <c r="AQ538" i="9"/>
  <c r="AQ537" i="9"/>
  <c r="AQ535" i="9"/>
  <c r="AQ534" i="9"/>
  <c r="AQ532" i="9"/>
  <c r="AQ531" i="9"/>
  <c r="AQ529" i="9"/>
  <c r="AQ528" i="9"/>
  <c r="AQ526" i="9"/>
  <c r="AQ525" i="9"/>
  <c r="AQ513" i="9"/>
  <c r="AQ512" i="9"/>
  <c r="AQ510" i="9"/>
  <c r="AQ509" i="9"/>
  <c r="AQ507" i="9"/>
  <c r="AQ506" i="9"/>
  <c r="AQ504" i="9"/>
  <c r="AQ503" i="9"/>
  <c r="AQ501" i="9"/>
  <c r="AQ500" i="9"/>
  <c r="AQ498" i="9"/>
  <c r="AQ497" i="9"/>
  <c r="AQ495" i="9"/>
  <c r="AQ494" i="9"/>
  <c r="AQ492" i="9"/>
  <c r="AQ491" i="9"/>
  <c r="AQ488" i="9"/>
  <c r="AQ487" i="9"/>
  <c r="AQ485" i="9"/>
  <c r="AQ484" i="9"/>
  <c r="AQ482" i="9"/>
  <c r="AQ481" i="9"/>
  <c r="AQ479" i="9"/>
  <c r="AQ478" i="9"/>
  <c r="AQ476" i="9"/>
  <c r="AQ475" i="9"/>
  <c r="AQ473" i="9"/>
  <c r="AQ472" i="9"/>
  <c r="AQ470" i="9"/>
  <c r="AQ469" i="9"/>
  <c r="AQ467" i="9"/>
  <c r="AQ466" i="9"/>
  <c r="AQ464" i="9"/>
  <c r="AQ463" i="9"/>
  <c r="AQ461" i="9"/>
  <c r="AQ460" i="9"/>
  <c r="AQ458" i="9"/>
  <c r="AQ457" i="9"/>
  <c r="AQ455" i="9"/>
  <c r="AQ454" i="9"/>
  <c r="AQ452" i="9"/>
  <c r="AQ451" i="9"/>
  <c r="AQ449" i="9"/>
  <c r="AQ448" i="9"/>
  <c r="AQ417" i="9"/>
  <c r="AQ416" i="9"/>
  <c r="AQ414" i="9"/>
  <c r="AQ413" i="9"/>
  <c r="AQ411" i="9"/>
  <c r="AQ410" i="9"/>
  <c r="AQ408" i="9"/>
  <c r="AQ407" i="9"/>
  <c r="AQ405" i="9"/>
  <c r="AQ404" i="9"/>
  <c r="AQ402" i="9"/>
  <c r="AQ401" i="9"/>
  <c r="AQ399" i="9"/>
  <c r="AQ398" i="9"/>
  <c r="AQ396" i="9"/>
  <c r="AQ395" i="9"/>
  <c r="AQ393" i="9"/>
  <c r="AQ392" i="9"/>
  <c r="AQ390" i="9"/>
  <c r="AQ389" i="9"/>
  <c r="AQ387" i="9"/>
  <c r="AQ386" i="9"/>
  <c r="AQ384" i="9"/>
  <c r="AQ383" i="9"/>
  <c r="AQ381" i="9"/>
  <c r="AQ380" i="9"/>
  <c r="AQ378" i="9"/>
  <c r="AQ377" i="9"/>
  <c r="AQ375" i="9"/>
  <c r="AQ374" i="9"/>
  <c r="AQ372" i="9"/>
  <c r="AQ371" i="9"/>
  <c r="AQ369" i="9"/>
  <c r="AQ368" i="9"/>
  <c r="AQ366" i="9"/>
  <c r="AQ365" i="9"/>
  <c r="AQ363" i="9"/>
  <c r="AQ362" i="9"/>
  <c r="AQ360" i="9"/>
  <c r="AQ359" i="9"/>
  <c r="AQ357" i="9"/>
  <c r="AQ356" i="9"/>
  <c r="AQ354" i="9"/>
  <c r="AQ353" i="9"/>
  <c r="AQ351" i="9"/>
  <c r="AQ350" i="9"/>
  <c r="AQ348" i="9"/>
  <c r="AQ347" i="9"/>
  <c r="AQ345" i="9"/>
  <c r="AQ344" i="9"/>
  <c r="AQ342" i="9"/>
  <c r="AQ341" i="9"/>
  <c r="AQ339" i="9"/>
  <c r="AQ338" i="9"/>
  <c r="AQ336" i="9"/>
  <c r="AQ335" i="9"/>
  <c r="AQ333" i="9"/>
  <c r="AQ332" i="9"/>
  <c r="AQ330" i="9"/>
  <c r="AQ329" i="9"/>
  <c r="AQ327" i="9"/>
  <c r="AQ326" i="9"/>
  <c r="AQ324" i="9"/>
  <c r="AQ323" i="9"/>
  <c r="AQ321" i="9"/>
  <c r="AQ320" i="9"/>
  <c r="AQ318" i="9"/>
  <c r="AQ317" i="9"/>
  <c r="AQ315" i="9"/>
  <c r="AQ314" i="9"/>
  <c r="AQ312" i="9"/>
  <c r="AQ311" i="9"/>
  <c r="AQ292" i="9"/>
  <c r="AQ291" i="9"/>
  <c r="AQ249" i="9"/>
  <c r="AQ248" i="9"/>
  <c r="AQ246" i="9"/>
  <c r="AQ245" i="9"/>
  <c r="AQ243" i="9"/>
  <c r="AQ242" i="9"/>
  <c r="AQ240" i="9"/>
  <c r="AQ239" i="9"/>
  <c r="AQ237" i="9"/>
  <c r="AQ236" i="9"/>
  <c r="AQ234" i="9"/>
  <c r="AQ233" i="9"/>
  <c r="AQ231" i="9"/>
  <c r="AQ230" i="9"/>
  <c r="AQ228" i="9"/>
  <c r="AQ227" i="9"/>
  <c r="AQ225" i="9"/>
  <c r="AQ224" i="9"/>
  <c r="AQ222" i="9"/>
  <c r="AQ221" i="9"/>
  <c r="AQ219" i="9"/>
  <c r="AQ218" i="9"/>
  <c r="AQ216" i="9"/>
  <c r="AQ215" i="9"/>
  <c r="AQ213" i="9"/>
  <c r="AQ212" i="9"/>
  <c r="AQ210" i="9"/>
  <c r="AQ209" i="9"/>
  <c r="AQ207" i="9"/>
  <c r="AQ206" i="9"/>
  <c r="AQ204" i="9"/>
  <c r="AQ203" i="9"/>
  <c r="AQ201" i="9"/>
  <c r="AQ200" i="9"/>
  <c r="AQ198" i="9"/>
  <c r="AQ197" i="9"/>
  <c r="AQ195" i="9"/>
  <c r="AQ194" i="9"/>
  <c r="AQ192" i="9"/>
  <c r="AQ191" i="9"/>
  <c r="AQ189" i="9"/>
  <c r="AQ188" i="9"/>
  <c r="AQ186" i="9"/>
  <c r="AQ185" i="9"/>
  <c r="AQ183" i="9"/>
  <c r="AQ182" i="9"/>
  <c r="AQ180" i="9"/>
  <c r="AQ179" i="9"/>
  <c r="AQ177" i="9"/>
  <c r="AQ176" i="9"/>
  <c r="AQ174" i="9"/>
  <c r="AQ173" i="9"/>
  <c r="AQ171" i="9"/>
  <c r="AQ170" i="9"/>
  <c r="AQ168" i="9"/>
  <c r="AQ167" i="9"/>
  <c r="AQ165" i="9"/>
  <c r="AQ164" i="9"/>
  <c r="AQ162" i="9"/>
  <c r="AQ161" i="9"/>
  <c r="AQ159" i="9"/>
  <c r="AQ158" i="9"/>
  <c r="AQ156" i="9"/>
  <c r="AQ155" i="9"/>
  <c r="AQ153" i="9"/>
  <c r="AQ152" i="9"/>
  <c r="AQ150" i="9"/>
  <c r="AQ149" i="9"/>
  <c r="AQ135" i="9"/>
  <c r="AQ134" i="9"/>
  <c r="AQ126" i="9"/>
  <c r="AQ125" i="9"/>
  <c r="AQ118" i="9"/>
  <c r="AQ117" i="9"/>
  <c r="AQ115" i="9"/>
  <c r="AQ114" i="9"/>
  <c r="AQ112" i="9"/>
  <c r="AQ111" i="9"/>
  <c r="AQ102" i="9"/>
  <c r="AQ101" i="9"/>
  <c r="AQ78" i="9"/>
  <c r="AQ77" i="9"/>
  <c r="AQ75" i="9"/>
  <c r="AQ74" i="9"/>
  <c r="AQ72" i="9"/>
  <c r="AQ71" i="9"/>
  <c r="AQ69" i="9"/>
  <c r="AQ68" i="9"/>
  <c r="AQ55" i="9"/>
  <c r="AQ54" i="9"/>
  <c r="AQ52" i="9"/>
  <c r="AQ51" i="9"/>
  <c r="AQ49" i="9"/>
  <c r="AQ48" i="9"/>
  <c r="AQ46" i="9"/>
  <c r="AQ45" i="9"/>
  <c r="AQ43" i="9"/>
  <c r="AQ42" i="9"/>
  <c r="AQ40" i="9"/>
  <c r="AQ39" i="9"/>
  <c r="AQ37" i="9"/>
  <c r="AQ36" i="9"/>
  <c r="AQ34" i="9"/>
  <c r="AQ33" i="9"/>
  <c r="AQ31" i="9"/>
  <c r="AQ30" i="9"/>
  <c r="AQ28" i="9"/>
  <c r="AQ27" i="9"/>
  <c r="AQ25" i="9"/>
  <c r="AQ24" i="9"/>
  <c r="AQ22" i="9"/>
  <c r="AQ21" i="9"/>
  <c r="AQ19" i="9"/>
  <c r="AQ18" i="9"/>
  <c r="AQ16" i="9"/>
  <c r="AQ15" i="9"/>
  <c r="AQ13" i="9"/>
  <c r="AQ12" i="9"/>
  <c r="AN562" i="9"/>
  <c r="AN561" i="9"/>
  <c r="AN559" i="9"/>
  <c r="AN558" i="9"/>
  <c r="AN556" i="9"/>
  <c r="AN555" i="9"/>
  <c r="AN553" i="9"/>
  <c r="AN552" i="9"/>
  <c r="AN550" i="9"/>
  <c r="AN549" i="9"/>
  <c r="AN547" i="9"/>
  <c r="AN546" i="9"/>
  <c r="AN544" i="9"/>
  <c r="AN543" i="9"/>
  <c r="AN541" i="9"/>
  <c r="AN540" i="9"/>
  <c r="AN538" i="9"/>
  <c r="AN537" i="9"/>
  <c r="AN535" i="9"/>
  <c r="AN534" i="9"/>
  <c r="AN532" i="9"/>
  <c r="AN531" i="9"/>
  <c r="AN529" i="9"/>
  <c r="AN528" i="9"/>
  <c r="AN526" i="9"/>
  <c r="AN525" i="9"/>
  <c r="AN513" i="9"/>
  <c r="AN512" i="9"/>
  <c r="AN510" i="9"/>
  <c r="AN509" i="9"/>
  <c r="AN507" i="9"/>
  <c r="AN506" i="9"/>
  <c r="AN504" i="9"/>
  <c r="AN503" i="9"/>
  <c r="AN501" i="9"/>
  <c r="AN500" i="9"/>
  <c r="AN498" i="9"/>
  <c r="AN497" i="9"/>
  <c r="AN495" i="9"/>
  <c r="AN494" i="9"/>
  <c r="AN492" i="9"/>
  <c r="AN491" i="9"/>
  <c r="AN488" i="9"/>
  <c r="AN487" i="9"/>
  <c r="AN485" i="9"/>
  <c r="AN484" i="9"/>
  <c r="AN482" i="9"/>
  <c r="AN481" i="9"/>
  <c r="AN479" i="9"/>
  <c r="AN478" i="9"/>
  <c r="AN476" i="9"/>
  <c r="AN475" i="9"/>
  <c r="AN473" i="9"/>
  <c r="AN472" i="9"/>
  <c r="AN470" i="9"/>
  <c r="AN469" i="9"/>
  <c r="AN467" i="9"/>
  <c r="AN466" i="9"/>
  <c r="AN464" i="9"/>
  <c r="AN463" i="9"/>
  <c r="AN461" i="9"/>
  <c r="AN460" i="9"/>
  <c r="AN458" i="9"/>
  <c r="AN457" i="9"/>
  <c r="AN455" i="9"/>
  <c r="AN454" i="9"/>
  <c r="AN452" i="9"/>
  <c r="AN451" i="9"/>
  <c r="AN449" i="9"/>
  <c r="AN448" i="9"/>
  <c r="AN417" i="9"/>
  <c r="AN416" i="9"/>
  <c r="AN414" i="9"/>
  <c r="AN413" i="9"/>
  <c r="AN411" i="9"/>
  <c r="AN410" i="9"/>
  <c r="AN408" i="9"/>
  <c r="AN407" i="9"/>
  <c r="AN405" i="9"/>
  <c r="AN404" i="9"/>
  <c r="AN402" i="9"/>
  <c r="AN401" i="9"/>
  <c r="AN399" i="9"/>
  <c r="AN398" i="9"/>
  <c r="AN396" i="9"/>
  <c r="AN395" i="9"/>
  <c r="AN393" i="9"/>
  <c r="AN392" i="9"/>
  <c r="AN390" i="9"/>
  <c r="AN389" i="9"/>
  <c r="AN387" i="9"/>
  <c r="AN386" i="9"/>
  <c r="AN384" i="9"/>
  <c r="AN383" i="9"/>
  <c r="AN381" i="9"/>
  <c r="AN380" i="9"/>
  <c r="AN378" i="9"/>
  <c r="AN377" i="9"/>
  <c r="AN375" i="9"/>
  <c r="AN374" i="9"/>
  <c r="AN372" i="9"/>
  <c r="AN371" i="9"/>
  <c r="AN369" i="9"/>
  <c r="AN368" i="9"/>
  <c r="AN366" i="9"/>
  <c r="AN365" i="9"/>
  <c r="AN363" i="9"/>
  <c r="AN362" i="9"/>
  <c r="AN360" i="9"/>
  <c r="AN359" i="9"/>
  <c r="AN357" i="9"/>
  <c r="AN356" i="9"/>
  <c r="AN354" i="9"/>
  <c r="AN353" i="9"/>
  <c r="AN351" i="9"/>
  <c r="AN350" i="9"/>
  <c r="AN348" i="9"/>
  <c r="AN347" i="9"/>
  <c r="AN345" i="9"/>
  <c r="AN344" i="9"/>
  <c r="AN342" i="9"/>
  <c r="AN341" i="9"/>
  <c r="AN339" i="9"/>
  <c r="AN338" i="9"/>
  <c r="AN336" i="9"/>
  <c r="AN335" i="9"/>
  <c r="AN333" i="9"/>
  <c r="AN332" i="9"/>
  <c r="AN330" i="9"/>
  <c r="AN329" i="9"/>
  <c r="AN327" i="9"/>
  <c r="AN326" i="9"/>
  <c r="AN324" i="9"/>
  <c r="AN323" i="9"/>
  <c r="AN321" i="9"/>
  <c r="AN320" i="9"/>
  <c r="AN318" i="9"/>
  <c r="AN317" i="9"/>
  <c r="AN315" i="9"/>
  <c r="AN314" i="9"/>
  <c r="AN312" i="9"/>
  <c r="AN311" i="9"/>
  <c r="AN292" i="9"/>
  <c r="AN291" i="9"/>
  <c r="AN249" i="9"/>
  <c r="AN248" i="9"/>
  <c r="AN246" i="9"/>
  <c r="AN245" i="9"/>
  <c r="AN243" i="9"/>
  <c r="AN242" i="9"/>
  <c r="AN240" i="9"/>
  <c r="AN239" i="9"/>
  <c r="AN237" i="9"/>
  <c r="AN236" i="9"/>
  <c r="AN234" i="9"/>
  <c r="AN233" i="9"/>
  <c r="AN231" i="9"/>
  <c r="AN230" i="9"/>
  <c r="AN228" i="9"/>
  <c r="AN227" i="9"/>
  <c r="AN225" i="9"/>
  <c r="AN224" i="9"/>
  <c r="AN222" i="9"/>
  <c r="AN221" i="9"/>
  <c r="AN219" i="9"/>
  <c r="AN218" i="9"/>
  <c r="AN216" i="9"/>
  <c r="AN215" i="9"/>
  <c r="AN213" i="9"/>
  <c r="AN212" i="9"/>
  <c r="AN210" i="9"/>
  <c r="AN209" i="9"/>
  <c r="AN207" i="9"/>
  <c r="AN206" i="9"/>
  <c r="AN204" i="9"/>
  <c r="AN203" i="9"/>
  <c r="AN201" i="9"/>
  <c r="AN200" i="9"/>
  <c r="AN198" i="9"/>
  <c r="AN197" i="9"/>
  <c r="AN195" i="9"/>
  <c r="AN194" i="9"/>
  <c r="AN192" i="9"/>
  <c r="AN191" i="9"/>
  <c r="AN189" i="9"/>
  <c r="AN188" i="9"/>
  <c r="AN186" i="9"/>
  <c r="AN185" i="9"/>
  <c r="AN183" i="9"/>
  <c r="AN182" i="9"/>
  <c r="AN180" i="9"/>
  <c r="AN179" i="9"/>
  <c r="AN177" i="9"/>
  <c r="AN176" i="9"/>
  <c r="AN174" i="9"/>
  <c r="AN173" i="9"/>
  <c r="AN171" i="9"/>
  <c r="AN170" i="9"/>
  <c r="AN168" i="9"/>
  <c r="AN167" i="9"/>
  <c r="AN165" i="9"/>
  <c r="AN164" i="9"/>
  <c r="AN162" i="9"/>
  <c r="AN161" i="9"/>
  <c r="AN159" i="9"/>
  <c r="AN158" i="9"/>
  <c r="AN156" i="9"/>
  <c r="AN155" i="9"/>
  <c r="AN153" i="9"/>
  <c r="AN152" i="9"/>
  <c r="AN150" i="9"/>
  <c r="AN149" i="9"/>
  <c r="AN135" i="9"/>
  <c r="AN134" i="9"/>
  <c r="AN126" i="9"/>
  <c r="AN125" i="9"/>
  <c r="AN118" i="9"/>
  <c r="AN117" i="9"/>
  <c r="AN115" i="9"/>
  <c r="AN114" i="9"/>
  <c r="AN112" i="9"/>
  <c r="AN111" i="9"/>
  <c r="AN102" i="9"/>
  <c r="AN101" i="9"/>
  <c r="AN78" i="9"/>
  <c r="AN77" i="9"/>
  <c r="AN75" i="9"/>
  <c r="AN74" i="9"/>
  <c r="AN72" i="9"/>
  <c r="AN71" i="9"/>
  <c r="AN69" i="9"/>
  <c r="AN68" i="9"/>
  <c r="AN55" i="9"/>
  <c r="AN54" i="9"/>
  <c r="AN52" i="9"/>
  <c r="AN51" i="9"/>
  <c r="AN49" i="9"/>
  <c r="AN48" i="9"/>
  <c r="AN46" i="9"/>
  <c r="AN45" i="9"/>
  <c r="AN43" i="9"/>
  <c r="AN42" i="9"/>
  <c r="AN40" i="9"/>
  <c r="AN39" i="9"/>
  <c r="AN37" i="9"/>
  <c r="AN36" i="9"/>
  <c r="AN34" i="9"/>
  <c r="AN33" i="9"/>
  <c r="AN31" i="9"/>
  <c r="AN30" i="9"/>
  <c r="AN28" i="9"/>
  <c r="AN27" i="9"/>
  <c r="AN25" i="9"/>
  <c r="AN24" i="9"/>
  <c r="AN22" i="9"/>
  <c r="AN21" i="9"/>
  <c r="AN19" i="9"/>
  <c r="AN18" i="9"/>
  <c r="AN16" i="9"/>
  <c r="AN15" i="9"/>
  <c r="AN13" i="9"/>
  <c r="AN12" i="9"/>
  <c r="AK562" i="9"/>
  <c r="AK561" i="9"/>
  <c r="AK559" i="9"/>
  <c r="AK558" i="9"/>
  <c r="AK556" i="9"/>
  <c r="AK555" i="9"/>
  <c r="AK553" i="9"/>
  <c r="AK552" i="9"/>
  <c r="AK550" i="9"/>
  <c r="AK549" i="9"/>
  <c r="AK547" i="9"/>
  <c r="AK546" i="9"/>
  <c r="AK544" i="9"/>
  <c r="AK543" i="9"/>
  <c r="AK541" i="9"/>
  <c r="AK540" i="9"/>
  <c r="AK538" i="9"/>
  <c r="AK537" i="9"/>
  <c r="AK535" i="9"/>
  <c r="AK534" i="9"/>
  <c r="AK532" i="9"/>
  <c r="AK531" i="9"/>
  <c r="AK529" i="9"/>
  <c r="AK528" i="9"/>
  <c r="AK526" i="9"/>
  <c r="AK525" i="9"/>
  <c r="AK523" i="9"/>
  <c r="AK522" i="9"/>
  <c r="AK520" i="9"/>
  <c r="AK519" i="9"/>
  <c r="AK513" i="9"/>
  <c r="AK512" i="9"/>
  <c r="AK510" i="9"/>
  <c r="AK509" i="9"/>
  <c r="AK507" i="9"/>
  <c r="AK506" i="9"/>
  <c r="AK504" i="9"/>
  <c r="AK503" i="9"/>
  <c r="AK501" i="9"/>
  <c r="AK500" i="9"/>
  <c r="AK498" i="9"/>
  <c r="AK497" i="9"/>
  <c r="AK495" i="9"/>
  <c r="AK494" i="9"/>
  <c r="AK492" i="9"/>
  <c r="AK491" i="9"/>
  <c r="AK488" i="9"/>
  <c r="AK487" i="9"/>
  <c r="AK485" i="9"/>
  <c r="AK484" i="9"/>
  <c r="AK482" i="9"/>
  <c r="AK481" i="9"/>
  <c r="AK479" i="9"/>
  <c r="AK478" i="9"/>
  <c r="AK476" i="9"/>
  <c r="AK475" i="9"/>
  <c r="AK473" i="9"/>
  <c r="AK472" i="9"/>
  <c r="AK470" i="9"/>
  <c r="AK469" i="9"/>
  <c r="AK467" i="9"/>
  <c r="AK466" i="9"/>
  <c r="AK464" i="9"/>
  <c r="AK463" i="9"/>
  <c r="AK461" i="9"/>
  <c r="AK460" i="9"/>
  <c r="AK458" i="9"/>
  <c r="AK457" i="9"/>
  <c r="AK455" i="9"/>
  <c r="AK454" i="9"/>
  <c r="AK452" i="9"/>
  <c r="AK451" i="9"/>
  <c r="AK449" i="9"/>
  <c r="AK448" i="9"/>
  <c r="AK417" i="9"/>
  <c r="AK416" i="9"/>
  <c r="AK414" i="9"/>
  <c r="AK413" i="9"/>
  <c r="AK411" i="9"/>
  <c r="AK410" i="9"/>
  <c r="AK408" i="9"/>
  <c r="AK407" i="9"/>
  <c r="AK405" i="9"/>
  <c r="AK404" i="9"/>
  <c r="AK402" i="9"/>
  <c r="AK401" i="9"/>
  <c r="AK399" i="9"/>
  <c r="AK398" i="9"/>
  <c r="AK396" i="9"/>
  <c r="AK395" i="9"/>
  <c r="AK393" i="9"/>
  <c r="AK392" i="9"/>
  <c r="AK390" i="9"/>
  <c r="AK389" i="9"/>
  <c r="AK387" i="9"/>
  <c r="AK386" i="9"/>
  <c r="AK384" i="9"/>
  <c r="AK383" i="9"/>
  <c r="AK381" i="9"/>
  <c r="AK380" i="9"/>
  <c r="AK378" i="9"/>
  <c r="AK377" i="9"/>
  <c r="AK375" i="9"/>
  <c r="AK374" i="9"/>
  <c r="AK372" i="9"/>
  <c r="AK371" i="9"/>
  <c r="AK369" i="9"/>
  <c r="AK368" i="9"/>
  <c r="AK366" i="9"/>
  <c r="AK365" i="9"/>
  <c r="AK363" i="9"/>
  <c r="AK362" i="9"/>
  <c r="AK360" i="9"/>
  <c r="AK359" i="9"/>
  <c r="AK357" i="9"/>
  <c r="AK356" i="9"/>
  <c r="AK354" i="9"/>
  <c r="AK353" i="9"/>
  <c r="AK351" i="9"/>
  <c r="AK350" i="9"/>
  <c r="AK348" i="9"/>
  <c r="AK347" i="9"/>
  <c r="AK345" i="9"/>
  <c r="AK344" i="9"/>
  <c r="AK342" i="9"/>
  <c r="AK341" i="9"/>
  <c r="AK339" i="9"/>
  <c r="AK338" i="9"/>
  <c r="AK336" i="9"/>
  <c r="AK335" i="9"/>
  <c r="AK333" i="9"/>
  <c r="AK332" i="9"/>
  <c r="AK330" i="9"/>
  <c r="AK329" i="9"/>
  <c r="AK327" i="9"/>
  <c r="AK326" i="9"/>
  <c r="AK324" i="9"/>
  <c r="AK323" i="9"/>
  <c r="AK321" i="9"/>
  <c r="AK320" i="9"/>
  <c r="AK318" i="9"/>
  <c r="AK317" i="9"/>
  <c r="AK315" i="9"/>
  <c r="AK314" i="9"/>
  <c r="AK312" i="9"/>
  <c r="AK311" i="9"/>
  <c r="AK292" i="9"/>
  <c r="AK291" i="9"/>
  <c r="AK249" i="9"/>
  <c r="AK248" i="9"/>
  <c r="AK246" i="9"/>
  <c r="AK245" i="9"/>
  <c r="AK243" i="9"/>
  <c r="AK242" i="9"/>
  <c r="AK240" i="9"/>
  <c r="AK239" i="9"/>
  <c r="AK237" i="9"/>
  <c r="AK236" i="9"/>
  <c r="AK234" i="9"/>
  <c r="AK233" i="9"/>
  <c r="AK231" i="9"/>
  <c r="AK230" i="9"/>
  <c r="AK228" i="9"/>
  <c r="AK227" i="9"/>
  <c r="AK225" i="9"/>
  <c r="AK224" i="9"/>
  <c r="AK222" i="9"/>
  <c r="AK221" i="9"/>
  <c r="AK219" i="9"/>
  <c r="AK218" i="9"/>
  <c r="AK216" i="9"/>
  <c r="AK215" i="9"/>
  <c r="AK213" i="9"/>
  <c r="AK212" i="9"/>
  <c r="AK210" i="9"/>
  <c r="AK209" i="9"/>
  <c r="AK207" i="9"/>
  <c r="AK206" i="9"/>
  <c r="AK204" i="9"/>
  <c r="AK203" i="9"/>
  <c r="AK201" i="9"/>
  <c r="AK200" i="9"/>
  <c r="AK198" i="9"/>
  <c r="AK197" i="9"/>
  <c r="AK195" i="9"/>
  <c r="AK194" i="9"/>
  <c r="AK192" i="9"/>
  <c r="AK191" i="9"/>
  <c r="AK189" i="9"/>
  <c r="AK188" i="9"/>
  <c r="AK186" i="9"/>
  <c r="AK185" i="9"/>
  <c r="AK183" i="9"/>
  <c r="AK182" i="9"/>
  <c r="AK180" i="9"/>
  <c r="AK179" i="9"/>
  <c r="AK177" i="9"/>
  <c r="AK176" i="9"/>
  <c r="AK174" i="9"/>
  <c r="AK173" i="9"/>
  <c r="AK171" i="9"/>
  <c r="AK170" i="9"/>
  <c r="AK168" i="9"/>
  <c r="AK167" i="9"/>
  <c r="AK165" i="9"/>
  <c r="AK164" i="9"/>
  <c r="AK162" i="9"/>
  <c r="AK161" i="9"/>
  <c r="AK159" i="9"/>
  <c r="AK158" i="9"/>
  <c r="AK156" i="9"/>
  <c r="AK155" i="9"/>
  <c r="AK153" i="9"/>
  <c r="AK152" i="9"/>
  <c r="AK150" i="9"/>
  <c r="AK149" i="9"/>
  <c r="AK135" i="9"/>
  <c r="AK134" i="9"/>
  <c r="AK126" i="9"/>
  <c r="AK125" i="9"/>
  <c r="AK118" i="9"/>
  <c r="AK117" i="9"/>
  <c r="AK115" i="9"/>
  <c r="AK114" i="9"/>
  <c r="AK112" i="9"/>
  <c r="AK111" i="9"/>
  <c r="AK102" i="9"/>
  <c r="AK101" i="9"/>
  <c r="AK78" i="9"/>
  <c r="AK77" i="9"/>
  <c r="AK75" i="9"/>
  <c r="AK74" i="9"/>
  <c r="AK72" i="9"/>
  <c r="AK71" i="9"/>
  <c r="AK69" i="9"/>
  <c r="AK68" i="9"/>
  <c r="AK55" i="9"/>
  <c r="AK54" i="9"/>
  <c r="AK52" i="9"/>
  <c r="AK51" i="9"/>
  <c r="AK49" i="9"/>
  <c r="AK48" i="9"/>
  <c r="AK46" i="9"/>
  <c r="AK45" i="9"/>
  <c r="AK43" i="9"/>
  <c r="AK42" i="9"/>
  <c r="AK40" i="9"/>
  <c r="AK39" i="9"/>
  <c r="AK37" i="9"/>
  <c r="AK36" i="9"/>
  <c r="AK34" i="9"/>
  <c r="AK33" i="9"/>
  <c r="AK31" i="9"/>
  <c r="AK30" i="9"/>
  <c r="AK28" i="9"/>
  <c r="AK27" i="9"/>
  <c r="AK25" i="9"/>
  <c r="AK24" i="9"/>
  <c r="AK22" i="9"/>
  <c r="AK21" i="9"/>
  <c r="AK19" i="9"/>
  <c r="AK18" i="9"/>
  <c r="AK16" i="9"/>
  <c r="AK15" i="9"/>
  <c r="AK13" i="9"/>
  <c r="AK12" i="9"/>
  <c r="AG562" i="9"/>
  <c r="AG561" i="9"/>
  <c r="AG559" i="9"/>
  <c r="AG558" i="9"/>
  <c r="AG556" i="9"/>
  <c r="AG555" i="9"/>
  <c r="AG553" i="9"/>
  <c r="AG552" i="9"/>
  <c r="AG550" i="9"/>
  <c r="AG549" i="9"/>
  <c r="AG547" i="9"/>
  <c r="AG546" i="9"/>
  <c r="AG544" i="9"/>
  <c r="AG543" i="9"/>
  <c r="AG541" i="9"/>
  <c r="AG540" i="9"/>
  <c r="AG538" i="9"/>
  <c r="AG537" i="9"/>
  <c r="AG535" i="9"/>
  <c r="AG534" i="9"/>
  <c r="AG532" i="9"/>
  <c r="AG531" i="9"/>
  <c r="AG529" i="9"/>
  <c r="AG528" i="9"/>
  <c r="AG526" i="9"/>
  <c r="AG525" i="9"/>
  <c r="AG523" i="9"/>
  <c r="AG522" i="9"/>
  <c r="AG520" i="9"/>
  <c r="AG519" i="9"/>
  <c r="AG513" i="9"/>
  <c r="AG512" i="9"/>
  <c r="AG510" i="9"/>
  <c r="AG509" i="9"/>
  <c r="AG507" i="9"/>
  <c r="AG506" i="9"/>
  <c r="AG504" i="9"/>
  <c r="AG503" i="9"/>
  <c r="AG501" i="9"/>
  <c r="AG500" i="9"/>
  <c r="AG498" i="9"/>
  <c r="AG497" i="9"/>
  <c r="AG495" i="9"/>
  <c r="AG494" i="9"/>
  <c r="AG492" i="9"/>
  <c r="AG491" i="9"/>
  <c r="AG488" i="9"/>
  <c r="AG487" i="9"/>
  <c r="AG485" i="9"/>
  <c r="AG484" i="9"/>
  <c r="AG482" i="9"/>
  <c r="AG481" i="9"/>
  <c r="AG479" i="9"/>
  <c r="AG478" i="9"/>
  <c r="AG476" i="9"/>
  <c r="AG475" i="9"/>
  <c r="AG473" i="9"/>
  <c r="AG472" i="9"/>
  <c r="AG470" i="9"/>
  <c r="AG469" i="9"/>
  <c r="AG467" i="9"/>
  <c r="AG466" i="9"/>
  <c r="AG464" i="9"/>
  <c r="AG463" i="9"/>
  <c r="AG461" i="9"/>
  <c r="AG460" i="9"/>
  <c r="AG458" i="9"/>
  <c r="AG457" i="9"/>
  <c r="AG455" i="9"/>
  <c r="AG454" i="9"/>
  <c r="AG452" i="9"/>
  <c r="AG451" i="9"/>
  <c r="AG449" i="9"/>
  <c r="AG448" i="9"/>
  <c r="AG417" i="9"/>
  <c r="AG416" i="9"/>
  <c r="AG414" i="9"/>
  <c r="AG413" i="9"/>
  <c r="AG411" i="9"/>
  <c r="AG410" i="9"/>
  <c r="AG408" i="9"/>
  <c r="AG407" i="9"/>
  <c r="AG405" i="9"/>
  <c r="AG404" i="9"/>
  <c r="AG402" i="9"/>
  <c r="AG401" i="9"/>
  <c r="AG399" i="9"/>
  <c r="AG398" i="9"/>
  <c r="AG396" i="9"/>
  <c r="AG395" i="9"/>
  <c r="AG393" i="9"/>
  <c r="AG392" i="9"/>
  <c r="AG390" i="9"/>
  <c r="AG389" i="9"/>
  <c r="AG387" i="9"/>
  <c r="AG386" i="9"/>
  <c r="AG384" i="9"/>
  <c r="AG383" i="9"/>
  <c r="AG381" i="9"/>
  <c r="AG380" i="9"/>
  <c r="AG378" i="9"/>
  <c r="AG377" i="9"/>
  <c r="AG375" i="9"/>
  <c r="AG374" i="9"/>
  <c r="AG372" i="9"/>
  <c r="AG371" i="9"/>
  <c r="AG369" i="9"/>
  <c r="AG368" i="9"/>
  <c r="AG366" i="9"/>
  <c r="AG365" i="9"/>
  <c r="AG363" i="9"/>
  <c r="AG362" i="9"/>
  <c r="AG360" i="9"/>
  <c r="AG359" i="9"/>
  <c r="AG357" i="9"/>
  <c r="AG356" i="9"/>
  <c r="AG354" i="9"/>
  <c r="AG353" i="9"/>
  <c r="AG351" i="9"/>
  <c r="AG350" i="9"/>
  <c r="AG348" i="9"/>
  <c r="AG347" i="9"/>
  <c r="AG345" i="9"/>
  <c r="AG344" i="9"/>
  <c r="AG342" i="9"/>
  <c r="AG341" i="9"/>
  <c r="AG339" i="9"/>
  <c r="AG338" i="9"/>
  <c r="AG336" i="9"/>
  <c r="AG335" i="9"/>
  <c r="AG333" i="9"/>
  <c r="AG332" i="9"/>
  <c r="AG330" i="9"/>
  <c r="AG329" i="9"/>
  <c r="AG327" i="9"/>
  <c r="AG326" i="9"/>
  <c r="AG324" i="9"/>
  <c r="AG323" i="9"/>
  <c r="AG321" i="9"/>
  <c r="AG320" i="9"/>
  <c r="AG318" i="9"/>
  <c r="AG317" i="9"/>
  <c r="AG315" i="9"/>
  <c r="AG314" i="9"/>
  <c r="AG312" i="9"/>
  <c r="AG311" i="9"/>
  <c r="AG292" i="9"/>
  <c r="AG291" i="9"/>
  <c r="AG249" i="9"/>
  <c r="AG248" i="9"/>
  <c r="AG246" i="9"/>
  <c r="AG245" i="9"/>
  <c r="AG243" i="9"/>
  <c r="AG242" i="9"/>
  <c r="AG240" i="9"/>
  <c r="AG239" i="9"/>
  <c r="AG237" i="9"/>
  <c r="AG236" i="9"/>
  <c r="AG234" i="9"/>
  <c r="AG233" i="9"/>
  <c r="AG231" i="9"/>
  <c r="AG230" i="9"/>
  <c r="AG228" i="9"/>
  <c r="AG227" i="9"/>
  <c r="AG225" i="9"/>
  <c r="AG224" i="9"/>
  <c r="AG222" i="9"/>
  <c r="AG221" i="9"/>
  <c r="AG219" i="9"/>
  <c r="AG218" i="9"/>
  <c r="AG216" i="9"/>
  <c r="AG215" i="9"/>
  <c r="AG213" i="9"/>
  <c r="AG212" i="9"/>
  <c r="AG210" i="9"/>
  <c r="AG209" i="9"/>
  <c r="AG207" i="9"/>
  <c r="AG206" i="9"/>
  <c r="AG204" i="9"/>
  <c r="AG203" i="9"/>
  <c r="AG201" i="9"/>
  <c r="AG200" i="9"/>
  <c r="AG198" i="9"/>
  <c r="AG197" i="9"/>
  <c r="AG195" i="9"/>
  <c r="AG194" i="9"/>
  <c r="AG192" i="9"/>
  <c r="AG191" i="9"/>
  <c r="AG189" i="9"/>
  <c r="AG188" i="9"/>
  <c r="AG186" i="9"/>
  <c r="AG185" i="9"/>
  <c r="AG183" i="9"/>
  <c r="AG182" i="9"/>
  <c r="AG180" i="9"/>
  <c r="AG179" i="9"/>
  <c r="AG177" i="9"/>
  <c r="AG176" i="9"/>
  <c r="AG174" i="9"/>
  <c r="AG173" i="9"/>
  <c r="AG171" i="9"/>
  <c r="AG170" i="9"/>
  <c r="AG168" i="9"/>
  <c r="AG167" i="9"/>
  <c r="AG165" i="9"/>
  <c r="AG164" i="9"/>
  <c r="AG162" i="9"/>
  <c r="AG161" i="9"/>
  <c r="AG159" i="9"/>
  <c r="AG158" i="9"/>
  <c r="AG156" i="9"/>
  <c r="AG155" i="9"/>
  <c r="AG153" i="9"/>
  <c r="AG152" i="9"/>
  <c r="AG150" i="9"/>
  <c r="AG149" i="9"/>
  <c r="AG135" i="9"/>
  <c r="AG134" i="9"/>
  <c r="AG126" i="9"/>
  <c r="AG125" i="9"/>
  <c r="AG118" i="9"/>
  <c r="AG117" i="9"/>
  <c r="AG115" i="9"/>
  <c r="AG114" i="9"/>
  <c r="AG112" i="9"/>
  <c r="AG111" i="9"/>
  <c r="AG102" i="9"/>
  <c r="AG101" i="9"/>
  <c r="AG78" i="9"/>
  <c r="AG77" i="9"/>
  <c r="AG75" i="9"/>
  <c r="AG74" i="9"/>
  <c r="AG72" i="9"/>
  <c r="AG71" i="9"/>
  <c r="AG69" i="9"/>
  <c r="AG68" i="9"/>
  <c r="AG55" i="9"/>
  <c r="AG54" i="9"/>
  <c r="AG52" i="9"/>
  <c r="AG51" i="9"/>
  <c r="AG49" i="9"/>
  <c r="AG48" i="9"/>
  <c r="AG46" i="9"/>
  <c r="AG45" i="9"/>
  <c r="AG43" i="9"/>
  <c r="AG42" i="9"/>
  <c r="AG40" i="9"/>
  <c r="AG39" i="9"/>
  <c r="AG37" i="9"/>
  <c r="AG36" i="9"/>
  <c r="AG34" i="9"/>
  <c r="AG33" i="9"/>
  <c r="AG31" i="9"/>
  <c r="AG30" i="9"/>
  <c r="AG28" i="9"/>
  <c r="AG27" i="9"/>
  <c r="AG25" i="9"/>
  <c r="AG24" i="9"/>
  <c r="AG22" i="9"/>
  <c r="AG21" i="9"/>
  <c r="AG19" i="9"/>
  <c r="AG18" i="9"/>
  <c r="AG16" i="9"/>
  <c r="AG15" i="9"/>
  <c r="AG13" i="9"/>
  <c r="AG12" i="9"/>
  <c r="AD562" i="9"/>
  <c r="AD561" i="9"/>
  <c r="AD559" i="9"/>
  <c r="AD558" i="9"/>
  <c r="AD556" i="9"/>
  <c r="AD555" i="9"/>
  <c r="AD553" i="9"/>
  <c r="AD552" i="9"/>
  <c r="AD550" i="9"/>
  <c r="AD549" i="9"/>
  <c r="AD547" i="9"/>
  <c r="AD546" i="9"/>
  <c r="AD544" i="9"/>
  <c r="AD543" i="9"/>
  <c r="AD541" i="9"/>
  <c r="AD540" i="9"/>
  <c r="AD538" i="9"/>
  <c r="AD537" i="9"/>
  <c r="AD535" i="9"/>
  <c r="AD534" i="9"/>
  <c r="AD532" i="9"/>
  <c r="AD531" i="9"/>
  <c r="AD529" i="9"/>
  <c r="AD528" i="9"/>
  <c r="AD526" i="9"/>
  <c r="AD525" i="9"/>
  <c r="AD523" i="9"/>
  <c r="AD522" i="9"/>
  <c r="AD520" i="9"/>
  <c r="AD519" i="9"/>
  <c r="AD513" i="9"/>
  <c r="AD512" i="9"/>
  <c r="AD510" i="9"/>
  <c r="AD509" i="9"/>
  <c r="AD507" i="9"/>
  <c r="AD506" i="9"/>
  <c r="AD504" i="9"/>
  <c r="AD503" i="9"/>
  <c r="AD501" i="9"/>
  <c r="AD500" i="9"/>
  <c r="AD498" i="9"/>
  <c r="AD497" i="9"/>
  <c r="AD495" i="9"/>
  <c r="AD494" i="9"/>
  <c r="AD492" i="9"/>
  <c r="AD491" i="9"/>
  <c r="AD488" i="9"/>
  <c r="AD487" i="9"/>
  <c r="AD485" i="9"/>
  <c r="AD484" i="9"/>
  <c r="AD482" i="9"/>
  <c r="AD481" i="9"/>
  <c r="AD479" i="9"/>
  <c r="AD478" i="9"/>
  <c r="AD476" i="9"/>
  <c r="AD475" i="9"/>
  <c r="AD473" i="9"/>
  <c r="AD472" i="9"/>
  <c r="AD470" i="9"/>
  <c r="AD469" i="9"/>
  <c r="AD467" i="9"/>
  <c r="AD466" i="9"/>
  <c r="AD464" i="9"/>
  <c r="AD463" i="9"/>
  <c r="AD461" i="9"/>
  <c r="AD460" i="9"/>
  <c r="AD458" i="9"/>
  <c r="AD457" i="9"/>
  <c r="AD455" i="9"/>
  <c r="AD454" i="9"/>
  <c r="AD452" i="9"/>
  <c r="AD451" i="9"/>
  <c r="AD449" i="9"/>
  <c r="AD448" i="9"/>
  <c r="AD417" i="9"/>
  <c r="AD416" i="9"/>
  <c r="AD414" i="9"/>
  <c r="AD413" i="9"/>
  <c r="AD411" i="9"/>
  <c r="AD410" i="9"/>
  <c r="AD408" i="9"/>
  <c r="AD407" i="9"/>
  <c r="AD405" i="9"/>
  <c r="AD404" i="9"/>
  <c r="AD402" i="9"/>
  <c r="AD401" i="9"/>
  <c r="AD399" i="9"/>
  <c r="AD398" i="9"/>
  <c r="AD396" i="9"/>
  <c r="AD395" i="9"/>
  <c r="AD393" i="9"/>
  <c r="AD392" i="9"/>
  <c r="AD390" i="9"/>
  <c r="AD389" i="9"/>
  <c r="AD387" i="9"/>
  <c r="AD386" i="9"/>
  <c r="AD384" i="9"/>
  <c r="AD383" i="9"/>
  <c r="AD381" i="9"/>
  <c r="AD380" i="9"/>
  <c r="AD378" i="9"/>
  <c r="AD377" i="9"/>
  <c r="AD375" i="9"/>
  <c r="AD374" i="9"/>
  <c r="AD372" i="9"/>
  <c r="AD371" i="9"/>
  <c r="AD369" i="9"/>
  <c r="AD368" i="9"/>
  <c r="AD366" i="9"/>
  <c r="AD365" i="9"/>
  <c r="AD363" i="9"/>
  <c r="AD362" i="9"/>
  <c r="AD360" i="9"/>
  <c r="AD359" i="9"/>
  <c r="AD357" i="9"/>
  <c r="AD356" i="9"/>
  <c r="AD354" i="9"/>
  <c r="AD353" i="9"/>
  <c r="AD351" i="9"/>
  <c r="AD350" i="9"/>
  <c r="AD348" i="9"/>
  <c r="AD347" i="9"/>
  <c r="AD345" i="9"/>
  <c r="AD344" i="9"/>
  <c r="AD342" i="9"/>
  <c r="AD341" i="9"/>
  <c r="AD339" i="9"/>
  <c r="AD338" i="9"/>
  <c r="AD336" i="9"/>
  <c r="AD335" i="9"/>
  <c r="AD333" i="9"/>
  <c r="AD332" i="9"/>
  <c r="AD330" i="9"/>
  <c r="AD329" i="9"/>
  <c r="AD327" i="9"/>
  <c r="AD326" i="9"/>
  <c r="AD324" i="9"/>
  <c r="AD323" i="9"/>
  <c r="AD321" i="9"/>
  <c r="AD320" i="9"/>
  <c r="AD318" i="9"/>
  <c r="AD317" i="9"/>
  <c r="AD315" i="9"/>
  <c r="AD314" i="9"/>
  <c r="AD312" i="9"/>
  <c r="AD311" i="9"/>
  <c r="AD292" i="9"/>
  <c r="AD291" i="9"/>
  <c r="AD249" i="9"/>
  <c r="AD248" i="9"/>
  <c r="AD246" i="9"/>
  <c r="AD245" i="9"/>
  <c r="AD243" i="9"/>
  <c r="AD242" i="9"/>
  <c r="AD240" i="9"/>
  <c r="AD239" i="9"/>
  <c r="AD237" i="9"/>
  <c r="AD236" i="9"/>
  <c r="AD234" i="9"/>
  <c r="AD233" i="9"/>
  <c r="AD231" i="9"/>
  <c r="AD230" i="9"/>
  <c r="AD228" i="9"/>
  <c r="AD227" i="9"/>
  <c r="AD225" i="9"/>
  <c r="AD224" i="9"/>
  <c r="AD222" i="9"/>
  <c r="AD221" i="9"/>
  <c r="AD219" i="9"/>
  <c r="AD218" i="9"/>
  <c r="AD216" i="9"/>
  <c r="AD215" i="9"/>
  <c r="AD213" i="9"/>
  <c r="AD212" i="9"/>
  <c r="AD210" i="9"/>
  <c r="AD209" i="9"/>
  <c r="AD207" i="9"/>
  <c r="AD206" i="9"/>
  <c r="AD204" i="9"/>
  <c r="AD203" i="9"/>
  <c r="AD201" i="9"/>
  <c r="AD200" i="9"/>
  <c r="AD198" i="9"/>
  <c r="AD197" i="9"/>
  <c r="AD195" i="9"/>
  <c r="AD194" i="9"/>
  <c r="AD192" i="9"/>
  <c r="AD191" i="9"/>
  <c r="AD189" i="9"/>
  <c r="AD188" i="9"/>
  <c r="AD186" i="9"/>
  <c r="AD185" i="9"/>
  <c r="AD183" i="9"/>
  <c r="AD182" i="9"/>
  <c r="AD180" i="9"/>
  <c r="AD179" i="9"/>
  <c r="AD177" i="9"/>
  <c r="AD176" i="9"/>
  <c r="AD174" i="9"/>
  <c r="AD173" i="9"/>
  <c r="AD171" i="9"/>
  <c r="AD170" i="9"/>
  <c r="AD168" i="9"/>
  <c r="AD167" i="9"/>
  <c r="AD165" i="9"/>
  <c r="AD164" i="9"/>
  <c r="AD162" i="9"/>
  <c r="AD161" i="9"/>
  <c r="AD159" i="9"/>
  <c r="AD158" i="9"/>
  <c r="AD156" i="9"/>
  <c r="AD155" i="9"/>
  <c r="AD153" i="9"/>
  <c r="AD152" i="9"/>
  <c r="AD150" i="9"/>
  <c r="AD149" i="9"/>
  <c r="AD135" i="9"/>
  <c r="AD134" i="9"/>
  <c r="AD126" i="9"/>
  <c r="AD125" i="9"/>
  <c r="AD118" i="9"/>
  <c r="AD117" i="9"/>
  <c r="AD115" i="9"/>
  <c r="AD114" i="9"/>
  <c r="AD112" i="9"/>
  <c r="AD111" i="9"/>
  <c r="AD102" i="9"/>
  <c r="AD101" i="9"/>
  <c r="AD78" i="9"/>
  <c r="AD77" i="9"/>
  <c r="AD75" i="9"/>
  <c r="AD74" i="9"/>
  <c r="AD72" i="9"/>
  <c r="AD71" i="9"/>
  <c r="AD69" i="9"/>
  <c r="AD68" i="9"/>
  <c r="AD55" i="9"/>
  <c r="AD54" i="9"/>
  <c r="AD52" i="9"/>
  <c r="AD51" i="9"/>
  <c r="AD49" i="9"/>
  <c r="AD48" i="9"/>
  <c r="AD46" i="9"/>
  <c r="AD45" i="9"/>
  <c r="AD43" i="9"/>
  <c r="AD42" i="9"/>
  <c r="AD40" i="9"/>
  <c r="AD39" i="9"/>
  <c r="AD37" i="9"/>
  <c r="AD36" i="9"/>
  <c r="AD34" i="9"/>
  <c r="AD33" i="9"/>
  <c r="AD31" i="9"/>
  <c r="AD30" i="9"/>
  <c r="AD28" i="9"/>
  <c r="AD27" i="9"/>
  <c r="AD25" i="9"/>
  <c r="AD24" i="9"/>
  <c r="AD22" i="9"/>
  <c r="AD21" i="9"/>
  <c r="AD19" i="9"/>
  <c r="AD18" i="9"/>
  <c r="AD16" i="9"/>
  <c r="AD15" i="9"/>
  <c r="AD13" i="9"/>
  <c r="AD12" i="9"/>
  <c r="AA562" i="9"/>
  <c r="AA561" i="9"/>
  <c r="AA559" i="9"/>
  <c r="AA558" i="9"/>
  <c r="AA556" i="9"/>
  <c r="AA555" i="9"/>
  <c r="AA553" i="9"/>
  <c r="AA552" i="9"/>
  <c r="AA550" i="9"/>
  <c r="AA549" i="9"/>
  <c r="AA547" i="9"/>
  <c r="AA546" i="9"/>
  <c r="AA544" i="9"/>
  <c r="AA543" i="9"/>
  <c r="AA541" i="9"/>
  <c r="AA540" i="9"/>
  <c r="AA538" i="9"/>
  <c r="AA537" i="9"/>
  <c r="AA535" i="9"/>
  <c r="AA534" i="9"/>
  <c r="AA532" i="9"/>
  <c r="AA531" i="9"/>
  <c r="AA529" i="9"/>
  <c r="AA528" i="9"/>
  <c r="AA526" i="9"/>
  <c r="AA525" i="9"/>
  <c r="AA523" i="9"/>
  <c r="AA522" i="9"/>
  <c r="AA520" i="9"/>
  <c r="AA519" i="9"/>
  <c r="AA513" i="9"/>
  <c r="AA512" i="9"/>
  <c r="AA510" i="9"/>
  <c r="AA509" i="9"/>
  <c r="AA507" i="9"/>
  <c r="AA506" i="9"/>
  <c r="AA504" i="9"/>
  <c r="AA503" i="9"/>
  <c r="AA501" i="9"/>
  <c r="AA500" i="9"/>
  <c r="AA498" i="9"/>
  <c r="AA497" i="9"/>
  <c r="AA495" i="9"/>
  <c r="AA494" i="9"/>
  <c r="AA492" i="9"/>
  <c r="AA491" i="9"/>
  <c r="AA488" i="9"/>
  <c r="AA487" i="9"/>
  <c r="AA485" i="9"/>
  <c r="AA484" i="9"/>
  <c r="AA482" i="9"/>
  <c r="AA481" i="9"/>
  <c r="AA479" i="9"/>
  <c r="AA478" i="9"/>
  <c r="AA476" i="9"/>
  <c r="AA475" i="9"/>
  <c r="AA473" i="9"/>
  <c r="AA472" i="9"/>
  <c r="AA470" i="9"/>
  <c r="AA469" i="9"/>
  <c r="AA467" i="9"/>
  <c r="AA466" i="9"/>
  <c r="AA464" i="9"/>
  <c r="AA463" i="9"/>
  <c r="AA461" i="9"/>
  <c r="AA460" i="9"/>
  <c r="AA458" i="9"/>
  <c r="AA457" i="9"/>
  <c r="AA455" i="9"/>
  <c r="AA454" i="9"/>
  <c r="AA452" i="9"/>
  <c r="AA451" i="9"/>
  <c r="AA449" i="9"/>
  <c r="AA448" i="9"/>
  <c r="AA417" i="9"/>
  <c r="AA416" i="9"/>
  <c r="AA414" i="9"/>
  <c r="AA413" i="9"/>
  <c r="AA411" i="9"/>
  <c r="AA410" i="9"/>
  <c r="AA408" i="9"/>
  <c r="AA407" i="9"/>
  <c r="AA405" i="9"/>
  <c r="AA404" i="9"/>
  <c r="AA402" i="9"/>
  <c r="AA401" i="9"/>
  <c r="AA399" i="9"/>
  <c r="AA398" i="9"/>
  <c r="AA396" i="9"/>
  <c r="AA395" i="9"/>
  <c r="AA393" i="9"/>
  <c r="AA392" i="9"/>
  <c r="AA390" i="9"/>
  <c r="AA389" i="9"/>
  <c r="AA387" i="9"/>
  <c r="AA386" i="9"/>
  <c r="AA384" i="9"/>
  <c r="AA383" i="9"/>
  <c r="AA381" i="9"/>
  <c r="AA380" i="9"/>
  <c r="AA378" i="9"/>
  <c r="AA377" i="9"/>
  <c r="AA375" i="9"/>
  <c r="AA374" i="9"/>
  <c r="AA372" i="9"/>
  <c r="AA371" i="9"/>
  <c r="AA369" i="9"/>
  <c r="AA368" i="9"/>
  <c r="AA366" i="9"/>
  <c r="AA365" i="9"/>
  <c r="AA363" i="9"/>
  <c r="AA362" i="9"/>
  <c r="AA360" i="9"/>
  <c r="AA359" i="9"/>
  <c r="AA357" i="9"/>
  <c r="AA356" i="9"/>
  <c r="AA354" i="9"/>
  <c r="AA353" i="9"/>
  <c r="AA351" i="9"/>
  <c r="AA350" i="9"/>
  <c r="AA348" i="9"/>
  <c r="AA347" i="9"/>
  <c r="AA345" i="9"/>
  <c r="AA344" i="9"/>
  <c r="AA342" i="9"/>
  <c r="AA341" i="9"/>
  <c r="AA339" i="9"/>
  <c r="AA338" i="9"/>
  <c r="AA336" i="9"/>
  <c r="AA335" i="9"/>
  <c r="AA333" i="9"/>
  <c r="AA332" i="9"/>
  <c r="AA330" i="9"/>
  <c r="AA329" i="9"/>
  <c r="AA327" i="9"/>
  <c r="AA326" i="9"/>
  <c r="AA324" i="9"/>
  <c r="AA323" i="9"/>
  <c r="AA321" i="9"/>
  <c r="AA320" i="9"/>
  <c r="AA318" i="9"/>
  <c r="AA317" i="9"/>
  <c r="AA315" i="9"/>
  <c r="AA314" i="9"/>
  <c r="AA312" i="9"/>
  <c r="AA311" i="9"/>
  <c r="AA292" i="9"/>
  <c r="AA291" i="9"/>
  <c r="AA249" i="9"/>
  <c r="AA248" i="9"/>
  <c r="AA246" i="9"/>
  <c r="AA245" i="9"/>
  <c r="AA243" i="9"/>
  <c r="AA242" i="9"/>
  <c r="AA240" i="9"/>
  <c r="AA239" i="9"/>
  <c r="AA237" i="9"/>
  <c r="AA236" i="9"/>
  <c r="AA234" i="9"/>
  <c r="AA233" i="9"/>
  <c r="AA231" i="9"/>
  <c r="AA230" i="9"/>
  <c r="AA228" i="9"/>
  <c r="AA227" i="9"/>
  <c r="AA225" i="9"/>
  <c r="AA224" i="9"/>
  <c r="AA222" i="9"/>
  <c r="AA221" i="9"/>
  <c r="AA219" i="9"/>
  <c r="AA218" i="9"/>
  <c r="AA216" i="9"/>
  <c r="AA215" i="9"/>
  <c r="AA213" i="9"/>
  <c r="AA212" i="9"/>
  <c r="AA210" i="9"/>
  <c r="AA209" i="9"/>
  <c r="AA207" i="9"/>
  <c r="AA206" i="9"/>
  <c r="AA204" i="9"/>
  <c r="AA203" i="9"/>
  <c r="AA201" i="9"/>
  <c r="AA200" i="9"/>
  <c r="AA198" i="9"/>
  <c r="AA197" i="9"/>
  <c r="AA195" i="9"/>
  <c r="AA194" i="9"/>
  <c r="AA192" i="9"/>
  <c r="AA191" i="9"/>
  <c r="AA189" i="9"/>
  <c r="AA188" i="9"/>
  <c r="AA186" i="9"/>
  <c r="AA185" i="9"/>
  <c r="AA183" i="9"/>
  <c r="AA182" i="9"/>
  <c r="AA180" i="9"/>
  <c r="AA179" i="9"/>
  <c r="AA177" i="9"/>
  <c r="AA176" i="9"/>
  <c r="AA174" i="9"/>
  <c r="AA173" i="9"/>
  <c r="AA171" i="9"/>
  <c r="AA170" i="9"/>
  <c r="AA168" i="9"/>
  <c r="AA167" i="9"/>
  <c r="AA165" i="9"/>
  <c r="AA164" i="9"/>
  <c r="AA162" i="9"/>
  <c r="AA161" i="9"/>
  <c r="AA159" i="9"/>
  <c r="AA158" i="9"/>
  <c r="AA156" i="9"/>
  <c r="AA155" i="9"/>
  <c r="AA153" i="9"/>
  <c r="AA152" i="9"/>
  <c r="AA150" i="9"/>
  <c r="AA149" i="9"/>
  <c r="AA135" i="9"/>
  <c r="AA134" i="9"/>
  <c r="AA126" i="9"/>
  <c r="AA125" i="9"/>
  <c r="AA118" i="9"/>
  <c r="AA117" i="9"/>
  <c r="AA115" i="9"/>
  <c r="AA114" i="9"/>
  <c r="AA112" i="9"/>
  <c r="AA111" i="9"/>
  <c r="AA102" i="9"/>
  <c r="AA101" i="9"/>
  <c r="AA78" i="9"/>
  <c r="AA77" i="9"/>
  <c r="AA75" i="9"/>
  <c r="AA74" i="9"/>
  <c r="AA72" i="9"/>
  <c r="AA71" i="9"/>
  <c r="AA69" i="9"/>
  <c r="AA68" i="9"/>
  <c r="AA55" i="9"/>
  <c r="AA54" i="9"/>
  <c r="AA52" i="9"/>
  <c r="AA51" i="9"/>
  <c r="AA49" i="9"/>
  <c r="AA48" i="9"/>
  <c r="AA46" i="9"/>
  <c r="AA45" i="9"/>
  <c r="AA43" i="9"/>
  <c r="AA42" i="9"/>
  <c r="AA40" i="9"/>
  <c r="AA39" i="9"/>
  <c r="AA37" i="9"/>
  <c r="AA36" i="9"/>
  <c r="AA34" i="9"/>
  <c r="AA33" i="9"/>
  <c r="AA31" i="9"/>
  <c r="AA30" i="9"/>
  <c r="AA28" i="9"/>
  <c r="AA27" i="9"/>
  <c r="AA25" i="9"/>
  <c r="AA24" i="9"/>
  <c r="AA22" i="9"/>
  <c r="AA21" i="9"/>
  <c r="AA19" i="9"/>
  <c r="AA18" i="9"/>
  <c r="AA16" i="9"/>
  <c r="AA15" i="9"/>
  <c r="AA13" i="9"/>
  <c r="AA12" i="9"/>
  <c r="X562" i="9"/>
  <c r="X561" i="9"/>
  <c r="X559" i="9"/>
  <c r="X558" i="9"/>
  <c r="X556" i="9"/>
  <c r="X555" i="9"/>
  <c r="X553" i="9"/>
  <c r="X552" i="9"/>
  <c r="X550" i="9"/>
  <c r="X549" i="9"/>
  <c r="X547" i="9"/>
  <c r="X546" i="9"/>
  <c r="X544" i="9"/>
  <c r="X543" i="9"/>
  <c r="X541" i="9"/>
  <c r="X540" i="9"/>
  <c r="X538" i="9"/>
  <c r="X537" i="9"/>
  <c r="X535" i="9"/>
  <c r="X534" i="9"/>
  <c r="X532" i="9"/>
  <c r="X531" i="9"/>
  <c r="X529" i="9"/>
  <c r="X528" i="9"/>
  <c r="X526" i="9"/>
  <c r="X525" i="9"/>
  <c r="X523" i="9"/>
  <c r="X522" i="9"/>
  <c r="X520" i="9"/>
  <c r="X519" i="9"/>
  <c r="X513" i="9"/>
  <c r="X512" i="9"/>
  <c r="X510" i="9"/>
  <c r="X509" i="9"/>
  <c r="X507" i="9"/>
  <c r="X506" i="9"/>
  <c r="X504" i="9"/>
  <c r="X503" i="9"/>
  <c r="X501" i="9"/>
  <c r="X500" i="9"/>
  <c r="X498" i="9"/>
  <c r="X497" i="9"/>
  <c r="X495" i="9"/>
  <c r="X494" i="9"/>
  <c r="X492" i="9"/>
  <c r="X491" i="9"/>
  <c r="X488" i="9"/>
  <c r="X487" i="9"/>
  <c r="X485" i="9"/>
  <c r="X484" i="9"/>
  <c r="X482" i="9"/>
  <c r="X481" i="9"/>
  <c r="X479" i="9"/>
  <c r="X478" i="9"/>
  <c r="X476" i="9"/>
  <c r="X475" i="9"/>
  <c r="X473" i="9"/>
  <c r="X472" i="9"/>
  <c r="X470" i="9"/>
  <c r="X469" i="9"/>
  <c r="X467" i="9"/>
  <c r="X466" i="9"/>
  <c r="X464" i="9"/>
  <c r="X463" i="9"/>
  <c r="X461" i="9"/>
  <c r="X460" i="9"/>
  <c r="X458" i="9"/>
  <c r="X457" i="9"/>
  <c r="X455" i="9"/>
  <c r="X454" i="9"/>
  <c r="X452" i="9"/>
  <c r="X451" i="9"/>
  <c r="X449" i="9"/>
  <c r="X448" i="9"/>
  <c r="X417" i="9"/>
  <c r="X416" i="9"/>
  <c r="X414" i="9"/>
  <c r="X413" i="9"/>
  <c r="X411" i="9"/>
  <c r="X410" i="9"/>
  <c r="X408" i="9"/>
  <c r="X407" i="9"/>
  <c r="X405" i="9"/>
  <c r="X404" i="9"/>
  <c r="X402" i="9"/>
  <c r="X401" i="9"/>
  <c r="X399" i="9"/>
  <c r="X398" i="9"/>
  <c r="X396" i="9"/>
  <c r="X395" i="9"/>
  <c r="X393" i="9"/>
  <c r="X392" i="9"/>
  <c r="X390" i="9"/>
  <c r="X389" i="9"/>
  <c r="X387" i="9"/>
  <c r="X386" i="9"/>
  <c r="X384" i="9"/>
  <c r="X383" i="9"/>
  <c r="X381" i="9"/>
  <c r="X380" i="9"/>
  <c r="X378" i="9"/>
  <c r="X377" i="9"/>
  <c r="X375" i="9"/>
  <c r="X374" i="9"/>
  <c r="X372" i="9"/>
  <c r="X371" i="9"/>
  <c r="X369" i="9"/>
  <c r="X368" i="9"/>
  <c r="X366" i="9"/>
  <c r="X365" i="9"/>
  <c r="X363" i="9"/>
  <c r="X362" i="9"/>
  <c r="X360" i="9"/>
  <c r="X359" i="9"/>
  <c r="X357" i="9"/>
  <c r="X356" i="9"/>
  <c r="X354" i="9"/>
  <c r="X353" i="9"/>
  <c r="X351" i="9"/>
  <c r="X350" i="9"/>
  <c r="X348" i="9"/>
  <c r="X347" i="9"/>
  <c r="X345" i="9"/>
  <c r="X344" i="9"/>
  <c r="X342" i="9"/>
  <c r="X341" i="9"/>
  <c r="X339" i="9"/>
  <c r="X338" i="9"/>
  <c r="X336" i="9"/>
  <c r="X335" i="9"/>
  <c r="X333" i="9"/>
  <c r="X332" i="9"/>
  <c r="X330" i="9"/>
  <c r="X329" i="9"/>
  <c r="X327" i="9"/>
  <c r="X326" i="9"/>
  <c r="X324" i="9"/>
  <c r="X323" i="9"/>
  <c r="X321" i="9"/>
  <c r="X320" i="9"/>
  <c r="X318" i="9"/>
  <c r="X317" i="9"/>
  <c r="X315" i="9"/>
  <c r="X314" i="9"/>
  <c r="X312" i="9"/>
  <c r="X311" i="9"/>
  <c r="X292" i="9"/>
  <c r="X291" i="9"/>
  <c r="X249" i="9"/>
  <c r="X248" i="9"/>
  <c r="X246" i="9"/>
  <c r="X245" i="9"/>
  <c r="X243" i="9"/>
  <c r="X242" i="9"/>
  <c r="X240" i="9"/>
  <c r="X239" i="9"/>
  <c r="X237" i="9"/>
  <c r="X236" i="9"/>
  <c r="X234" i="9"/>
  <c r="X233" i="9"/>
  <c r="X231" i="9"/>
  <c r="X230" i="9"/>
  <c r="X228" i="9"/>
  <c r="X227" i="9"/>
  <c r="X225" i="9"/>
  <c r="X224" i="9"/>
  <c r="X222" i="9"/>
  <c r="X221" i="9"/>
  <c r="X219" i="9"/>
  <c r="X218" i="9"/>
  <c r="X216" i="9"/>
  <c r="X215" i="9"/>
  <c r="X213" i="9"/>
  <c r="X212" i="9"/>
  <c r="X210" i="9"/>
  <c r="X209" i="9"/>
  <c r="X207" i="9"/>
  <c r="X206" i="9"/>
  <c r="X204" i="9"/>
  <c r="X203" i="9"/>
  <c r="X201" i="9"/>
  <c r="X200" i="9"/>
  <c r="X198" i="9"/>
  <c r="X197" i="9"/>
  <c r="X195" i="9"/>
  <c r="X194" i="9"/>
  <c r="X192" i="9"/>
  <c r="X191" i="9"/>
  <c r="X189" i="9"/>
  <c r="X188" i="9"/>
  <c r="X186" i="9"/>
  <c r="X185" i="9"/>
  <c r="X183" i="9"/>
  <c r="X182" i="9"/>
  <c r="X180" i="9"/>
  <c r="X179" i="9"/>
  <c r="X177" i="9"/>
  <c r="X176" i="9"/>
  <c r="X174" i="9"/>
  <c r="X173" i="9"/>
  <c r="X171" i="9"/>
  <c r="X170" i="9"/>
  <c r="X168" i="9"/>
  <c r="X167" i="9"/>
  <c r="X165" i="9"/>
  <c r="X164" i="9"/>
  <c r="X162" i="9"/>
  <c r="X161" i="9"/>
  <c r="X159" i="9"/>
  <c r="X158" i="9"/>
  <c r="X156" i="9"/>
  <c r="X155" i="9"/>
  <c r="X153" i="9"/>
  <c r="X152" i="9"/>
  <c r="X150" i="9"/>
  <c r="X149" i="9"/>
  <c r="X135" i="9"/>
  <c r="X134" i="9"/>
  <c r="X126" i="9"/>
  <c r="X125" i="9"/>
  <c r="X118" i="9"/>
  <c r="X117" i="9"/>
  <c r="X115" i="9"/>
  <c r="X114" i="9"/>
  <c r="X112" i="9"/>
  <c r="X111" i="9"/>
  <c r="X102" i="9"/>
  <c r="X101" i="9"/>
  <c r="X78" i="9"/>
  <c r="X77" i="9"/>
  <c r="X75" i="9"/>
  <c r="X74" i="9"/>
  <c r="X72" i="9"/>
  <c r="X71" i="9"/>
  <c r="X69" i="9"/>
  <c r="X68" i="9"/>
  <c r="X55" i="9"/>
  <c r="X54" i="9"/>
  <c r="X52" i="9"/>
  <c r="X51" i="9"/>
  <c r="X49" i="9"/>
  <c r="X48" i="9"/>
  <c r="X46" i="9"/>
  <c r="X45" i="9"/>
  <c r="X43" i="9"/>
  <c r="X42" i="9"/>
  <c r="X40" i="9"/>
  <c r="X39" i="9"/>
  <c r="X37" i="9"/>
  <c r="X36" i="9"/>
  <c r="X34" i="9"/>
  <c r="X33" i="9"/>
  <c r="X31" i="9"/>
  <c r="X30" i="9"/>
  <c r="X28" i="9"/>
  <c r="X27" i="9"/>
  <c r="X25" i="9"/>
  <c r="X24" i="9"/>
  <c r="X22" i="9"/>
  <c r="X21" i="9"/>
  <c r="X19" i="9"/>
  <c r="X18" i="9"/>
  <c r="X16" i="9"/>
  <c r="X15" i="9"/>
  <c r="X13" i="9"/>
  <c r="X12" i="9"/>
  <c r="T562" i="9"/>
  <c r="T561" i="9"/>
  <c r="T559" i="9"/>
  <c r="T558" i="9"/>
  <c r="T556" i="9"/>
  <c r="T555" i="9"/>
  <c r="T553" i="9"/>
  <c r="T552" i="9"/>
  <c r="T550" i="9"/>
  <c r="T549" i="9"/>
  <c r="T547" i="9"/>
  <c r="T546" i="9"/>
  <c r="T544" i="9"/>
  <c r="T543" i="9"/>
  <c r="T541" i="9"/>
  <c r="T540" i="9"/>
  <c r="T538" i="9"/>
  <c r="T537" i="9"/>
  <c r="T535" i="9"/>
  <c r="T534" i="9"/>
  <c r="T532" i="9"/>
  <c r="T531" i="9"/>
  <c r="T529" i="9"/>
  <c r="T528" i="9"/>
  <c r="T526" i="9"/>
  <c r="T525" i="9"/>
  <c r="T523" i="9"/>
  <c r="T522" i="9"/>
  <c r="T520" i="9"/>
  <c r="T519" i="9"/>
  <c r="T513" i="9"/>
  <c r="T512" i="9"/>
  <c r="T510" i="9"/>
  <c r="T509" i="9"/>
  <c r="T507" i="9"/>
  <c r="T506" i="9"/>
  <c r="T504" i="9"/>
  <c r="T503" i="9"/>
  <c r="T501" i="9"/>
  <c r="T500" i="9"/>
  <c r="T498" i="9"/>
  <c r="T497" i="9"/>
  <c r="T495" i="9"/>
  <c r="T494" i="9"/>
  <c r="T492" i="9"/>
  <c r="T491" i="9"/>
  <c r="T488" i="9"/>
  <c r="T487" i="9"/>
  <c r="T485" i="9"/>
  <c r="T484" i="9"/>
  <c r="T482" i="9"/>
  <c r="T481" i="9"/>
  <c r="T479" i="9"/>
  <c r="T478" i="9"/>
  <c r="T476" i="9"/>
  <c r="T475" i="9"/>
  <c r="T473" i="9"/>
  <c r="T472" i="9"/>
  <c r="T470" i="9"/>
  <c r="T469" i="9"/>
  <c r="T467" i="9"/>
  <c r="T466" i="9"/>
  <c r="T464" i="9"/>
  <c r="T463" i="9"/>
  <c r="T461" i="9"/>
  <c r="T460" i="9"/>
  <c r="T458" i="9"/>
  <c r="T457" i="9"/>
  <c r="T455" i="9"/>
  <c r="T454" i="9"/>
  <c r="T452" i="9"/>
  <c r="T451" i="9"/>
  <c r="T449" i="9"/>
  <c r="T448" i="9"/>
  <c r="T417" i="9"/>
  <c r="T416" i="9"/>
  <c r="T414" i="9"/>
  <c r="T413" i="9"/>
  <c r="T411" i="9"/>
  <c r="T410" i="9"/>
  <c r="T408" i="9"/>
  <c r="T407" i="9"/>
  <c r="T405" i="9"/>
  <c r="T404" i="9"/>
  <c r="T402" i="9"/>
  <c r="T401" i="9"/>
  <c r="T399" i="9"/>
  <c r="T398" i="9"/>
  <c r="T396" i="9"/>
  <c r="T395" i="9"/>
  <c r="T393" i="9"/>
  <c r="T392" i="9"/>
  <c r="T390" i="9"/>
  <c r="T389" i="9"/>
  <c r="T387" i="9"/>
  <c r="T386" i="9"/>
  <c r="T384" i="9"/>
  <c r="T383" i="9"/>
  <c r="T381" i="9"/>
  <c r="T380" i="9"/>
  <c r="T378" i="9"/>
  <c r="T377" i="9"/>
  <c r="T375" i="9"/>
  <c r="T374" i="9"/>
  <c r="T372" i="9"/>
  <c r="T371" i="9"/>
  <c r="T369" i="9"/>
  <c r="T368" i="9"/>
  <c r="T366" i="9"/>
  <c r="T365" i="9"/>
  <c r="T363" i="9"/>
  <c r="T362" i="9"/>
  <c r="T360" i="9"/>
  <c r="T359" i="9"/>
  <c r="T357" i="9"/>
  <c r="T356" i="9"/>
  <c r="T354" i="9"/>
  <c r="T353" i="9"/>
  <c r="T351" i="9"/>
  <c r="T350" i="9"/>
  <c r="T348" i="9"/>
  <c r="T347" i="9"/>
  <c r="T345" i="9"/>
  <c r="T344" i="9"/>
  <c r="T342" i="9"/>
  <c r="T341" i="9"/>
  <c r="T339" i="9"/>
  <c r="T338" i="9"/>
  <c r="T336" i="9"/>
  <c r="T335" i="9"/>
  <c r="T333" i="9"/>
  <c r="T332" i="9"/>
  <c r="T330" i="9"/>
  <c r="T329" i="9"/>
  <c r="T327" i="9"/>
  <c r="T326" i="9"/>
  <c r="T324" i="9"/>
  <c r="T323" i="9"/>
  <c r="T321" i="9"/>
  <c r="T320" i="9"/>
  <c r="T318" i="9"/>
  <c r="T317" i="9"/>
  <c r="T315" i="9"/>
  <c r="T314" i="9"/>
  <c r="T312" i="9"/>
  <c r="T311" i="9"/>
  <c r="T292" i="9"/>
  <c r="T291" i="9"/>
  <c r="T249" i="9"/>
  <c r="T248" i="9"/>
  <c r="T246" i="9"/>
  <c r="T245" i="9"/>
  <c r="T243" i="9"/>
  <c r="T242" i="9"/>
  <c r="T240" i="9"/>
  <c r="T239" i="9"/>
  <c r="T237" i="9"/>
  <c r="T236" i="9"/>
  <c r="T234" i="9"/>
  <c r="T233" i="9"/>
  <c r="T231" i="9"/>
  <c r="T230" i="9"/>
  <c r="T228" i="9"/>
  <c r="T227" i="9"/>
  <c r="T225" i="9"/>
  <c r="T224" i="9"/>
  <c r="T222" i="9"/>
  <c r="T221" i="9"/>
  <c r="T219" i="9"/>
  <c r="T218" i="9"/>
  <c r="T216" i="9"/>
  <c r="T215" i="9"/>
  <c r="T213" i="9"/>
  <c r="T212" i="9"/>
  <c r="T210" i="9"/>
  <c r="T209" i="9"/>
  <c r="T207" i="9"/>
  <c r="T206" i="9"/>
  <c r="T204" i="9"/>
  <c r="T203" i="9"/>
  <c r="T201" i="9"/>
  <c r="T200" i="9"/>
  <c r="T198" i="9"/>
  <c r="T197" i="9"/>
  <c r="T195" i="9"/>
  <c r="T194" i="9"/>
  <c r="T192" i="9"/>
  <c r="T191" i="9"/>
  <c r="T189" i="9"/>
  <c r="T188" i="9"/>
  <c r="T186" i="9"/>
  <c r="T185" i="9"/>
  <c r="T183" i="9"/>
  <c r="T182" i="9"/>
  <c r="T180" i="9"/>
  <c r="T179" i="9"/>
  <c r="T177" i="9"/>
  <c r="T176" i="9"/>
  <c r="T174" i="9"/>
  <c r="T173" i="9"/>
  <c r="T171" i="9"/>
  <c r="T170" i="9"/>
  <c r="T168" i="9"/>
  <c r="T167" i="9"/>
  <c r="T165" i="9"/>
  <c r="T164" i="9"/>
  <c r="T162" i="9"/>
  <c r="T161" i="9"/>
  <c r="T159" i="9"/>
  <c r="T158" i="9"/>
  <c r="T156" i="9"/>
  <c r="T155" i="9"/>
  <c r="T153" i="9"/>
  <c r="T152" i="9"/>
  <c r="T150" i="9"/>
  <c r="T149" i="9"/>
  <c r="T135" i="9"/>
  <c r="T134" i="9"/>
  <c r="T126" i="9"/>
  <c r="T125" i="9"/>
  <c r="T118" i="9"/>
  <c r="T117" i="9"/>
  <c r="T115" i="9"/>
  <c r="T114" i="9"/>
  <c r="T112" i="9"/>
  <c r="T111" i="9"/>
  <c r="T102" i="9"/>
  <c r="T101" i="9"/>
  <c r="T78" i="9"/>
  <c r="T77" i="9"/>
  <c r="T75" i="9"/>
  <c r="T74" i="9"/>
  <c r="T72" i="9"/>
  <c r="T71" i="9"/>
  <c r="T69" i="9"/>
  <c r="T68" i="9"/>
  <c r="T55" i="9"/>
  <c r="T54" i="9"/>
  <c r="T52" i="9"/>
  <c r="T51" i="9"/>
  <c r="T49" i="9"/>
  <c r="T48" i="9"/>
  <c r="T46" i="9"/>
  <c r="T45" i="9"/>
  <c r="T43" i="9"/>
  <c r="T42" i="9"/>
  <c r="T40" i="9"/>
  <c r="T39" i="9"/>
  <c r="T37" i="9"/>
  <c r="T36" i="9"/>
  <c r="T34" i="9"/>
  <c r="T33" i="9"/>
  <c r="T31" i="9"/>
  <c r="T30" i="9"/>
  <c r="T28" i="9"/>
  <c r="T27" i="9"/>
  <c r="T25" i="9"/>
  <c r="T24" i="9"/>
  <c r="T22" i="9"/>
  <c r="T21" i="9"/>
  <c r="T19" i="9"/>
  <c r="T18" i="9"/>
  <c r="T16" i="9"/>
  <c r="T15" i="9"/>
  <c r="T13" i="9"/>
  <c r="T12" i="9"/>
  <c r="Q562" i="9"/>
  <c r="Q561" i="9"/>
  <c r="Q559" i="9"/>
  <c r="Q558" i="9"/>
  <c r="Q556" i="9"/>
  <c r="Q555" i="9"/>
  <c r="Q553" i="9"/>
  <c r="Q552" i="9"/>
  <c r="Q550" i="9"/>
  <c r="Q549" i="9"/>
  <c r="Q547" i="9"/>
  <c r="Q546" i="9"/>
  <c r="Q544" i="9"/>
  <c r="Q543" i="9"/>
  <c r="Q541" i="9"/>
  <c r="Q540" i="9"/>
  <c r="Q538" i="9"/>
  <c r="Q537" i="9"/>
  <c r="Q535" i="9"/>
  <c r="Q534" i="9"/>
  <c r="Q532" i="9"/>
  <c r="Q531" i="9"/>
  <c r="Q529" i="9"/>
  <c r="Q528" i="9"/>
  <c r="Q526" i="9"/>
  <c r="Q525" i="9"/>
  <c r="Q523" i="9"/>
  <c r="Q522" i="9"/>
  <c r="Q520" i="9"/>
  <c r="Q519" i="9"/>
  <c r="Q513" i="9"/>
  <c r="Q512" i="9"/>
  <c r="Q510" i="9"/>
  <c r="Q509" i="9"/>
  <c r="Q507" i="9"/>
  <c r="Q506" i="9"/>
  <c r="Q504" i="9"/>
  <c r="Q503" i="9"/>
  <c r="Q501" i="9"/>
  <c r="Q500" i="9"/>
  <c r="Q498" i="9"/>
  <c r="Q497" i="9"/>
  <c r="Q495" i="9"/>
  <c r="Q494" i="9"/>
  <c r="Q492" i="9"/>
  <c r="Q491" i="9"/>
  <c r="Q488" i="9"/>
  <c r="Q487" i="9"/>
  <c r="Q485" i="9"/>
  <c r="Q484" i="9"/>
  <c r="Q482" i="9"/>
  <c r="Q481" i="9"/>
  <c r="Q479" i="9"/>
  <c r="Q478" i="9"/>
  <c r="Q476" i="9"/>
  <c r="Q475" i="9"/>
  <c r="Q473" i="9"/>
  <c r="Q472" i="9"/>
  <c r="Q470" i="9"/>
  <c r="Q469" i="9"/>
  <c r="Q467" i="9"/>
  <c r="Q466" i="9"/>
  <c r="Q464" i="9"/>
  <c r="Q463" i="9"/>
  <c r="Q461" i="9"/>
  <c r="Q460" i="9"/>
  <c r="Q458" i="9"/>
  <c r="Q457" i="9"/>
  <c r="Q455" i="9"/>
  <c r="Q454" i="9"/>
  <c r="Q452" i="9"/>
  <c r="Q451" i="9"/>
  <c r="Q449" i="9"/>
  <c r="Q448" i="9"/>
  <c r="Q417" i="9"/>
  <c r="Q416" i="9"/>
  <c r="Q414" i="9"/>
  <c r="Q413" i="9"/>
  <c r="Q411" i="9"/>
  <c r="Q410" i="9"/>
  <c r="Q408" i="9"/>
  <c r="Q407" i="9"/>
  <c r="Q405" i="9"/>
  <c r="Q404" i="9"/>
  <c r="Q402" i="9"/>
  <c r="Q401" i="9"/>
  <c r="Q399" i="9"/>
  <c r="Q398" i="9"/>
  <c r="Q396" i="9"/>
  <c r="Q395" i="9"/>
  <c r="Q393" i="9"/>
  <c r="Q392" i="9"/>
  <c r="Q390" i="9"/>
  <c r="Q389" i="9"/>
  <c r="Q387" i="9"/>
  <c r="Q386" i="9"/>
  <c r="Q384" i="9"/>
  <c r="Q383" i="9"/>
  <c r="Q381" i="9"/>
  <c r="Q380" i="9"/>
  <c r="Q378" i="9"/>
  <c r="Q377" i="9"/>
  <c r="Q375" i="9"/>
  <c r="Q374" i="9"/>
  <c r="Q372" i="9"/>
  <c r="Q371" i="9"/>
  <c r="Q369" i="9"/>
  <c r="Q368" i="9"/>
  <c r="Q366" i="9"/>
  <c r="Q365" i="9"/>
  <c r="Q363" i="9"/>
  <c r="Q362" i="9"/>
  <c r="Q360" i="9"/>
  <c r="Q359" i="9"/>
  <c r="Q357" i="9"/>
  <c r="Q356" i="9"/>
  <c r="Q354" i="9"/>
  <c r="Q353" i="9"/>
  <c r="Q351" i="9"/>
  <c r="Q350" i="9"/>
  <c r="Q348" i="9"/>
  <c r="Q347" i="9"/>
  <c r="Q345" i="9"/>
  <c r="Q344" i="9"/>
  <c r="Q342" i="9"/>
  <c r="Q341" i="9"/>
  <c r="Q339" i="9"/>
  <c r="Q338" i="9"/>
  <c r="Q336" i="9"/>
  <c r="Q335" i="9"/>
  <c r="Q333" i="9"/>
  <c r="Q332" i="9"/>
  <c r="Q330" i="9"/>
  <c r="Q329" i="9"/>
  <c r="Q327" i="9"/>
  <c r="Q326" i="9"/>
  <c r="Q324" i="9"/>
  <c r="Q323" i="9"/>
  <c r="Q321" i="9"/>
  <c r="Q320" i="9"/>
  <c r="Q318" i="9"/>
  <c r="Q317" i="9"/>
  <c r="Q315" i="9"/>
  <c r="Q314" i="9"/>
  <c r="Q312" i="9"/>
  <c r="Q311" i="9"/>
  <c r="Q292" i="9"/>
  <c r="Q291" i="9"/>
  <c r="Q249" i="9"/>
  <c r="Q248" i="9"/>
  <c r="Q246" i="9"/>
  <c r="Q245" i="9"/>
  <c r="Q243" i="9"/>
  <c r="Q242" i="9"/>
  <c r="Q240" i="9"/>
  <c r="Q239" i="9"/>
  <c r="Q237" i="9"/>
  <c r="Q236" i="9"/>
  <c r="Q234" i="9"/>
  <c r="Q233" i="9"/>
  <c r="Q231" i="9"/>
  <c r="Q230" i="9"/>
  <c r="Q228" i="9"/>
  <c r="Q227" i="9"/>
  <c r="Q225" i="9"/>
  <c r="Q224" i="9"/>
  <c r="Q222" i="9"/>
  <c r="Q221" i="9"/>
  <c r="Q219" i="9"/>
  <c r="Q218" i="9"/>
  <c r="Q216" i="9"/>
  <c r="Q215" i="9"/>
  <c r="Q213" i="9"/>
  <c r="Q212" i="9"/>
  <c r="Q210" i="9"/>
  <c r="Q209" i="9"/>
  <c r="Q207" i="9"/>
  <c r="Q206" i="9"/>
  <c r="Q204" i="9"/>
  <c r="Q203" i="9"/>
  <c r="Q201" i="9"/>
  <c r="Q200" i="9"/>
  <c r="Q198" i="9"/>
  <c r="Q197" i="9"/>
  <c r="Q195" i="9"/>
  <c r="Q194" i="9"/>
  <c r="Q192" i="9"/>
  <c r="Q191" i="9"/>
  <c r="Q189" i="9"/>
  <c r="Q188" i="9"/>
  <c r="Q186" i="9"/>
  <c r="Q185" i="9"/>
  <c r="Q183" i="9"/>
  <c r="Q182" i="9"/>
  <c r="Q180" i="9"/>
  <c r="Q179" i="9"/>
  <c r="Q177" i="9"/>
  <c r="Q176" i="9"/>
  <c r="Q174" i="9"/>
  <c r="Q173" i="9"/>
  <c r="Q171" i="9"/>
  <c r="Q170" i="9"/>
  <c r="Q168" i="9"/>
  <c r="Q167" i="9"/>
  <c r="Q165" i="9"/>
  <c r="Q164" i="9"/>
  <c r="Q162" i="9"/>
  <c r="Q161" i="9"/>
  <c r="Q159" i="9"/>
  <c r="Q158" i="9"/>
  <c r="Q156" i="9"/>
  <c r="Q155" i="9"/>
  <c r="Q153" i="9"/>
  <c r="Q152" i="9"/>
  <c r="Q150" i="9"/>
  <c r="Q149" i="9"/>
  <c r="Q135" i="9"/>
  <c r="Q134" i="9"/>
  <c r="Q126" i="9"/>
  <c r="Q125" i="9"/>
  <c r="Q118" i="9"/>
  <c r="Q117" i="9"/>
  <c r="Q115" i="9"/>
  <c r="Q114" i="9"/>
  <c r="Q112" i="9"/>
  <c r="Q111" i="9"/>
  <c r="Q102" i="9"/>
  <c r="Q101" i="9"/>
  <c r="Q78" i="9"/>
  <c r="Q77" i="9"/>
  <c r="Q75" i="9"/>
  <c r="Q74" i="9"/>
  <c r="Q72" i="9"/>
  <c r="Q71" i="9"/>
  <c r="Q69" i="9"/>
  <c r="Q68" i="9"/>
  <c r="Q55" i="9"/>
  <c r="Q54" i="9"/>
  <c r="Q52" i="9"/>
  <c r="Q51" i="9"/>
  <c r="Q49" i="9"/>
  <c r="Q48" i="9"/>
  <c r="Q46" i="9"/>
  <c r="Q45" i="9"/>
  <c r="Q43" i="9"/>
  <c r="Q42" i="9"/>
  <c r="Q40" i="9"/>
  <c r="Q39" i="9"/>
  <c r="Q37" i="9"/>
  <c r="Q36" i="9"/>
  <c r="Q34" i="9"/>
  <c r="Q33" i="9"/>
  <c r="Q31" i="9"/>
  <c r="Q30" i="9"/>
  <c r="Q28" i="9"/>
  <c r="Q27" i="9"/>
  <c r="Q25" i="9"/>
  <c r="Q24" i="9"/>
  <c r="Q22" i="9"/>
  <c r="Q21" i="9"/>
  <c r="Q19" i="9"/>
  <c r="Q18" i="9"/>
  <c r="Q16" i="9"/>
  <c r="Q15" i="9"/>
  <c r="Q13" i="9"/>
  <c r="Q12" i="9"/>
  <c r="N562" i="9"/>
  <c r="N561" i="9"/>
  <c r="N559" i="9"/>
  <c r="N558" i="9"/>
  <c r="N556" i="9"/>
  <c r="N555" i="9"/>
  <c r="N553" i="9"/>
  <c r="N552" i="9"/>
  <c r="N550" i="9"/>
  <c r="N549" i="9"/>
  <c r="N547" i="9"/>
  <c r="N546" i="9"/>
  <c r="N544" i="9"/>
  <c r="N543" i="9"/>
  <c r="N541" i="9"/>
  <c r="N540" i="9"/>
  <c r="N538" i="9"/>
  <c r="N537" i="9"/>
  <c r="N535" i="9"/>
  <c r="N534" i="9"/>
  <c r="N532" i="9"/>
  <c r="N531" i="9"/>
  <c r="N529" i="9"/>
  <c r="N528" i="9"/>
  <c r="N526" i="9"/>
  <c r="N525" i="9"/>
  <c r="N523" i="9"/>
  <c r="N522" i="9"/>
  <c r="N520" i="9"/>
  <c r="N519" i="9"/>
  <c r="N513" i="9"/>
  <c r="N512" i="9"/>
  <c r="N510" i="9"/>
  <c r="N509" i="9"/>
  <c r="N507" i="9"/>
  <c r="N506" i="9"/>
  <c r="N504" i="9"/>
  <c r="N503" i="9"/>
  <c r="N501" i="9"/>
  <c r="N500" i="9"/>
  <c r="N498" i="9"/>
  <c r="N497" i="9"/>
  <c r="N495" i="9"/>
  <c r="N494" i="9"/>
  <c r="N492" i="9"/>
  <c r="N491" i="9"/>
  <c r="N488" i="9"/>
  <c r="N487" i="9"/>
  <c r="N485" i="9"/>
  <c r="N484" i="9"/>
  <c r="N482" i="9"/>
  <c r="N481" i="9"/>
  <c r="N479" i="9"/>
  <c r="N478" i="9"/>
  <c r="N476" i="9"/>
  <c r="N475" i="9"/>
  <c r="N473" i="9"/>
  <c r="N472" i="9"/>
  <c r="N470" i="9"/>
  <c r="N469" i="9"/>
  <c r="N467" i="9"/>
  <c r="N466" i="9"/>
  <c r="N464" i="9"/>
  <c r="N463" i="9"/>
  <c r="N461" i="9"/>
  <c r="N460" i="9"/>
  <c r="N458" i="9"/>
  <c r="N457" i="9"/>
  <c r="N455" i="9"/>
  <c r="N454" i="9"/>
  <c r="N452" i="9"/>
  <c r="N451" i="9"/>
  <c r="N449" i="9"/>
  <c r="N448" i="9"/>
  <c r="N417" i="9"/>
  <c r="N416" i="9"/>
  <c r="N414" i="9"/>
  <c r="N413" i="9"/>
  <c r="N411" i="9"/>
  <c r="N410" i="9"/>
  <c r="N408" i="9"/>
  <c r="N407" i="9"/>
  <c r="N405" i="9"/>
  <c r="N404" i="9"/>
  <c r="N402" i="9"/>
  <c r="N401" i="9"/>
  <c r="N399" i="9"/>
  <c r="N398" i="9"/>
  <c r="N396" i="9"/>
  <c r="N395" i="9"/>
  <c r="N393" i="9"/>
  <c r="N392" i="9"/>
  <c r="N390" i="9"/>
  <c r="N389" i="9"/>
  <c r="N387" i="9"/>
  <c r="N386" i="9"/>
  <c r="N384" i="9"/>
  <c r="N383" i="9"/>
  <c r="N381" i="9"/>
  <c r="N380" i="9"/>
  <c r="N378" i="9"/>
  <c r="N377" i="9"/>
  <c r="N375" i="9"/>
  <c r="N374" i="9"/>
  <c r="N372" i="9"/>
  <c r="N371" i="9"/>
  <c r="N369" i="9"/>
  <c r="N368" i="9"/>
  <c r="N366" i="9"/>
  <c r="N365" i="9"/>
  <c r="N363" i="9"/>
  <c r="N362" i="9"/>
  <c r="N360" i="9"/>
  <c r="N359" i="9"/>
  <c r="N357" i="9"/>
  <c r="N356" i="9"/>
  <c r="N354" i="9"/>
  <c r="N353" i="9"/>
  <c r="N351" i="9"/>
  <c r="N350" i="9"/>
  <c r="N348" i="9"/>
  <c r="N347" i="9"/>
  <c r="N345" i="9"/>
  <c r="N344" i="9"/>
  <c r="N342" i="9"/>
  <c r="N341" i="9"/>
  <c r="N339" i="9"/>
  <c r="N338" i="9"/>
  <c r="N336" i="9"/>
  <c r="N335" i="9"/>
  <c r="N333" i="9"/>
  <c r="N332" i="9"/>
  <c r="N330" i="9"/>
  <c r="N329" i="9"/>
  <c r="N327" i="9"/>
  <c r="N326" i="9"/>
  <c r="N324" i="9"/>
  <c r="N323" i="9"/>
  <c r="N321" i="9"/>
  <c r="N320" i="9"/>
  <c r="N318" i="9"/>
  <c r="N317" i="9"/>
  <c r="N315" i="9"/>
  <c r="N314" i="9"/>
  <c r="N312" i="9"/>
  <c r="N311" i="9"/>
  <c r="N292" i="9"/>
  <c r="N291" i="9"/>
  <c r="N249" i="9"/>
  <c r="N248" i="9"/>
  <c r="N246" i="9"/>
  <c r="N245" i="9"/>
  <c r="N243" i="9"/>
  <c r="N242" i="9"/>
  <c r="N240" i="9"/>
  <c r="N239" i="9"/>
  <c r="N237" i="9"/>
  <c r="N236" i="9"/>
  <c r="N234" i="9"/>
  <c r="N233" i="9"/>
  <c r="N231" i="9"/>
  <c r="N230" i="9"/>
  <c r="N228" i="9"/>
  <c r="N227" i="9"/>
  <c r="N225" i="9"/>
  <c r="N224" i="9"/>
  <c r="N222" i="9"/>
  <c r="N221" i="9"/>
  <c r="N219" i="9"/>
  <c r="N218" i="9"/>
  <c r="N216" i="9"/>
  <c r="N215" i="9"/>
  <c r="N213" i="9"/>
  <c r="N212" i="9"/>
  <c r="N210" i="9"/>
  <c r="N209" i="9"/>
  <c r="N207" i="9"/>
  <c r="N206" i="9"/>
  <c r="N204" i="9"/>
  <c r="N203" i="9"/>
  <c r="N201" i="9"/>
  <c r="N200" i="9"/>
  <c r="N198" i="9"/>
  <c r="N197" i="9"/>
  <c r="N195" i="9"/>
  <c r="N194" i="9"/>
  <c r="N192" i="9"/>
  <c r="N191" i="9"/>
  <c r="N189" i="9"/>
  <c r="N188" i="9"/>
  <c r="N186" i="9"/>
  <c r="N185" i="9"/>
  <c r="N183" i="9"/>
  <c r="N182" i="9"/>
  <c r="N180" i="9"/>
  <c r="N179" i="9"/>
  <c r="N177" i="9"/>
  <c r="N176" i="9"/>
  <c r="N174" i="9"/>
  <c r="N173" i="9"/>
  <c r="N171" i="9"/>
  <c r="N170" i="9"/>
  <c r="N168" i="9"/>
  <c r="N167" i="9"/>
  <c r="N165" i="9"/>
  <c r="N164" i="9"/>
  <c r="N162" i="9"/>
  <c r="N161" i="9"/>
  <c r="N159" i="9"/>
  <c r="N158" i="9"/>
  <c r="N156" i="9"/>
  <c r="N155" i="9"/>
  <c r="N153" i="9"/>
  <c r="N152" i="9"/>
  <c r="N150" i="9"/>
  <c r="N149" i="9"/>
  <c r="N135" i="9"/>
  <c r="N134" i="9"/>
  <c r="N126" i="9"/>
  <c r="N125" i="9"/>
  <c r="N118" i="9"/>
  <c r="N117" i="9"/>
  <c r="N115" i="9"/>
  <c r="N114" i="9"/>
  <c r="N112" i="9"/>
  <c r="N111" i="9"/>
  <c r="N102" i="9"/>
  <c r="N101" i="9"/>
  <c r="N78" i="9"/>
  <c r="N77" i="9"/>
  <c r="N75" i="9"/>
  <c r="N74" i="9"/>
  <c r="N72" i="9"/>
  <c r="N71" i="9"/>
  <c r="N69" i="9"/>
  <c r="N68" i="9"/>
  <c r="N55" i="9"/>
  <c r="N54" i="9"/>
  <c r="N52" i="9"/>
  <c r="N51" i="9"/>
  <c r="N49" i="9"/>
  <c r="N48" i="9"/>
  <c r="N46" i="9"/>
  <c r="N45" i="9"/>
  <c r="N43" i="9"/>
  <c r="N42" i="9"/>
  <c r="N40" i="9"/>
  <c r="N39" i="9"/>
  <c r="N37" i="9"/>
  <c r="N36" i="9"/>
  <c r="N34" i="9"/>
  <c r="N33" i="9"/>
  <c r="N31" i="9"/>
  <c r="N30" i="9"/>
  <c r="N28" i="9"/>
  <c r="N27" i="9"/>
  <c r="N25" i="9"/>
  <c r="N24" i="9"/>
  <c r="N22" i="9"/>
  <c r="N21" i="9"/>
  <c r="N19" i="9"/>
  <c r="N18" i="9"/>
  <c r="N16" i="9"/>
  <c r="N15" i="9"/>
  <c r="N13" i="9"/>
  <c r="N12" i="9"/>
  <c r="BJ154" i="9" l="1"/>
  <c r="BJ238" i="9"/>
  <c r="BJ244" i="9"/>
  <c r="AT96" i="9"/>
  <c r="BJ252" i="9"/>
  <c r="BJ250" i="9"/>
  <c r="AW251" i="9"/>
  <c r="BJ151" i="9"/>
  <c r="BJ211" i="9"/>
  <c r="BJ241" i="9"/>
  <c r="BJ247" i="9"/>
  <c r="AN96" i="9"/>
  <c r="AQ96" i="9"/>
  <c r="BA96" i="9"/>
  <c r="S133" i="9"/>
  <c r="AF133" i="9"/>
  <c r="AS133" i="9"/>
  <c r="AM96" i="9"/>
  <c r="AP96" i="9"/>
  <c r="AS96" i="9"/>
  <c r="AV96" i="9"/>
  <c r="BC96" i="9"/>
  <c r="AN67" i="9"/>
  <c r="AQ67" i="9"/>
  <c r="AT67" i="9"/>
  <c r="BA67" i="9"/>
  <c r="P110" i="9"/>
  <c r="P124" i="9"/>
  <c r="S110" i="9"/>
  <c r="V110" i="9"/>
  <c r="AC110" i="9"/>
  <c r="AC124" i="9"/>
  <c r="AI110" i="9"/>
  <c r="AI124" i="9"/>
  <c r="AM110" i="9"/>
  <c r="AW524" i="9"/>
  <c r="AP124" i="9"/>
  <c r="AS110" i="9"/>
  <c r="AV110" i="9"/>
  <c r="AV124" i="9"/>
  <c r="BJ14" i="9"/>
  <c r="BJ20" i="9"/>
  <c r="BJ79" i="9"/>
  <c r="BJ116" i="9"/>
  <c r="BJ127" i="9"/>
  <c r="BJ124" i="9" s="1"/>
  <c r="BJ157" i="9"/>
  <c r="BJ163" i="9"/>
  <c r="BJ169" i="9"/>
  <c r="BJ175" i="9"/>
  <c r="BJ181" i="9"/>
  <c r="BJ187" i="9"/>
  <c r="BJ193" i="9"/>
  <c r="BJ199" i="9"/>
  <c r="BJ205" i="9"/>
  <c r="BJ217" i="9"/>
  <c r="BJ223" i="9"/>
  <c r="BJ229" i="9"/>
  <c r="BJ235" i="9"/>
  <c r="BJ316" i="9"/>
  <c r="BJ322" i="9"/>
  <c r="BJ328" i="9"/>
  <c r="BJ334" i="9"/>
  <c r="BJ340" i="9"/>
  <c r="BJ346" i="9"/>
  <c r="BJ352" i="9"/>
  <c r="BJ358" i="9"/>
  <c r="BJ364" i="9"/>
  <c r="BJ370" i="9"/>
  <c r="BJ376" i="9"/>
  <c r="BJ382" i="9"/>
  <c r="BJ388" i="9"/>
  <c r="BJ394" i="9"/>
  <c r="BJ400" i="9"/>
  <c r="BJ406" i="9"/>
  <c r="BJ412" i="9"/>
  <c r="BJ29" i="9"/>
  <c r="BJ26" i="9"/>
  <c r="BJ38" i="9"/>
  <c r="BJ44" i="9"/>
  <c r="BJ50" i="9"/>
  <c r="BJ56" i="9"/>
  <c r="V96" i="9"/>
  <c r="V133" i="9"/>
  <c r="AC96" i="9"/>
  <c r="AF96" i="9"/>
  <c r="AI133" i="9"/>
  <c r="AP133" i="9"/>
  <c r="AV133" i="9"/>
  <c r="BJ23" i="9"/>
  <c r="BJ47" i="9"/>
  <c r="BJ53" i="9"/>
  <c r="BJ76" i="9"/>
  <c r="BJ119" i="9"/>
  <c r="BJ166" i="9"/>
  <c r="BJ178" i="9"/>
  <c r="BJ184" i="9"/>
  <c r="BJ190" i="9"/>
  <c r="BJ196" i="9"/>
  <c r="BJ202" i="9"/>
  <c r="BJ208" i="9"/>
  <c r="BJ214" i="9"/>
  <c r="BJ220" i="9"/>
  <c r="BJ226" i="9"/>
  <c r="BJ232" i="9"/>
  <c r="BJ319" i="9"/>
  <c r="BJ325" i="9"/>
  <c r="BJ331" i="9"/>
  <c r="BJ337" i="9"/>
  <c r="BJ343" i="9"/>
  <c r="BJ349" i="9"/>
  <c r="BJ355" i="9"/>
  <c r="BJ361" i="9"/>
  <c r="BJ373" i="9"/>
  <c r="BJ379" i="9"/>
  <c r="BJ385" i="9"/>
  <c r="BJ391" i="9"/>
  <c r="BJ397" i="9"/>
  <c r="BJ403" i="9"/>
  <c r="BJ409" i="9"/>
  <c r="BJ415" i="9"/>
  <c r="BJ456" i="9"/>
  <c r="BJ468" i="9"/>
  <c r="BJ474" i="9"/>
  <c r="BJ480" i="9"/>
  <c r="BJ486" i="9"/>
  <c r="BJ499" i="9"/>
  <c r="BJ505" i="9"/>
  <c r="BJ511" i="9"/>
  <c r="BJ527" i="9"/>
  <c r="BJ533" i="9"/>
  <c r="BJ539" i="9"/>
  <c r="BJ545" i="9"/>
  <c r="BJ551" i="9"/>
  <c r="BJ557" i="9"/>
  <c r="BJ563" i="9"/>
  <c r="BJ17" i="9"/>
  <c r="L67" i="9"/>
  <c r="L95" i="9" s="1"/>
  <c r="L109" i="9" s="1"/>
  <c r="AS124" i="9"/>
  <c r="BA95" i="9"/>
  <c r="BA109" i="9" s="1"/>
  <c r="BJ73" i="9"/>
  <c r="N67" i="9"/>
  <c r="N95" i="9" s="1"/>
  <c r="N109" i="9" s="1"/>
  <c r="Q67" i="9"/>
  <c r="Q95" i="9" s="1"/>
  <c r="Q109" i="9" s="1"/>
  <c r="T67" i="9"/>
  <c r="T95" i="9" s="1"/>
  <c r="T109" i="9" s="1"/>
  <c r="X67" i="9"/>
  <c r="X95" i="9" s="1"/>
  <c r="X109" i="9" s="1"/>
  <c r="AA67" i="9"/>
  <c r="AA95" i="9" s="1"/>
  <c r="AA109" i="9" s="1"/>
  <c r="AD67" i="9"/>
  <c r="AD95" i="9" s="1"/>
  <c r="AD109" i="9" s="1"/>
  <c r="AG67" i="9"/>
  <c r="AG95" i="9" s="1"/>
  <c r="AG109" i="9" s="1"/>
  <c r="AK67" i="9"/>
  <c r="AK95" i="9" s="1"/>
  <c r="AK109" i="9" s="1"/>
  <c r="AN95" i="9"/>
  <c r="AN109" i="9" s="1"/>
  <c r="AQ95" i="9"/>
  <c r="AQ109" i="9" s="1"/>
  <c r="AT95" i="9"/>
  <c r="AT109" i="9" s="1"/>
  <c r="P96" i="9"/>
  <c r="S96" i="9"/>
  <c r="Z96" i="9"/>
  <c r="BJ294" i="9"/>
  <c r="BJ41" i="9"/>
  <c r="BJ113" i="9"/>
  <c r="BJ136" i="9"/>
  <c r="BJ133" i="9" s="1"/>
  <c r="BJ160" i="9"/>
  <c r="BJ172" i="9"/>
  <c r="BJ471" i="9"/>
  <c r="BJ477" i="9"/>
  <c r="BJ483" i="9"/>
  <c r="BJ489" i="9"/>
  <c r="BJ496" i="9"/>
  <c r="BJ502" i="9"/>
  <c r="BJ508" i="9"/>
  <c r="BJ514" i="9"/>
  <c r="BJ524" i="9"/>
  <c r="BJ530" i="9"/>
  <c r="BJ536" i="9"/>
  <c r="BJ542" i="9"/>
  <c r="BJ548" i="9"/>
  <c r="BJ554" i="9"/>
  <c r="BJ560" i="9"/>
  <c r="BJ313" i="9"/>
  <c r="BJ367" i="9"/>
  <c r="BJ450" i="9"/>
  <c r="BJ493" i="9"/>
  <c r="BJ521" i="9"/>
  <c r="BJ420" i="9"/>
  <c r="BJ418" i="9"/>
  <c r="BJ421" i="9"/>
  <c r="BJ419" i="9"/>
  <c r="AW294" i="9"/>
  <c r="AJ294" i="9"/>
  <c r="AJ493" i="9"/>
  <c r="AJ521" i="9"/>
  <c r="AC133" i="9"/>
  <c r="AW313" i="9"/>
  <c r="AW450" i="9"/>
  <c r="AW493" i="9"/>
  <c r="P133" i="9"/>
  <c r="AJ251" i="9"/>
  <c r="AW521" i="9"/>
  <c r="S124" i="9"/>
  <c r="S290" i="9"/>
  <c r="V124" i="9"/>
  <c r="AF124" i="9"/>
  <c r="AJ53" i="9"/>
  <c r="AJ119" i="9"/>
  <c r="AJ172" i="9"/>
  <c r="AJ184" i="9"/>
  <c r="AJ232" i="9"/>
  <c r="AJ319" i="9"/>
  <c r="AJ343" i="9"/>
  <c r="AJ403" i="9"/>
  <c r="AJ415" i="9"/>
  <c r="AW319" i="9"/>
  <c r="AJ421" i="9"/>
  <c r="AJ419" i="9"/>
  <c r="AW421" i="9"/>
  <c r="AW419" i="9"/>
  <c r="Z124" i="9"/>
  <c r="AM133" i="9"/>
  <c r="Z133" i="9"/>
  <c r="AJ70" i="9"/>
  <c r="AJ113" i="9"/>
  <c r="AJ41" i="9"/>
  <c r="K562" i="9"/>
  <c r="K561" i="9"/>
  <c r="K559" i="9"/>
  <c r="K558" i="9"/>
  <c r="K556" i="9"/>
  <c r="K555" i="9"/>
  <c r="K553" i="9"/>
  <c r="K552" i="9"/>
  <c r="K550" i="9"/>
  <c r="K549" i="9"/>
  <c r="K547" i="9"/>
  <c r="K546" i="9"/>
  <c r="K544" i="9"/>
  <c r="K543" i="9"/>
  <c r="K541" i="9"/>
  <c r="K540" i="9"/>
  <c r="K538" i="9"/>
  <c r="K537" i="9"/>
  <c r="K535" i="9"/>
  <c r="K534" i="9"/>
  <c r="K532" i="9"/>
  <c r="K531" i="9"/>
  <c r="K529" i="9"/>
  <c r="K528" i="9"/>
  <c r="K526" i="9"/>
  <c r="K525" i="9"/>
  <c r="K523" i="9"/>
  <c r="K522" i="9"/>
  <c r="K520" i="9"/>
  <c r="K519" i="9"/>
  <c r="K513" i="9"/>
  <c r="K512" i="9"/>
  <c r="K510" i="9"/>
  <c r="K509" i="9"/>
  <c r="K507" i="9"/>
  <c r="K506" i="9"/>
  <c r="K504" i="9"/>
  <c r="K503" i="9"/>
  <c r="K501" i="9"/>
  <c r="K500" i="9"/>
  <c r="K498" i="9"/>
  <c r="K497" i="9"/>
  <c r="K495" i="9"/>
  <c r="K494" i="9"/>
  <c r="K492" i="9"/>
  <c r="K491" i="9"/>
  <c r="K488" i="9"/>
  <c r="K487" i="9"/>
  <c r="K485" i="9"/>
  <c r="K484" i="9"/>
  <c r="K482" i="9"/>
  <c r="K481" i="9"/>
  <c r="K479" i="9"/>
  <c r="K478" i="9"/>
  <c r="K476" i="9"/>
  <c r="K475" i="9"/>
  <c r="K473" i="9"/>
  <c r="K472" i="9"/>
  <c r="K470" i="9"/>
  <c r="K469" i="9"/>
  <c r="K467" i="9"/>
  <c r="K466" i="9"/>
  <c r="K464" i="9"/>
  <c r="K463" i="9"/>
  <c r="K461" i="9"/>
  <c r="K460" i="9"/>
  <c r="K458" i="9"/>
  <c r="K457" i="9"/>
  <c r="K455" i="9"/>
  <c r="K454" i="9"/>
  <c r="K452" i="9"/>
  <c r="K451" i="9"/>
  <c r="K449" i="9"/>
  <c r="K448" i="9"/>
  <c r="K417" i="9"/>
  <c r="K416" i="9"/>
  <c r="K414" i="9"/>
  <c r="K413" i="9"/>
  <c r="K411" i="9"/>
  <c r="K410" i="9"/>
  <c r="K408" i="9"/>
  <c r="K407" i="9"/>
  <c r="K405" i="9"/>
  <c r="K404" i="9"/>
  <c r="K402" i="9"/>
  <c r="K401" i="9"/>
  <c r="K399" i="9"/>
  <c r="K398" i="9"/>
  <c r="K396" i="9"/>
  <c r="K395" i="9"/>
  <c r="K393" i="9"/>
  <c r="K392" i="9"/>
  <c r="K390" i="9"/>
  <c r="K389" i="9"/>
  <c r="K387" i="9"/>
  <c r="K386" i="9"/>
  <c r="K384" i="9"/>
  <c r="K383" i="9"/>
  <c r="K381" i="9"/>
  <c r="K380" i="9"/>
  <c r="K378" i="9"/>
  <c r="K377" i="9"/>
  <c r="K375" i="9"/>
  <c r="K374" i="9"/>
  <c r="K372" i="9"/>
  <c r="K371" i="9"/>
  <c r="K369" i="9"/>
  <c r="K368" i="9"/>
  <c r="K366" i="9"/>
  <c r="K365" i="9"/>
  <c r="K363" i="9"/>
  <c r="K362" i="9"/>
  <c r="K360" i="9"/>
  <c r="K359" i="9"/>
  <c r="K357" i="9"/>
  <c r="K356" i="9"/>
  <c r="K354" i="9"/>
  <c r="K353" i="9"/>
  <c r="K351" i="9"/>
  <c r="K350" i="9"/>
  <c r="K348" i="9"/>
  <c r="K347" i="9"/>
  <c r="K345" i="9"/>
  <c r="K344" i="9"/>
  <c r="K342" i="9"/>
  <c r="K341" i="9"/>
  <c r="K339" i="9"/>
  <c r="K338" i="9"/>
  <c r="K336" i="9"/>
  <c r="K335" i="9"/>
  <c r="K333" i="9"/>
  <c r="K332" i="9"/>
  <c r="K330" i="9"/>
  <c r="K329" i="9"/>
  <c r="K327" i="9"/>
  <c r="K326" i="9"/>
  <c r="K324" i="9"/>
  <c r="K323" i="9"/>
  <c r="K321" i="9"/>
  <c r="K320" i="9"/>
  <c r="K318" i="9"/>
  <c r="K317" i="9"/>
  <c r="K315" i="9"/>
  <c r="K314" i="9"/>
  <c r="K312" i="9"/>
  <c r="K311" i="9"/>
  <c r="K292" i="9"/>
  <c r="K291" i="9"/>
  <c r="K249" i="9"/>
  <c r="K248" i="9"/>
  <c r="K246" i="9"/>
  <c r="K245" i="9"/>
  <c r="K243" i="9"/>
  <c r="K242" i="9"/>
  <c r="K240" i="9"/>
  <c r="K239" i="9"/>
  <c r="K237" i="9"/>
  <c r="K236" i="9"/>
  <c r="K234" i="9"/>
  <c r="K233" i="9"/>
  <c r="K231" i="9"/>
  <c r="K230" i="9"/>
  <c r="K228" i="9"/>
  <c r="K227" i="9"/>
  <c r="K225" i="9"/>
  <c r="K224" i="9"/>
  <c r="K222" i="9"/>
  <c r="K221" i="9"/>
  <c r="K219" i="9"/>
  <c r="K218" i="9"/>
  <c r="K216" i="9"/>
  <c r="K215" i="9"/>
  <c r="K213" i="9"/>
  <c r="K212" i="9"/>
  <c r="K210" i="9"/>
  <c r="K209" i="9"/>
  <c r="K207" i="9"/>
  <c r="K206" i="9"/>
  <c r="K204" i="9"/>
  <c r="K203" i="9"/>
  <c r="K201" i="9"/>
  <c r="K200" i="9"/>
  <c r="K198" i="9"/>
  <c r="K197" i="9"/>
  <c r="K195" i="9"/>
  <c r="K194" i="9"/>
  <c r="K192" i="9"/>
  <c r="K191" i="9"/>
  <c r="K189" i="9"/>
  <c r="K188" i="9"/>
  <c r="K186" i="9"/>
  <c r="K185" i="9"/>
  <c r="K183" i="9"/>
  <c r="K182" i="9"/>
  <c r="K180" i="9"/>
  <c r="K179" i="9"/>
  <c r="K177" i="9"/>
  <c r="K176" i="9"/>
  <c r="K174" i="9"/>
  <c r="K173" i="9"/>
  <c r="K171" i="9"/>
  <c r="K170" i="9"/>
  <c r="K168" i="9"/>
  <c r="K167" i="9"/>
  <c r="K165" i="9"/>
  <c r="K164" i="9"/>
  <c r="K162" i="9"/>
  <c r="K161" i="9"/>
  <c r="K159" i="9"/>
  <c r="K158" i="9"/>
  <c r="K156" i="9"/>
  <c r="K155" i="9"/>
  <c r="K153" i="9"/>
  <c r="K152" i="9"/>
  <c r="K150" i="9"/>
  <c r="K149" i="9"/>
  <c r="K135" i="9"/>
  <c r="K134" i="9"/>
  <c r="K126" i="9"/>
  <c r="K125" i="9"/>
  <c r="K118" i="9"/>
  <c r="K117" i="9"/>
  <c r="K115" i="9"/>
  <c r="K114" i="9"/>
  <c r="K112" i="9"/>
  <c r="K111" i="9"/>
  <c r="K102" i="9"/>
  <c r="K101" i="9"/>
  <c r="K78" i="9"/>
  <c r="K77" i="9"/>
  <c r="K75" i="9"/>
  <c r="K74" i="9"/>
  <c r="K72" i="9"/>
  <c r="K71" i="9"/>
  <c r="K69" i="9"/>
  <c r="K68" i="9"/>
  <c r="K55" i="9"/>
  <c r="K54" i="9"/>
  <c r="K52" i="9"/>
  <c r="K51" i="9"/>
  <c r="K49" i="9"/>
  <c r="K48" i="9"/>
  <c r="K46" i="9"/>
  <c r="K45" i="9"/>
  <c r="K43" i="9"/>
  <c r="K42" i="9"/>
  <c r="K40" i="9"/>
  <c r="K39" i="9"/>
  <c r="K37" i="9"/>
  <c r="K36" i="9"/>
  <c r="K34" i="9"/>
  <c r="K33" i="9"/>
  <c r="K31" i="9"/>
  <c r="K30" i="9"/>
  <c r="K28" i="9"/>
  <c r="K27" i="9"/>
  <c r="K25" i="9"/>
  <c r="K24" i="9"/>
  <c r="K22" i="9"/>
  <c r="K21" i="9"/>
  <c r="K19" i="9"/>
  <c r="K18" i="9"/>
  <c r="K15" i="9"/>
  <c r="K12" i="9"/>
  <c r="Z110" i="9" l="1"/>
  <c r="AF110" i="9"/>
  <c r="AP67" i="9"/>
  <c r="AS67" i="9"/>
  <c r="AJ530" i="9"/>
  <c r="AW247" i="9"/>
  <c r="AW250" i="9"/>
  <c r="AW241" i="9"/>
  <c r="AW244" i="9"/>
  <c r="AW211" i="9"/>
  <c r="AW238" i="9"/>
  <c r="AW151" i="9"/>
  <c r="AW252" i="9"/>
  <c r="AW154" i="9"/>
  <c r="AV67" i="9"/>
  <c r="BC67" i="9"/>
  <c r="AM67" i="9"/>
  <c r="W29" i="9"/>
  <c r="W70" i="9"/>
  <c r="W113" i="9"/>
  <c r="W119" i="9"/>
  <c r="W136" i="9"/>
  <c r="W133" i="9" s="1"/>
  <c r="W154" i="9"/>
  <c r="W160" i="9"/>
  <c r="W172" i="9"/>
  <c r="W178" i="9"/>
  <c r="W196" i="9"/>
  <c r="W202" i="9"/>
  <c r="W208" i="9"/>
  <c r="W226" i="9"/>
  <c r="W244" i="9"/>
  <c r="W252" i="9"/>
  <c r="W313" i="9"/>
  <c r="W319" i="9"/>
  <c r="W331" i="9"/>
  <c r="W337" i="9"/>
  <c r="W361" i="9"/>
  <c r="W367" i="9"/>
  <c r="W373" i="9"/>
  <c r="W379" i="9"/>
  <c r="W391" i="9"/>
  <c r="W403" i="9"/>
  <c r="W415" i="9"/>
  <c r="W505" i="9"/>
  <c r="W527" i="9"/>
  <c r="W533" i="9"/>
  <c r="W557" i="9"/>
  <c r="W26" i="9"/>
  <c r="W79" i="9"/>
  <c r="W116" i="9"/>
  <c r="W127" i="9"/>
  <c r="W124" i="9" s="1"/>
  <c r="W151" i="9"/>
  <c r="W157" i="9"/>
  <c r="W169" i="9"/>
  <c r="W199" i="9"/>
  <c r="W205" i="9"/>
  <c r="W211" i="9"/>
  <c r="W217" i="9"/>
  <c r="W229" i="9"/>
  <c r="W235" i="9"/>
  <c r="W241" i="9"/>
  <c r="W247" i="9"/>
  <c r="W316" i="9"/>
  <c r="W322" i="9"/>
  <c r="W328" i="9"/>
  <c r="W334" i="9"/>
  <c r="W340" i="9"/>
  <c r="W346" i="9"/>
  <c r="W352" i="9"/>
  <c r="W358" i="9"/>
  <c r="W364" i="9"/>
  <c r="W370" i="9"/>
  <c r="W376" i="9"/>
  <c r="W382" i="9"/>
  <c r="W388" i="9"/>
  <c r="W394" i="9"/>
  <c r="W400" i="9"/>
  <c r="W406" i="9"/>
  <c r="W412" i="9"/>
  <c r="W420" i="9"/>
  <c r="W471" i="9"/>
  <c r="W483" i="9"/>
  <c r="W489" i="9"/>
  <c r="W502" i="9"/>
  <c r="W508" i="9"/>
  <c r="W514" i="9"/>
  <c r="W524" i="9"/>
  <c r="W530" i="9"/>
  <c r="W536" i="9"/>
  <c r="W542" i="9"/>
  <c r="W548" i="9"/>
  <c r="W554" i="9"/>
  <c r="AW38" i="9"/>
  <c r="W44" i="9"/>
  <c r="W50" i="9"/>
  <c r="W41" i="9"/>
  <c r="W47" i="9"/>
  <c r="W53" i="9"/>
  <c r="W56" i="9"/>
  <c r="AJ136" i="9"/>
  <c r="AJ133" i="9" s="1"/>
  <c r="V148" i="9"/>
  <c r="P148" i="9"/>
  <c r="AJ563" i="9"/>
  <c r="AW136" i="9"/>
  <c r="AW133" i="9" s="1"/>
  <c r="AJ349" i="9"/>
  <c r="AC148" i="9"/>
  <c r="AW367" i="9"/>
  <c r="AJ527" i="9"/>
  <c r="AJ486" i="9"/>
  <c r="AJ379" i="9"/>
  <c r="AJ196" i="9"/>
  <c r="AW468" i="9"/>
  <c r="AJ397" i="9"/>
  <c r="AJ238" i="9"/>
  <c r="AJ325" i="9"/>
  <c r="AW551" i="9"/>
  <c r="AW331" i="9"/>
  <c r="AW172" i="9"/>
  <c r="AW415" i="9"/>
  <c r="AW208" i="9"/>
  <c r="AW160" i="9"/>
  <c r="AJ47" i="9"/>
  <c r="AW527" i="9"/>
  <c r="AW403" i="9"/>
  <c r="AW379" i="9"/>
  <c r="AW355" i="9"/>
  <c r="AW220" i="9"/>
  <c r="AW196" i="9"/>
  <c r="AJ160" i="9"/>
  <c r="AW103" i="9"/>
  <c r="AW96" i="9" s="1"/>
  <c r="AJ103" i="9"/>
  <c r="AI96" i="9"/>
  <c r="AW505" i="9"/>
  <c r="AW391" i="9"/>
  <c r="AW343" i="9"/>
  <c r="AW232" i="9"/>
  <c r="AW184" i="9"/>
  <c r="AJ355" i="9"/>
  <c r="AJ331" i="9"/>
  <c r="AJ220" i="9"/>
  <c r="AW29" i="9"/>
  <c r="AJ29" i="9"/>
  <c r="AW456" i="9"/>
  <c r="AW397" i="9"/>
  <c r="AW373" i="9"/>
  <c r="AW325" i="9"/>
  <c r="AW214" i="9"/>
  <c r="AW190" i="9"/>
  <c r="AW166" i="9"/>
  <c r="AJ533" i="9"/>
  <c r="AJ499" i="9"/>
  <c r="AJ409" i="9"/>
  <c r="AJ385" i="9"/>
  <c r="AJ361" i="9"/>
  <c r="AJ337" i="9"/>
  <c r="AJ226" i="9"/>
  <c r="AJ202" i="9"/>
  <c r="AJ178" i="9"/>
  <c r="AJ154" i="9"/>
  <c r="AW70" i="9"/>
  <c r="AW76" i="9"/>
  <c r="AW53" i="9"/>
  <c r="P11" i="9"/>
  <c r="S11" i="9"/>
  <c r="AF11" i="9"/>
  <c r="AJ190" i="9"/>
  <c r="V310" i="9"/>
  <c r="AW113" i="9"/>
  <c r="AW409" i="9"/>
  <c r="W20" i="9"/>
  <c r="W175" i="9"/>
  <c r="W223" i="9"/>
  <c r="AW486" i="9"/>
  <c r="AW41" i="9"/>
  <c r="AJ474" i="9"/>
  <c r="AJ391" i="9"/>
  <c r="AP110" i="9"/>
  <c r="AW119" i="9"/>
  <c r="V11" i="9"/>
  <c r="AW539" i="9"/>
  <c r="AW474" i="9"/>
  <c r="AJ480" i="9"/>
  <c r="AJ373" i="9"/>
  <c r="AJ166" i="9"/>
  <c r="AJ76" i="9"/>
  <c r="W73" i="9"/>
  <c r="W76" i="9"/>
  <c r="W23" i="9"/>
  <c r="AW533" i="9"/>
  <c r="AW361" i="9"/>
  <c r="AW545" i="9"/>
  <c r="BJ148" i="9"/>
  <c r="AW557" i="9"/>
  <c r="AW499" i="9"/>
  <c r="AW385" i="9"/>
  <c r="AW337" i="9"/>
  <c r="AW349" i="9"/>
  <c r="AW480" i="9"/>
  <c r="AW226" i="9"/>
  <c r="AW202" i="9"/>
  <c r="AW178" i="9"/>
  <c r="AW47" i="9"/>
  <c r="AW17" i="9"/>
  <c r="AJ17" i="9"/>
  <c r="AW400" i="9"/>
  <c r="AW352" i="9"/>
  <c r="AW388" i="9"/>
  <c r="AJ293" i="9"/>
  <c r="W190" i="9"/>
  <c r="W214" i="9"/>
  <c r="W238" i="9"/>
  <c r="W343" i="9"/>
  <c r="W409" i="9"/>
  <c r="W521" i="9"/>
  <c r="W539" i="9"/>
  <c r="W545" i="9"/>
  <c r="W563" i="9"/>
  <c r="BJ110" i="9"/>
  <c r="K67" i="9"/>
  <c r="K95" i="9" s="1"/>
  <c r="K109" i="9" s="1"/>
  <c r="Z67" i="9"/>
  <c r="AC67" i="9"/>
  <c r="P67" i="9"/>
  <c r="AF67" i="9"/>
  <c r="S67" i="9"/>
  <c r="BJ70" i="9"/>
  <c r="BJ67" i="9" s="1"/>
  <c r="AI67" i="9"/>
  <c r="V67" i="9"/>
  <c r="AJ20" i="9"/>
  <c r="AJ420" i="9"/>
  <c r="BJ103" i="9"/>
  <c r="BJ96" i="9" s="1"/>
  <c r="BC110" i="9"/>
  <c r="AW376" i="9"/>
  <c r="AW328" i="9"/>
  <c r="AW514" i="9"/>
  <c r="AW536" i="9"/>
  <c r="W181" i="9"/>
  <c r="AP290" i="9"/>
  <c r="BC133" i="9"/>
  <c r="BC124" i="9"/>
  <c r="BJ295" i="9"/>
  <c r="BJ293" i="9"/>
  <c r="BJ310" i="9"/>
  <c r="BC310" i="9"/>
  <c r="AS148" i="9"/>
  <c r="AS11" i="9"/>
  <c r="AW483" i="9"/>
  <c r="AW412" i="9"/>
  <c r="AW364" i="9"/>
  <c r="AW340" i="9"/>
  <c r="AW316" i="9"/>
  <c r="AP148" i="9"/>
  <c r="AP11" i="9"/>
  <c r="AW548" i="9"/>
  <c r="AW489" i="9"/>
  <c r="AW127" i="9"/>
  <c r="AW124" i="9" s="1"/>
  <c r="AF148" i="9"/>
  <c r="AC11" i="9"/>
  <c r="AW20" i="9"/>
  <c r="AM124" i="9"/>
  <c r="AJ418" i="9"/>
  <c r="AJ127" i="9"/>
  <c r="AJ124" i="9" s="1"/>
  <c r="AW542" i="9"/>
  <c r="AW508" i="9"/>
  <c r="AW477" i="9"/>
  <c r="BC148" i="9"/>
  <c r="AW554" i="9"/>
  <c r="AW530" i="9"/>
  <c r="AS310" i="9"/>
  <c r="AW394" i="9"/>
  <c r="AW370" i="9"/>
  <c r="AW346" i="9"/>
  <c r="AW322" i="9"/>
  <c r="AJ483" i="9"/>
  <c r="AJ181" i="9"/>
  <c r="AJ157" i="9"/>
  <c r="AJ524" i="9"/>
  <c r="AJ496" i="9"/>
  <c r="AJ400" i="9"/>
  <c r="AJ352" i="9"/>
  <c r="AJ328" i="9"/>
  <c r="AJ73" i="9"/>
  <c r="AJ38" i="9"/>
  <c r="P290" i="9"/>
  <c r="AW14" i="9"/>
  <c r="BC11" i="9"/>
  <c r="AV310" i="9"/>
  <c r="AV148" i="9"/>
  <c r="AW26" i="9"/>
  <c r="AJ394" i="9"/>
  <c r="AJ346" i="9"/>
  <c r="AJ322" i="9"/>
  <c r="AJ56" i="9"/>
  <c r="AJ241" i="9"/>
  <c r="AJ217" i="9"/>
  <c r="AJ193" i="9"/>
  <c r="AJ169" i="9"/>
  <c r="AJ412" i="9"/>
  <c r="AJ364" i="9"/>
  <c r="AJ340" i="9"/>
  <c r="AJ316" i="9"/>
  <c r="AJ116" i="9"/>
  <c r="AJ110" i="9" s="1"/>
  <c r="AJ50" i="9"/>
  <c r="AW496" i="9"/>
  <c r="AW471" i="9"/>
  <c r="AW406" i="9"/>
  <c r="AW382" i="9"/>
  <c r="AW358" i="9"/>
  <c r="AW334" i="9"/>
  <c r="AJ247" i="9"/>
  <c r="AJ199" i="9"/>
  <c r="AJ175" i="9"/>
  <c r="AJ542" i="9"/>
  <c r="AJ489" i="9"/>
  <c r="AJ235" i="9"/>
  <c r="AJ211" i="9"/>
  <c r="AJ187" i="9"/>
  <c r="AJ163" i="9"/>
  <c r="AJ26" i="9"/>
  <c r="AJ406" i="9"/>
  <c r="AJ382" i="9"/>
  <c r="AJ358" i="9"/>
  <c r="AJ334" i="9"/>
  <c r="AJ79" i="9"/>
  <c r="AJ44" i="9"/>
  <c r="V290" i="9"/>
  <c r="W38" i="9"/>
  <c r="W294" i="9"/>
  <c r="AW293" i="9"/>
  <c r="AV290" i="9"/>
  <c r="W349" i="9"/>
  <c r="W385" i="9"/>
  <c r="W397" i="9"/>
  <c r="W468" i="9"/>
  <c r="W511" i="9"/>
  <c r="W551" i="9"/>
  <c r="W184" i="9"/>
  <c r="W220" i="9"/>
  <c r="W232" i="9"/>
  <c r="W17" i="9"/>
  <c r="W251" i="9"/>
  <c r="AS290" i="9"/>
  <c r="W421" i="9"/>
  <c r="AI290" i="9"/>
  <c r="AF290" i="9"/>
  <c r="AC290" i="9"/>
  <c r="W14" i="9"/>
  <c r="Z11" i="9"/>
  <c r="AM11" i="9"/>
  <c r="P310" i="9"/>
  <c r="W419" i="9"/>
  <c r="AV11" i="9"/>
  <c r="AW235" i="9"/>
  <c r="AW187" i="9"/>
  <c r="AW163" i="9"/>
  <c r="AW73" i="9"/>
  <c r="AP310" i="9"/>
  <c r="AW229" i="9"/>
  <c r="AW205" i="9"/>
  <c r="AW181" i="9"/>
  <c r="AW157" i="9"/>
  <c r="AW56" i="9"/>
  <c r="AW223" i="9"/>
  <c r="AW199" i="9"/>
  <c r="AW175" i="9"/>
  <c r="AW116" i="9"/>
  <c r="AW50" i="9"/>
  <c r="AW217" i="9"/>
  <c r="AW193" i="9"/>
  <c r="AW169" i="9"/>
  <c r="AW79" i="9"/>
  <c r="AW44" i="9"/>
  <c r="Z310" i="9"/>
  <c r="AC310" i="9"/>
  <c r="AM148" i="9"/>
  <c r="AW23" i="9"/>
  <c r="AJ23" i="9"/>
  <c r="Z148" i="9"/>
  <c r="AM290" i="9"/>
  <c r="AW295" i="9"/>
  <c r="Z290" i="9"/>
  <c r="AJ295" i="9"/>
  <c r="J560" i="9"/>
  <c r="J557" i="9"/>
  <c r="J554" i="9"/>
  <c r="J551" i="9"/>
  <c r="J548" i="9"/>
  <c r="J545" i="9"/>
  <c r="J542" i="9"/>
  <c r="J539" i="9"/>
  <c r="J536" i="9"/>
  <c r="J533" i="9"/>
  <c r="J530" i="9"/>
  <c r="J527" i="9"/>
  <c r="J524" i="9"/>
  <c r="J521" i="9"/>
  <c r="I518" i="9"/>
  <c r="J518" i="9" s="1"/>
  <c r="G517" i="9"/>
  <c r="J517" i="9" s="1"/>
  <c r="H516" i="9"/>
  <c r="G516" i="9"/>
  <c r="H515" i="9"/>
  <c r="G515" i="9"/>
  <c r="J514" i="9"/>
  <c r="J502" i="9"/>
  <c r="J499" i="9"/>
  <c r="J496" i="9"/>
  <c r="J493" i="9"/>
  <c r="I490" i="9"/>
  <c r="H490" i="9"/>
  <c r="G490" i="9"/>
  <c r="F490" i="9"/>
  <c r="I489" i="9"/>
  <c r="H489" i="9"/>
  <c r="G489" i="9"/>
  <c r="F489" i="9"/>
  <c r="J486" i="9"/>
  <c r="I483" i="9"/>
  <c r="J483" i="9" s="1"/>
  <c r="J480" i="9"/>
  <c r="J477" i="9"/>
  <c r="J474" i="9"/>
  <c r="J471" i="9"/>
  <c r="J468" i="9"/>
  <c r="J462" i="9"/>
  <c r="I459" i="9"/>
  <c r="H459" i="9"/>
  <c r="G459" i="9"/>
  <c r="F459" i="9"/>
  <c r="I456" i="9"/>
  <c r="H456" i="9"/>
  <c r="I453" i="9"/>
  <c r="H453" i="9"/>
  <c r="G453" i="9"/>
  <c r="F453" i="9"/>
  <c r="I450" i="9"/>
  <c r="H450" i="9"/>
  <c r="G450" i="9"/>
  <c r="F450" i="9"/>
  <c r="J421" i="9"/>
  <c r="J420" i="9"/>
  <c r="J419" i="9"/>
  <c r="J418" i="9"/>
  <c r="J415" i="9"/>
  <c r="J412" i="9"/>
  <c r="J409" i="9"/>
  <c r="J406" i="9"/>
  <c r="J403" i="9"/>
  <c r="J400" i="9"/>
  <c r="J397" i="9"/>
  <c r="J394" i="9"/>
  <c r="J391" i="9"/>
  <c r="J388" i="9"/>
  <c r="J385" i="9"/>
  <c r="J382" i="9"/>
  <c r="J379" i="9"/>
  <c r="J367" i="9"/>
  <c r="J361" i="9"/>
  <c r="J358" i="9"/>
  <c r="J355" i="9"/>
  <c r="J352" i="9"/>
  <c r="J349" i="9"/>
  <c r="J346" i="9"/>
  <c r="J343" i="9"/>
  <c r="J340" i="9"/>
  <c r="J337" i="9"/>
  <c r="J334" i="9"/>
  <c r="J331" i="9"/>
  <c r="J325" i="9"/>
  <c r="J322" i="9"/>
  <c r="J319" i="9"/>
  <c r="J316" i="9"/>
  <c r="J313" i="9"/>
  <c r="J295" i="9"/>
  <c r="J294" i="9"/>
  <c r="J293" i="9"/>
  <c r="J252" i="9"/>
  <c r="J251" i="9"/>
  <c r="J250" i="9"/>
  <c r="J247" i="9"/>
  <c r="J244" i="9"/>
  <c r="J241" i="9"/>
  <c r="J238" i="9"/>
  <c r="J235" i="9"/>
  <c r="J232" i="9"/>
  <c r="J229" i="9"/>
  <c r="J226" i="9"/>
  <c r="J223" i="9"/>
  <c r="J220" i="9"/>
  <c r="J217" i="9"/>
  <c r="J214" i="9"/>
  <c r="J211" i="9"/>
  <c r="J208" i="9"/>
  <c r="J205" i="9"/>
  <c r="J202" i="9"/>
  <c r="J199" i="9"/>
  <c r="J196" i="9"/>
  <c r="J193" i="9"/>
  <c r="J190" i="9"/>
  <c r="J187" i="9"/>
  <c r="J184" i="9"/>
  <c r="J181" i="9"/>
  <c r="J178" i="9"/>
  <c r="J175" i="9"/>
  <c r="J172" i="9"/>
  <c r="J169" i="9"/>
  <c r="J166" i="9"/>
  <c r="J163" i="9"/>
  <c r="J160" i="9"/>
  <c r="J157" i="9"/>
  <c r="J154" i="9"/>
  <c r="J151" i="9"/>
  <c r="J136" i="9"/>
  <c r="J133" i="9" s="1"/>
  <c r="J113" i="9"/>
  <c r="J110" i="9" s="1"/>
  <c r="J100" i="9"/>
  <c r="J99" i="9"/>
  <c r="J79" i="9"/>
  <c r="J76" i="9"/>
  <c r="J73" i="9"/>
  <c r="J70" i="9"/>
  <c r="J56" i="9"/>
  <c r="J53" i="9"/>
  <c r="J50" i="9"/>
  <c r="J47" i="9"/>
  <c r="J44" i="9"/>
  <c r="J41" i="9"/>
  <c r="J38" i="9"/>
  <c r="J35" i="9"/>
  <c r="J32" i="9"/>
  <c r="J29" i="9"/>
  <c r="J26" i="9"/>
  <c r="J23" i="9"/>
  <c r="J20" i="9"/>
  <c r="J17" i="9"/>
  <c r="J14" i="9"/>
  <c r="H147" i="9"/>
  <c r="AW67" i="9" l="1"/>
  <c r="S95" i="9"/>
  <c r="S109" i="9" s="1"/>
  <c r="S147" i="9" s="1"/>
  <c r="AF95" i="9"/>
  <c r="AF109" i="9" s="1"/>
  <c r="AF147" i="9" s="1"/>
  <c r="P95" i="9"/>
  <c r="P109" i="9" s="1"/>
  <c r="P147" i="9" s="1"/>
  <c r="P309" i="9" s="1"/>
  <c r="P447" i="9" s="1"/>
  <c r="AJ96" i="9"/>
  <c r="AW110" i="9"/>
  <c r="AJ290" i="9"/>
  <c r="V95" i="9"/>
  <c r="V109" i="9" s="1"/>
  <c r="V147" i="9" s="1"/>
  <c r="V309" i="9" s="1"/>
  <c r="V447" i="9" s="1"/>
  <c r="Z95" i="9"/>
  <c r="Z109" i="9" s="1"/>
  <c r="Z147" i="9" s="1"/>
  <c r="AM95" i="9"/>
  <c r="AM109" i="9" s="1"/>
  <c r="AM147" i="9" s="1"/>
  <c r="AJ67" i="9"/>
  <c r="M67" i="9"/>
  <c r="J67" i="9"/>
  <c r="J95" i="9" s="1"/>
  <c r="W67" i="9"/>
  <c r="J96" i="9"/>
  <c r="AP95" i="9"/>
  <c r="AP109" i="9" s="1"/>
  <c r="AP147" i="9" s="1"/>
  <c r="AP309" i="9" s="1"/>
  <c r="AP447" i="9" s="1"/>
  <c r="AV95" i="9"/>
  <c r="AV109" i="9" s="1"/>
  <c r="AV147" i="9" s="1"/>
  <c r="AV309" i="9" s="1"/>
  <c r="AV447" i="9" s="1"/>
  <c r="BC95" i="9"/>
  <c r="BC109" i="9" s="1"/>
  <c r="AC95" i="9"/>
  <c r="AC109" i="9" s="1"/>
  <c r="AC147" i="9" s="1"/>
  <c r="AC309" i="9" s="1"/>
  <c r="AC447" i="9" s="1"/>
  <c r="AS95" i="9"/>
  <c r="AS109" i="9" s="1"/>
  <c r="AS147" i="9" s="1"/>
  <c r="AS309" i="9" s="1"/>
  <c r="AS447" i="9" s="1"/>
  <c r="W103" i="9"/>
  <c r="W96" i="9" s="1"/>
  <c r="M96" i="9"/>
  <c r="W418" i="9"/>
  <c r="W250" i="9"/>
  <c r="AW290" i="9"/>
  <c r="M133" i="9"/>
  <c r="M124" i="9"/>
  <c r="BJ290" i="9"/>
  <c r="BC290" i="9"/>
  <c r="BJ11" i="9"/>
  <c r="BJ95" i="9" s="1"/>
  <c r="BJ109" i="9" s="1"/>
  <c r="AF309" i="9"/>
  <c r="AW11" i="9"/>
  <c r="AW95" i="9" s="1"/>
  <c r="AW109" i="9" s="1"/>
  <c r="M110" i="9"/>
  <c r="W110" i="9"/>
  <c r="W293" i="9"/>
  <c r="M11" i="9"/>
  <c r="AW148" i="9"/>
  <c r="M310" i="9"/>
  <c r="M148" i="9"/>
  <c r="M290" i="9"/>
  <c r="W295" i="9"/>
  <c r="J456" i="9"/>
  <c r="G147" i="9"/>
  <c r="J148" i="9"/>
  <c r="J290" i="9"/>
  <c r="I147" i="9"/>
  <c r="H447" i="9"/>
  <c r="H309" i="9"/>
  <c r="J310" i="9"/>
  <c r="J516" i="9"/>
  <c r="J459" i="9"/>
  <c r="J450" i="9"/>
  <c r="J453" i="9"/>
  <c r="J489" i="9"/>
  <c r="J490" i="9"/>
  <c r="J515" i="9"/>
  <c r="J109" i="9" l="1"/>
  <c r="W290" i="9"/>
  <c r="W11" i="9"/>
  <c r="W95" i="9" s="1"/>
  <c r="W109" i="9" s="1"/>
  <c r="M95" i="9"/>
  <c r="M109" i="9" s="1"/>
  <c r="BC147" i="9"/>
  <c r="AM309" i="9"/>
  <c r="AW147" i="9"/>
  <c r="Z309" i="9"/>
  <c r="G447" i="9"/>
  <c r="G309" i="9"/>
  <c r="F147" i="9"/>
  <c r="I447" i="9"/>
  <c r="I309" i="9"/>
  <c r="BC309" i="9" l="1"/>
  <c r="BJ147" i="9"/>
  <c r="AW309" i="9"/>
  <c r="Z447" i="9"/>
  <c r="J147" i="9"/>
  <c r="F309" i="9"/>
  <c r="BC447" i="9" l="1"/>
  <c r="BJ447" i="9" s="1"/>
  <c r="BJ309" i="9"/>
  <c r="M147" i="9"/>
  <c r="W147" i="9" s="1"/>
  <c r="J309" i="9"/>
  <c r="F447" i="9"/>
  <c r="J447" i="9" s="1"/>
  <c r="M309" i="9" l="1"/>
  <c r="M447" i="9" s="1"/>
  <c r="E533" i="9" l="1"/>
  <c r="E530" i="9"/>
  <c r="E527" i="9"/>
  <c r="E524" i="9"/>
  <c r="E521" i="9"/>
  <c r="E518" i="9"/>
  <c r="E391" i="9"/>
  <c r="E388" i="9"/>
  <c r="E385" i="9"/>
  <c r="E382" i="9"/>
  <c r="E379" i="9"/>
  <c r="E100" i="9"/>
  <c r="K379" i="4" l="1"/>
  <c r="J379" i="4"/>
  <c r="H379" i="4"/>
  <c r="G379" i="4"/>
  <c r="J378" i="4"/>
  <c r="G378" i="4"/>
  <c r="K358" i="4"/>
  <c r="J358" i="4"/>
  <c r="H358" i="4"/>
  <c r="G358" i="4"/>
  <c r="J357" i="4"/>
  <c r="G357" i="4"/>
  <c r="K336" i="4"/>
  <c r="J336" i="4"/>
  <c r="H336" i="4"/>
  <c r="G336" i="4"/>
  <c r="J335" i="4"/>
  <c r="G335" i="4"/>
  <c r="K314" i="4"/>
  <c r="J314" i="4"/>
  <c r="H314" i="4"/>
  <c r="G314" i="4"/>
  <c r="J313" i="4"/>
  <c r="G313" i="4"/>
  <c r="K292" i="4"/>
  <c r="J292" i="4"/>
  <c r="H292" i="4"/>
  <c r="G292" i="4"/>
  <c r="J291" i="4"/>
  <c r="G291" i="4"/>
  <c r="K270" i="4"/>
  <c r="J270" i="4"/>
  <c r="H270" i="4"/>
  <c r="G270" i="4"/>
  <c r="J269" i="4"/>
  <c r="G269" i="4"/>
  <c r="K249" i="4"/>
  <c r="J249" i="4"/>
  <c r="H249" i="4"/>
  <c r="G249" i="4"/>
  <c r="J248" i="4"/>
  <c r="G248" i="4"/>
  <c r="K229" i="4"/>
  <c r="J229" i="4"/>
  <c r="H229" i="4"/>
  <c r="G229" i="4"/>
  <c r="J228" i="4"/>
  <c r="G228" i="4"/>
  <c r="K209" i="4"/>
  <c r="J209" i="4"/>
  <c r="H209" i="4"/>
  <c r="G209" i="4"/>
  <c r="J208" i="4"/>
  <c r="G208" i="4"/>
  <c r="K189" i="4"/>
  <c r="J189" i="4"/>
  <c r="H189" i="4"/>
  <c r="G189" i="4"/>
  <c r="J188" i="4"/>
  <c r="G188" i="4"/>
  <c r="K169" i="4"/>
  <c r="J169" i="4"/>
  <c r="H169" i="4"/>
  <c r="G169" i="4"/>
  <c r="J168" i="4"/>
  <c r="G168" i="4"/>
  <c r="K149" i="4"/>
  <c r="J149" i="4"/>
  <c r="H149" i="4"/>
  <c r="G149" i="4"/>
  <c r="J148" i="4"/>
  <c r="G148" i="4"/>
  <c r="K127" i="4"/>
  <c r="J127" i="4"/>
  <c r="H127" i="4"/>
  <c r="G127" i="4"/>
  <c r="J126" i="4"/>
  <c r="G126" i="4"/>
  <c r="K106" i="4"/>
  <c r="J106" i="4"/>
  <c r="H106" i="4"/>
  <c r="G106" i="4"/>
  <c r="J105" i="4"/>
  <c r="G105" i="4"/>
  <c r="K85" i="4"/>
  <c r="J85" i="4"/>
  <c r="H85" i="4"/>
  <c r="G85" i="4"/>
  <c r="J84" i="4"/>
  <c r="G84" i="4"/>
  <c r="K66" i="4"/>
  <c r="J66" i="4"/>
  <c r="H66" i="4"/>
  <c r="G66" i="4"/>
  <c r="J65" i="4"/>
  <c r="G65" i="4"/>
  <c r="K46" i="4"/>
  <c r="J46" i="4"/>
  <c r="H46" i="4"/>
  <c r="G46" i="4"/>
  <c r="J45" i="4"/>
  <c r="G45" i="4"/>
  <c r="E378" i="4"/>
  <c r="C378" i="4"/>
  <c r="E357" i="4"/>
  <c r="C357" i="4"/>
  <c r="E335" i="4"/>
  <c r="C335" i="4"/>
  <c r="E313" i="4"/>
  <c r="C313" i="4"/>
  <c r="E291" i="4"/>
  <c r="C291" i="4"/>
  <c r="E269" i="4"/>
  <c r="C269" i="4"/>
  <c r="E248" i="4"/>
  <c r="C248" i="4"/>
  <c r="E228" i="4"/>
  <c r="C228" i="4"/>
  <c r="E208" i="4"/>
  <c r="C208" i="4"/>
  <c r="E188" i="4"/>
  <c r="C188" i="4"/>
  <c r="E168" i="4"/>
  <c r="C168" i="4"/>
  <c r="E148" i="4"/>
  <c r="C148" i="4"/>
  <c r="E126" i="4"/>
  <c r="C126" i="4"/>
  <c r="E105" i="4"/>
  <c r="C105" i="4"/>
  <c r="E84" i="4"/>
  <c r="C84" i="4"/>
  <c r="E65" i="4"/>
  <c r="C65" i="4"/>
  <c r="E45" i="4"/>
  <c r="C45" i="4"/>
  <c r="C19" i="4"/>
  <c r="C66" i="4" s="1"/>
  <c r="D18" i="4"/>
  <c r="D378" i="4" s="1"/>
  <c r="K2" i="4"/>
  <c r="J2" i="4"/>
  <c r="H2" i="4"/>
  <c r="G2" i="4"/>
  <c r="C2" i="4"/>
  <c r="E1" i="4"/>
  <c r="E2" i="4" s="1"/>
  <c r="D1" i="4"/>
  <c r="D2" i="4" s="1"/>
  <c r="B379" i="4"/>
  <c r="B358" i="4"/>
  <c r="B336" i="4"/>
  <c r="B314" i="4"/>
  <c r="B292" i="4"/>
  <c r="B270" i="4"/>
  <c r="B249" i="4"/>
  <c r="B229" i="4"/>
  <c r="B209" i="4"/>
  <c r="B189" i="4"/>
  <c r="B169" i="4"/>
  <c r="B149" i="4"/>
  <c r="B127" i="4"/>
  <c r="B106" i="4"/>
  <c r="B85" i="4"/>
  <c r="B66" i="4"/>
  <c r="B46" i="4"/>
  <c r="D45" i="4" l="1"/>
  <c r="D65" i="4"/>
  <c r="D19" i="4"/>
  <c r="D85" i="4" s="1"/>
  <c r="E19" i="4"/>
  <c r="E314" i="4" s="1"/>
  <c r="D84" i="4"/>
  <c r="D105" i="4"/>
  <c r="D126" i="4"/>
  <c r="D148" i="4"/>
  <c r="D168" i="4"/>
  <c r="D188" i="4"/>
  <c r="D208" i="4"/>
  <c r="D228" i="4"/>
  <c r="D248" i="4"/>
  <c r="D269" i="4"/>
  <c r="D291" i="4"/>
  <c r="D313" i="4"/>
  <c r="D335" i="4"/>
  <c r="D357" i="4"/>
  <c r="C292" i="4"/>
  <c r="C379" i="4"/>
  <c r="C358" i="4"/>
  <c r="C189" i="4"/>
  <c r="C336" i="4"/>
  <c r="C314" i="4"/>
  <c r="C270" i="4"/>
  <c r="C249" i="4"/>
  <c r="C209" i="4"/>
  <c r="C169" i="4"/>
  <c r="C127" i="4"/>
  <c r="C106" i="4"/>
  <c r="C85" i="4"/>
  <c r="C229" i="4"/>
  <c r="C149" i="4"/>
  <c r="C46" i="4"/>
  <c r="E336" i="4"/>
  <c r="D249" i="4" l="1"/>
  <c r="E189" i="4"/>
  <c r="D292" i="4"/>
  <c r="E66" i="4"/>
  <c r="E229" i="4"/>
  <c r="D46" i="4"/>
  <c r="D336" i="4"/>
  <c r="D149" i="4"/>
  <c r="D169" i="4"/>
  <c r="D229" i="4"/>
  <c r="D379" i="4"/>
  <c r="E249" i="4"/>
  <c r="E358" i="4"/>
  <c r="E127" i="4"/>
  <c r="E149" i="4"/>
  <c r="E292" i="4"/>
  <c r="E270" i="4"/>
  <c r="E379" i="4"/>
  <c r="D106" i="4"/>
  <c r="D127" i="4"/>
  <c r="D270" i="4"/>
  <c r="D189" i="4"/>
  <c r="E169" i="4"/>
  <c r="E85" i="4"/>
  <c r="E106" i="4"/>
  <c r="E46" i="4"/>
  <c r="E209" i="4"/>
  <c r="D66" i="4"/>
  <c r="D209" i="4"/>
  <c r="D314" i="4"/>
  <c r="D358" i="4"/>
  <c r="AO372" i="3" l="1"/>
  <c r="AO371" i="3"/>
  <c r="AO370" i="3"/>
  <c r="AO369" i="3"/>
  <c r="AO368" i="3"/>
  <c r="AO367" i="3"/>
  <c r="AO366" i="3"/>
  <c r="AO365" i="3"/>
  <c r="AO364" i="3"/>
  <c r="AO363" i="3"/>
  <c r="AO362" i="3"/>
  <c r="AO361" i="3"/>
  <c r="AO360" i="3"/>
  <c r="AO359" i="3"/>
  <c r="AV353" i="3"/>
  <c r="AN3" i="3"/>
  <c r="AN14" i="3" s="1"/>
  <c r="AN72" i="3" s="1"/>
  <c r="AK3" i="3"/>
  <c r="X3" i="3"/>
  <c r="X14" i="3" s="1"/>
  <c r="V3" i="3"/>
  <c r="V14" i="3" s="1"/>
  <c r="U3" i="3"/>
  <c r="U14" i="3" s="1"/>
  <c r="U35" i="3" s="1"/>
  <c r="T3" i="3"/>
  <c r="S3" i="3"/>
  <c r="S14" i="3" s="1"/>
  <c r="R3" i="3"/>
  <c r="R14" i="3" s="1"/>
  <c r="Q3" i="3"/>
  <c r="Q14" i="3" s="1"/>
  <c r="Q35" i="3" s="1"/>
  <c r="P3" i="3"/>
  <c r="O3" i="3"/>
  <c r="O14" i="3" s="1"/>
  <c r="N3" i="3"/>
  <c r="N14" i="3" s="1"/>
  <c r="N54" i="3" s="1"/>
  <c r="M3" i="3"/>
  <c r="M14" i="3" s="1"/>
  <c r="M35" i="3" s="1"/>
  <c r="L3" i="3"/>
  <c r="K3" i="3"/>
  <c r="K14" i="3" s="1"/>
  <c r="J3" i="3"/>
  <c r="J14" i="3" s="1"/>
  <c r="J54" i="3" s="1"/>
  <c r="I3" i="3"/>
  <c r="I14" i="3" s="1"/>
  <c r="H3" i="3"/>
  <c r="X2" i="3"/>
  <c r="G396" i="3"/>
  <c r="G395" i="3"/>
  <c r="G394" i="3"/>
  <c r="G393" i="3"/>
  <c r="G392" i="3"/>
  <c r="G391" i="3"/>
  <c r="G390" i="3"/>
  <c r="G389" i="3"/>
  <c r="G388" i="3"/>
  <c r="G387" i="3"/>
  <c r="G385" i="3"/>
  <c r="G384" i="3"/>
  <c r="G382" i="3"/>
  <c r="G381" i="3"/>
  <c r="G380" i="3"/>
  <c r="G379" i="3"/>
  <c r="G372" i="3"/>
  <c r="G371" i="3"/>
  <c r="G370" i="3"/>
  <c r="G369" i="3"/>
  <c r="G368" i="3"/>
  <c r="G352" i="3"/>
  <c r="G351" i="3"/>
  <c r="G350" i="3"/>
  <c r="G349" i="3"/>
  <c r="G348" i="3"/>
  <c r="G347" i="3"/>
  <c r="G346" i="3"/>
  <c r="G345" i="3"/>
  <c r="G344" i="3"/>
  <c r="G343" i="3"/>
  <c r="G342" i="3"/>
  <c r="G340" i="3"/>
  <c r="G339" i="3"/>
  <c r="G333" i="3"/>
  <c r="G332" i="3"/>
  <c r="G331" i="3"/>
  <c r="G330" i="3"/>
  <c r="G329" i="3"/>
  <c r="G328" i="3"/>
  <c r="G327" i="3"/>
  <c r="G326" i="3"/>
  <c r="G325" i="3"/>
  <c r="G324" i="3"/>
  <c r="G322" i="3"/>
  <c r="G321" i="3"/>
  <c r="G319" i="3"/>
  <c r="G318" i="3"/>
  <c r="G317" i="3"/>
  <c r="G311" i="3"/>
  <c r="G310" i="3"/>
  <c r="G309" i="3"/>
  <c r="G308" i="3"/>
  <c r="G307" i="3"/>
  <c r="G306" i="3"/>
  <c r="G305" i="3"/>
  <c r="G304" i="3"/>
  <c r="G303" i="3"/>
  <c r="G302" i="3"/>
  <c r="G300" i="3"/>
  <c r="G299" i="3"/>
  <c r="G297" i="3"/>
  <c r="G296" i="3"/>
  <c r="G295" i="3"/>
  <c r="F289" i="3"/>
  <c r="G289" i="3" s="1"/>
  <c r="G288" i="3"/>
  <c r="G287" i="3"/>
  <c r="G286" i="3"/>
  <c r="G285" i="3"/>
  <c r="G284" i="3"/>
  <c r="G283" i="3"/>
  <c r="G282" i="3"/>
  <c r="G281" i="3"/>
  <c r="G280" i="3"/>
  <c r="G278" i="3"/>
  <c r="G277" i="3"/>
  <c r="G275" i="3"/>
  <c r="F274" i="3"/>
  <c r="G274" i="3" s="1"/>
  <c r="G273" i="3"/>
  <c r="G267" i="3"/>
  <c r="G266" i="3"/>
  <c r="G265" i="3"/>
  <c r="G264" i="3"/>
  <c r="G263" i="3"/>
  <c r="G262" i="3"/>
  <c r="G261" i="3"/>
  <c r="G260" i="3"/>
  <c r="G259" i="3"/>
  <c r="G258" i="3"/>
  <c r="G256" i="3"/>
  <c r="G255" i="3"/>
  <c r="G253" i="3"/>
  <c r="G252" i="3"/>
  <c r="G251" i="3"/>
  <c r="G244" i="3"/>
  <c r="G243" i="3"/>
  <c r="G242" i="3"/>
  <c r="G241" i="3"/>
  <c r="G240" i="3"/>
  <c r="G239" i="3"/>
  <c r="G238" i="3"/>
  <c r="G237" i="3"/>
  <c r="G236" i="3"/>
  <c r="G235" i="3"/>
  <c r="G234" i="3"/>
  <c r="G232" i="3"/>
  <c r="G231" i="3"/>
  <c r="G225" i="3"/>
  <c r="G224" i="3"/>
  <c r="G223" i="3"/>
  <c r="G222" i="3"/>
  <c r="G221" i="3"/>
  <c r="G220" i="3"/>
  <c r="G219" i="3"/>
  <c r="G218" i="3"/>
  <c r="G217" i="3"/>
  <c r="G216" i="3"/>
  <c r="G215" i="3"/>
  <c r="G213" i="3"/>
  <c r="G212" i="3"/>
  <c r="G206" i="3"/>
  <c r="G205" i="3"/>
  <c r="G204" i="3"/>
  <c r="G203" i="3"/>
  <c r="G202" i="3"/>
  <c r="G201" i="3"/>
  <c r="G200" i="3"/>
  <c r="G199" i="3"/>
  <c r="G198" i="3"/>
  <c r="G197" i="3"/>
  <c r="G196" i="3"/>
  <c r="G194" i="3"/>
  <c r="G193" i="3"/>
  <c r="G186" i="3"/>
  <c r="G185" i="3"/>
  <c r="G184" i="3"/>
  <c r="G183" i="3"/>
  <c r="G182" i="3"/>
  <c r="G181" i="3"/>
  <c r="G180" i="3"/>
  <c r="G179" i="3"/>
  <c r="G178" i="3"/>
  <c r="G177" i="3"/>
  <c r="G176" i="3"/>
  <c r="G175" i="3"/>
  <c r="G174" i="3"/>
  <c r="G168" i="3"/>
  <c r="G167" i="3"/>
  <c r="G166" i="3"/>
  <c r="G165" i="3"/>
  <c r="G164" i="3"/>
  <c r="G163" i="3"/>
  <c r="G162" i="3"/>
  <c r="G161" i="3"/>
  <c r="G160" i="3"/>
  <c r="G159" i="3"/>
  <c r="G158" i="3"/>
  <c r="G156" i="3"/>
  <c r="G155" i="3"/>
  <c r="G149" i="3"/>
  <c r="G148" i="3"/>
  <c r="G147" i="3"/>
  <c r="G146" i="3"/>
  <c r="G145" i="3"/>
  <c r="G144" i="3"/>
  <c r="G143" i="3"/>
  <c r="G142" i="3"/>
  <c r="G141" i="3"/>
  <c r="G140" i="3"/>
  <c r="G139" i="3"/>
  <c r="G137" i="3"/>
  <c r="G136" i="3"/>
  <c r="G129" i="3"/>
  <c r="G128" i="3"/>
  <c r="G127" i="3"/>
  <c r="G126" i="3"/>
  <c r="G125" i="3"/>
  <c r="G124" i="3"/>
  <c r="G123" i="3"/>
  <c r="G122" i="3"/>
  <c r="G121" i="3"/>
  <c r="G120" i="3"/>
  <c r="G119" i="3"/>
  <c r="G118" i="3"/>
  <c r="G116" i="3"/>
  <c r="G115" i="3"/>
  <c r="G114" i="3"/>
  <c r="G107" i="3"/>
  <c r="G106" i="3"/>
  <c r="G105" i="3"/>
  <c r="G104" i="3"/>
  <c r="G103" i="3"/>
  <c r="G102" i="3"/>
  <c r="G101" i="3"/>
  <c r="G100" i="3"/>
  <c r="G99" i="3"/>
  <c r="G98" i="3"/>
  <c r="G97" i="3"/>
  <c r="G95" i="3"/>
  <c r="G94" i="3"/>
  <c r="G87" i="3"/>
  <c r="G86" i="3"/>
  <c r="G85" i="3"/>
  <c r="G84" i="3"/>
  <c r="G83" i="3"/>
  <c r="G82" i="3"/>
  <c r="G81" i="3"/>
  <c r="G80" i="3"/>
  <c r="G79" i="3"/>
  <c r="G78" i="3"/>
  <c r="G77" i="3"/>
  <c r="G75" i="3"/>
  <c r="G74" i="3"/>
  <c r="G68" i="3"/>
  <c r="G67" i="3"/>
  <c r="G66" i="3"/>
  <c r="G65" i="3"/>
  <c r="G64" i="3"/>
  <c r="G63" i="3"/>
  <c r="G62" i="3"/>
  <c r="G61" i="3"/>
  <c r="G60" i="3"/>
  <c r="G59" i="3"/>
  <c r="G58" i="3"/>
  <c r="G57" i="3"/>
  <c r="G56" i="3"/>
  <c r="G50" i="3"/>
  <c r="G49" i="3"/>
  <c r="G48" i="3"/>
  <c r="G47" i="3"/>
  <c r="G46" i="3"/>
  <c r="G45" i="3"/>
  <c r="G44" i="3"/>
  <c r="G43" i="3"/>
  <c r="G42" i="3"/>
  <c r="G41" i="3"/>
  <c r="G40" i="3"/>
  <c r="G38" i="3"/>
  <c r="G37" i="3"/>
  <c r="G30" i="3"/>
  <c r="G29" i="3"/>
  <c r="G28" i="3"/>
  <c r="G27" i="3"/>
  <c r="G26" i="3"/>
  <c r="G25" i="3"/>
  <c r="G24" i="3"/>
  <c r="G23" i="3"/>
  <c r="G22" i="3"/>
  <c r="G20" i="3"/>
  <c r="G19" i="3"/>
  <c r="G17" i="3"/>
  <c r="G16" i="3"/>
  <c r="B10" i="3"/>
  <c r="G3" i="3"/>
  <c r="G14" i="3" s="1"/>
  <c r="F3" i="3"/>
  <c r="F2" i="3" s="1"/>
  <c r="E3" i="3"/>
  <c r="E14" i="3" s="1"/>
  <c r="D3" i="3"/>
  <c r="D2" i="3" s="1"/>
  <c r="C3" i="3"/>
  <c r="C14" i="3" s="1"/>
  <c r="G2" i="3"/>
  <c r="E2" i="3"/>
  <c r="AO372" i="2"/>
  <c r="AI372" i="2"/>
  <c r="AO371" i="2"/>
  <c r="AI371" i="2"/>
  <c r="AO370" i="2"/>
  <c r="AI370" i="2"/>
  <c r="AO369" i="2"/>
  <c r="AI369" i="2"/>
  <c r="AO368" i="2"/>
  <c r="AI368" i="2"/>
  <c r="AO367" i="2"/>
  <c r="AI367" i="2"/>
  <c r="AO366" i="2"/>
  <c r="AI366" i="2"/>
  <c r="AO365" i="2"/>
  <c r="AI365" i="2"/>
  <c r="AO364" i="2"/>
  <c r="AI364" i="2"/>
  <c r="AO363" i="2"/>
  <c r="AI363" i="2"/>
  <c r="AO362" i="2"/>
  <c r="AI362" i="2"/>
  <c r="AO361" i="2"/>
  <c r="AI361" i="2"/>
  <c r="AO360" i="2"/>
  <c r="AI360" i="2"/>
  <c r="AO359" i="2"/>
  <c r="AI359" i="2"/>
  <c r="AV353" i="2"/>
  <c r="AN3" i="2"/>
  <c r="AN2" i="2" s="1"/>
  <c r="AK3" i="2"/>
  <c r="AK2" i="2" s="1"/>
  <c r="U2" i="3" l="1"/>
  <c r="AN2" i="3"/>
  <c r="AO14" i="3"/>
  <c r="AO377" i="3" s="1"/>
  <c r="I2" i="3"/>
  <c r="N2" i="3"/>
  <c r="Q2" i="3"/>
  <c r="R2" i="3"/>
  <c r="M2" i="3"/>
  <c r="S2" i="3"/>
  <c r="C2" i="3"/>
  <c r="D14" i="3"/>
  <c r="D92" i="3" s="1"/>
  <c r="J2" i="3"/>
  <c r="O2" i="3"/>
  <c r="K2" i="3"/>
  <c r="V2" i="3"/>
  <c r="K357" i="3"/>
  <c r="K377" i="3"/>
  <c r="K337" i="3"/>
  <c r="K315" i="3"/>
  <c r="K293" i="3"/>
  <c r="K271" i="3"/>
  <c r="K249" i="3"/>
  <c r="K172" i="3"/>
  <c r="K229" i="3"/>
  <c r="K191" i="3"/>
  <c r="K210" i="3"/>
  <c r="K134" i="3"/>
  <c r="K72" i="3"/>
  <c r="K112" i="3"/>
  <c r="K92" i="3"/>
  <c r="K35" i="3"/>
  <c r="K153" i="3"/>
  <c r="K54" i="3"/>
  <c r="O357" i="3"/>
  <c r="O337" i="3"/>
  <c r="O315" i="3"/>
  <c r="O377" i="3"/>
  <c r="O271" i="3"/>
  <c r="O249" i="3"/>
  <c r="O293" i="3"/>
  <c r="O172" i="3"/>
  <c r="O229" i="3"/>
  <c r="O191" i="3"/>
  <c r="O210" i="3"/>
  <c r="O134" i="3"/>
  <c r="O72" i="3"/>
  <c r="O153" i="3"/>
  <c r="O92" i="3"/>
  <c r="O35" i="3"/>
  <c r="O112" i="3"/>
  <c r="O54" i="3"/>
  <c r="S357" i="3"/>
  <c r="S377" i="3"/>
  <c r="S337" i="3"/>
  <c r="S315" i="3"/>
  <c r="S293" i="3"/>
  <c r="S271" i="3"/>
  <c r="S249" i="3"/>
  <c r="S172" i="3"/>
  <c r="S191" i="3"/>
  <c r="S229" i="3"/>
  <c r="S134" i="3"/>
  <c r="S153" i="3"/>
  <c r="S72" i="3"/>
  <c r="S210" i="3"/>
  <c r="S92" i="3"/>
  <c r="S35" i="3"/>
  <c r="S54" i="3"/>
  <c r="S112" i="3"/>
  <c r="X357" i="3"/>
  <c r="X377" i="3"/>
  <c r="X337" i="3"/>
  <c r="X315" i="3"/>
  <c r="X293" i="3"/>
  <c r="X271" i="3"/>
  <c r="X249" i="3"/>
  <c r="X172" i="3"/>
  <c r="X229" i="3"/>
  <c r="X191" i="3"/>
  <c r="X210" i="3"/>
  <c r="X134" i="3"/>
  <c r="X112" i="3"/>
  <c r="X72" i="3"/>
  <c r="X153" i="3"/>
  <c r="X92" i="3"/>
  <c r="X35" i="3"/>
  <c r="X54" i="3"/>
  <c r="I357" i="3"/>
  <c r="I377" i="3"/>
  <c r="I315" i="3"/>
  <c r="I337" i="3"/>
  <c r="I293" i="3"/>
  <c r="I271" i="3"/>
  <c r="I249" i="3"/>
  <c r="I191" i="3"/>
  <c r="I210" i="3"/>
  <c r="I172" i="3"/>
  <c r="I134" i="3"/>
  <c r="I153" i="3"/>
  <c r="I229" i="3"/>
  <c r="I54" i="3"/>
  <c r="I72" i="3"/>
  <c r="I112" i="3"/>
  <c r="I92" i="3"/>
  <c r="V54" i="3"/>
  <c r="AH14" i="3"/>
  <c r="AI14" i="3" s="1"/>
  <c r="H14" i="3"/>
  <c r="H2" i="3"/>
  <c r="L14" i="3"/>
  <c r="L2" i="3"/>
  <c r="P14" i="3"/>
  <c r="P2" i="3"/>
  <c r="T14" i="3"/>
  <c r="T2" i="3"/>
  <c r="M357" i="3"/>
  <c r="M377" i="3"/>
  <c r="M337" i="3"/>
  <c r="M315" i="3"/>
  <c r="M293" i="3"/>
  <c r="M271" i="3"/>
  <c r="M249" i="3"/>
  <c r="M229" i="3"/>
  <c r="M191" i="3"/>
  <c r="M210" i="3"/>
  <c r="M172" i="3"/>
  <c r="M134" i="3"/>
  <c r="M153" i="3"/>
  <c r="M112" i="3"/>
  <c r="M54" i="3"/>
  <c r="M72" i="3"/>
  <c r="M92" i="3"/>
  <c r="Q357" i="3"/>
  <c r="Q377" i="3"/>
  <c r="Q337" i="3"/>
  <c r="Q293" i="3"/>
  <c r="Q315" i="3"/>
  <c r="Q271" i="3"/>
  <c r="Q249" i="3"/>
  <c r="Q191" i="3"/>
  <c r="Q229" i="3"/>
  <c r="Q210" i="3"/>
  <c r="Q172" i="3"/>
  <c r="Q134" i="3"/>
  <c r="Q153" i="3"/>
  <c r="Q54" i="3"/>
  <c r="Q112" i="3"/>
  <c r="Q72" i="3"/>
  <c r="Q92" i="3"/>
  <c r="J377" i="3"/>
  <c r="J357" i="3"/>
  <c r="J337" i="3"/>
  <c r="J315" i="3"/>
  <c r="J293" i="3"/>
  <c r="J271" i="3"/>
  <c r="J249" i="3"/>
  <c r="J210" i="3"/>
  <c r="J172" i="3"/>
  <c r="J229" i="3"/>
  <c r="J153" i="3"/>
  <c r="J191" i="3"/>
  <c r="J134" i="3"/>
  <c r="J72" i="3"/>
  <c r="J112" i="3"/>
  <c r="J92" i="3"/>
  <c r="J35" i="3"/>
  <c r="N377" i="3"/>
  <c r="N357" i="3"/>
  <c r="N315" i="3"/>
  <c r="N337" i="3"/>
  <c r="N293" i="3"/>
  <c r="N271" i="3"/>
  <c r="N249" i="3"/>
  <c r="N210" i="3"/>
  <c r="N172" i="3"/>
  <c r="N153" i="3"/>
  <c r="N229" i="3"/>
  <c r="N191" i="3"/>
  <c r="N72" i="3"/>
  <c r="N134" i="3"/>
  <c r="N92" i="3"/>
  <c r="N35" i="3"/>
  <c r="N112" i="3"/>
  <c r="R377" i="3"/>
  <c r="R357" i="3"/>
  <c r="R337" i="3"/>
  <c r="R315" i="3"/>
  <c r="R293" i="3"/>
  <c r="R271" i="3"/>
  <c r="R249" i="3"/>
  <c r="R229" i="3"/>
  <c r="R210" i="3"/>
  <c r="R172" i="3"/>
  <c r="R191" i="3"/>
  <c r="R153" i="3"/>
  <c r="R112" i="3"/>
  <c r="R134" i="3"/>
  <c r="R72" i="3"/>
  <c r="R92" i="3"/>
  <c r="R35" i="3"/>
  <c r="V377" i="3"/>
  <c r="V357" i="3"/>
  <c r="V337" i="3"/>
  <c r="V315" i="3"/>
  <c r="V293" i="3"/>
  <c r="V271" i="3"/>
  <c r="V249" i="3"/>
  <c r="V210" i="3"/>
  <c r="V172" i="3"/>
  <c r="V229" i="3"/>
  <c r="V153" i="3"/>
  <c r="V134" i="3"/>
  <c r="V112" i="3"/>
  <c r="V72" i="3"/>
  <c r="V191" i="3"/>
  <c r="V92" i="3"/>
  <c r="V35" i="3"/>
  <c r="AN357" i="3"/>
  <c r="AN377" i="3"/>
  <c r="AN315" i="3"/>
  <c r="AN337" i="3"/>
  <c r="AN293" i="3"/>
  <c r="AN229" i="3"/>
  <c r="AN191" i="3"/>
  <c r="AN271" i="3"/>
  <c r="AN249" i="3"/>
  <c r="AN210" i="3"/>
  <c r="AN172" i="3"/>
  <c r="AN134" i="3"/>
  <c r="AN153" i="3"/>
  <c r="AN112" i="3"/>
  <c r="AN92" i="3"/>
  <c r="AN35" i="3"/>
  <c r="AN54" i="3"/>
  <c r="U357" i="3"/>
  <c r="U377" i="3"/>
  <c r="U337" i="3"/>
  <c r="U315" i="3"/>
  <c r="U293" i="3"/>
  <c r="U229" i="3"/>
  <c r="U271" i="3"/>
  <c r="U249" i="3"/>
  <c r="U191" i="3"/>
  <c r="U210" i="3"/>
  <c r="U172" i="3"/>
  <c r="U134" i="3"/>
  <c r="U153" i="3"/>
  <c r="U54" i="3"/>
  <c r="U112" i="3"/>
  <c r="U72" i="3"/>
  <c r="U92" i="3"/>
  <c r="I35" i="3"/>
  <c r="R54" i="3"/>
  <c r="AK14" i="3"/>
  <c r="AL14" i="3" s="1"/>
  <c r="AK2" i="3"/>
  <c r="C377" i="3"/>
  <c r="C337" i="3"/>
  <c r="C315" i="3"/>
  <c r="C293" i="3"/>
  <c r="C229" i="3"/>
  <c r="C191" i="3"/>
  <c r="C153" i="3"/>
  <c r="C92" i="3"/>
  <c r="C54" i="3"/>
  <c r="C357" i="3"/>
  <c r="C271" i="3"/>
  <c r="C249" i="3"/>
  <c r="C210" i="3"/>
  <c r="C172" i="3"/>
  <c r="C134" i="3"/>
  <c r="C112" i="3"/>
  <c r="C72" i="3"/>
  <c r="C35" i="3"/>
  <c r="G377" i="3"/>
  <c r="G337" i="3"/>
  <c r="G315" i="3"/>
  <c r="G293" i="3"/>
  <c r="G229" i="3"/>
  <c r="G191" i="3"/>
  <c r="G153" i="3"/>
  <c r="G92" i="3"/>
  <c r="G54" i="3"/>
  <c r="G357" i="3"/>
  <c r="G271" i="3"/>
  <c r="G249" i="3"/>
  <c r="G210" i="3"/>
  <c r="G172" i="3"/>
  <c r="G134" i="3"/>
  <c r="G112" i="3"/>
  <c r="G72" i="3"/>
  <c r="G35" i="3"/>
  <c r="E357" i="3"/>
  <c r="E271" i="3"/>
  <c r="E249" i="3"/>
  <c r="E210" i="3"/>
  <c r="E172" i="3"/>
  <c r="E134" i="3"/>
  <c r="E112" i="3"/>
  <c r="E72" i="3"/>
  <c r="E35" i="3"/>
  <c r="E377" i="3"/>
  <c r="E337" i="3"/>
  <c r="E315" i="3"/>
  <c r="E293" i="3"/>
  <c r="E229" i="3"/>
  <c r="E191" i="3"/>
  <c r="E153" i="3"/>
  <c r="E92" i="3"/>
  <c r="E54" i="3"/>
  <c r="F14" i="3"/>
  <c r="AK14" i="2"/>
  <c r="AL14" i="2" s="1"/>
  <c r="AN14" i="2"/>
  <c r="X3" i="2"/>
  <c r="X2" i="2" s="1"/>
  <c r="V3" i="2"/>
  <c r="V2" i="2" s="1"/>
  <c r="U3" i="2"/>
  <c r="U14" i="2" s="1"/>
  <c r="T3" i="2"/>
  <c r="T2" i="2" s="1"/>
  <c r="S3" i="2"/>
  <c r="S14" i="2" s="1"/>
  <c r="R3" i="2"/>
  <c r="R14" i="2" s="1"/>
  <c r="Q3" i="2"/>
  <c r="P3" i="2"/>
  <c r="P2" i="2" s="1"/>
  <c r="O3" i="2"/>
  <c r="O14" i="2" s="1"/>
  <c r="N3" i="2"/>
  <c r="N14" i="2" s="1"/>
  <c r="M3" i="2"/>
  <c r="M14" i="2" s="1"/>
  <c r="L3" i="2"/>
  <c r="L2" i="2" s="1"/>
  <c r="K3" i="2"/>
  <c r="K14" i="2" s="1"/>
  <c r="J3" i="2"/>
  <c r="J14" i="2" s="1"/>
  <c r="I3" i="2"/>
  <c r="I14" i="2" s="1"/>
  <c r="H3" i="2"/>
  <c r="H2" i="2" s="1"/>
  <c r="G3" i="2"/>
  <c r="F3" i="2"/>
  <c r="F14" i="2" s="1"/>
  <c r="E3" i="2"/>
  <c r="E14" i="2" s="1"/>
  <c r="D3" i="2"/>
  <c r="D2" i="2" s="1"/>
  <c r="C3" i="2"/>
  <c r="C14" i="2" s="1"/>
  <c r="R2" i="2"/>
  <c r="M2" i="2"/>
  <c r="I2" i="2" l="1"/>
  <c r="AO249" i="3"/>
  <c r="AO72" i="3"/>
  <c r="D229" i="3"/>
  <c r="AO153" i="3"/>
  <c r="AO293" i="3"/>
  <c r="AO134" i="3"/>
  <c r="AO315" i="3"/>
  <c r="D357" i="3"/>
  <c r="AO92" i="3"/>
  <c r="AO191" i="3"/>
  <c r="AO357" i="3"/>
  <c r="D172" i="3"/>
  <c r="AO35" i="3"/>
  <c r="AO54" i="3"/>
  <c r="AO172" i="3"/>
  <c r="AO271" i="3"/>
  <c r="AO337" i="3"/>
  <c r="D337" i="3"/>
  <c r="D134" i="3"/>
  <c r="D293" i="3"/>
  <c r="AO1" i="3"/>
  <c r="AO112" i="3"/>
  <c r="AO210" i="3"/>
  <c r="AO229" i="3"/>
  <c r="V14" i="2"/>
  <c r="AO14" i="2" s="1"/>
  <c r="G14" i="2"/>
  <c r="G2" i="2"/>
  <c r="Q14" i="2"/>
  <c r="Q357" i="2" s="1"/>
  <c r="Q2" i="2"/>
  <c r="D271" i="3"/>
  <c r="D112" i="3"/>
  <c r="D54" i="3"/>
  <c r="D191" i="3"/>
  <c r="AL229" i="3"/>
  <c r="AL377" i="3"/>
  <c r="AL271" i="3"/>
  <c r="AL54" i="3"/>
  <c r="AL112" i="3"/>
  <c r="AL210" i="3"/>
  <c r="AL315" i="3"/>
  <c r="AL153" i="3"/>
  <c r="AL35" i="3"/>
  <c r="AL357" i="3"/>
  <c r="AL337" i="3"/>
  <c r="AL92" i="3"/>
  <c r="AL72" i="3"/>
  <c r="AL134" i="3"/>
  <c r="AL293" i="3"/>
  <c r="AL172" i="3"/>
  <c r="AL249" i="3"/>
  <c r="AL191" i="3"/>
  <c r="AI337" i="3"/>
  <c r="AI153" i="3"/>
  <c r="AI271" i="3"/>
  <c r="AI54" i="3"/>
  <c r="AI229" i="3"/>
  <c r="AI172" i="3"/>
  <c r="AI315" i="3"/>
  <c r="AI112" i="3"/>
  <c r="AI92" i="3"/>
  <c r="AI35" i="3"/>
  <c r="AI293" i="3"/>
  <c r="AI72" i="3"/>
  <c r="AI249" i="3"/>
  <c r="AI377" i="3"/>
  <c r="AI191" i="3"/>
  <c r="AI134" i="3"/>
  <c r="AI357" i="3"/>
  <c r="AI210" i="3"/>
  <c r="D249" i="3"/>
  <c r="D35" i="3"/>
  <c r="D377" i="3"/>
  <c r="D210" i="3"/>
  <c r="D72" i="3"/>
  <c r="D153" i="3"/>
  <c r="D315" i="3"/>
  <c r="N2" i="2"/>
  <c r="C2" i="2"/>
  <c r="S2" i="2"/>
  <c r="E2" i="2"/>
  <c r="U2" i="2"/>
  <c r="J2" i="2"/>
  <c r="O2" i="2"/>
  <c r="X14" i="2"/>
  <c r="X357" i="2" s="1"/>
  <c r="F2" i="2"/>
  <c r="K2" i="2"/>
  <c r="I377" i="2"/>
  <c r="I357" i="2"/>
  <c r="I337" i="2"/>
  <c r="I315" i="2"/>
  <c r="I293" i="2"/>
  <c r="I271" i="2"/>
  <c r="I229" i="2"/>
  <c r="I249" i="2"/>
  <c r="I210" i="2"/>
  <c r="I191" i="2"/>
  <c r="I172" i="2"/>
  <c r="I153" i="2"/>
  <c r="I92" i="2"/>
  <c r="I112" i="2"/>
  <c r="I72" i="2"/>
  <c r="I54" i="2"/>
  <c r="I134" i="2"/>
  <c r="I35" i="2"/>
  <c r="M377" i="2"/>
  <c r="M357" i="2"/>
  <c r="M337" i="2"/>
  <c r="M315" i="2"/>
  <c r="M293" i="2"/>
  <c r="M271" i="2"/>
  <c r="M229" i="2"/>
  <c r="M249" i="2"/>
  <c r="M210" i="2"/>
  <c r="M153" i="2"/>
  <c r="M191" i="2"/>
  <c r="M172" i="2"/>
  <c r="M134" i="2"/>
  <c r="M92" i="2"/>
  <c r="M112" i="2"/>
  <c r="M72" i="2"/>
  <c r="M54" i="2"/>
  <c r="M35" i="2"/>
  <c r="U377" i="2"/>
  <c r="U357" i="2"/>
  <c r="U315" i="2"/>
  <c r="U337" i="2"/>
  <c r="U271" i="2"/>
  <c r="U293" i="2"/>
  <c r="U249" i="2"/>
  <c r="U210" i="2"/>
  <c r="U229" i="2"/>
  <c r="U153" i="2"/>
  <c r="U191" i="2"/>
  <c r="U172" i="2"/>
  <c r="U134" i="2"/>
  <c r="U112" i="2"/>
  <c r="U92" i="2"/>
  <c r="U35" i="2"/>
  <c r="U54" i="2"/>
  <c r="U72" i="2"/>
  <c r="J357" i="2"/>
  <c r="J377" i="2"/>
  <c r="J315" i="2"/>
  <c r="J337" i="2"/>
  <c r="J293" i="2"/>
  <c r="J271" i="2"/>
  <c r="J249" i="2"/>
  <c r="J210" i="2"/>
  <c r="J229" i="2"/>
  <c r="J191" i="2"/>
  <c r="J172" i="2"/>
  <c r="J134" i="2"/>
  <c r="J153" i="2"/>
  <c r="J112" i="2"/>
  <c r="J72" i="2"/>
  <c r="J54" i="2"/>
  <c r="J92" i="2"/>
  <c r="J35" i="2"/>
  <c r="N377" i="2"/>
  <c r="N357" i="2"/>
  <c r="N337" i="2"/>
  <c r="N315" i="2"/>
  <c r="N293" i="2"/>
  <c r="N271" i="2"/>
  <c r="N229" i="2"/>
  <c r="N249" i="2"/>
  <c r="N210" i="2"/>
  <c r="N191" i="2"/>
  <c r="N172" i="2"/>
  <c r="N153" i="2"/>
  <c r="N92" i="2"/>
  <c r="N134" i="2"/>
  <c r="N112" i="2"/>
  <c r="N72" i="2"/>
  <c r="N54" i="2"/>
  <c r="N35" i="2"/>
  <c r="R377" i="2"/>
  <c r="R357" i="2"/>
  <c r="R337" i="2"/>
  <c r="R315" i="2"/>
  <c r="R293" i="2"/>
  <c r="R271" i="2"/>
  <c r="R229" i="2"/>
  <c r="R249" i="2"/>
  <c r="R153" i="2"/>
  <c r="R191" i="2"/>
  <c r="R172" i="2"/>
  <c r="R134" i="2"/>
  <c r="R210" i="2"/>
  <c r="R92" i="2"/>
  <c r="R112" i="2"/>
  <c r="R72" i="2"/>
  <c r="R54" i="2"/>
  <c r="R35" i="2"/>
  <c r="S377" i="2"/>
  <c r="S357" i="2"/>
  <c r="S337" i="2"/>
  <c r="S315" i="2"/>
  <c r="S293" i="2"/>
  <c r="S271" i="2"/>
  <c r="S229" i="2"/>
  <c r="S249" i="2"/>
  <c r="S210" i="2"/>
  <c r="S191" i="2"/>
  <c r="S172" i="2"/>
  <c r="S153" i="2"/>
  <c r="S92" i="2"/>
  <c r="S134" i="2"/>
  <c r="S112" i="2"/>
  <c r="S72" i="2"/>
  <c r="S54" i="2"/>
  <c r="S35" i="2"/>
  <c r="K377" i="2"/>
  <c r="K357" i="2"/>
  <c r="K315" i="2"/>
  <c r="K337" i="2"/>
  <c r="K271" i="2"/>
  <c r="K293" i="2"/>
  <c r="K249" i="2"/>
  <c r="K210" i="2"/>
  <c r="K229" i="2"/>
  <c r="K153" i="2"/>
  <c r="K191" i="2"/>
  <c r="K172" i="2"/>
  <c r="K134" i="2"/>
  <c r="K112" i="2"/>
  <c r="K92" i="2"/>
  <c r="K35" i="2"/>
  <c r="K72" i="2"/>
  <c r="K54" i="2"/>
  <c r="O357" i="2"/>
  <c r="O377" i="2"/>
  <c r="O315" i="2"/>
  <c r="O337" i="2"/>
  <c r="O293" i="2"/>
  <c r="O271" i="2"/>
  <c r="O249" i="2"/>
  <c r="O210" i="2"/>
  <c r="O229" i="2"/>
  <c r="O191" i="2"/>
  <c r="O172" i="2"/>
  <c r="O134" i="2"/>
  <c r="O153" i="2"/>
  <c r="O112" i="2"/>
  <c r="O72" i="2"/>
  <c r="O54" i="2"/>
  <c r="O92" i="2"/>
  <c r="O35" i="2"/>
  <c r="D14" i="2"/>
  <c r="H14" i="2"/>
  <c r="L14" i="2"/>
  <c r="L54" i="2" s="1"/>
  <c r="P14" i="2"/>
  <c r="T14" i="2"/>
  <c r="AH357" i="3"/>
  <c r="AH377" i="3"/>
  <c r="AH337" i="3"/>
  <c r="AH315" i="3"/>
  <c r="AH293" i="3"/>
  <c r="AH229" i="3"/>
  <c r="AH191" i="3"/>
  <c r="AH210" i="3"/>
  <c r="AH271" i="3"/>
  <c r="AH249" i="3"/>
  <c r="AH134" i="3"/>
  <c r="AH172" i="3"/>
  <c r="AH153" i="3"/>
  <c r="AH112" i="3"/>
  <c r="AH92" i="3"/>
  <c r="AH35" i="3"/>
  <c r="AH54" i="3"/>
  <c r="AH72" i="3"/>
  <c r="P357" i="3"/>
  <c r="P377" i="3"/>
  <c r="P315" i="3"/>
  <c r="P337" i="3"/>
  <c r="P293" i="3"/>
  <c r="P229" i="3"/>
  <c r="P271" i="3"/>
  <c r="P249" i="3"/>
  <c r="P191" i="3"/>
  <c r="P210" i="3"/>
  <c r="P172" i="3"/>
  <c r="P134" i="3"/>
  <c r="P153" i="3"/>
  <c r="P112" i="3"/>
  <c r="P92" i="3"/>
  <c r="P35" i="3"/>
  <c r="P54" i="3"/>
  <c r="P72" i="3"/>
  <c r="H357" i="3"/>
  <c r="H377" i="3"/>
  <c r="H337" i="3"/>
  <c r="H315" i="3"/>
  <c r="H293" i="3"/>
  <c r="H229" i="3"/>
  <c r="H191" i="3"/>
  <c r="H210" i="3"/>
  <c r="H271" i="3"/>
  <c r="H134" i="3"/>
  <c r="H249" i="3"/>
  <c r="H172" i="3"/>
  <c r="H153" i="3"/>
  <c r="H112" i="3"/>
  <c r="H92" i="3"/>
  <c r="H35" i="3"/>
  <c r="H54" i="3"/>
  <c r="H72" i="3"/>
  <c r="AK377" i="3"/>
  <c r="AK357" i="3"/>
  <c r="AK337" i="3"/>
  <c r="AK315" i="3"/>
  <c r="AK293" i="3"/>
  <c r="AK271" i="3"/>
  <c r="AK249" i="3"/>
  <c r="AK229" i="3"/>
  <c r="AK210" i="3"/>
  <c r="AK172" i="3"/>
  <c r="AK153" i="3"/>
  <c r="AK191" i="3"/>
  <c r="AK134" i="3"/>
  <c r="AK72" i="3"/>
  <c r="AK112" i="3"/>
  <c r="AK92" i="3"/>
  <c r="AK35" i="3"/>
  <c r="AK54" i="3"/>
  <c r="T357" i="3"/>
  <c r="T377" i="3"/>
  <c r="T315" i="3"/>
  <c r="T337" i="3"/>
  <c r="T293" i="3"/>
  <c r="T229" i="3"/>
  <c r="T271" i="3"/>
  <c r="T249" i="3"/>
  <c r="T191" i="3"/>
  <c r="T210" i="3"/>
  <c r="T134" i="3"/>
  <c r="T153" i="3"/>
  <c r="T112" i="3"/>
  <c r="T92" i="3"/>
  <c r="T35" i="3"/>
  <c r="T54" i="3"/>
  <c r="T172" i="3"/>
  <c r="T72" i="3"/>
  <c r="L357" i="3"/>
  <c r="L377" i="3"/>
  <c r="L315" i="3"/>
  <c r="L337" i="3"/>
  <c r="L293" i="3"/>
  <c r="L229" i="3"/>
  <c r="L191" i="3"/>
  <c r="L271" i="3"/>
  <c r="L249" i="3"/>
  <c r="L210" i="3"/>
  <c r="L172" i="3"/>
  <c r="L134" i="3"/>
  <c r="L153" i="3"/>
  <c r="L112" i="3"/>
  <c r="L92" i="3"/>
  <c r="L35" i="3"/>
  <c r="L54" i="3"/>
  <c r="L72" i="3"/>
  <c r="F172" i="3"/>
  <c r="F134" i="3"/>
  <c r="F112" i="3"/>
  <c r="F35" i="3"/>
  <c r="F377" i="3"/>
  <c r="F337" i="3"/>
  <c r="F315" i="3"/>
  <c r="F293" i="3"/>
  <c r="F229" i="3"/>
  <c r="F191" i="3"/>
  <c r="F153" i="3"/>
  <c r="F92" i="3"/>
  <c r="F54" i="3"/>
  <c r="F72" i="3"/>
  <c r="F357" i="3"/>
  <c r="F271" i="3"/>
  <c r="F249" i="3"/>
  <c r="F210" i="3"/>
  <c r="Q54" i="2"/>
  <c r="AN377" i="2"/>
  <c r="AN357" i="2"/>
  <c r="AN293" i="2"/>
  <c r="AN271" i="2"/>
  <c r="AN315" i="2"/>
  <c r="AN337" i="2"/>
  <c r="AN249" i="2"/>
  <c r="AN229" i="2"/>
  <c r="AN191" i="2"/>
  <c r="AN134" i="2"/>
  <c r="AN210" i="2"/>
  <c r="AN172" i="2"/>
  <c r="AN112" i="2"/>
  <c r="AN153" i="2"/>
  <c r="AN35" i="2"/>
  <c r="AN72" i="2"/>
  <c r="AN54" i="2"/>
  <c r="AN92" i="2"/>
  <c r="AK377" i="2"/>
  <c r="AK357" i="2"/>
  <c r="AK337" i="2"/>
  <c r="AK315" i="2"/>
  <c r="AK293" i="2"/>
  <c r="AK271" i="2"/>
  <c r="AK249" i="2"/>
  <c r="AK172" i="2"/>
  <c r="AK210" i="2"/>
  <c r="AK153" i="2"/>
  <c r="AK229" i="2"/>
  <c r="AK191" i="2"/>
  <c r="AK134" i="2"/>
  <c r="AK54" i="2"/>
  <c r="AK112" i="2"/>
  <c r="AK92" i="2"/>
  <c r="AK35" i="2"/>
  <c r="AK72" i="2"/>
  <c r="AH377" i="2"/>
  <c r="AH357" i="2"/>
  <c r="AH337" i="2"/>
  <c r="AH315" i="2"/>
  <c r="AH293" i="2"/>
  <c r="AH271" i="2"/>
  <c r="AH249" i="2"/>
  <c r="AH229" i="2"/>
  <c r="AH191" i="2"/>
  <c r="AH134" i="2"/>
  <c r="AH112" i="2"/>
  <c r="AH210" i="2"/>
  <c r="AH153" i="2"/>
  <c r="AH35" i="2"/>
  <c r="AH172" i="2"/>
  <c r="AH72" i="2"/>
  <c r="AH54" i="2"/>
  <c r="AH92" i="2"/>
  <c r="G56" i="8"/>
  <c r="G55" i="8"/>
  <c r="G54" i="8"/>
  <c r="G53" i="8"/>
  <c r="G52" i="8"/>
  <c r="G51" i="8"/>
  <c r="G50" i="8"/>
  <c r="G49" i="8"/>
  <c r="G48" i="8"/>
  <c r="G47" i="8"/>
  <c r="G45" i="8"/>
  <c r="G44" i="8"/>
  <c r="G42" i="8"/>
  <c r="G41" i="8"/>
  <c r="G40" i="8"/>
  <c r="B38" i="8"/>
  <c r="G32" i="8"/>
  <c r="G31" i="8"/>
  <c r="G30" i="8"/>
  <c r="G29" i="8"/>
  <c r="G28" i="8"/>
  <c r="G27" i="8"/>
  <c r="G26" i="8"/>
  <c r="G25" i="8"/>
  <c r="G24" i="8"/>
  <c r="G22" i="8"/>
  <c r="G21" i="8"/>
  <c r="G19" i="8"/>
  <c r="G18" i="8"/>
  <c r="X3" i="8"/>
  <c r="X2" i="8" s="1"/>
  <c r="V3" i="8"/>
  <c r="V16" i="8" s="1"/>
  <c r="U3" i="8"/>
  <c r="U16" i="8" s="1"/>
  <c r="T3" i="8"/>
  <c r="T16" i="8" s="1"/>
  <c r="T38" i="8" s="1"/>
  <c r="S3" i="8"/>
  <c r="S16" i="8" s="1"/>
  <c r="S38" i="8" s="1"/>
  <c r="R3" i="8"/>
  <c r="R2" i="8" s="1"/>
  <c r="Q3" i="8"/>
  <c r="Q16" i="8" s="1"/>
  <c r="P3" i="8"/>
  <c r="P16" i="8" s="1"/>
  <c r="P38" i="8" s="1"/>
  <c r="O3" i="8"/>
  <c r="O16" i="8" s="1"/>
  <c r="O38" i="8" s="1"/>
  <c r="N3" i="8"/>
  <c r="N16" i="8" s="1"/>
  <c r="N38" i="8" s="1"/>
  <c r="M3" i="8"/>
  <c r="M16" i="8" s="1"/>
  <c r="M38" i="8" s="1"/>
  <c r="L3" i="8"/>
  <c r="L16" i="8" s="1"/>
  <c r="L38" i="8" s="1"/>
  <c r="K3" i="8"/>
  <c r="K2" i="8" s="1"/>
  <c r="J3" i="8"/>
  <c r="J16" i="8" s="1"/>
  <c r="J38" i="8" s="1"/>
  <c r="I3" i="8"/>
  <c r="I16" i="8" s="1"/>
  <c r="I38" i="8" s="1"/>
  <c r="H3" i="8"/>
  <c r="H16" i="8" s="1"/>
  <c r="H38" i="8" s="1"/>
  <c r="G3" i="8"/>
  <c r="G16" i="8" s="1"/>
  <c r="G38" i="8" s="1"/>
  <c r="F3" i="8"/>
  <c r="F2" i="8" s="1"/>
  <c r="E3" i="8"/>
  <c r="E16" i="8" s="1"/>
  <c r="E38" i="8" s="1"/>
  <c r="D3" i="8"/>
  <c r="D16" i="8" s="1"/>
  <c r="D38" i="8" s="1"/>
  <c r="C3" i="8"/>
  <c r="C2" i="8" s="1"/>
  <c r="AA51" i="8" l="1"/>
  <c r="AA56" i="8"/>
  <c r="AA48" i="8"/>
  <c r="AA53" i="8"/>
  <c r="AA54" i="8"/>
  <c r="AA50" i="8"/>
  <c r="AA41" i="8"/>
  <c r="AA29" i="8"/>
  <c r="AA25" i="8"/>
  <c r="AA26" i="8"/>
  <c r="Q134" i="2"/>
  <c r="Q229" i="2"/>
  <c r="Q377" i="2"/>
  <c r="X172" i="2"/>
  <c r="V315" i="2"/>
  <c r="Q172" i="2"/>
  <c r="E2" i="8"/>
  <c r="AA49" i="8"/>
  <c r="V357" i="2"/>
  <c r="Q112" i="2"/>
  <c r="Q293" i="2"/>
  <c r="V172" i="2"/>
  <c r="V92" i="2"/>
  <c r="V153" i="2"/>
  <c r="Q153" i="2"/>
  <c r="Q315" i="2"/>
  <c r="U38" i="8"/>
  <c r="V38" i="8"/>
  <c r="AJ38" i="8" s="1"/>
  <c r="AJ16" i="8"/>
  <c r="V54" i="2"/>
  <c r="V229" i="2"/>
  <c r="V112" i="2"/>
  <c r="V271" i="2"/>
  <c r="V35" i="2"/>
  <c r="Q191" i="2"/>
  <c r="Q210" i="2"/>
  <c r="Q92" i="2"/>
  <c r="Q337" i="2"/>
  <c r="V191" i="2"/>
  <c r="V377" i="2"/>
  <c r="V210" i="2"/>
  <c r="V337" i="2"/>
  <c r="V72" i="2"/>
  <c r="V249" i="2"/>
  <c r="V134" i="2"/>
  <c r="V293" i="2"/>
  <c r="Q249" i="2"/>
  <c r="Q35" i="2"/>
  <c r="Q72" i="2"/>
  <c r="Q271" i="2"/>
  <c r="AA55" i="8"/>
  <c r="AA31" i="8"/>
  <c r="X72" i="2"/>
  <c r="X271" i="2"/>
  <c r="X92" i="2"/>
  <c r="X315" i="2"/>
  <c r="X249" i="2"/>
  <c r="X35" i="2"/>
  <c r="X210" i="2"/>
  <c r="X112" i="2"/>
  <c r="X191" i="2"/>
  <c r="X229" i="2"/>
  <c r="X337" i="2"/>
  <c r="X54" i="2"/>
  <c r="X134" i="2"/>
  <c r="X153" i="2"/>
  <c r="X293" i="2"/>
  <c r="X377" i="2"/>
  <c r="L92" i="2"/>
  <c r="L191" i="2"/>
  <c r="L315" i="2"/>
  <c r="L337" i="2"/>
  <c r="L35" i="2"/>
  <c r="L134" i="2"/>
  <c r="L229" i="2"/>
  <c r="L72" i="2"/>
  <c r="L210" i="2"/>
  <c r="L249" i="2"/>
  <c r="L112" i="2"/>
  <c r="L271" i="2"/>
  <c r="L377" i="2"/>
  <c r="L357" i="2"/>
  <c r="H377" i="2"/>
  <c r="H357" i="2"/>
  <c r="H337" i="2"/>
  <c r="H315" i="2"/>
  <c r="H293" i="2"/>
  <c r="H271" i="2"/>
  <c r="H229" i="2"/>
  <c r="H249" i="2"/>
  <c r="H153" i="2"/>
  <c r="H210" i="2"/>
  <c r="H191" i="2"/>
  <c r="H172" i="2"/>
  <c r="H134" i="2"/>
  <c r="H92" i="2"/>
  <c r="H112" i="2"/>
  <c r="H72" i="2"/>
  <c r="H54" i="2"/>
  <c r="H35" i="2"/>
  <c r="T2" i="8"/>
  <c r="L153" i="2"/>
  <c r="L293" i="2"/>
  <c r="L172" i="2"/>
  <c r="T357" i="2"/>
  <c r="T377" i="2"/>
  <c r="T315" i="2"/>
  <c r="T337" i="2"/>
  <c r="T293" i="2"/>
  <c r="T271" i="2"/>
  <c r="T249" i="2"/>
  <c r="T210" i="2"/>
  <c r="T229" i="2"/>
  <c r="T191" i="2"/>
  <c r="T172" i="2"/>
  <c r="T134" i="2"/>
  <c r="T153" i="2"/>
  <c r="T112" i="2"/>
  <c r="T72" i="2"/>
  <c r="T54" i="2"/>
  <c r="T92" i="2"/>
  <c r="T35" i="2"/>
  <c r="P377" i="2"/>
  <c r="P357" i="2"/>
  <c r="P315" i="2"/>
  <c r="P337" i="2"/>
  <c r="P271" i="2"/>
  <c r="P293" i="2"/>
  <c r="P249" i="2"/>
  <c r="P210" i="2"/>
  <c r="P229" i="2"/>
  <c r="P153" i="2"/>
  <c r="P191" i="2"/>
  <c r="P172" i="2"/>
  <c r="P134" i="2"/>
  <c r="P112" i="2"/>
  <c r="P92" i="2"/>
  <c r="P72" i="2"/>
  <c r="P54" i="2"/>
  <c r="P35" i="2"/>
  <c r="AI377" i="2"/>
  <c r="AI357" i="2"/>
  <c r="AI337" i="2"/>
  <c r="AI315" i="2"/>
  <c r="AI293" i="2"/>
  <c r="AI271" i="2"/>
  <c r="AI249" i="2"/>
  <c r="AI229" i="2"/>
  <c r="AI191" i="2"/>
  <c r="AI172" i="2"/>
  <c r="AI210" i="2"/>
  <c r="AI112" i="2"/>
  <c r="AI153" i="2"/>
  <c r="AI134" i="2"/>
  <c r="AI72" i="2"/>
  <c r="AI54" i="2"/>
  <c r="AI92" i="2"/>
  <c r="AI35" i="2"/>
  <c r="AL377" i="2"/>
  <c r="AL357" i="2"/>
  <c r="AL337" i="2"/>
  <c r="AL315" i="2"/>
  <c r="AL271" i="2"/>
  <c r="AL210" i="2"/>
  <c r="AL293" i="2"/>
  <c r="AL229" i="2"/>
  <c r="AL191" i="2"/>
  <c r="AL134" i="2"/>
  <c r="AL249" i="2"/>
  <c r="AL172" i="2"/>
  <c r="AL112" i="2"/>
  <c r="AL92" i="2"/>
  <c r="AL35" i="2"/>
  <c r="AL72" i="2"/>
  <c r="AL153" i="2"/>
  <c r="AL54" i="2"/>
  <c r="AO377" i="2"/>
  <c r="AO357" i="2"/>
  <c r="AO337" i="2"/>
  <c r="AO315" i="2"/>
  <c r="AO249" i="2"/>
  <c r="AO293" i="2"/>
  <c r="AO271" i="2"/>
  <c r="AO229" i="2"/>
  <c r="AO191" i="2"/>
  <c r="AO172" i="2"/>
  <c r="AO210" i="2"/>
  <c r="AO112" i="2"/>
  <c r="AO153" i="2"/>
  <c r="AO72" i="2"/>
  <c r="AO54" i="2"/>
  <c r="AO92" i="2"/>
  <c r="AO1" i="2"/>
  <c r="AO134" i="2"/>
  <c r="AO35" i="2"/>
  <c r="H2" i="8"/>
  <c r="R16" i="8"/>
  <c r="R38" i="8" s="1"/>
  <c r="J2" i="8"/>
  <c r="N2" i="8"/>
  <c r="F16" i="8"/>
  <c r="F38" i="8" s="1"/>
  <c r="M2" i="8"/>
  <c r="S2" i="8"/>
  <c r="D2" i="8"/>
  <c r="I2" i="8"/>
  <c r="P2" i="8"/>
  <c r="U2" i="8"/>
  <c r="Q38" i="8"/>
  <c r="O2" i="8"/>
  <c r="C16" i="8"/>
  <c r="C38" i="8" s="1"/>
  <c r="K16" i="8"/>
  <c r="K38" i="8" s="1"/>
  <c r="X16" i="8"/>
  <c r="G43" i="7"/>
  <c r="G56" i="7"/>
  <c r="G55" i="7"/>
  <c r="G54" i="7"/>
  <c r="G53" i="7"/>
  <c r="G52" i="7"/>
  <c r="G51" i="7"/>
  <c r="G50" i="7"/>
  <c r="G49" i="7"/>
  <c r="G48" i="7"/>
  <c r="G47" i="7"/>
  <c r="G45" i="7"/>
  <c r="G44" i="7"/>
  <c r="G42" i="7"/>
  <c r="G41" i="7"/>
  <c r="G40" i="7"/>
  <c r="G32" i="7"/>
  <c r="G31" i="7"/>
  <c r="G30" i="7"/>
  <c r="G29" i="7"/>
  <c r="G28" i="7"/>
  <c r="G27" i="7"/>
  <c r="G26" i="7"/>
  <c r="G25" i="7"/>
  <c r="G24" i="7"/>
  <c r="G22" i="7"/>
  <c r="G21" i="7"/>
  <c r="G19" i="7"/>
  <c r="G18" i="7"/>
  <c r="X3" i="7"/>
  <c r="X2" i="7" s="1"/>
  <c r="V3" i="7"/>
  <c r="V16" i="7" s="1"/>
  <c r="U3" i="7"/>
  <c r="U16" i="7" s="1"/>
  <c r="T3" i="7"/>
  <c r="T16" i="7" s="1"/>
  <c r="S3" i="7"/>
  <c r="S16" i="7" s="1"/>
  <c r="R3" i="7"/>
  <c r="R16" i="7" s="1"/>
  <c r="Q3" i="7"/>
  <c r="Q16" i="7" s="1"/>
  <c r="Q38" i="7" s="1"/>
  <c r="P3" i="7"/>
  <c r="P16" i="7" s="1"/>
  <c r="P38" i="7" s="1"/>
  <c r="O3" i="7"/>
  <c r="O16" i="7" s="1"/>
  <c r="O38" i="7" s="1"/>
  <c r="N3" i="7"/>
  <c r="N16" i="7" s="1"/>
  <c r="N38" i="7" s="1"/>
  <c r="M3" i="7"/>
  <c r="M2" i="7" s="1"/>
  <c r="L3" i="7"/>
  <c r="L16" i="7" s="1"/>
  <c r="L38" i="7" s="1"/>
  <c r="K3" i="7"/>
  <c r="K16" i="7" s="1"/>
  <c r="K38" i="7" s="1"/>
  <c r="J3" i="7"/>
  <c r="J16" i="7" s="1"/>
  <c r="J38" i="7" s="1"/>
  <c r="I3" i="7"/>
  <c r="I2" i="7" s="1"/>
  <c r="H3" i="7"/>
  <c r="H2" i="7" s="1"/>
  <c r="G3" i="7"/>
  <c r="G16" i="7" s="1"/>
  <c r="G38" i="7" s="1"/>
  <c r="F3" i="7"/>
  <c r="F16" i="7" s="1"/>
  <c r="F38" i="7" s="1"/>
  <c r="E3" i="7"/>
  <c r="E16" i="7" s="1"/>
  <c r="E38" i="7" s="1"/>
  <c r="D3" i="7"/>
  <c r="D2" i="7" s="1"/>
  <c r="C3" i="7"/>
  <c r="C16" i="7" s="1"/>
  <c r="C38" i="7" s="1"/>
  <c r="F2" i="7"/>
  <c r="E2" i="7"/>
  <c r="T50" i="6"/>
  <c r="T60" i="6" s="1"/>
  <c r="R50" i="6"/>
  <c r="Q50" i="6"/>
  <c r="P50" i="6"/>
  <c r="O50" i="6"/>
  <c r="L50" i="6"/>
  <c r="N50" i="6"/>
  <c r="T41" i="6"/>
  <c r="R41" i="6"/>
  <c r="Q41" i="6"/>
  <c r="P41" i="6"/>
  <c r="O41" i="6"/>
  <c r="N41" i="6"/>
  <c r="M41" i="6"/>
  <c r="L41" i="6"/>
  <c r="K41" i="6"/>
  <c r="J41" i="6"/>
  <c r="I41" i="6"/>
  <c r="H41" i="6"/>
  <c r="G41" i="6"/>
  <c r="F41" i="6"/>
  <c r="E41" i="6"/>
  <c r="D41" i="6"/>
  <c r="C41" i="6"/>
  <c r="Q30" i="6"/>
  <c r="P30" i="6"/>
  <c r="O30" i="6"/>
  <c r="L30" i="6"/>
  <c r="R30" i="6"/>
  <c r="R21" i="6"/>
  <c r="Q21" i="6"/>
  <c r="P21" i="6"/>
  <c r="O21" i="6"/>
  <c r="L21" i="6"/>
  <c r="AA53" i="7" l="1"/>
  <c r="AI53" i="7" s="1"/>
  <c r="AA41" i="7"/>
  <c r="AI41" i="7" s="1"/>
  <c r="AA54" i="7"/>
  <c r="AI54" i="7" s="1"/>
  <c r="AA55" i="7"/>
  <c r="AI55" i="7" s="1"/>
  <c r="AA47" i="7"/>
  <c r="AI47" i="7" s="1"/>
  <c r="AA32" i="7"/>
  <c r="AI32" i="7" s="1"/>
  <c r="AA56" i="7"/>
  <c r="AA52" i="7"/>
  <c r="AI52" i="7" s="1"/>
  <c r="AA48" i="7"/>
  <c r="AI48" i="7" s="1"/>
  <c r="AA40" i="7"/>
  <c r="AI40" i="7" s="1"/>
  <c r="AA27" i="7"/>
  <c r="AI27" i="7" s="1"/>
  <c r="AA28" i="7"/>
  <c r="AI28" i="7" s="1"/>
  <c r="AA24" i="7"/>
  <c r="AI24" i="7" s="1"/>
  <c r="AA31" i="7"/>
  <c r="AI31" i="7" s="1"/>
  <c r="AA29" i="7"/>
  <c r="AI29" i="7" s="1"/>
  <c r="AA25" i="7"/>
  <c r="AI25" i="7" s="1"/>
  <c r="AA21" i="7"/>
  <c r="AI21" i="7" s="1"/>
  <c r="AA30" i="7"/>
  <c r="AI30" i="7" s="1"/>
  <c r="AA26" i="7"/>
  <c r="AI26" i="7" s="1"/>
  <c r="AA47" i="8"/>
  <c r="AA44" i="8"/>
  <c r="AA52" i="8"/>
  <c r="AA50" i="7"/>
  <c r="AI50" i="7" s="1"/>
  <c r="AA18" i="8"/>
  <c r="AA28" i="8"/>
  <c r="AA30" i="8"/>
  <c r="AA27" i="8"/>
  <c r="AA40" i="8"/>
  <c r="AA32" i="8"/>
  <c r="AA20" i="8"/>
  <c r="AA21" i="8"/>
  <c r="AA24" i="8"/>
  <c r="J2" i="7"/>
  <c r="R2" i="7"/>
  <c r="X38" i="8"/>
  <c r="S2" i="7"/>
  <c r="AA49" i="7"/>
  <c r="AI49" i="7" s="1"/>
  <c r="U38" i="7"/>
  <c r="AA22" i="8"/>
  <c r="AA23" i="8"/>
  <c r="AA19" i="8"/>
  <c r="AA42" i="8"/>
  <c r="AA43" i="8"/>
  <c r="AA45" i="8"/>
  <c r="AA46" i="8"/>
  <c r="T38" i="7"/>
  <c r="T35" i="6"/>
  <c r="T34" i="6"/>
  <c r="T2" i="7"/>
  <c r="N21" i="6"/>
  <c r="T36" i="6"/>
  <c r="U2" i="7"/>
  <c r="S38" i="7"/>
  <c r="C2" i="7"/>
  <c r="K2" i="7"/>
  <c r="N30" i="6"/>
  <c r="O2" i="7"/>
  <c r="X16" i="7"/>
  <c r="R38" i="7"/>
  <c r="V38" i="7"/>
  <c r="AI38" i="7" s="1"/>
  <c r="D16" i="7"/>
  <c r="D38" i="7" s="1"/>
  <c r="P2" i="7"/>
  <c r="I16" i="7"/>
  <c r="I38" i="7" s="1"/>
  <c r="M16" i="7"/>
  <c r="M38" i="7" s="1"/>
  <c r="H16" i="7"/>
  <c r="H38" i="7" s="1"/>
  <c r="N2" i="7"/>
  <c r="AA19" i="7" l="1"/>
  <c r="AI19" i="7" s="1"/>
  <c r="AA44" i="7"/>
  <c r="AI44" i="7" s="1"/>
  <c r="AA51" i="7"/>
  <c r="AI51" i="7" s="1"/>
  <c r="AA18" i="7"/>
  <c r="AI18" i="7" s="1"/>
  <c r="AA45" i="7"/>
  <c r="AI45" i="7" s="1"/>
  <c r="X38" i="7"/>
  <c r="AH38" i="7"/>
  <c r="AA20" i="7"/>
  <c r="AI20" i="7" s="1"/>
  <c r="AA43" i="7"/>
  <c r="AI43" i="7" s="1"/>
  <c r="AA22" i="7"/>
  <c r="AI22" i="7" s="1"/>
  <c r="AA23" i="7"/>
  <c r="AI23" i="7" s="1"/>
  <c r="AA42" i="7"/>
  <c r="AI42" i="7" s="1"/>
  <c r="Q24" i="8"/>
  <c r="Q18" i="8"/>
  <c r="L56" i="8" l="1"/>
  <c r="L41" i="8"/>
  <c r="V32" i="7"/>
  <c r="Q45" i="8"/>
  <c r="Q54" i="8"/>
  <c r="Q51" i="8"/>
  <c r="Q49" i="8"/>
  <c r="Q52" i="8"/>
  <c r="Q28" i="8"/>
  <c r="Q56" i="7"/>
  <c r="L30" i="7"/>
  <c r="Q41" i="7"/>
  <c r="L31" i="7"/>
  <c r="L53" i="7"/>
  <c r="Q47" i="8"/>
  <c r="Q46" i="8"/>
  <c r="Q48" i="8"/>
  <c r="Q31" i="8"/>
  <c r="V20" i="7"/>
  <c r="V24" i="7"/>
  <c r="Q40" i="7"/>
  <c r="Q44" i="7"/>
  <c r="L56" i="7"/>
  <c r="Q25" i="8"/>
  <c r="V54" i="7"/>
  <c r="Q48" i="7"/>
  <c r="Q32" i="7"/>
  <c r="L27" i="7"/>
  <c r="L51" i="7"/>
  <c r="Q29" i="8"/>
  <c r="V55" i="7"/>
  <c r="Q27" i="7"/>
  <c r="Q26" i="7"/>
  <c r="L45" i="7"/>
  <c r="L41" i="7"/>
  <c r="Q20" i="8"/>
  <c r="V40" i="7"/>
  <c r="V30" i="7"/>
  <c r="Q54" i="7"/>
  <c r="L29" i="7"/>
  <c r="L28" i="7"/>
  <c r="L25" i="8"/>
  <c r="V23" i="7"/>
  <c r="L48" i="7"/>
  <c r="L18" i="8"/>
  <c r="V25" i="7"/>
  <c r="V26" i="7"/>
  <c r="Q29" i="7"/>
  <c r="Q51" i="7"/>
  <c r="L50" i="7"/>
  <c r="Q18" i="7"/>
  <c r="L22" i="8"/>
  <c r="V27" i="7"/>
  <c r="V49" i="7"/>
  <c r="Q31" i="7"/>
  <c r="Q28" i="7"/>
  <c r="L18" i="7"/>
  <c r="L47" i="7"/>
  <c r="V31" i="7"/>
  <c r="V51" i="7"/>
  <c r="Q22" i="7"/>
  <c r="Q23" i="7"/>
  <c r="Q30" i="7"/>
  <c r="L21" i="7"/>
  <c r="L49" i="7"/>
  <c r="Q26" i="8"/>
  <c r="V18" i="7"/>
  <c r="Q50" i="7"/>
  <c r="L19" i="7"/>
  <c r="L20" i="7"/>
  <c r="L42" i="7"/>
  <c r="L43" i="7"/>
  <c r="V29" i="7"/>
  <c r="V28" i="7"/>
  <c r="Q45" i="7"/>
  <c r="Q53" i="7"/>
  <c r="L52" i="7"/>
  <c r="L29" i="8"/>
  <c r="L28" i="8"/>
  <c r="V50" i="7"/>
  <c r="V44" i="7"/>
  <c r="Q21" i="7"/>
  <c r="Q47" i="7"/>
  <c r="L40" i="7"/>
  <c r="L55" i="7"/>
  <c r="V52" i="7"/>
  <c r="Q25" i="7"/>
  <c r="Q49" i="7"/>
  <c r="L24" i="7"/>
  <c r="L44" i="7"/>
  <c r="L26" i="8"/>
  <c r="V48" i="7"/>
  <c r="V53" i="7"/>
  <c r="Q19" i="7"/>
  <c r="Q20" i="7"/>
  <c r="Q42" i="7"/>
  <c r="Q43" i="7"/>
  <c r="L22" i="7"/>
  <c r="L23" i="7"/>
  <c r="L32" i="7"/>
  <c r="L31" i="8"/>
  <c r="Q23" i="8"/>
  <c r="V21" i="7"/>
  <c r="V47" i="7"/>
  <c r="Q52" i="7"/>
  <c r="L25" i="7"/>
  <c r="L26" i="7"/>
  <c r="Q24" i="7"/>
  <c r="Q55" i="7"/>
  <c r="L54" i="7"/>
  <c r="L24" i="8"/>
  <c r="V28" i="8"/>
  <c r="AJ28" i="8" s="1"/>
  <c r="V31" i="8"/>
  <c r="AJ31" i="8" s="1"/>
  <c r="V25" i="8"/>
  <c r="AJ25" i="8" s="1"/>
  <c r="V24" i="8"/>
  <c r="AJ24" i="8" s="1"/>
  <c r="V26" i="8"/>
  <c r="V29" i="8"/>
  <c r="AJ29" i="8" s="1"/>
  <c r="V41" i="7"/>
  <c r="V56" i="7"/>
  <c r="V18" i="8"/>
  <c r="AJ18" i="8" s="1"/>
  <c r="V54" i="8"/>
  <c r="AJ54" i="8" s="1"/>
  <c r="Q22" i="8" l="1"/>
  <c r="G20" i="7"/>
  <c r="L40" i="8"/>
  <c r="G20" i="8"/>
  <c r="Q43" i="8"/>
  <c r="V45" i="7"/>
  <c r="L47" i="8"/>
  <c r="L51" i="8"/>
  <c r="L49" i="8"/>
  <c r="V43" i="7"/>
  <c r="L19" i="8"/>
  <c r="L20" i="8"/>
  <c r="V22" i="7"/>
  <c r="Q41" i="8"/>
  <c r="Q56" i="8"/>
  <c r="L21" i="8"/>
  <c r="Q21" i="8"/>
  <c r="Q19" i="8"/>
  <c r="V19" i="7"/>
  <c r="V20" i="8"/>
  <c r="AJ20" i="8" s="1"/>
  <c r="L54" i="8"/>
  <c r="L48" i="8"/>
  <c r="L52" i="8"/>
  <c r="V23" i="8"/>
  <c r="AJ23" i="8" s="1"/>
  <c r="Q40" i="8"/>
  <c r="V49" i="8"/>
  <c r="V51" i="8"/>
  <c r="AJ51" i="8" s="1"/>
  <c r="V52" i="8"/>
  <c r="V41" i="8"/>
  <c r="V56" i="8"/>
  <c r="V21" i="8"/>
  <c r="AJ21" i="8" s="1"/>
  <c r="L42" i="8" l="1"/>
  <c r="V40" i="8"/>
  <c r="AJ40" i="8" s="1"/>
  <c r="L45" i="8"/>
  <c r="V22" i="8"/>
  <c r="AJ22" i="8" s="1"/>
  <c r="Q44" i="8"/>
  <c r="V48" i="8"/>
  <c r="V42" i="7"/>
  <c r="V19" i="8"/>
  <c r="AJ19" i="8" s="1"/>
  <c r="V47" i="8"/>
  <c r="AJ47" i="8" s="1"/>
  <c r="Q42" i="8"/>
  <c r="V42" i="8" l="1"/>
  <c r="AJ42" i="8" s="1"/>
  <c r="L44" i="8"/>
  <c r="V44" i="8"/>
  <c r="AJ44" i="8" s="1"/>
  <c r="L27" i="8"/>
  <c r="Q27" i="8"/>
  <c r="V45" i="8"/>
  <c r="AJ45" i="8" s="1"/>
  <c r="V46" i="8"/>
  <c r="V43" i="8"/>
  <c r="AJ43" i="8" s="1"/>
  <c r="V27" i="8" l="1"/>
  <c r="AJ27" i="8" s="1"/>
  <c r="L30" i="8"/>
  <c r="Q30" i="8"/>
  <c r="L50" i="8" l="1"/>
  <c r="Q50" i="8"/>
  <c r="V50" i="8"/>
  <c r="AJ50" i="8" s="1"/>
  <c r="Q32" i="8"/>
  <c r="L32" i="8"/>
  <c r="Q53" i="8"/>
  <c r="V30" i="8"/>
  <c r="AJ30" i="8" s="1"/>
  <c r="Q55" i="8" l="1"/>
  <c r="L53" i="8"/>
  <c r="V32" i="8"/>
  <c r="AJ32" i="8" s="1"/>
  <c r="L55" i="8" l="1"/>
  <c r="V53" i="8"/>
  <c r="AJ53" i="8" s="1"/>
  <c r="V55" i="8" l="1"/>
  <c r="AJ55" i="8" s="1"/>
  <c r="X30" i="6" l="1"/>
  <c r="X35" i="6" l="1"/>
  <c r="X34" i="6"/>
  <c r="X36" i="6"/>
  <c r="BW477" i="9" l="1"/>
  <c r="BW599" i="9"/>
  <c r="BW593" i="9"/>
  <c r="BW596" i="9"/>
  <c r="BW587" i="9" l="1"/>
  <c r="BW590" i="9"/>
  <c r="BW584" i="9" l="1"/>
  <c r="BW569" i="9"/>
  <c r="BW465" i="9"/>
  <c r="BW462" i="9"/>
  <c r="BW453" i="9"/>
  <c r="BW459" i="9"/>
  <c r="BJ569" i="9" l="1"/>
  <c r="BJ578" i="9"/>
  <c r="BJ572" i="9" l="1"/>
  <c r="BJ575" i="9"/>
  <c r="BJ581" i="9"/>
  <c r="BJ465" i="9" l="1"/>
  <c r="BJ462" i="9"/>
  <c r="BJ459" i="9"/>
  <c r="BJ453" i="9"/>
  <c r="W477" i="9" l="1"/>
  <c r="W496" i="9"/>
  <c r="W480" i="9"/>
  <c r="W187" i="9"/>
  <c r="W193" i="9"/>
  <c r="W166" i="9"/>
  <c r="W560" i="9"/>
  <c r="W499" i="9"/>
  <c r="AJ477" i="9"/>
  <c r="AJ554" i="9"/>
  <c r="AJ244" i="9"/>
  <c r="AJ539" i="9"/>
  <c r="AJ229" i="9"/>
  <c r="AJ545" i="9"/>
  <c r="AJ548" i="9"/>
  <c r="AJ370" i="9"/>
  <c r="AJ208" i="9"/>
  <c r="AJ367" i="9"/>
  <c r="AJ205" i="9"/>
  <c r="AJ468" i="9"/>
  <c r="AJ471" i="9"/>
  <c r="AJ388" i="9"/>
  <c r="AJ223" i="9"/>
  <c r="AJ214" i="9"/>
  <c r="AW563" i="9"/>
  <c r="AW459" i="9" l="1"/>
  <c r="AW453" i="9"/>
  <c r="AW511" i="9"/>
  <c r="AW502" i="9"/>
  <c r="AJ560" i="9"/>
  <c r="AJ151" i="9"/>
  <c r="AW462" i="9"/>
  <c r="AW420" i="9"/>
  <c r="AW418" i="9"/>
  <c r="AJ313" i="9"/>
  <c r="AI310" i="9"/>
  <c r="W163" i="9"/>
  <c r="W148" i="9" s="1"/>
  <c r="S148" i="9"/>
  <c r="S309" i="9" s="1"/>
  <c r="W309" i="9" s="1"/>
  <c r="AJ456" i="9"/>
  <c r="AJ465" i="9"/>
  <c r="AJ511" i="9"/>
  <c r="W450" i="9"/>
  <c r="W456" i="9"/>
  <c r="W474" i="9"/>
  <c r="AW465" i="9"/>
  <c r="AJ14" i="9"/>
  <c r="AI11" i="9"/>
  <c r="AJ252" i="9"/>
  <c r="AJ250" i="9"/>
  <c r="AJ376" i="9"/>
  <c r="AF310" i="9"/>
  <c r="AF447" i="9" s="1"/>
  <c r="AJ505" i="9"/>
  <c r="AJ453" i="9"/>
  <c r="AJ459" i="9"/>
  <c r="AJ462" i="9"/>
  <c r="W453" i="9"/>
  <c r="W459" i="9"/>
  <c r="AW560" i="9"/>
  <c r="AJ536" i="9"/>
  <c r="AJ557" i="9"/>
  <c r="AJ508" i="9"/>
  <c r="W486" i="9"/>
  <c r="AJ502" i="9"/>
  <c r="AJ551" i="9"/>
  <c r="AJ514" i="9"/>
  <c r="AJ450" i="9"/>
  <c r="W355" i="9"/>
  <c r="W465" i="9"/>
  <c r="AJ148" i="9" l="1"/>
  <c r="AI95" i="9"/>
  <c r="AI109" i="9" s="1"/>
  <c r="AI147" i="9" s="1"/>
  <c r="AJ147" i="9" s="1"/>
  <c r="AJ11" i="9"/>
  <c r="AJ95" i="9" s="1"/>
  <c r="AJ109" i="9" s="1"/>
  <c r="AJ310" i="9"/>
  <c r="AM310" i="9"/>
  <c r="AM447" i="9" s="1"/>
  <c r="AW447" i="9" s="1"/>
  <c r="AI148" i="9"/>
  <c r="AI309" i="9" s="1"/>
  <c r="S310" i="9"/>
  <c r="S447" i="9" s="1"/>
  <c r="W447" i="9" s="1"/>
  <c r="W325" i="9"/>
  <c r="W310" i="9" s="1"/>
  <c r="AW310" i="9"/>
  <c r="W462" i="9"/>
  <c r="W493" i="9"/>
  <c r="AI447" i="9" l="1"/>
  <c r="AJ447" i="9" s="1"/>
  <c r="AJ309" i="9"/>
  <c r="AO266" i="2" l="1"/>
  <c r="AO61" i="2"/>
  <c r="AO344" i="2"/>
  <c r="AO283" i="2"/>
  <c r="AO222" i="2"/>
  <c r="AO263" i="2"/>
  <c r="AO219" i="2"/>
  <c r="AO136" i="2"/>
  <c r="AO221" i="2"/>
  <c r="AO181" i="2"/>
  <c r="AO45" i="2"/>
  <c r="AO25" i="2"/>
  <c r="AO349" i="2"/>
  <c r="AO346" i="2"/>
  <c r="AO304" i="2"/>
  <c r="AO328" i="2"/>
  <c r="AO240" i="2"/>
  <c r="AO174" i="2"/>
  <c r="AO308" i="2"/>
  <c r="AO303" i="2"/>
  <c r="AO310" i="2"/>
  <c r="AO114" i="2"/>
  <c r="AO66" i="2"/>
  <c r="AO327" i="2"/>
  <c r="AO220" i="2"/>
  <c r="AO287" i="2"/>
  <c r="AO146" i="2"/>
  <c r="AO77" i="2"/>
  <c r="AO49" i="2"/>
  <c r="AO97" i="2"/>
  <c r="AU255" i="2"/>
  <c r="AO64" i="2"/>
  <c r="AU205" i="2"/>
  <c r="AO63" i="2"/>
  <c r="AO22" i="2"/>
  <c r="AO196" i="2"/>
  <c r="AU106" i="2"/>
  <c r="AU56" i="2"/>
  <c r="AU321" i="2"/>
  <c r="AU260" i="2"/>
  <c r="AU251" i="2"/>
  <c r="AU120" i="2"/>
  <c r="AU165" i="2"/>
  <c r="AU141" i="2"/>
  <c r="AU23" i="2"/>
  <c r="Q274" i="2"/>
  <c r="Q252" i="2" s="1"/>
  <c r="AU161" i="3"/>
  <c r="AU62" i="3"/>
  <c r="AU122" i="3"/>
  <c r="AU80" i="3"/>
  <c r="AU345" i="3"/>
  <c r="AU104" i="3"/>
  <c r="AF289" i="2"/>
  <c r="AF267" i="2" s="1"/>
  <c r="AO350" i="2"/>
  <c r="AO215" i="2"/>
  <c r="AO58" i="2"/>
  <c r="AO79" i="2"/>
  <c r="AO379" i="2"/>
  <c r="AO149" i="2"/>
  <c r="AO48" i="2"/>
  <c r="AO43" i="2"/>
  <c r="AO239" i="2"/>
  <c r="AO185" i="2"/>
  <c r="AO280" i="2"/>
  <c r="AO193" i="2"/>
  <c r="AO255" i="2"/>
  <c r="AO212" i="2"/>
  <c r="AO165" i="2"/>
  <c r="AO28" i="2"/>
  <c r="AO317" i="2"/>
  <c r="AO217" i="2"/>
  <c r="AO384" i="2"/>
  <c r="AO277" i="2"/>
  <c r="AO67" i="2"/>
  <c r="AO203" i="2"/>
  <c r="AO392" i="2"/>
  <c r="AO394" i="2"/>
  <c r="AO331" i="2"/>
  <c r="AO324" i="2"/>
  <c r="AO223" i="2"/>
  <c r="AO184" i="2"/>
  <c r="AO148" i="2"/>
  <c r="AO180" i="2"/>
  <c r="AO178" i="2"/>
  <c r="AO26" i="2"/>
  <c r="AO330" i="2"/>
  <c r="AO264" i="2"/>
  <c r="AO260" i="2"/>
  <c r="AO199" i="2"/>
  <c r="AO326" i="2"/>
  <c r="AO237" i="2"/>
  <c r="AO204" i="2"/>
  <c r="AO74" i="2"/>
  <c r="AO102" i="2"/>
  <c r="AO103" i="2"/>
  <c r="AO46" i="2"/>
  <c r="AO56" i="2"/>
  <c r="AO161" i="2"/>
  <c r="AO104" i="2"/>
  <c r="AO123" i="2"/>
  <c r="AO142" i="2"/>
  <c r="AO143" i="2"/>
  <c r="AO37" i="2"/>
  <c r="AO155" i="2"/>
  <c r="AO321" i="2"/>
  <c r="AO265" i="2"/>
  <c r="AO201" i="2"/>
  <c r="AO144" i="2"/>
  <c r="AO286" i="2"/>
  <c r="AO282" i="2"/>
  <c r="AO99" i="2"/>
  <c r="AO391" i="2"/>
  <c r="AO388" i="2"/>
  <c r="AO198" i="2"/>
  <c r="AO205" i="2"/>
  <c r="AO164" i="2"/>
  <c r="AO306" i="2"/>
  <c r="AO234" i="2"/>
  <c r="AO167" i="2"/>
  <c r="AO295" i="2"/>
  <c r="AO87" i="2"/>
  <c r="AO284" i="2"/>
  <c r="AO329" i="2"/>
  <c r="AO339" i="2"/>
  <c r="AO241" i="2"/>
  <c r="AO225" i="2"/>
  <c r="AO65" i="2"/>
  <c r="AO325" i="2"/>
  <c r="AO387" i="2"/>
  <c r="AO305" i="2"/>
  <c r="AO231" i="2"/>
  <c r="AO162" i="2"/>
  <c r="AO106" i="2"/>
  <c r="AO145" i="2"/>
  <c r="AO163" i="2"/>
  <c r="AO238" i="2"/>
  <c r="AO179" i="2"/>
  <c r="AO47" i="2"/>
  <c r="AO139" i="2"/>
  <c r="AO183" i="2"/>
  <c r="AO224" i="2"/>
  <c r="AO200" i="2"/>
  <c r="AO182" i="2"/>
  <c r="AO82" i="2"/>
  <c r="AO40" i="2"/>
  <c r="AO30" i="2"/>
  <c r="AO19" i="2"/>
  <c r="AO100" i="2"/>
  <c r="AO105" i="2"/>
  <c r="AO395" i="2"/>
  <c r="AO27" i="2"/>
  <c r="AO94" i="2"/>
  <c r="AO158" i="2"/>
  <c r="AO79" i="3"/>
  <c r="AF274" i="2"/>
  <c r="AF252" i="2" s="1"/>
  <c r="AO101" i="3"/>
  <c r="AO177" i="2"/>
  <c r="AO349" i="3"/>
  <c r="AO183" i="3"/>
  <c r="AO185" i="3"/>
  <c r="AO59" i="2"/>
  <c r="AO78" i="2"/>
  <c r="AO81" i="3"/>
  <c r="AO100" i="3"/>
  <c r="V274" i="3"/>
  <c r="V252" i="3" s="1"/>
  <c r="AO159" i="2"/>
  <c r="AO331" i="3"/>
  <c r="AO324" i="3"/>
  <c r="AO329" i="3"/>
  <c r="AO157" i="2"/>
  <c r="AO216" i="2"/>
  <c r="AO98" i="2"/>
  <c r="AO386" i="2"/>
  <c r="AO383" i="2"/>
  <c r="AO392" i="3"/>
  <c r="AO394" i="3"/>
  <c r="AO195" i="2"/>
  <c r="AO60" i="3"/>
  <c r="AO67" i="3"/>
  <c r="AO83" i="3"/>
  <c r="AO65" i="3"/>
  <c r="AO121" i="3"/>
  <c r="AO197" i="2"/>
  <c r="AO140" i="2"/>
  <c r="AO57" i="2"/>
  <c r="AO343" i="2"/>
  <c r="AO119" i="2"/>
  <c r="AO175" i="2"/>
  <c r="AO106" i="3"/>
  <c r="AO120" i="3"/>
  <c r="AO235" i="2"/>
  <c r="AO214" i="2"/>
  <c r="AU309" i="2" l="1"/>
  <c r="AU140" i="2"/>
  <c r="AO80" i="3"/>
  <c r="AO99" i="3"/>
  <c r="AO243" i="3"/>
  <c r="AO388" i="3"/>
  <c r="AO103" i="3"/>
  <c r="AU125" i="3"/>
  <c r="AU347" i="2"/>
  <c r="AO124" i="3"/>
  <c r="AO84" i="3"/>
  <c r="AO125" i="3"/>
  <c r="AO182" i="3"/>
  <c r="AO56" i="3"/>
  <c r="AO61" i="3"/>
  <c r="AO309" i="3"/>
  <c r="AO165" i="3"/>
  <c r="AO122" i="3"/>
  <c r="AO179" i="3"/>
  <c r="AO62" i="3"/>
  <c r="AO86" i="3"/>
  <c r="AU388" i="3"/>
  <c r="AU81" i="3"/>
  <c r="AU106" i="3"/>
  <c r="AO104" i="3"/>
  <c r="AU351" i="3"/>
  <c r="AB274" i="3"/>
  <c r="AB252" i="3" s="1"/>
  <c r="AO39" i="3"/>
  <c r="AU348" i="3"/>
  <c r="AU392" i="3"/>
  <c r="AU346" i="3"/>
  <c r="AU387" i="3"/>
  <c r="Q274" i="3"/>
  <c r="Q252" i="3" s="1"/>
  <c r="AB289" i="3"/>
  <c r="AB267" i="3" s="1"/>
  <c r="AU164" i="3"/>
  <c r="AU61" i="3"/>
  <c r="AU160" i="3"/>
  <c r="AU396" i="2"/>
  <c r="AU124" i="3"/>
  <c r="AU180" i="3"/>
  <c r="AU303" i="3"/>
  <c r="AU236" i="3"/>
  <c r="AU101" i="3"/>
  <c r="AB289" i="2"/>
  <c r="AB267" i="2" s="1"/>
  <c r="AU185" i="2"/>
  <c r="AU236" i="2"/>
  <c r="AU99" i="2"/>
  <c r="AU65" i="3"/>
  <c r="AU218" i="3"/>
  <c r="Q289" i="3"/>
  <c r="Q267" i="3" s="1"/>
  <c r="AU60" i="3"/>
  <c r="AU84" i="3"/>
  <c r="AU197" i="2"/>
  <c r="AU65" i="2"/>
  <c r="AU244" i="2"/>
  <c r="AU352" i="2"/>
  <c r="AU221" i="3"/>
  <c r="AU178" i="3"/>
  <c r="AU218" i="2"/>
  <c r="AU159" i="2"/>
  <c r="AU389" i="3"/>
  <c r="AU302" i="3"/>
  <c r="AU82" i="2"/>
  <c r="L289" i="3"/>
  <c r="L267" i="3" s="1"/>
  <c r="AU41" i="2"/>
  <c r="AU261" i="2"/>
  <c r="AU79" i="3"/>
  <c r="AU328" i="3"/>
  <c r="AU243" i="3"/>
  <c r="AU381" i="2"/>
  <c r="AU56" i="3"/>
  <c r="AU217" i="3"/>
  <c r="AU179" i="3"/>
  <c r="AU162" i="3"/>
  <c r="V289" i="2"/>
  <c r="V267" i="2" s="1"/>
  <c r="AU180" i="2"/>
  <c r="AU184" i="2"/>
  <c r="AU148" i="2"/>
  <c r="AO96" i="3"/>
  <c r="AO138" i="3"/>
  <c r="AF289" i="3"/>
  <c r="AF267" i="3" s="1"/>
  <c r="AO114" i="3"/>
  <c r="AO47" i="3"/>
  <c r="AU199" i="3"/>
  <c r="AU233" i="3"/>
  <c r="AU260" i="3"/>
  <c r="AU323" i="3"/>
  <c r="AU259" i="3"/>
  <c r="AU287" i="3"/>
  <c r="AU257" i="3"/>
  <c r="AU284" i="3"/>
  <c r="AU214" i="3"/>
  <c r="AU58" i="3"/>
  <c r="AU49" i="3"/>
  <c r="AU383" i="3"/>
  <c r="AU301" i="3"/>
  <c r="AU145" i="3"/>
  <c r="AU254" i="3"/>
  <c r="AU341" i="3"/>
  <c r="AU47" i="3"/>
  <c r="AU198" i="3"/>
  <c r="AU280" i="3"/>
  <c r="AU265" i="3"/>
  <c r="AU129" i="3"/>
  <c r="AU279" i="3"/>
  <c r="AU44" i="3"/>
  <c r="AU64" i="3"/>
  <c r="AU203" i="3"/>
  <c r="AU281" i="3"/>
  <c r="AU26" i="3"/>
  <c r="AU22" i="3"/>
  <c r="AU219" i="3"/>
  <c r="AU27" i="3"/>
  <c r="AU285" i="3"/>
  <c r="AU380" i="3"/>
  <c r="AU29" i="3"/>
  <c r="AU23" i="3"/>
  <c r="V289" i="3"/>
  <c r="V267" i="3" s="1"/>
  <c r="AU43" i="3"/>
  <c r="AU42" i="3"/>
  <c r="AU317" i="3"/>
  <c r="AU237" i="3"/>
  <c r="AU325" i="3"/>
  <c r="AU120" i="3"/>
  <c r="AU238" i="3"/>
  <c r="AB274" i="2"/>
  <c r="AB252" i="2" s="1"/>
  <c r="AU202" i="2"/>
  <c r="AU128" i="2"/>
  <c r="AU382" i="2"/>
  <c r="AU383" i="2"/>
  <c r="AU37" i="2"/>
  <c r="AU123" i="2"/>
  <c r="AU326" i="2"/>
  <c r="AU75" i="2"/>
  <c r="AU76" i="2"/>
  <c r="AU17" i="2"/>
  <c r="AU18" i="2"/>
  <c r="AU105" i="2"/>
  <c r="AU217" i="2"/>
  <c r="AU300" i="2"/>
  <c r="AU301" i="2"/>
  <c r="AU43" i="2"/>
  <c r="AU295" i="2"/>
  <c r="AU253" i="2"/>
  <c r="AU254" i="2"/>
  <c r="AU342" i="2"/>
  <c r="AU79" i="2"/>
  <c r="AU155" i="2"/>
  <c r="AU241" i="2"/>
  <c r="AU47" i="2"/>
  <c r="AU160" i="2"/>
  <c r="AU273" i="2"/>
  <c r="AU390" i="2"/>
  <c r="AO320" i="2"/>
  <c r="AU350" i="2"/>
  <c r="AU87" i="2"/>
  <c r="AU124" i="2"/>
  <c r="AU275" i="2"/>
  <c r="AU276" i="2"/>
  <c r="AU351" i="2"/>
  <c r="AU60" i="2"/>
  <c r="AU168" i="2"/>
  <c r="AU285" i="2"/>
  <c r="AU389" i="2"/>
  <c r="AU143" i="2"/>
  <c r="AU204" i="2"/>
  <c r="AN289" i="2"/>
  <c r="AU311" i="2"/>
  <c r="AU26" i="2"/>
  <c r="AU119" i="2"/>
  <c r="AU214" i="2"/>
  <c r="AU332" i="2"/>
  <c r="AU48" i="2"/>
  <c r="AU163" i="2"/>
  <c r="AU234" i="2"/>
  <c r="AU317" i="2"/>
  <c r="AO298" i="2"/>
  <c r="AU212" i="2"/>
  <c r="AU282" i="2"/>
  <c r="AU24" i="2"/>
  <c r="AU86" i="2"/>
  <c r="AU213" i="2"/>
  <c r="AU330" i="2"/>
  <c r="AU19" i="2"/>
  <c r="AU147" i="2"/>
  <c r="AU182" i="2"/>
  <c r="AU319" i="2"/>
  <c r="AU320" i="2"/>
  <c r="AO257" i="2"/>
  <c r="AO323" i="2"/>
  <c r="AO347" i="2"/>
  <c r="AO120" i="2"/>
  <c r="AO261" i="2"/>
  <c r="AU379" i="3"/>
  <c r="AO124" i="2"/>
  <c r="AO390" i="2"/>
  <c r="AO141" i="2"/>
  <c r="AO251" i="2"/>
  <c r="AO75" i="2"/>
  <c r="AO213" i="2"/>
  <c r="AO198" i="3"/>
  <c r="AO42" i="3"/>
  <c r="AO285" i="3"/>
  <c r="AO319" i="2"/>
  <c r="AO64" i="3"/>
  <c r="AO46" i="3"/>
  <c r="AO141" i="3"/>
  <c r="AU202" i="3"/>
  <c r="AU193" i="3"/>
  <c r="AU138" i="3"/>
  <c r="AU298" i="3"/>
  <c r="AU96" i="3"/>
  <c r="AU37" i="3"/>
  <c r="AU148" i="3"/>
  <c r="AU295" i="3"/>
  <c r="AU141" i="3"/>
  <c r="AU276" i="3"/>
  <c r="AU386" i="3"/>
  <c r="AU397" i="2"/>
  <c r="AU127" i="3"/>
  <c r="AU94" i="3"/>
  <c r="AU263" i="3"/>
  <c r="AU142" i="3"/>
  <c r="AU258" i="3"/>
  <c r="AU212" i="3"/>
  <c r="AU397" i="3"/>
  <c r="AU155" i="3"/>
  <c r="AU117" i="3"/>
  <c r="AU307" i="3"/>
  <c r="AU16" i="3"/>
  <c r="AU136" i="3"/>
  <c r="AU74" i="3"/>
  <c r="AU381" i="3"/>
  <c r="AU59" i="3"/>
  <c r="AU24" i="3"/>
  <c r="AU195" i="3"/>
  <c r="AU262" i="3"/>
  <c r="AU205" i="3"/>
  <c r="AU185" i="3"/>
  <c r="AU100" i="3"/>
  <c r="AU99" i="3"/>
  <c r="AU76" i="3"/>
  <c r="AU231" i="3"/>
  <c r="AU251" i="3"/>
  <c r="AU396" i="3"/>
  <c r="AU21" i="3"/>
  <c r="AU224" i="3"/>
  <c r="AU103" i="3"/>
  <c r="AU394" i="3"/>
  <c r="AU331" i="3"/>
  <c r="AU349" i="3"/>
  <c r="Q289" i="2"/>
  <c r="Q267" i="2" s="1"/>
  <c r="V274" i="2"/>
  <c r="V252" i="2" s="1"/>
  <c r="AU50" i="2"/>
  <c r="AU104" i="2"/>
  <c r="AU280" i="2"/>
  <c r="L289" i="2"/>
  <c r="L267" i="2" s="1"/>
  <c r="AU97" i="2"/>
  <c r="AU137" i="2"/>
  <c r="AU138" i="2"/>
  <c r="AU225" i="2"/>
  <c r="AU333" i="2"/>
  <c r="AU125" i="2"/>
  <c r="AU42" i="2"/>
  <c r="AU156" i="2"/>
  <c r="AU157" i="2"/>
  <c r="AU231" i="2"/>
  <c r="AU306" i="2"/>
  <c r="AU84" i="2"/>
  <c r="AU164" i="2"/>
  <c r="AU281" i="2"/>
  <c r="AU394" i="2"/>
  <c r="AU66" i="2"/>
  <c r="AU179" i="2"/>
  <c r="AU277" i="2"/>
  <c r="AU395" i="2"/>
  <c r="AU80" i="2"/>
  <c r="AU183" i="2"/>
  <c r="AU286" i="2"/>
  <c r="AO117" i="2"/>
  <c r="AU393" i="2"/>
  <c r="AU100" i="2"/>
  <c r="AU201" i="2"/>
  <c r="AU264" i="2"/>
  <c r="AU44" i="2"/>
  <c r="AU94" i="2"/>
  <c r="AU215" i="2"/>
  <c r="AU296" i="2"/>
  <c r="AN274" i="2"/>
  <c r="AO76" i="2"/>
  <c r="AO254" i="2"/>
  <c r="AU57" i="2"/>
  <c r="AU167" i="2"/>
  <c r="AU238" i="2"/>
  <c r="AU324" i="2"/>
  <c r="AU67" i="2"/>
  <c r="AU107" i="2"/>
  <c r="AU221" i="2"/>
  <c r="AU329" i="2"/>
  <c r="AU81" i="2"/>
  <c r="AU118" i="2"/>
  <c r="AU243" i="2"/>
  <c r="AU345" i="2"/>
  <c r="AU186" i="2"/>
  <c r="AU325" i="2"/>
  <c r="AU29" i="2"/>
  <c r="AU127" i="2"/>
  <c r="AU222" i="2"/>
  <c r="AU302" i="2"/>
  <c r="AU61" i="2"/>
  <c r="AU176" i="2"/>
  <c r="AU242" i="2"/>
  <c r="AU339" i="2"/>
  <c r="AO160" i="2"/>
  <c r="AO80" i="2"/>
  <c r="AO44" i="2"/>
  <c r="AO186" i="2"/>
  <c r="AO332" i="2"/>
  <c r="AO242" i="2"/>
  <c r="AO243" i="2"/>
  <c r="AO351" i="2"/>
  <c r="AO389" i="2"/>
  <c r="AO168" i="2"/>
  <c r="AO29" i="2"/>
  <c r="AO176" i="2"/>
  <c r="AO23" i="2"/>
  <c r="AO309" i="2"/>
  <c r="AO145" i="3"/>
  <c r="AO251" i="3"/>
  <c r="AO44" i="3"/>
  <c r="AO148" i="3"/>
  <c r="AO391" i="3"/>
  <c r="AO284" i="3"/>
  <c r="AO136" i="3"/>
  <c r="AO43" i="3"/>
  <c r="AO49" i="3"/>
  <c r="AU114" i="3"/>
  <c r="AU146" i="3"/>
  <c r="AU339" i="3"/>
  <c r="AU174" i="3"/>
  <c r="AU273" i="3"/>
  <c r="AU18" i="3"/>
  <c r="AU200" i="3"/>
  <c r="AU318" i="3"/>
  <c r="AU39" i="3"/>
  <c r="AU157" i="3"/>
  <c r="AU86" i="3"/>
  <c r="AU167" i="3"/>
  <c r="AU344" i="3"/>
  <c r="AU183" i="3"/>
  <c r="AU115" i="3"/>
  <c r="AU143" i="3"/>
  <c r="AU46" i="3"/>
  <c r="AU83" i="2"/>
  <c r="AU22" i="2"/>
  <c r="AU149" i="2"/>
  <c r="AU322" i="2"/>
  <c r="AU323" i="2"/>
  <c r="AU64" i="2"/>
  <c r="AU49" i="2"/>
  <c r="AU162" i="2"/>
  <c r="AU278" i="2"/>
  <c r="AU279" i="2"/>
  <c r="AU392" i="2"/>
  <c r="L274" i="2"/>
  <c r="L252" i="2" s="1"/>
  <c r="AU30" i="2"/>
  <c r="AU146" i="2"/>
  <c r="AU237" i="2"/>
  <c r="AU348" i="2"/>
  <c r="AU193" i="2"/>
  <c r="AU297" i="2"/>
  <c r="AU298" i="2"/>
  <c r="AU16" i="2"/>
  <c r="AU114" i="2"/>
  <c r="AU198" i="2"/>
  <c r="AU305" i="2"/>
  <c r="AU28" i="2"/>
  <c r="AU121" i="2"/>
  <c r="AU216" i="2"/>
  <c r="AU299" i="2"/>
  <c r="AO301" i="2"/>
  <c r="AU303" i="2"/>
  <c r="AU27" i="2"/>
  <c r="AU145" i="2"/>
  <c r="AU206" i="2"/>
  <c r="AU318" i="2"/>
  <c r="AU40" i="2"/>
  <c r="AU129" i="2"/>
  <c r="AU224" i="2"/>
  <c r="AU304" i="2"/>
  <c r="AU85" i="2"/>
  <c r="AU122" i="2"/>
  <c r="AU256" i="2"/>
  <c r="AU257" i="2"/>
  <c r="AU349" i="2"/>
  <c r="AU45" i="2"/>
  <c r="AU158" i="2"/>
  <c r="AU265" i="2"/>
  <c r="AU388" i="2"/>
  <c r="AU68" i="2"/>
  <c r="AU194" i="2"/>
  <c r="AU195" i="2"/>
  <c r="AU258" i="2"/>
  <c r="AU384" i="2"/>
  <c r="AO96" i="2"/>
  <c r="AU219" i="2"/>
  <c r="AU343" i="2"/>
  <c r="AU101" i="2"/>
  <c r="AU142" i="2"/>
  <c r="AU233" i="2"/>
  <c r="AU344" i="2"/>
  <c r="AU38" i="2"/>
  <c r="AU39" i="2"/>
  <c r="AU126" i="2"/>
  <c r="AU259" i="2"/>
  <c r="AU379" i="2"/>
  <c r="AO276" i="2"/>
  <c r="AO127" i="2"/>
  <c r="AO218" i="2"/>
  <c r="AO285" i="2"/>
  <c r="AO81" i="2"/>
  <c r="AO348" i="2"/>
  <c r="AO125" i="2"/>
  <c r="AO259" i="2"/>
  <c r="AO147" i="2"/>
  <c r="AO302" i="2"/>
  <c r="AO16" i="2"/>
  <c r="AO206" i="2"/>
  <c r="AO122" i="2"/>
  <c r="AO86" i="2"/>
  <c r="AO281" i="2"/>
  <c r="AO83" i="2"/>
  <c r="AO60" i="2"/>
  <c r="AO101" i="2"/>
  <c r="AO126" i="2"/>
  <c r="AO258" i="2"/>
  <c r="AO146" i="3"/>
  <c r="AO295" i="3"/>
  <c r="AO287" i="3"/>
  <c r="AO382" i="2"/>
  <c r="AO142" i="3"/>
  <c r="AU282" i="3"/>
  <c r="AU165" i="3"/>
  <c r="AU391" i="3"/>
  <c r="AU121" i="3"/>
  <c r="AU182" i="3"/>
  <c r="AU326" i="3"/>
  <c r="AU306" i="3"/>
  <c r="AU329" i="3"/>
  <c r="AU240" i="3"/>
  <c r="AU320" i="3"/>
  <c r="AU304" i="3"/>
  <c r="AU83" i="3"/>
  <c r="AU67" i="3"/>
  <c r="AU309" i="3"/>
  <c r="AU241" i="3"/>
  <c r="AU222" i="3"/>
  <c r="AU380" i="2"/>
  <c r="AU324" i="3"/>
  <c r="L274" i="3"/>
  <c r="L252" i="3" s="1"/>
  <c r="AU95" i="2"/>
  <c r="AU96" i="2"/>
  <c r="AU196" i="2"/>
  <c r="AU63" i="2"/>
  <c r="AU178" i="2"/>
  <c r="AU340" i="2"/>
  <c r="AU341" i="2"/>
  <c r="AU116" i="2"/>
  <c r="AU117" i="2"/>
  <c r="AU288" i="2"/>
  <c r="AU77" i="2"/>
  <c r="AU239" i="2"/>
  <c r="AU62" i="2"/>
  <c r="AU175" i="2"/>
  <c r="AU287" i="2"/>
  <c r="AU391" i="2"/>
  <c r="AU177" i="2"/>
  <c r="AU220" i="2"/>
  <c r="AU327" i="2"/>
  <c r="AU46" i="2"/>
  <c r="AU161" i="2"/>
  <c r="AU232" i="2"/>
  <c r="AU310" i="2"/>
  <c r="AU74" i="2"/>
  <c r="AU115" i="2"/>
  <c r="AU223" i="2"/>
  <c r="AU331" i="2"/>
  <c r="AU308" i="2"/>
  <c r="AU59" i="2"/>
  <c r="AU174" i="2"/>
  <c r="AU240" i="2"/>
  <c r="AU328" i="2"/>
  <c r="AU103" i="2"/>
  <c r="AU144" i="2"/>
  <c r="AU235" i="2"/>
  <c r="AU346" i="2"/>
  <c r="AO138" i="2"/>
  <c r="AU98" i="2"/>
  <c r="AU199" i="2"/>
  <c r="AU262" i="2"/>
  <c r="AU25" i="2"/>
  <c r="AU78" i="2"/>
  <c r="AU181" i="2"/>
  <c r="AU284" i="2"/>
  <c r="AU20" i="2"/>
  <c r="AU21" i="2"/>
  <c r="AU139" i="2"/>
  <c r="AU200" i="2"/>
  <c r="AU307" i="2"/>
  <c r="AO279" i="2"/>
  <c r="AU136" i="2"/>
  <c r="AU263" i="2"/>
  <c r="AU385" i="2"/>
  <c r="AU386" i="2"/>
  <c r="AU58" i="2"/>
  <c r="AU166" i="2"/>
  <c r="AU283" i="2"/>
  <c r="AU387" i="2"/>
  <c r="AU102" i="2"/>
  <c r="AU203" i="2"/>
  <c r="AU266" i="2"/>
  <c r="AO39" i="2"/>
  <c r="AO62" i="2"/>
  <c r="AO202" i="2"/>
  <c r="AO107" i="2"/>
  <c r="AO68" i="2"/>
  <c r="AO42" i="2"/>
  <c r="AO166" i="2"/>
  <c r="AO352" i="2"/>
  <c r="AO299" i="2"/>
  <c r="AO342" i="2"/>
  <c r="AO236" i="2"/>
  <c r="AO24" i="2"/>
  <c r="AO262" i="2"/>
  <c r="AO118" i="2"/>
  <c r="AO244" i="2"/>
  <c r="AO121" i="2"/>
  <c r="AO84" i="2"/>
  <c r="AO50" i="2"/>
  <c r="AO85" i="2"/>
  <c r="AO345" i="2"/>
  <c r="AO307" i="2"/>
  <c r="AO273" i="2"/>
  <c r="AO128" i="2"/>
  <c r="AO393" i="2"/>
  <c r="AO288" i="2"/>
  <c r="AO224" i="3"/>
  <c r="AO219" i="3"/>
  <c r="AO217" i="3"/>
  <c r="AO218" i="3"/>
  <c r="AO222" i="3"/>
  <c r="AO240" i="3"/>
  <c r="AO236" i="3"/>
  <c r="AO344" i="3"/>
  <c r="AO348" i="3"/>
  <c r="AO117" i="3"/>
  <c r="AO174" i="3"/>
  <c r="AO180" i="3"/>
  <c r="AO328" i="3"/>
  <c r="AO127" i="3"/>
  <c r="AF274" i="3"/>
  <c r="AF252" i="3" s="1"/>
  <c r="AO18" i="2"/>
  <c r="AO21" i="2"/>
  <c r="AO115" i="2"/>
  <c r="AO129" i="2"/>
  <c r="AO381" i="2"/>
  <c r="AO397" i="2"/>
  <c r="AO380" i="2"/>
  <c r="AO396" i="2"/>
  <c r="AO333" i="2"/>
  <c r="AO318" i="2"/>
  <c r="AO178" i="3"/>
  <c r="AO160" i="3"/>
  <c r="AO326" i="3"/>
  <c r="AO161" i="3"/>
  <c r="AO303" i="3"/>
  <c r="AO162" i="3"/>
  <c r="AO260" i="3"/>
  <c r="AO389" i="3"/>
  <c r="AO325" i="3"/>
  <c r="AO306" i="3"/>
  <c r="AO164" i="3"/>
  <c r="AO387" i="3"/>
  <c r="AO282" i="3"/>
  <c r="AO273" i="3"/>
  <c r="AO202" i="3"/>
  <c r="AO302" i="3"/>
  <c r="AO307" i="3"/>
  <c r="AO265" i="3"/>
  <c r="AO38" i="2"/>
  <c r="AO41" i="2"/>
  <c r="AO20" i="2"/>
  <c r="AO323" i="3"/>
  <c r="AO301" i="3"/>
  <c r="AO386" i="3"/>
  <c r="AO298" i="3"/>
  <c r="AO157" i="3"/>
  <c r="AO304" i="3"/>
  <c r="AO257" i="3"/>
  <c r="AO263" i="3"/>
  <c r="AO221" i="3"/>
  <c r="AO259" i="3"/>
  <c r="AO320" i="3"/>
  <c r="AO205" i="3"/>
  <c r="AO276" i="3"/>
  <c r="AO233" i="3"/>
  <c r="AO254" i="3"/>
  <c r="AO167" i="3"/>
  <c r="AO59" i="3"/>
  <c r="AO200" i="3"/>
  <c r="AO281" i="3"/>
  <c r="AO203" i="3"/>
  <c r="AO212" i="3"/>
  <c r="AO280" i="3"/>
  <c r="AO258" i="3"/>
  <c r="AO214" i="3"/>
  <c r="AO195" i="3"/>
  <c r="AO383" i="3"/>
  <c r="AO193" i="3"/>
  <c r="AO262" i="3"/>
  <c r="AO279" i="3"/>
  <c r="AO317" i="3"/>
  <c r="AO379" i="3"/>
  <c r="AO253" i="2" l="1"/>
  <c r="AO17" i="2"/>
  <c r="AO322" i="2"/>
  <c r="AO95" i="2"/>
  <c r="AO137" i="2"/>
  <c r="AO159" i="3"/>
  <c r="AO119" i="3"/>
  <c r="AO75" i="3"/>
  <c r="AO296" i="2"/>
  <c r="AA274" i="2"/>
  <c r="AO278" i="2"/>
  <c r="AO385" i="3"/>
  <c r="AO139" i="3"/>
  <c r="AO256" i="3"/>
  <c r="AO275" i="3"/>
  <c r="AO235" i="3"/>
  <c r="AO216" i="3"/>
  <c r="AO74" i="3"/>
  <c r="AO37" i="3"/>
  <c r="AO385" i="2"/>
  <c r="AO156" i="2"/>
  <c r="AO297" i="2"/>
  <c r="AO76" i="3"/>
  <c r="AU333" i="3"/>
  <c r="AO137" i="3"/>
  <c r="AA289" i="2"/>
  <c r="AO311" i="2"/>
  <c r="AU311" i="3"/>
  <c r="AN289" i="3"/>
  <c r="AO143" i="3"/>
  <c r="AO256" i="2"/>
  <c r="AO155" i="3"/>
  <c r="AU289" i="2"/>
  <c r="AN267" i="2"/>
  <c r="AU267" i="2" s="1"/>
  <c r="AO199" i="3"/>
  <c r="AO275" i="2"/>
  <c r="AO40" i="3"/>
  <c r="AO98" i="3"/>
  <c r="AO140" i="3"/>
  <c r="AO343" i="3"/>
  <c r="AO175" i="3"/>
  <c r="AO177" i="3"/>
  <c r="AO300" i="2"/>
  <c r="AU296" i="3"/>
  <c r="AN274" i="3"/>
  <c r="AO194" i="2"/>
  <c r="AU274" i="2"/>
  <c r="AN252" i="2"/>
  <c r="AU252" i="2" s="1"/>
  <c r="AO116" i="2"/>
  <c r="AO94" i="3"/>
  <c r="AO58" i="3"/>
  <c r="AO339" i="3"/>
  <c r="AO351" i="3"/>
  <c r="AO241" i="3"/>
  <c r="AO346" i="3"/>
  <c r="AO345" i="3"/>
  <c r="AO231" i="3"/>
  <c r="AO237" i="3"/>
  <c r="AO238" i="3"/>
  <c r="AO318" i="3"/>
  <c r="AO118" i="3"/>
  <c r="AO115" i="3"/>
  <c r="AO333" i="3"/>
  <c r="AO396" i="3"/>
  <c r="AO21" i="3"/>
  <c r="AO27" i="3"/>
  <c r="AO23" i="3"/>
  <c r="AO380" i="3"/>
  <c r="AO397" i="3"/>
  <c r="AO22" i="3"/>
  <c r="AO381" i="3"/>
  <c r="AO24" i="3"/>
  <c r="AO29" i="3"/>
  <c r="AO16" i="3"/>
  <c r="AO26" i="3"/>
  <c r="AO18" i="3"/>
  <c r="AO215" i="3"/>
  <c r="AO234" i="3"/>
  <c r="AO41" i="3"/>
  <c r="AO158" i="3"/>
  <c r="AO277" i="3"/>
  <c r="AO176" i="3"/>
  <c r="AO299" i="3"/>
  <c r="AO196" i="3"/>
  <c r="AO255" i="3"/>
  <c r="AO321" i="3"/>
  <c r="AO342" i="3"/>
  <c r="AO20" i="3" l="1"/>
  <c r="AO38" i="3"/>
  <c r="AO384" i="3"/>
  <c r="AU319" i="3"/>
  <c r="AO156" i="3"/>
  <c r="AO17" i="3"/>
  <c r="AU140" i="3"/>
  <c r="AO297" i="3"/>
  <c r="AU175" i="3"/>
  <c r="AO300" i="3"/>
  <c r="AU232" i="3"/>
  <c r="AU197" i="3"/>
  <c r="AU38" i="3"/>
  <c r="AU20" i="3"/>
  <c r="AU176" i="3"/>
  <c r="AU78" i="3"/>
  <c r="AU75" i="3"/>
  <c r="AU384" i="3"/>
  <c r="AU137" i="3"/>
  <c r="AU321" i="3"/>
  <c r="AU119" i="3"/>
  <c r="AU216" i="3"/>
  <c r="AU253" i="3"/>
  <c r="AU255" i="3"/>
  <c r="AU158" i="3"/>
  <c r="AU235" i="3"/>
  <c r="AU156" i="3"/>
  <c r="AU159" i="3"/>
  <c r="AA289" i="3"/>
  <c r="AO311" i="3"/>
  <c r="AU277" i="3"/>
  <c r="AU342" i="3"/>
  <c r="AU194" i="3"/>
  <c r="AO78" i="3"/>
  <c r="AO232" i="3"/>
  <c r="AU116" i="3"/>
  <c r="AU213" i="3"/>
  <c r="AU299" i="3"/>
  <c r="AU340" i="3"/>
  <c r="AU322" i="3"/>
  <c r="AU234" i="3"/>
  <c r="AU343" i="3"/>
  <c r="AU95" i="3"/>
  <c r="AU177" i="3"/>
  <c r="AO296" i="3"/>
  <c r="AA274" i="3"/>
  <c r="AA267" i="2"/>
  <c r="AO267" i="2" s="1"/>
  <c r="AO289" i="2"/>
  <c r="AO233" i="2"/>
  <c r="AO232" i="2"/>
  <c r="AU97" i="3"/>
  <c r="AO97" i="3"/>
  <c r="AO278" i="3"/>
  <c r="AO341" i="2"/>
  <c r="AO340" i="2"/>
  <c r="AO213" i="3"/>
  <c r="AU196" i="3"/>
  <c r="AO197" i="3"/>
  <c r="AU274" i="3"/>
  <c r="AN252" i="3"/>
  <c r="AU252" i="3" s="1"/>
  <c r="AU57" i="3"/>
  <c r="AU300" i="3"/>
  <c r="AU297" i="3"/>
  <c r="AU215" i="3"/>
  <c r="AU118" i="3"/>
  <c r="AU40" i="3"/>
  <c r="AU289" i="3"/>
  <c r="AN267" i="3"/>
  <c r="AU267" i="3" s="1"/>
  <c r="AU77" i="3"/>
  <c r="AU139" i="3"/>
  <c r="AU19" i="3"/>
  <c r="AU278" i="3"/>
  <c r="AU385" i="3"/>
  <c r="AO319" i="3"/>
  <c r="AO322" i="3"/>
  <c r="AO95" i="3"/>
  <c r="AU98" i="3"/>
  <c r="AO57" i="3"/>
  <c r="AO194" i="3"/>
  <c r="AU17" i="3"/>
  <c r="AU275" i="3"/>
  <c r="AO253" i="3"/>
  <c r="AU382" i="3"/>
  <c r="AU256" i="3"/>
  <c r="AO77" i="3"/>
  <c r="AU41" i="3"/>
  <c r="AA252" i="2"/>
  <c r="AO252" i="2" s="1"/>
  <c r="AO274" i="2"/>
  <c r="AO116" i="3"/>
  <c r="AO382" i="3"/>
  <c r="AD289" i="2"/>
  <c r="AD267" i="2" s="1"/>
  <c r="AT388" i="2"/>
  <c r="AT264" i="2"/>
  <c r="AT185" i="2"/>
  <c r="AT59" i="2"/>
  <c r="AT318" i="2"/>
  <c r="AT218" i="2"/>
  <c r="AT127" i="2"/>
  <c r="AT28" i="2"/>
  <c r="AT321" i="2"/>
  <c r="AT244" i="2"/>
  <c r="AT181" i="2"/>
  <c r="AT85" i="2"/>
  <c r="AT379" i="2"/>
  <c r="AT259" i="2"/>
  <c r="AT160" i="2"/>
  <c r="AT104" i="2"/>
  <c r="AT394" i="2"/>
  <c r="AT262" i="2"/>
  <c r="AT149" i="2"/>
  <c r="AT57" i="2"/>
  <c r="AT307" i="2"/>
  <c r="AT186" i="2"/>
  <c r="AT121" i="2"/>
  <c r="AT22" i="2"/>
  <c r="AT331" i="2"/>
  <c r="AT225" i="2"/>
  <c r="AT138" i="2"/>
  <c r="AT41" i="2"/>
  <c r="AT346" i="2"/>
  <c r="AT255" i="2"/>
  <c r="AT158" i="2"/>
  <c r="AT102" i="2"/>
  <c r="AT395" i="2"/>
  <c r="AT277" i="2"/>
  <c r="AT143" i="2"/>
  <c r="AT46" i="2"/>
  <c r="AT320" i="2"/>
  <c r="AT195" i="2"/>
  <c r="AT129" i="2"/>
  <c r="AT30" i="2"/>
  <c r="AT329" i="2"/>
  <c r="AT223" i="2"/>
  <c r="AT115" i="2"/>
  <c r="AT39" i="2"/>
  <c r="AT345" i="2"/>
  <c r="AT222" i="2"/>
  <c r="AT126" i="2"/>
  <c r="AT96" i="2"/>
  <c r="AT306" i="2"/>
  <c r="AT236" i="2"/>
  <c r="AT174" i="2"/>
  <c r="AT77" i="2"/>
  <c r="E341" i="4"/>
  <c r="AT327" i="2"/>
  <c r="AT203" i="2"/>
  <c r="AT161" i="2"/>
  <c r="AT21" i="2"/>
  <c r="AT288" i="2"/>
  <c r="AT166" i="2"/>
  <c r="AT83" i="2"/>
  <c r="AT298" i="2"/>
  <c r="AT212" i="2"/>
  <c r="AT165" i="2"/>
  <c r="AT29" i="2"/>
  <c r="AT284" i="2"/>
  <c r="AT198" i="2"/>
  <c r="AT74" i="2"/>
  <c r="E110" i="4"/>
  <c r="AT276" i="2"/>
  <c r="AT204" i="2"/>
  <c r="AT101" i="2"/>
  <c r="AT396" i="2"/>
  <c r="AT282" i="2"/>
  <c r="AT196" i="2"/>
  <c r="AT67" i="2"/>
  <c r="AT380" i="2"/>
  <c r="AT265" i="2"/>
  <c r="AT180" i="2"/>
  <c r="AT200" i="2"/>
  <c r="AT97" i="2"/>
  <c r="AT389" i="2"/>
  <c r="AT279" i="2"/>
  <c r="AT175" i="2"/>
  <c r="AT82" i="2"/>
  <c r="AT387" i="2"/>
  <c r="AT285" i="2"/>
  <c r="AT106" i="2"/>
  <c r="AT94" i="2"/>
  <c r="AT348" i="2"/>
  <c r="AT273" i="2"/>
  <c r="AT168" i="2"/>
  <c r="AT80" i="2"/>
  <c r="AT393" i="2"/>
  <c r="AT242" i="2"/>
  <c r="AT99" i="2"/>
  <c r="AT384" i="2"/>
  <c r="AT295" i="2"/>
  <c r="AT177" i="2"/>
  <c r="AT84" i="2"/>
  <c r="AT341" i="2"/>
  <c r="AT237" i="2"/>
  <c r="AT148" i="2"/>
  <c r="AT56" i="2"/>
  <c r="AT339" i="2"/>
  <c r="AT243" i="2"/>
  <c r="AT118" i="2"/>
  <c r="AT62" i="2"/>
  <c r="AT326" i="2"/>
  <c r="AT235" i="2"/>
  <c r="AT146" i="2"/>
  <c r="AT49" i="2"/>
  <c r="AT317" i="2"/>
  <c r="AT202" i="2"/>
  <c r="AT78" i="2"/>
  <c r="AT349" i="2"/>
  <c r="AT257" i="2"/>
  <c r="AT155" i="2"/>
  <c r="AT58" i="2"/>
  <c r="AT308" i="2"/>
  <c r="AT205" i="2"/>
  <c r="AT163" i="2"/>
  <c r="AT23" i="2"/>
  <c r="AT351" i="2"/>
  <c r="AT234" i="2"/>
  <c r="AT65" i="2"/>
  <c r="AT391" i="2"/>
  <c r="AT281" i="2"/>
  <c r="AT164" i="2"/>
  <c r="AT76" i="2"/>
  <c r="AT350" i="2"/>
  <c r="AT261" i="2"/>
  <c r="AT162" i="2"/>
  <c r="AT37" i="2"/>
  <c r="AT332" i="2"/>
  <c r="AT201" i="2"/>
  <c r="AT44" i="2"/>
  <c r="AT286" i="2"/>
  <c r="AT147" i="2"/>
  <c r="AT50" i="2"/>
  <c r="AT390" i="2"/>
  <c r="AT258" i="2"/>
  <c r="AT145" i="2"/>
  <c r="AT48" i="2"/>
  <c r="AT305" i="2"/>
  <c r="AT179" i="2"/>
  <c r="AT47" i="2"/>
  <c r="AT325" i="2"/>
  <c r="AT182" i="2"/>
  <c r="AT117" i="2"/>
  <c r="AT347" i="2"/>
  <c r="AT251" i="2"/>
  <c r="AT120" i="2"/>
  <c r="AT64" i="2"/>
  <c r="AT304" i="2"/>
  <c r="AT217" i="2"/>
  <c r="AT68" i="2"/>
  <c r="AT343" i="2"/>
  <c r="AT239" i="2"/>
  <c r="AT142" i="2"/>
  <c r="AT45" i="2"/>
  <c r="AT328" i="2"/>
  <c r="AT254" i="2"/>
  <c r="AT140" i="2"/>
  <c r="AT43" i="2"/>
  <c r="AT299" i="2"/>
  <c r="AT141" i="2"/>
  <c r="AT60" i="2"/>
  <c r="AT352" i="2"/>
  <c r="AT263" i="2"/>
  <c r="AT136" i="2"/>
  <c r="AT100" i="2"/>
  <c r="AT381" i="2"/>
  <c r="AT224" i="2"/>
  <c r="AT128" i="2"/>
  <c r="AT98" i="2"/>
  <c r="AT283" i="2"/>
  <c r="AT144" i="2"/>
  <c r="AT19" i="2"/>
  <c r="AT392" i="2"/>
  <c r="AT260" i="2"/>
  <c r="AT139" i="2"/>
  <c r="AT42" i="2"/>
  <c r="P274" i="2"/>
  <c r="P252" i="2" s="1"/>
  <c r="AT280" i="2"/>
  <c r="AT124" i="2"/>
  <c r="AT27" i="2"/>
  <c r="AT310" i="2"/>
  <c r="AT199" i="2"/>
  <c r="AT157" i="2"/>
  <c r="AT26" i="2"/>
  <c r="AT323" i="2"/>
  <c r="AT197" i="2"/>
  <c r="AT137" i="2"/>
  <c r="AT18" i="2"/>
  <c r="AT303" i="2"/>
  <c r="AT183" i="2"/>
  <c r="AT16" i="2"/>
  <c r="AT330" i="2"/>
  <c r="AT221" i="2"/>
  <c r="AT107" i="2"/>
  <c r="AT81" i="2"/>
  <c r="AT333" i="2"/>
  <c r="AT219" i="2"/>
  <c r="AT105" i="2"/>
  <c r="AT87" i="2"/>
  <c r="AT386" i="2"/>
  <c r="AT233" i="2"/>
  <c r="AT119" i="2"/>
  <c r="AT383" i="2"/>
  <c r="AT231" i="2"/>
  <c r="AT122" i="2"/>
  <c r="AT66" i="2"/>
  <c r="AT206" i="2"/>
  <c r="AT103" i="2"/>
  <c r="AT220" i="2"/>
  <c r="AT167" i="2"/>
  <c r="AT301" i="2"/>
  <c r="AT215" i="2"/>
  <c r="AT63" i="2"/>
  <c r="AT266" i="2"/>
  <c r="AT193" i="2"/>
  <c r="AT61" i="2"/>
  <c r="AT241" i="2"/>
  <c r="AT159" i="2"/>
  <c r="AT302" i="2"/>
  <c r="AT216" i="2"/>
  <c r="AT125" i="2"/>
  <c r="AT309" i="2"/>
  <c r="AT214" i="2"/>
  <c r="AT123" i="2"/>
  <c r="AT24" i="2"/>
  <c r="AT344" i="2"/>
  <c r="AT184" i="2"/>
  <c r="AT86" i="2"/>
  <c r="AT342" i="2"/>
  <c r="AT240" i="2"/>
  <c r="AT178" i="2"/>
  <c r="AT25" i="2"/>
  <c r="AT397" i="2"/>
  <c r="AT287" i="2"/>
  <c r="AT114" i="2"/>
  <c r="AT40" i="2"/>
  <c r="AT79" i="2"/>
  <c r="AT324" i="2"/>
  <c r="P289" i="2"/>
  <c r="P267" i="2" s="1"/>
  <c r="AT238" i="2"/>
  <c r="AT176" i="2"/>
  <c r="N289" i="3"/>
  <c r="N267" i="3" s="1"/>
  <c r="I289" i="2"/>
  <c r="I267" i="2" s="1"/>
  <c r="AT165" i="3"/>
  <c r="AT307" i="3"/>
  <c r="AT183" i="3"/>
  <c r="AT324" i="3"/>
  <c r="AT236" i="3"/>
  <c r="AT326" i="3"/>
  <c r="AT329" i="3"/>
  <c r="AT61" i="3"/>
  <c r="AT235" i="3"/>
  <c r="AT99" i="3"/>
  <c r="AT103" i="3"/>
  <c r="AT219" i="3"/>
  <c r="H289" i="3"/>
  <c r="H267" i="3" s="1"/>
  <c r="AT84" i="3"/>
  <c r="AT394" i="3"/>
  <c r="AT175" i="3"/>
  <c r="AT178" i="3"/>
  <c r="T289" i="3"/>
  <c r="T267" i="3" s="1"/>
  <c r="AT306" i="3"/>
  <c r="AT224" i="3"/>
  <c r="AT185" i="3"/>
  <c r="AT21" i="3"/>
  <c r="AV118" i="3"/>
  <c r="S289" i="3"/>
  <c r="S267" i="3" s="1"/>
  <c r="AT309" i="3"/>
  <c r="AT98" i="3"/>
  <c r="AT64" i="3"/>
  <c r="AT346" i="3"/>
  <c r="AT83" i="3"/>
  <c r="AT344" i="3"/>
  <c r="AT104" i="3"/>
  <c r="AT349" i="3"/>
  <c r="AT162" i="3"/>
  <c r="AT218" i="3"/>
  <c r="AT179" i="3"/>
  <c r="AT348" i="3"/>
  <c r="AT159" i="3"/>
  <c r="AV388" i="3"/>
  <c r="AT221" i="3"/>
  <c r="AT29" i="3"/>
  <c r="AT26" i="3"/>
  <c r="I274" i="3"/>
  <c r="I252" i="3" s="1"/>
  <c r="AT241" i="3"/>
  <c r="AT27" i="3"/>
  <c r="AT18" i="3"/>
  <c r="J274" i="3"/>
  <c r="J252" i="3" s="1"/>
  <c r="AT388" i="3"/>
  <c r="AT65" i="3"/>
  <c r="AT328" i="3"/>
  <c r="AT57" i="3"/>
  <c r="AT391" i="3"/>
  <c r="AT101" i="3"/>
  <c r="AT80" i="3"/>
  <c r="AT302" i="3"/>
  <c r="AT86" i="3"/>
  <c r="AV344" i="3"/>
  <c r="AV233" i="3"/>
  <c r="AT160" i="3"/>
  <c r="AT389" i="3"/>
  <c r="AT24" i="3"/>
  <c r="AT177" i="3"/>
  <c r="AV176" i="3"/>
  <c r="AV162" i="3"/>
  <c r="AV383" i="3"/>
  <c r="AV96" i="3"/>
  <c r="AT331" i="3"/>
  <c r="AT304" i="3"/>
  <c r="AT16" i="3"/>
  <c r="AT180" i="3"/>
  <c r="AV281" i="3"/>
  <c r="AT17" i="3"/>
  <c r="AT343" i="3"/>
  <c r="AT23" i="3"/>
  <c r="AT303" i="3"/>
  <c r="AT22" i="3"/>
  <c r="AV351" i="3"/>
  <c r="AV392" i="3"/>
  <c r="AT216" i="3"/>
  <c r="AT387" i="3"/>
  <c r="AT106" i="3"/>
  <c r="AV254" i="3"/>
  <c r="AV64" i="3"/>
  <c r="K274" i="2"/>
  <c r="K252" i="2" s="1"/>
  <c r="AT81" i="3"/>
  <c r="AT240" i="3"/>
  <c r="AT164" i="3"/>
  <c r="AV346" i="3"/>
  <c r="AV384" i="3"/>
  <c r="AV255" i="3"/>
  <c r="AT237" i="3"/>
  <c r="AV345" i="3"/>
  <c r="AT182" i="3"/>
  <c r="AT325" i="3"/>
  <c r="AT78" i="3"/>
  <c r="AV236" i="3"/>
  <c r="AV141" i="3"/>
  <c r="AV139" i="3"/>
  <c r="AT161" i="3"/>
  <c r="AT60" i="3"/>
  <c r="AV333" i="3"/>
  <c r="AV221" i="3"/>
  <c r="AV331" i="3"/>
  <c r="AV199" i="3"/>
  <c r="AV217" i="3"/>
  <c r="AV348" i="3"/>
  <c r="AV42" i="3"/>
  <c r="AT217" i="3"/>
  <c r="H274" i="3"/>
  <c r="H252" i="3" s="1"/>
  <c r="AV280" i="3"/>
  <c r="AT62" i="3"/>
  <c r="AT222" i="3"/>
  <c r="AT67" i="3"/>
  <c r="AV380" i="3"/>
  <c r="AV222" i="3"/>
  <c r="AV328" i="3"/>
  <c r="AV77" i="3"/>
  <c r="AV299" i="3"/>
  <c r="AV215" i="3"/>
  <c r="AV167" i="3"/>
  <c r="AT345" i="3"/>
  <c r="AT100" i="3"/>
  <c r="AT351" i="3"/>
  <c r="AT59" i="3"/>
  <c r="AV323" i="3"/>
  <c r="AV214" i="3"/>
  <c r="AV60" i="3"/>
  <c r="AV321" i="3"/>
  <c r="AV155" i="3"/>
  <c r="AV16" i="3"/>
  <c r="AV326" i="3"/>
  <c r="AV197" i="3"/>
  <c r="AV97" i="3"/>
  <c r="AT392" i="3"/>
  <c r="AT79" i="3"/>
  <c r="AT167" i="3"/>
  <c r="AV387" i="3"/>
  <c r="AT243" i="3"/>
  <c r="AV317" i="3"/>
  <c r="AV61" i="3"/>
  <c r="AV265" i="3"/>
  <c r="AV185" i="3"/>
  <c r="AV57" i="3"/>
  <c r="AV379" i="3"/>
  <c r="AV224" i="3"/>
  <c r="AV103" i="3"/>
  <c r="K289" i="2"/>
  <c r="K267" i="2" s="1"/>
  <c r="AT256" i="2"/>
  <c r="AT75" i="2"/>
  <c r="AS116" i="2"/>
  <c r="AT275" i="2"/>
  <c r="AV319" i="3"/>
  <c r="AT95" i="2"/>
  <c r="AT156" i="2"/>
  <c r="AT38" i="2"/>
  <c r="AS278" i="2"/>
  <c r="AT20" i="3"/>
  <c r="AV278" i="3"/>
  <c r="AT213" i="2"/>
  <c r="AS340" i="2"/>
  <c r="AV156" i="3"/>
  <c r="AS95" i="2"/>
  <c r="AS300" i="2"/>
  <c r="AV75" i="3"/>
  <c r="AS275" i="2"/>
  <c r="AT238" i="3"/>
  <c r="AV309" i="3"/>
  <c r="AV193" i="3"/>
  <c r="AV258" i="3"/>
  <c r="AV142" i="3"/>
  <c r="AV318" i="3"/>
  <c r="AV140" i="3"/>
  <c r="AV43" i="3"/>
  <c r="AV303" i="3"/>
  <c r="AT382" i="2"/>
  <c r="AT340" i="2"/>
  <c r="AS253" i="2"/>
  <c r="AV297" i="2"/>
  <c r="AV278" i="2"/>
  <c r="AV256" i="3"/>
  <c r="AS194" i="2"/>
  <c r="AS382" i="2"/>
  <c r="AT297" i="2"/>
  <c r="AV213" i="3"/>
  <c r="AT116" i="2"/>
  <c r="AV137" i="2"/>
  <c r="AV95" i="3"/>
  <c r="AT17" i="2"/>
  <c r="AV38" i="3"/>
  <c r="AV273" i="3"/>
  <c r="AV165" i="3"/>
  <c r="AV24" i="3"/>
  <c r="AV349" i="3"/>
  <c r="AV241" i="3"/>
  <c r="AV104" i="3"/>
  <c r="AV175" i="3"/>
  <c r="AV391" i="3"/>
  <c r="AV277" i="3"/>
  <c r="AV161" i="3"/>
  <c r="AV251" i="3"/>
  <c r="AV145" i="3"/>
  <c r="O289" i="2"/>
  <c r="O267" i="2" s="1"/>
  <c r="AT385" i="2"/>
  <c r="AV156" i="2"/>
  <c r="AS137" i="2"/>
  <c r="AT300" i="2"/>
  <c r="AV275" i="3"/>
  <c r="AV382" i="2"/>
  <c r="AT232" i="2"/>
  <c r="AS156" i="2"/>
  <c r="AT253" i="2"/>
  <c r="AV385" i="3"/>
  <c r="AS38" i="2"/>
  <c r="AT322" i="2"/>
  <c r="AV20" i="2"/>
  <c r="AV300" i="3"/>
  <c r="AV243" i="3"/>
  <c r="AV307" i="3"/>
  <c r="AV198" i="3"/>
  <c r="AV59" i="3"/>
  <c r="AV381" i="3"/>
  <c r="AV196" i="3"/>
  <c r="AV98" i="3"/>
  <c r="AV238" i="3"/>
  <c r="U289" i="2"/>
  <c r="U267" i="2" s="1"/>
  <c r="AS322" i="2"/>
  <c r="AV382" i="3"/>
  <c r="AT20" i="2"/>
  <c r="AS319" i="2"/>
  <c r="AT278" i="2"/>
  <c r="AV20" i="3"/>
  <c r="AS213" i="2"/>
  <c r="AS297" i="2"/>
  <c r="AS20" i="2"/>
  <c r="AT319" i="2"/>
  <c r="AV232" i="3"/>
  <c r="AS232" i="2"/>
  <c r="AT194" i="2"/>
  <c r="AV253" i="3"/>
  <c r="AS17" i="2"/>
  <c r="AS156" i="3"/>
  <c r="AS385" i="2"/>
  <c r="AS213" i="3"/>
  <c r="AS256" i="2"/>
  <c r="AS95" i="3"/>
  <c r="AS300" i="3"/>
  <c r="AS75" i="3"/>
  <c r="AS278" i="3"/>
  <c r="AS75" i="2"/>
  <c r="AS194" i="3"/>
  <c r="AS17" i="3"/>
  <c r="AS322" i="3"/>
  <c r="AS340" i="3"/>
  <c r="AS385" i="3"/>
  <c r="AS38" i="3"/>
  <c r="AS382" i="3"/>
  <c r="AS20" i="3"/>
  <c r="AS319" i="3"/>
  <c r="AT381" i="3"/>
  <c r="AT318" i="3"/>
  <c r="AO19" i="3"/>
  <c r="AO63" i="3"/>
  <c r="AT46" i="3"/>
  <c r="AT212" i="3"/>
  <c r="AT282" i="3"/>
  <c r="AT287" i="3"/>
  <c r="AT200" i="3"/>
  <c r="AT198" i="3"/>
  <c r="AT121" i="3"/>
  <c r="AT47" i="3"/>
  <c r="AT39" i="3"/>
  <c r="AT265" i="3"/>
  <c r="AT142" i="3"/>
  <c r="AT138" i="3"/>
  <c r="AT276" i="3"/>
  <c r="AT202" i="3"/>
  <c r="AT203" i="3"/>
  <c r="AT124" i="3"/>
  <c r="AT233" i="3"/>
  <c r="AT41" i="3"/>
  <c r="AT301" i="3"/>
  <c r="AT259" i="3"/>
  <c r="AT136" i="3"/>
  <c r="AT140" i="3"/>
  <c r="AT284" i="3"/>
  <c r="AT199" i="3"/>
  <c r="AT205" i="3"/>
  <c r="AT114" i="3"/>
  <c r="AT120" i="3"/>
  <c r="AT317" i="3"/>
  <c r="AT214" i="3"/>
  <c r="AT137" i="3"/>
  <c r="AT273" i="3"/>
  <c r="AT279" i="3"/>
  <c r="AT280" i="3"/>
  <c r="AT195" i="3"/>
  <c r="AV259" i="3" l="1"/>
  <c r="U289" i="3"/>
  <c r="U267" i="3" s="1"/>
  <c r="Z289" i="2"/>
  <c r="Z267" i="2" s="1"/>
  <c r="AV18" i="3"/>
  <c r="AV339" i="3"/>
  <c r="AV257" i="3"/>
  <c r="AV100" i="3"/>
  <c r="AV386" i="3"/>
  <c r="H289" i="2"/>
  <c r="H267" i="2" s="1"/>
  <c r="AV178" i="3"/>
  <c r="M289" i="3"/>
  <c r="M267" i="3" s="1"/>
  <c r="E253" i="4"/>
  <c r="AV279" i="3"/>
  <c r="AV75" i="2"/>
  <c r="AV17" i="3"/>
  <c r="AV343" i="3"/>
  <c r="AV202" i="3"/>
  <c r="AV396" i="3"/>
  <c r="J274" i="2"/>
  <c r="J252" i="2" s="1"/>
  <c r="AV124" i="3"/>
  <c r="W274" i="2"/>
  <c r="W252" i="2" s="1"/>
  <c r="N274" i="3"/>
  <c r="N252" i="3" s="1"/>
  <c r="W289" i="2"/>
  <c r="W267" i="2" s="1"/>
  <c r="P289" i="3"/>
  <c r="P267" i="3" s="1"/>
  <c r="E173" i="4"/>
  <c r="AV148" i="3"/>
  <c r="S289" i="2"/>
  <c r="S267" i="2" s="1"/>
  <c r="AV137" i="3"/>
  <c r="AU63" i="3"/>
  <c r="AV297" i="3"/>
  <c r="AV234" i="3"/>
  <c r="AV121" i="3"/>
  <c r="E362" i="4"/>
  <c r="W274" i="3"/>
  <c r="W252" i="3" s="1"/>
  <c r="AV389" i="3"/>
  <c r="AV122" i="3"/>
  <c r="AV81" i="3"/>
  <c r="AV29" i="3"/>
  <c r="AC274" i="3"/>
  <c r="AC252" i="3" s="1"/>
  <c r="AV284" i="3"/>
  <c r="AV235" i="3"/>
  <c r="T289" i="2"/>
  <c r="T267" i="2" s="1"/>
  <c r="X274" i="3"/>
  <c r="X252" i="3" s="1"/>
  <c r="E344" i="4"/>
  <c r="E130" i="4"/>
  <c r="AT383" i="3"/>
  <c r="AV45" i="3"/>
  <c r="AO45" i="3"/>
  <c r="AT275" i="3"/>
  <c r="AU181" i="3"/>
  <c r="AT254" i="3"/>
  <c r="AT129" i="3"/>
  <c r="AL386" i="3"/>
  <c r="AT380" i="3"/>
  <c r="AL323" i="3"/>
  <c r="AV305" i="3"/>
  <c r="AO390" i="3"/>
  <c r="AL157" i="3"/>
  <c r="AT95" i="3"/>
  <c r="AT38" i="3"/>
  <c r="AV163" i="3"/>
  <c r="AV25" i="3"/>
  <c r="AO220" i="3"/>
  <c r="AV144" i="3"/>
  <c r="AV283" i="3"/>
  <c r="AO123" i="3"/>
  <c r="AT194" i="3"/>
  <c r="AD289" i="3"/>
  <c r="AD267" i="3" s="1"/>
  <c r="AT333" i="3"/>
  <c r="AT115" i="3"/>
  <c r="AT117" i="3"/>
  <c r="AL298" i="3"/>
  <c r="AV239" i="3"/>
  <c r="AT396" i="3"/>
  <c r="AI396" i="3"/>
  <c r="AT213" i="3"/>
  <c r="AL320" i="3"/>
  <c r="AT232" i="3"/>
  <c r="AT341" i="3"/>
  <c r="AT397" i="3"/>
  <c r="AT76" i="3"/>
  <c r="AT257" i="3"/>
  <c r="AV253" i="2"/>
  <c r="AA252" i="3"/>
  <c r="AO252" i="3" s="1"/>
  <c r="AO274" i="3"/>
  <c r="AO341" i="3"/>
  <c r="AO340" i="3"/>
  <c r="AO289" i="3"/>
  <c r="AA267" i="3"/>
  <c r="AO267" i="3" s="1"/>
  <c r="AV319" i="2"/>
  <c r="AV340" i="2"/>
  <c r="AV329" i="3"/>
  <c r="AV79" i="3"/>
  <c r="AV58" i="3"/>
  <c r="AV146" i="3"/>
  <c r="AV119" i="3"/>
  <c r="AV37" i="3"/>
  <c r="Z274" i="2"/>
  <c r="Z252" i="2" s="1"/>
  <c r="AV62" i="3"/>
  <c r="J289" i="2"/>
  <c r="J267" i="2" s="1"/>
  <c r="AV115" i="3"/>
  <c r="Y289" i="2"/>
  <c r="Y267" i="2" s="1"/>
  <c r="AV102" i="3"/>
  <c r="AV17" i="2"/>
  <c r="H274" i="2"/>
  <c r="H252" i="2" s="1"/>
  <c r="E233" i="4"/>
  <c r="E132" i="4"/>
  <c r="AV340" i="3"/>
  <c r="AV116" i="3"/>
  <c r="U274" i="2"/>
  <c r="U252" i="2" s="1"/>
  <c r="AV218" i="3"/>
  <c r="AV324" i="3"/>
  <c r="AV86" i="3"/>
  <c r="AV41" i="3"/>
  <c r="AV120" i="3"/>
  <c r="AV157" i="3"/>
  <c r="Z289" i="3"/>
  <c r="Z267" i="3" s="1"/>
  <c r="AV327" i="3"/>
  <c r="M274" i="2"/>
  <c r="M252" i="2" s="1"/>
  <c r="AT300" i="3"/>
  <c r="AV390" i="3"/>
  <c r="AV38" i="2"/>
  <c r="AV300" i="2"/>
  <c r="AV201" i="3"/>
  <c r="AV322" i="3"/>
  <c r="K289" i="3"/>
  <c r="K267" i="3" s="1"/>
  <c r="AV212" i="3"/>
  <c r="AV49" i="3"/>
  <c r="AV21" i="3"/>
  <c r="AV99" i="3"/>
  <c r="AT253" i="3"/>
  <c r="AT19" i="3"/>
  <c r="AT278" i="3"/>
  <c r="AT148" i="3"/>
  <c r="AT281" i="3"/>
  <c r="AT295" i="3"/>
  <c r="AT231" i="3"/>
  <c r="AT262" i="3"/>
  <c r="AT339" i="3"/>
  <c r="AT251" i="3"/>
  <c r="AS25" i="3"/>
  <c r="AT197" i="3"/>
  <c r="AT43" i="3"/>
  <c r="AT49" i="3"/>
  <c r="AV82" i="3"/>
  <c r="AV74" i="3"/>
  <c r="AV282" i="3"/>
  <c r="AV27" i="3"/>
  <c r="AV78" i="3"/>
  <c r="AV240" i="3"/>
  <c r="AV67" i="2"/>
  <c r="AV160" i="3"/>
  <c r="AV263" i="3"/>
  <c r="AV129" i="3"/>
  <c r="M274" i="3"/>
  <c r="M252" i="3" s="1"/>
  <c r="AV146" i="2"/>
  <c r="AV44" i="3"/>
  <c r="AV302" i="3"/>
  <c r="AV279" i="2"/>
  <c r="AV50" i="2"/>
  <c r="AV19" i="2"/>
  <c r="AV18" i="2"/>
  <c r="AV180" i="2"/>
  <c r="AV318" i="2"/>
  <c r="AV295" i="2"/>
  <c r="AV283" i="2"/>
  <c r="AV84" i="2"/>
  <c r="AV284" i="2"/>
  <c r="AV233" i="2"/>
  <c r="AV60" i="2"/>
  <c r="AV49" i="2"/>
  <c r="AV43" i="2"/>
  <c r="AV386" i="2"/>
  <c r="AV341" i="2"/>
  <c r="AV343" i="2"/>
  <c r="AV22" i="2"/>
  <c r="AV242" i="2"/>
  <c r="AV204" i="2"/>
  <c r="AV198" i="2"/>
  <c r="AV306" i="2"/>
  <c r="AV138" i="2"/>
  <c r="AV194" i="2"/>
  <c r="AV195" i="2"/>
  <c r="AV168" i="2"/>
  <c r="AV29" i="2"/>
  <c r="AV23" i="2"/>
  <c r="AV183" i="2"/>
  <c r="AV287" i="2"/>
  <c r="AV262" i="2"/>
  <c r="AV225" i="2"/>
  <c r="AV142" i="2"/>
  <c r="AV121" i="2"/>
  <c r="AV149" i="2"/>
  <c r="AV348" i="2"/>
  <c r="AV212" i="2"/>
  <c r="AV85" i="2"/>
  <c r="AV37" i="2"/>
  <c r="AV42" i="2"/>
  <c r="AV86" i="2"/>
  <c r="AV80" i="2"/>
  <c r="AV219" i="2"/>
  <c r="X289" i="2"/>
  <c r="X267" i="2" s="1"/>
  <c r="AV305" i="2"/>
  <c r="AV281" i="2"/>
  <c r="AV265" i="2"/>
  <c r="AV205" i="2"/>
  <c r="AV115" i="2"/>
  <c r="AV178" i="2"/>
  <c r="AV237" i="2"/>
  <c r="AV98" i="2"/>
  <c r="AV66" i="2"/>
  <c r="AV61" i="2"/>
  <c r="AV47" i="2"/>
  <c r="AV65" i="2"/>
  <c r="AV59" i="2"/>
  <c r="AV255" i="2"/>
  <c r="AV380" i="2"/>
  <c r="AV273" i="2"/>
  <c r="AV387" i="2"/>
  <c r="AV325" i="2"/>
  <c r="AV27" i="2"/>
  <c r="AV389" i="2"/>
  <c r="AV332" i="2"/>
  <c r="S153" i="4"/>
  <c r="T153" i="4"/>
  <c r="E153" i="4"/>
  <c r="S295" i="4"/>
  <c r="T295" i="4"/>
  <c r="E295" i="4"/>
  <c r="E383" i="4"/>
  <c r="E89" i="4"/>
  <c r="G21" i="4"/>
  <c r="K21" i="4"/>
  <c r="H21" i="4"/>
  <c r="E21" i="4"/>
  <c r="T21" i="4"/>
  <c r="J21" i="4"/>
  <c r="AS200" i="2"/>
  <c r="AS263" i="2"/>
  <c r="AS161" i="2"/>
  <c r="AS288" i="2"/>
  <c r="AS389" i="3"/>
  <c r="AS118" i="3"/>
  <c r="AS179" i="2"/>
  <c r="AS220" i="2"/>
  <c r="AS145" i="2"/>
  <c r="AS244" i="2"/>
  <c r="AS323" i="3"/>
  <c r="AS49" i="3"/>
  <c r="AS48" i="2"/>
  <c r="AS159" i="2"/>
  <c r="AS65" i="2"/>
  <c r="AS206" i="2"/>
  <c r="AS185" i="3"/>
  <c r="AS114" i="3"/>
  <c r="AS61" i="2"/>
  <c r="AS311" i="2"/>
  <c r="AH289" i="2"/>
  <c r="AS331" i="2"/>
  <c r="AS30" i="2"/>
  <c r="AS62" i="2"/>
  <c r="AS125" i="2"/>
  <c r="AS58" i="2"/>
  <c r="AS148" i="3"/>
  <c r="AS22" i="3"/>
  <c r="AS67" i="2"/>
  <c r="AS391" i="2"/>
  <c r="AS126" i="2"/>
  <c r="AS386" i="2"/>
  <c r="AS116" i="3"/>
  <c r="AS117" i="3"/>
  <c r="AS391" i="3"/>
  <c r="AS304" i="2"/>
  <c r="AS94" i="2"/>
  <c r="AS324" i="2"/>
  <c r="AS21" i="3"/>
  <c r="AS179" i="3"/>
  <c r="AS390" i="2"/>
  <c r="AS175" i="2"/>
  <c r="AS257" i="2"/>
  <c r="AS325" i="2"/>
  <c r="AS217" i="2"/>
  <c r="AS307" i="2"/>
  <c r="AS119" i="3"/>
  <c r="AS182" i="2"/>
  <c r="AS281" i="2"/>
  <c r="AS195" i="2"/>
  <c r="AS310" i="2"/>
  <c r="AS58" i="3"/>
  <c r="AS297" i="3"/>
  <c r="AS298" i="3"/>
  <c r="AS124" i="2"/>
  <c r="AS223" i="2"/>
  <c r="AS162" i="2"/>
  <c r="AS251" i="2"/>
  <c r="AS265" i="3"/>
  <c r="AS251" i="3"/>
  <c r="AS149" i="2"/>
  <c r="AS392" i="2"/>
  <c r="AS120" i="3"/>
  <c r="Z274" i="3"/>
  <c r="Z252" i="3" s="1"/>
  <c r="AS264" i="2"/>
  <c r="AS346" i="2"/>
  <c r="AS222" i="2"/>
  <c r="AS347" i="2"/>
  <c r="AS106" i="3"/>
  <c r="AS193" i="2"/>
  <c r="AS298" i="2"/>
  <c r="AS225" i="2"/>
  <c r="AS320" i="2"/>
  <c r="AS127" i="3"/>
  <c r="AS141" i="2"/>
  <c r="AS255" i="2"/>
  <c r="AS119" i="2"/>
  <c r="AS262" i="2"/>
  <c r="AS299" i="3"/>
  <c r="AS339" i="3"/>
  <c r="AS178" i="2"/>
  <c r="AS24" i="2"/>
  <c r="AS281" i="3"/>
  <c r="AS263" i="3"/>
  <c r="AS380" i="3"/>
  <c r="AS78" i="3"/>
  <c r="AS302" i="3"/>
  <c r="AS141" i="3"/>
  <c r="AS343" i="3"/>
  <c r="AS260" i="2"/>
  <c r="AS389" i="2"/>
  <c r="AS159" i="3"/>
  <c r="AS62" i="3"/>
  <c r="AS301" i="3"/>
  <c r="AS107" i="2"/>
  <c r="AS201" i="2"/>
  <c r="AS99" i="2"/>
  <c r="AS214" i="2"/>
  <c r="AS219" i="3"/>
  <c r="AS203" i="3"/>
  <c r="AS237" i="3"/>
  <c r="AS328" i="3"/>
  <c r="AS317" i="3"/>
  <c r="AS351" i="3"/>
  <c r="AS321" i="3"/>
  <c r="AS394" i="3"/>
  <c r="AS160" i="3"/>
  <c r="AS383" i="3"/>
  <c r="AS39" i="3"/>
  <c r="AS200" i="3"/>
  <c r="AS146" i="3"/>
  <c r="AS180" i="3"/>
  <c r="AS326" i="3"/>
  <c r="AL341" i="2"/>
  <c r="AI341" i="2"/>
  <c r="AL318" i="2"/>
  <c r="AI318" i="2"/>
  <c r="AI18" i="2"/>
  <c r="AL18" i="2"/>
  <c r="AD274" i="2"/>
  <c r="AD252" i="2" s="1"/>
  <c r="AE289" i="2"/>
  <c r="AI311" i="2"/>
  <c r="AL311" i="2"/>
  <c r="AI296" i="3"/>
  <c r="AE274" i="3"/>
  <c r="AL296" i="3"/>
  <c r="AI233" i="3"/>
  <c r="AL233" i="3"/>
  <c r="AI157" i="3"/>
  <c r="AI276" i="3"/>
  <c r="AL276" i="3"/>
  <c r="AI96" i="3"/>
  <c r="AI323" i="2"/>
  <c r="AL323" i="2"/>
  <c r="AI301" i="3"/>
  <c r="AL301" i="3"/>
  <c r="AI279" i="3"/>
  <c r="AL279" i="3"/>
  <c r="AI254" i="2"/>
  <c r="AL254" i="2"/>
  <c r="AI276" i="2"/>
  <c r="AL276" i="2"/>
  <c r="AI56" i="2"/>
  <c r="AL56" i="2"/>
  <c r="AL301" i="2"/>
  <c r="AI301" i="2"/>
  <c r="AI386" i="2"/>
  <c r="AL386" i="2"/>
  <c r="AL279" i="2"/>
  <c r="AI279" i="2"/>
  <c r="AI383" i="3"/>
  <c r="AL383" i="2"/>
  <c r="AI383" i="2"/>
  <c r="AL396" i="2"/>
  <c r="AI396" i="2"/>
  <c r="AT258" i="3"/>
  <c r="AT143" i="3"/>
  <c r="AT127" i="3"/>
  <c r="AT155" i="3"/>
  <c r="AT56" i="3"/>
  <c r="AT379" i="3"/>
  <c r="AT42" i="3"/>
  <c r="AT119" i="3"/>
  <c r="AT146" i="3"/>
  <c r="AT74" i="3"/>
  <c r="AT141" i="3"/>
  <c r="AV181" i="3"/>
  <c r="AV347" i="3"/>
  <c r="AV256" i="2"/>
  <c r="AT174" i="3"/>
  <c r="AV213" i="2"/>
  <c r="AV275" i="2"/>
  <c r="AV194" i="3"/>
  <c r="AV47" i="3"/>
  <c r="AT260" i="3"/>
  <c r="AT263" i="3"/>
  <c r="N274" i="2"/>
  <c r="N252" i="2" s="1"/>
  <c r="AV84" i="3"/>
  <c r="AV200" i="3"/>
  <c r="AV106" i="3"/>
  <c r="AV65" i="3"/>
  <c r="AV262" i="3"/>
  <c r="AV143" i="3"/>
  <c r="AV80" i="3"/>
  <c r="AV117" i="3"/>
  <c r="J289" i="3"/>
  <c r="J267" i="3" s="1"/>
  <c r="AV159" i="3"/>
  <c r="AV285" i="3"/>
  <c r="AV114" i="3"/>
  <c r="AV164" i="3"/>
  <c r="R274" i="3"/>
  <c r="AV296" i="3"/>
  <c r="AV26" i="3"/>
  <c r="AV83" i="3"/>
  <c r="AV46" i="3"/>
  <c r="AV127" i="3"/>
  <c r="AV99" i="2"/>
  <c r="AV287" i="3"/>
  <c r="AV177" i="3"/>
  <c r="AV301" i="3"/>
  <c r="AV163" i="2"/>
  <c r="AV63" i="3"/>
  <c r="AV180" i="3"/>
  <c r="AV39" i="3"/>
  <c r="AV119" i="2"/>
  <c r="AV136" i="2"/>
  <c r="AV124" i="2"/>
  <c r="AV76" i="2"/>
  <c r="AV106" i="2"/>
  <c r="AV161" i="2"/>
  <c r="AV333" i="2"/>
  <c r="AV392" i="2"/>
  <c r="O289" i="3"/>
  <c r="O267" i="3" s="1"/>
  <c r="AV214" i="2"/>
  <c r="AV182" i="2"/>
  <c r="AV181" i="2"/>
  <c r="AV81" i="2"/>
  <c r="AV44" i="2"/>
  <c r="AV94" i="2"/>
  <c r="AV200" i="2"/>
  <c r="AV342" i="2"/>
  <c r="AV307" i="2"/>
  <c r="AV309" i="2"/>
  <c r="I274" i="2"/>
  <c r="I252" i="2" s="1"/>
  <c r="AV97" i="2"/>
  <c r="AV302" i="2"/>
  <c r="AV240" i="2"/>
  <c r="P274" i="3"/>
  <c r="P252" i="3" s="1"/>
  <c r="AV128" i="2"/>
  <c r="AV122" i="2"/>
  <c r="AV179" i="2"/>
  <c r="AV351" i="2"/>
  <c r="AV379" i="2"/>
  <c r="AV79" i="2"/>
  <c r="AV288" i="2"/>
  <c r="AV236" i="2"/>
  <c r="AV231" i="2"/>
  <c r="AV320" i="2"/>
  <c r="AV201" i="2"/>
  <c r="AV285" i="2"/>
  <c r="AV125" i="2"/>
  <c r="AV145" i="2"/>
  <c r="AV139" i="2"/>
  <c r="AV157" i="2"/>
  <c r="AV24" i="2"/>
  <c r="AV160" i="2"/>
  <c r="AV304" i="2"/>
  <c r="AV282" i="2"/>
  <c r="AV264" i="2"/>
  <c r="AV21" i="2"/>
  <c r="AV391" i="2"/>
  <c r="AV206" i="2"/>
  <c r="AV140" i="2"/>
  <c r="AV155" i="2"/>
  <c r="AV129" i="2"/>
  <c r="AV123" i="2"/>
  <c r="AV100" i="2"/>
  <c r="AV103" i="2"/>
  <c r="AV384" i="2"/>
  <c r="AV310" i="2"/>
  <c r="AV126" i="2"/>
  <c r="AV346" i="2"/>
  <c r="AV40" i="2"/>
  <c r="AT311" i="2"/>
  <c r="AK289" i="2"/>
  <c r="E322" i="4"/>
  <c r="E317" i="4"/>
  <c r="E275" i="4"/>
  <c r="S275" i="4"/>
  <c r="T275" i="4"/>
  <c r="J68" i="4"/>
  <c r="K68" i="4"/>
  <c r="G68" i="4"/>
  <c r="E68" i="4"/>
  <c r="H68" i="4"/>
  <c r="W289" i="3"/>
  <c r="W267" i="3" s="1"/>
  <c r="T385" i="4"/>
  <c r="E385" i="4"/>
  <c r="T273" i="4"/>
  <c r="S273" i="4"/>
  <c r="E273" i="4"/>
  <c r="Y289" i="3"/>
  <c r="Y267" i="3" s="1"/>
  <c r="AS279" i="2"/>
  <c r="AS232" i="3"/>
  <c r="AS286" i="2"/>
  <c r="AS397" i="2"/>
  <c r="AS167" i="3"/>
  <c r="AS231" i="2"/>
  <c r="AS330" i="2"/>
  <c r="AS234" i="2"/>
  <c r="AS381" i="2"/>
  <c r="AS122" i="3"/>
  <c r="AS165" i="2"/>
  <c r="AS284" i="2"/>
  <c r="AS196" i="2"/>
  <c r="AS273" i="2"/>
  <c r="AS341" i="3"/>
  <c r="AS46" i="3"/>
  <c r="AS239" i="2"/>
  <c r="AS102" i="2"/>
  <c r="AS94" i="3"/>
  <c r="AS142" i="2"/>
  <c r="AS181" i="2"/>
  <c r="AS77" i="2"/>
  <c r="AS197" i="2"/>
  <c r="AS234" i="3"/>
  <c r="AS224" i="3"/>
  <c r="AS40" i="2"/>
  <c r="AS117" i="2"/>
  <c r="AS57" i="2"/>
  <c r="AS198" i="2"/>
  <c r="AS233" i="3"/>
  <c r="AS174" i="3"/>
  <c r="AS139" i="2"/>
  <c r="AS46" i="2"/>
  <c r="AS26" i="2"/>
  <c r="AS59" i="2"/>
  <c r="AS125" i="3"/>
  <c r="AS386" i="3"/>
  <c r="AL129" i="3"/>
  <c r="AS140" i="2"/>
  <c r="AS233" i="2"/>
  <c r="AS332" i="2"/>
  <c r="AS344" i="2"/>
  <c r="AS18" i="2"/>
  <c r="AS305" i="2"/>
  <c r="AS43" i="3"/>
  <c r="AS259" i="3"/>
  <c r="AS287" i="2"/>
  <c r="AS19" i="2"/>
  <c r="AS308" i="2"/>
  <c r="AS37" i="3"/>
  <c r="AS235" i="3"/>
  <c r="AS221" i="2"/>
  <c r="AS303" i="2"/>
  <c r="AS235" i="2"/>
  <c r="AS342" i="2"/>
  <c r="AS80" i="3"/>
  <c r="AS333" i="3"/>
  <c r="AS261" i="2"/>
  <c r="AS21" i="2"/>
  <c r="AS60" i="3"/>
  <c r="AS29" i="2"/>
  <c r="AS352" i="2"/>
  <c r="AS84" i="2"/>
  <c r="AS345" i="2"/>
  <c r="AS86" i="3"/>
  <c r="AS287" i="3"/>
  <c r="AS301" i="2"/>
  <c r="AS27" i="2"/>
  <c r="AS318" i="2"/>
  <c r="AS56" i="3"/>
  <c r="AS273" i="3"/>
  <c r="AS238" i="2"/>
  <c r="AS343" i="2"/>
  <c r="AS242" i="2"/>
  <c r="AS350" i="2"/>
  <c r="AS142" i="3"/>
  <c r="AS323" i="2"/>
  <c r="AS64" i="2"/>
  <c r="AS285" i="3"/>
  <c r="AS277" i="3"/>
  <c r="AS387" i="3"/>
  <c r="AS346" i="3"/>
  <c r="AS177" i="2"/>
  <c r="AS178" i="3"/>
  <c r="AS99" i="3"/>
  <c r="AS296" i="3"/>
  <c r="AH274" i="3"/>
  <c r="AL39" i="2"/>
  <c r="AI39" i="2"/>
  <c r="AS101" i="3"/>
  <c r="AS387" i="2"/>
  <c r="AS74" i="3"/>
  <c r="AS329" i="3"/>
  <c r="AC289" i="2"/>
  <c r="AC267" i="2" s="1"/>
  <c r="AS183" i="3"/>
  <c r="AS121" i="3"/>
  <c r="AS199" i="2"/>
  <c r="AS306" i="2"/>
  <c r="AS204" i="2"/>
  <c r="AS285" i="2"/>
  <c r="AS23" i="3"/>
  <c r="AS253" i="3"/>
  <c r="AS254" i="3"/>
  <c r="AS349" i="3"/>
  <c r="AS176" i="3"/>
  <c r="AI298" i="2"/>
  <c r="AL298" i="2"/>
  <c r="AS331" i="3"/>
  <c r="AS345" i="3"/>
  <c r="AS124" i="3"/>
  <c r="AS255" i="3"/>
  <c r="AS392" i="3"/>
  <c r="AS182" i="3"/>
  <c r="AS320" i="3"/>
  <c r="AI333" i="3"/>
  <c r="AS279" i="3"/>
  <c r="AS303" i="3"/>
  <c r="AS84" i="3"/>
  <c r="AC274" i="2"/>
  <c r="AC252" i="2" s="1"/>
  <c r="AI333" i="2"/>
  <c r="AL333" i="2"/>
  <c r="AL76" i="2"/>
  <c r="AI76" i="2"/>
  <c r="AI39" i="3"/>
  <c r="AL39" i="3"/>
  <c r="AI115" i="3"/>
  <c r="AL397" i="2"/>
  <c r="AI397" i="2"/>
  <c r="AI117" i="3"/>
  <c r="AL214" i="2"/>
  <c r="AI214" i="2"/>
  <c r="AI76" i="3"/>
  <c r="AE274" i="2"/>
  <c r="AL296" i="2"/>
  <c r="AI296" i="2"/>
  <c r="AL129" i="2"/>
  <c r="AI129" i="2"/>
  <c r="AI320" i="3"/>
  <c r="AI115" i="2"/>
  <c r="AL115" i="2"/>
  <c r="AL381" i="2"/>
  <c r="AI381" i="2"/>
  <c r="AL117" i="2"/>
  <c r="AI117" i="2"/>
  <c r="AI380" i="2"/>
  <c r="AL380" i="2"/>
  <c r="AT285" i="3"/>
  <c r="AT94" i="3"/>
  <c r="AT193" i="3"/>
  <c r="AV116" i="2"/>
  <c r="AT37" i="3"/>
  <c r="AT44" i="3"/>
  <c r="AT145" i="3"/>
  <c r="AV22" i="3"/>
  <c r="AV123" i="3"/>
  <c r="AV385" i="2"/>
  <c r="AV95" i="2"/>
  <c r="AV138" i="3"/>
  <c r="AV101" i="3"/>
  <c r="AV125" i="3"/>
  <c r="AV397" i="3"/>
  <c r="AV136" i="3"/>
  <c r="AV195" i="3"/>
  <c r="AV260" i="3"/>
  <c r="I289" i="3"/>
  <c r="I267" i="3" s="1"/>
  <c r="R289" i="3"/>
  <c r="AV311" i="3"/>
  <c r="K274" i="3"/>
  <c r="K252" i="3" s="1"/>
  <c r="AV19" i="3"/>
  <c r="AV320" i="3"/>
  <c r="AV216" i="3"/>
  <c r="AV350" i="2"/>
  <c r="AV105" i="2"/>
  <c r="AV298" i="3"/>
  <c r="AV174" i="2"/>
  <c r="AV203" i="3"/>
  <c r="AV394" i="3"/>
  <c r="AV76" i="3"/>
  <c r="AV179" i="3"/>
  <c r="AV276" i="2"/>
  <c r="AV234" i="2"/>
  <c r="AV196" i="2"/>
  <c r="AV215" i="2"/>
  <c r="AV175" i="2"/>
  <c r="AV96" i="2"/>
  <c r="AV64" i="2"/>
  <c r="AV381" i="2"/>
  <c r="AV317" i="2"/>
  <c r="AV177" i="2"/>
  <c r="AV326" i="2"/>
  <c r="AV263" i="2"/>
  <c r="AV308" i="2"/>
  <c r="AV107" i="2"/>
  <c r="AV147" i="2"/>
  <c r="AV141" i="2"/>
  <c r="AV63" i="2"/>
  <c r="AV26" i="2"/>
  <c r="AV25" i="2"/>
  <c r="AV148" i="2"/>
  <c r="AV185" i="2"/>
  <c r="AV78" i="2"/>
  <c r="AV394" i="2"/>
  <c r="AV222" i="2"/>
  <c r="AV193" i="2"/>
  <c r="AV239" i="2"/>
  <c r="AV68" i="2"/>
  <c r="AV30" i="2"/>
  <c r="AV101" i="2"/>
  <c r="AV266" i="2"/>
  <c r="AV396" i="2"/>
  <c r="AV329" i="2"/>
  <c r="AV331" i="2"/>
  <c r="AV82" i="2"/>
  <c r="AV120" i="2"/>
  <c r="AV323" i="2"/>
  <c r="AV286" i="2"/>
  <c r="AV260" i="2"/>
  <c r="AV251" i="2"/>
  <c r="AV258" i="2"/>
  <c r="AV162" i="2"/>
  <c r="AV62" i="2"/>
  <c r="AV56" i="2"/>
  <c r="AV345" i="2"/>
  <c r="AV388" i="2"/>
  <c r="AV390" i="2"/>
  <c r="AV45" i="2"/>
  <c r="AV114" i="2"/>
  <c r="AV393" i="2"/>
  <c r="AV311" i="2"/>
  <c r="R289" i="2"/>
  <c r="S274" i="3"/>
  <c r="S252" i="3" s="1"/>
  <c r="AV261" i="2"/>
  <c r="AV244" i="2"/>
  <c r="AV238" i="2"/>
  <c r="AV203" i="2"/>
  <c r="AV167" i="2"/>
  <c r="AV58" i="2"/>
  <c r="AV217" i="2"/>
  <c r="AV349" i="2"/>
  <c r="X289" i="3"/>
  <c r="X267" i="3" s="1"/>
  <c r="AV143" i="2"/>
  <c r="AV395" i="2"/>
  <c r="S213" i="4"/>
  <c r="T213" i="4"/>
  <c r="E213" i="4"/>
  <c r="H35" i="4"/>
  <c r="K35" i="4"/>
  <c r="T35" i="4"/>
  <c r="G35" i="4"/>
  <c r="J35" i="4"/>
  <c r="E35" i="4"/>
  <c r="S50" i="4"/>
  <c r="T50" i="4"/>
  <c r="E50" i="4"/>
  <c r="S26" i="4"/>
  <c r="E26" i="4"/>
  <c r="T26" i="4"/>
  <c r="E23" i="4"/>
  <c r="T23" i="4"/>
  <c r="S23" i="4"/>
  <c r="T388" i="4"/>
  <c r="E388" i="4"/>
  <c r="T300" i="4"/>
  <c r="S300" i="4"/>
  <c r="E300" i="4"/>
  <c r="Y274" i="2"/>
  <c r="Y252" i="2" s="1"/>
  <c r="AS122" i="2"/>
  <c r="AS45" i="2"/>
  <c r="AS144" i="2"/>
  <c r="AS395" i="2"/>
  <c r="AS103" i="3"/>
  <c r="AS381" i="3"/>
  <c r="AS341" i="2"/>
  <c r="AS50" i="2"/>
  <c r="AS379" i="2"/>
  <c r="AS40" i="3"/>
  <c r="AH289" i="3"/>
  <c r="AS311" i="3"/>
  <c r="AS299" i="2"/>
  <c r="AS393" i="2"/>
  <c r="AS265" i="2"/>
  <c r="AS396" i="2"/>
  <c r="AS145" i="3"/>
  <c r="AS383" i="2"/>
  <c r="AS146" i="2"/>
  <c r="AS212" i="2"/>
  <c r="AS321" i="2"/>
  <c r="AS186" i="2"/>
  <c r="AS302" i="2"/>
  <c r="AS77" i="3"/>
  <c r="AS282" i="3"/>
  <c r="AS157" i="2"/>
  <c r="AS266" i="2"/>
  <c r="AS174" i="2"/>
  <c r="AS259" i="2"/>
  <c r="AS397" i="3"/>
  <c r="AS175" i="3"/>
  <c r="AS81" i="2"/>
  <c r="AS218" i="2"/>
  <c r="AS138" i="2"/>
  <c r="AS185" i="2"/>
  <c r="AS241" i="3"/>
  <c r="AS198" i="3"/>
  <c r="AS158" i="2"/>
  <c r="AS351" i="2"/>
  <c r="AS98" i="3"/>
  <c r="AS60" i="2"/>
  <c r="AS105" i="2"/>
  <c r="AS16" i="2"/>
  <c r="AS87" i="2"/>
  <c r="AS143" i="3"/>
  <c r="AS97" i="3"/>
  <c r="AS164" i="2"/>
  <c r="AS66" i="2"/>
  <c r="AS167" i="2"/>
  <c r="AS80" i="2"/>
  <c r="AS162" i="3"/>
  <c r="AS79" i="3"/>
  <c r="AS309" i="2"/>
  <c r="AS49" i="2"/>
  <c r="AS333" i="2"/>
  <c r="AS83" i="3"/>
  <c r="AS243" i="3"/>
  <c r="AS63" i="2"/>
  <c r="AS183" i="2"/>
  <c r="AS82" i="2"/>
  <c r="AS106" i="2"/>
  <c r="AS96" i="2"/>
  <c r="AS147" i="2"/>
  <c r="AS202" i="3"/>
  <c r="AS129" i="3"/>
  <c r="AS25" i="2"/>
  <c r="AS76" i="2"/>
  <c r="AS43" i="2"/>
  <c r="AS148" i="2"/>
  <c r="AS157" i="3"/>
  <c r="AS57" i="3"/>
  <c r="AS349" i="2"/>
  <c r="AS97" i="2"/>
  <c r="AS348" i="2"/>
  <c r="AS64" i="3"/>
  <c r="AS275" i="3"/>
  <c r="AS276" i="3"/>
  <c r="AS160" i="2"/>
  <c r="AS243" i="2"/>
  <c r="AS348" i="3"/>
  <c r="AS396" i="3"/>
  <c r="AS217" i="3"/>
  <c r="AS224" i="2"/>
  <c r="AS324" i="3"/>
  <c r="AS388" i="3"/>
  <c r="AS304" i="3"/>
  <c r="AS96" i="3"/>
  <c r="AS86" i="2"/>
  <c r="AS163" i="2"/>
  <c r="AS199" i="3"/>
  <c r="AS139" i="3"/>
  <c r="AS195" i="3"/>
  <c r="AS307" i="3"/>
  <c r="AS240" i="3"/>
  <c r="AS317" i="2"/>
  <c r="AS137" i="3"/>
  <c r="AS283" i="2"/>
  <c r="AS29" i="3"/>
  <c r="AS193" i="3"/>
  <c r="AS59" i="3"/>
  <c r="AS42" i="3"/>
  <c r="AS76" i="3"/>
  <c r="AS155" i="3"/>
  <c r="AS262" i="3"/>
  <c r="AS136" i="3"/>
  <c r="AS295" i="3"/>
  <c r="AS384" i="3"/>
  <c r="AS44" i="3"/>
  <c r="AS205" i="3"/>
  <c r="AC289" i="3"/>
  <c r="AI311" i="3"/>
  <c r="AI320" i="2"/>
  <c r="AL320" i="2"/>
  <c r="AL257" i="3"/>
  <c r="AI257" i="3"/>
  <c r="AI318" i="3"/>
  <c r="AL318" i="3"/>
  <c r="AI341" i="3"/>
  <c r="AI380" i="3"/>
  <c r="AL380" i="3"/>
  <c r="AL233" i="2"/>
  <c r="AI233" i="2"/>
  <c r="AI21" i="2"/>
  <c r="AL21" i="2"/>
  <c r="AE289" i="3"/>
  <c r="AE267" i="3" s="1"/>
  <c r="AT122" i="3"/>
  <c r="AT311" i="3"/>
  <c r="AT125" i="3"/>
  <c r="AV322" i="2"/>
  <c r="AV261" i="3"/>
  <c r="D225" i="4"/>
  <c r="AV220" i="3"/>
  <c r="AT296" i="3"/>
  <c r="AK274" i="3"/>
  <c r="AV232" i="2"/>
  <c r="AV183" i="3"/>
  <c r="AV341" i="3"/>
  <c r="AV205" i="3"/>
  <c r="AV237" i="3"/>
  <c r="O274" i="2"/>
  <c r="O252" i="2" s="1"/>
  <c r="AV231" i="3"/>
  <c r="N289" i="2"/>
  <c r="N267" i="2" s="1"/>
  <c r="AV174" i="3"/>
  <c r="AV219" i="3"/>
  <c r="AV276" i="3"/>
  <c r="AV325" i="3"/>
  <c r="AV23" i="3"/>
  <c r="AV56" i="3"/>
  <c r="AV67" i="3"/>
  <c r="AV158" i="3"/>
  <c r="T274" i="3"/>
  <c r="T252" i="3" s="1"/>
  <c r="S274" i="2"/>
  <c r="S252" i="2" s="1"/>
  <c r="AV295" i="3"/>
  <c r="AV40" i="3"/>
  <c r="AV342" i="3"/>
  <c r="AV118" i="2"/>
  <c r="AV303" i="2"/>
  <c r="AV94" i="3"/>
  <c r="AV306" i="3"/>
  <c r="AV182" i="3"/>
  <c r="AV304" i="3"/>
  <c r="O274" i="3"/>
  <c r="O252" i="3" s="1"/>
  <c r="AV223" i="2"/>
  <c r="AV327" i="2"/>
  <c r="AV298" i="2"/>
  <c r="AV301" i="2"/>
  <c r="AV235" i="2"/>
  <c r="AV199" i="2"/>
  <c r="AV218" i="2"/>
  <c r="R274" i="2"/>
  <c r="AV296" i="2"/>
  <c r="AV166" i="2"/>
  <c r="AV117" i="2"/>
  <c r="AV87" i="2"/>
  <c r="AV159" i="2"/>
  <c r="AV280" i="2"/>
  <c r="AV224" i="2"/>
  <c r="AV257" i="2"/>
  <c r="AV127" i="2"/>
  <c r="AV164" i="2"/>
  <c r="AV158" i="2"/>
  <c r="AV299" i="2"/>
  <c r="AV144" i="2"/>
  <c r="AV28" i="2"/>
  <c r="AV339" i="2"/>
  <c r="AV321" i="2"/>
  <c r="X274" i="2"/>
  <c r="X252" i="2" s="1"/>
  <c r="AV330" i="2"/>
  <c r="AV16" i="2"/>
  <c r="AV197" i="2"/>
  <c r="AV176" i="2"/>
  <c r="AV165" i="2"/>
  <c r="AV39" i="2"/>
  <c r="AV57" i="2"/>
  <c r="AV46" i="2"/>
  <c r="AV241" i="2"/>
  <c r="AV243" i="2"/>
  <c r="AV41" i="2"/>
  <c r="AV347" i="2"/>
  <c r="AV328" i="2"/>
  <c r="AV352" i="2"/>
  <c r="AV74" i="2"/>
  <c r="AV202" i="2"/>
  <c r="AV216" i="2"/>
  <c r="AV184" i="2"/>
  <c r="AV102" i="2"/>
  <c r="AV83" i="2"/>
  <c r="AV77" i="2"/>
  <c r="AV259" i="2"/>
  <c r="AV221" i="2"/>
  <c r="AV104" i="2"/>
  <c r="AV344" i="2"/>
  <c r="AV383" i="2"/>
  <c r="AV48" i="2"/>
  <c r="AV277" i="2"/>
  <c r="AV254" i="2"/>
  <c r="AK274" i="2"/>
  <c r="AT296" i="2"/>
  <c r="AV186" i="2"/>
  <c r="AV324" i="2"/>
  <c r="U274" i="3"/>
  <c r="U252" i="3" s="1"/>
  <c r="T274" i="2"/>
  <c r="T252" i="2" s="1"/>
  <c r="AV220" i="2"/>
  <c r="M289" i="2"/>
  <c r="M267" i="2" s="1"/>
  <c r="AV397" i="2"/>
  <c r="T382" i="4"/>
  <c r="E382" i="4"/>
  <c r="K339" i="4"/>
  <c r="E339" i="4"/>
  <c r="J339" i="4"/>
  <c r="H339" i="4"/>
  <c r="G339" i="4"/>
  <c r="S297" i="4"/>
  <c r="T297" i="4"/>
  <c r="E297" i="4"/>
  <c r="T278" i="4"/>
  <c r="E278" i="4"/>
  <c r="S278" i="4"/>
  <c r="E319" i="4"/>
  <c r="Y274" i="3"/>
  <c r="Y252" i="3" s="1"/>
  <c r="AS74" i="2"/>
  <c r="AS202" i="2"/>
  <c r="AS44" i="2"/>
  <c r="AS176" i="2"/>
  <c r="AS212" i="3"/>
  <c r="AS161" i="3"/>
  <c r="AS68" i="2"/>
  <c r="AS115" i="2"/>
  <c r="AS104" i="2"/>
  <c r="AS121" i="2"/>
  <c r="AS177" i="3"/>
  <c r="AS158" i="3"/>
  <c r="AS101" i="2"/>
  <c r="AS384" i="2"/>
  <c r="AS168" i="2"/>
  <c r="AS394" i="2"/>
  <c r="AS61" i="3"/>
  <c r="AS325" i="3"/>
  <c r="AS98" i="2"/>
  <c r="AS180" i="2"/>
  <c r="AS328" i="2"/>
  <c r="AS329" i="2"/>
  <c r="AS28" i="2"/>
  <c r="AS327" i="2"/>
  <c r="AS26" i="3"/>
  <c r="AS222" i="3"/>
  <c r="AS282" i="2"/>
  <c r="AS380" i="2"/>
  <c r="AH274" i="2"/>
  <c r="AS296" i="2"/>
  <c r="AS388" i="2"/>
  <c r="AS196" i="3"/>
  <c r="AS216" i="2"/>
  <c r="AS295" i="2"/>
  <c r="AS203" i="2"/>
  <c r="AS326" i="2"/>
  <c r="AS27" i="3"/>
  <c r="AS218" i="3"/>
  <c r="AS277" i="2"/>
  <c r="AS83" i="2"/>
  <c r="AS236" i="3"/>
  <c r="AS166" i="2"/>
  <c r="AS241" i="2"/>
  <c r="AS120" i="2"/>
  <c r="AS254" i="2"/>
  <c r="AS258" i="3"/>
  <c r="AS280" i="3"/>
  <c r="AS103" i="2"/>
  <c r="AS184" i="2"/>
  <c r="AS85" i="2"/>
  <c r="AS205" i="2"/>
  <c r="AS256" i="3"/>
  <c r="AS257" i="3"/>
  <c r="AS215" i="3"/>
  <c r="AI397" i="3"/>
  <c r="AL397" i="3"/>
  <c r="AS39" i="2"/>
  <c r="AS42" i="2"/>
  <c r="AS56" i="2"/>
  <c r="AS136" i="2"/>
  <c r="AS104" i="3"/>
  <c r="AS47" i="3"/>
  <c r="AS47" i="2"/>
  <c r="AS240" i="2"/>
  <c r="AS79" i="2"/>
  <c r="AS123" i="2"/>
  <c r="AS258" i="2"/>
  <c r="AS114" i="2"/>
  <c r="AS236" i="2"/>
  <c r="AS309" i="3"/>
  <c r="AS19" i="3"/>
  <c r="AS155" i="2"/>
  <c r="AS215" i="2"/>
  <c r="AS128" i="2"/>
  <c r="AS237" i="2"/>
  <c r="AS284" i="3"/>
  <c r="AS318" i="3"/>
  <c r="AS100" i="2"/>
  <c r="AS118" i="2"/>
  <c r="AS78" i="2"/>
  <c r="AS129" i="2"/>
  <c r="AS165" i="3"/>
  <c r="AS65" i="3"/>
  <c r="AS37" i="2"/>
  <c r="AS276" i="2"/>
  <c r="AS219" i="2"/>
  <c r="AS138" i="3"/>
  <c r="AS214" i="3"/>
  <c r="AS339" i="2"/>
  <c r="AS164" i="3"/>
  <c r="AS81" i="3"/>
  <c r="AS306" i="3"/>
  <c r="AI138" i="2"/>
  <c r="AL138" i="2"/>
  <c r="AS127" i="2"/>
  <c r="AS280" i="2"/>
  <c r="AS379" i="3"/>
  <c r="AS115" i="3"/>
  <c r="AS342" i="3"/>
  <c r="AS67" i="3"/>
  <c r="AS22" i="2"/>
  <c r="AS41" i="2"/>
  <c r="AS143" i="2"/>
  <c r="AS23" i="2"/>
  <c r="AS140" i="3"/>
  <c r="AS16" i="3"/>
  <c r="AS231" i="3"/>
  <c r="AS238" i="3"/>
  <c r="AS197" i="3"/>
  <c r="AS221" i="3"/>
  <c r="AS24" i="3"/>
  <c r="AL96" i="2"/>
  <c r="AI96" i="2"/>
  <c r="AS260" i="3"/>
  <c r="AS41" i="3"/>
  <c r="AS18" i="3"/>
  <c r="AS100" i="3"/>
  <c r="AS216" i="3"/>
  <c r="AS344" i="3"/>
  <c r="AL157" i="2"/>
  <c r="AI157" i="2"/>
  <c r="AL21" i="3"/>
  <c r="AI21" i="3"/>
  <c r="AI214" i="3"/>
  <c r="AL214" i="3"/>
  <c r="AI298" i="3"/>
  <c r="AI16" i="2"/>
  <c r="AL16" i="2"/>
  <c r="AL195" i="2"/>
  <c r="AI195" i="2"/>
  <c r="AL30" i="2"/>
  <c r="AI30" i="2"/>
  <c r="AI129" i="3"/>
  <c r="AL257" i="2"/>
  <c r="AI257" i="2"/>
  <c r="AI195" i="3"/>
  <c r="AL195" i="3"/>
  <c r="AI254" i="3"/>
  <c r="AL254" i="3"/>
  <c r="AI386" i="3"/>
  <c r="AL381" i="3"/>
  <c r="AI381" i="3"/>
  <c r="AL18" i="3"/>
  <c r="AI18" i="3"/>
  <c r="AL138" i="3"/>
  <c r="AI138" i="3"/>
  <c r="AI323" i="3"/>
  <c r="AO66" i="3"/>
  <c r="D165" i="4"/>
  <c r="AO305" i="3"/>
  <c r="AO181" i="3"/>
  <c r="AO283" i="3"/>
  <c r="AO327" i="3"/>
  <c r="AO347" i="3"/>
  <c r="AO163" i="3"/>
  <c r="AO201" i="3"/>
  <c r="AL117" i="3" l="1"/>
  <c r="AU201" i="3"/>
  <c r="AL396" i="3"/>
  <c r="AT75" i="3"/>
  <c r="AL341" i="3"/>
  <c r="U213" i="4"/>
  <c r="AK289" i="3"/>
  <c r="AL115" i="3"/>
  <c r="AL76" i="3"/>
  <c r="AL333" i="3"/>
  <c r="U273" i="4"/>
  <c r="AL311" i="3"/>
  <c r="AT382" i="3"/>
  <c r="AD274" i="3"/>
  <c r="AD252" i="3" s="1"/>
  <c r="AT96" i="3"/>
  <c r="AL383" i="3"/>
  <c r="U153" i="4"/>
  <c r="AT340" i="3"/>
  <c r="AO261" i="3"/>
  <c r="AL96" i="3"/>
  <c r="U50" i="4"/>
  <c r="AU239" i="3"/>
  <c r="AU283" i="3"/>
  <c r="AU220" i="3"/>
  <c r="AU25" i="3"/>
  <c r="AU327" i="3"/>
  <c r="AU123" i="3"/>
  <c r="U300" i="4"/>
  <c r="AU305" i="3"/>
  <c r="AV350" i="3"/>
  <c r="AV48" i="3"/>
  <c r="AV223" i="3"/>
  <c r="AO223" i="3"/>
  <c r="AV242" i="3"/>
  <c r="AV308" i="3"/>
  <c r="AV126" i="3"/>
  <c r="AV85" i="3"/>
  <c r="AV330" i="3"/>
  <c r="AO48" i="3"/>
  <c r="AV204" i="3"/>
  <c r="AO126" i="3"/>
  <c r="AV105" i="3"/>
  <c r="AV66" i="3"/>
  <c r="AV184" i="3"/>
  <c r="AV28" i="3"/>
  <c r="AV166" i="3"/>
  <c r="AV147" i="3"/>
  <c r="AV264" i="3"/>
  <c r="AO147" i="3"/>
  <c r="AV393" i="3"/>
  <c r="AV286" i="3"/>
  <c r="AO68" i="3"/>
  <c r="AU261" i="3"/>
  <c r="AT323" i="3"/>
  <c r="AT322" i="3"/>
  <c r="AT386" i="3"/>
  <c r="AT385" i="3"/>
  <c r="AU82" i="3"/>
  <c r="AO82" i="3"/>
  <c r="AU45" i="3"/>
  <c r="AT157" i="3"/>
  <c r="AT156" i="3"/>
  <c r="AU347" i="3"/>
  <c r="AU144" i="3"/>
  <c r="AU66" i="3"/>
  <c r="AU163" i="3"/>
  <c r="AO144" i="3"/>
  <c r="AT256" i="3"/>
  <c r="AT320" i="3"/>
  <c r="AT319" i="3"/>
  <c r="AT298" i="3"/>
  <c r="AT297" i="3"/>
  <c r="AT116" i="3"/>
  <c r="AU390" i="3"/>
  <c r="AU102" i="3"/>
  <c r="AO102" i="3"/>
  <c r="AO239" i="3"/>
  <c r="U297" i="4"/>
  <c r="E36" i="4"/>
  <c r="AV289" i="2"/>
  <c r="R267" i="2"/>
  <c r="AV267" i="2" s="1"/>
  <c r="R267" i="3"/>
  <c r="AV267" i="3" s="1"/>
  <c r="AV289" i="3"/>
  <c r="U275" i="4"/>
  <c r="AK267" i="2"/>
  <c r="AT267" i="2" s="1"/>
  <c r="AT289" i="2"/>
  <c r="AV274" i="2"/>
  <c r="R252" i="2"/>
  <c r="AV252" i="2" s="1"/>
  <c r="AT274" i="3"/>
  <c r="AK252" i="3"/>
  <c r="AT252" i="3" s="1"/>
  <c r="AT289" i="3"/>
  <c r="AK267" i="3"/>
  <c r="AT267" i="3" s="1"/>
  <c r="AH252" i="3"/>
  <c r="AS252" i="3" s="1"/>
  <c r="AS274" i="3"/>
  <c r="AE252" i="3"/>
  <c r="AL274" i="3"/>
  <c r="AI274" i="3"/>
  <c r="AH267" i="2"/>
  <c r="AS267" i="2" s="1"/>
  <c r="AS289" i="2"/>
  <c r="AT274" i="2"/>
  <c r="AK252" i="2"/>
  <c r="AT252" i="2" s="1"/>
  <c r="AC267" i="3"/>
  <c r="AL267" i="3" s="1"/>
  <c r="AI289" i="3"/>
  <c r="AL289" i="3"/>
  <c r="U26" i="4"/>
  <c r="R252" i="3"/>
  <c r="AV252" i="3" s="1"/>
  <c r="AV274" i="3"/>
  <c r="U295" i="4"/>
  <c r="AH252" i="2"/>
  <c r="AS252" i="2" s="1"/>
  <c r="AS274" i="2"/>
  <c r="U278" i="4"/>
  <c r="AS289" i="3"/>
  <c r="AH267" i="3"/>
  <c r="U23" i="4"/>
  <c r="AI274" i="2"/>
  <c r="AE252" i="2"/>
  <c r="AL274" i="2"/>
  <c r="AI289" i="2"/>
  <c r="AI267" i="2" s="1"/>
  <c r="AE267" i="2"/>
  <c r="AL289" i="2"/>
  <c r="AO242" i="3"/>
  <c r="AO25" i="3"/>
  <c r="AO184" i="3"/>
  <c r="AO166" i="3"/>
  <c r="AO330" i="3"/>
  <c r="AO286" i="3"/>
  <c r="AO204" i="3"/>
  <c r="AO264" i="3"/>
  <c r="AO350" i="3"/>
  <c r="AO308" i="3"/>
  <c r="AU393" i="3" l="1"/>
  <c r="AU330" i="3"/>
  <c r="AU286" i="3"/>
  <c r="AU48" i="3"/>
  <c r="AU308" i="3"/>
  <c r="AU350" i="3"/>
  <c r="AU147" i="3"/>
  <c r="AU204" i="3"/>
  <c r="AU223" i="3"/>
  <c r="AO225" i="3"/>
  <c r="AV225" i="3"/>
  <c r="AV206" i="3"/>
  <c r="AV332" i="3"/>
  <c r="AV310" i="3"/>
  <c r="AV186" i="3"/>
  <c r="AU28" i="3"/>
  <c r="AU126" i="3"/>
  <c r="AU242" i="3"/>
  <c r="AV30" i="3"/>
  <c r="AV87" i="3"/>
  <c r="AO393" i="3"/>
  <c r="AV244" i="3"/>
  <c r="AV168" i="3"/>
  <c r="AV107" i="3"/>
  <c r="AO107" i="3"/>
  <c r="AV266" i="3"/>
  <c r="AV68" i="3"/>
  <c r="AU105" i="3"/>
  <c r="AU85" i="3"/>
  <c r="AO85" i="3"/>
  <c r="AV149" i="3"/>
  <c r="AU149" i="3"/>
  <c r="AV352" i="3"/>
  <c r="AV288" i="3"/>
  <c r="AV128" i="3"/>
  <c r="AV395" i="3"/>
  <c r="AV50" i="3"/>
  <c r="AU68" i="3"/>
  <c r="AU264" i="3"/>
  <c r="AU166" i="3"/>
  <c r="AU184" i="3"/>
  <c r="AO105" i="3"/>
  <c r="AT139" i="3"/>
  <c r="AS45" i="3"/>
  <c r="AT77" i="3"/>
  <c r="AT234" i="3"/>
  <c r="AS390" i="3"/>
  <c r="AT97" i="3"/>
  <c r="AL267" i="2"/>
  <c r="AS28" i="3"/>
  <c r="AS201" i="3"/>
  <c r="AT299" i="3"/>
  <c r="AS261" i="3"/>
  <c r="AS283" i="3"/>
  <c r="AT196" i="3"/>
  <c r="AS82" i="3"/>
  <c r="AS63" i="3"/>
  <c r="AL252" i="2"/>
  <c r="AI252" i="2"/>
  <c r="AT255" i="3"/>
  <c r="AS305" i="3"/>
  <c r="AT277" i="3"/>
  <c r="AT158" i="3"/>
  <c r="AL252" i="3"/>
  <c r="AI252" i="3"/>
  <c r="AT40" i="3"/>
  <c r="AS144" i="3"/>
  <c r="AS102" i="3"/>
  <c r="AS181" i="3"/>
  <c r="AT342" i="3"/>
  <c r="AS267" i="3"/>
  <c r="AI267" i="3"/>
  <c r="AS347" i="3"/>
  <c r="AT321" i="3"/>
  <c r="AS163" i="3"/>
  <c r="AT176" i="3"/>
  <c r="AS123" i="3"/>
  <c r="AT384" i="3"/>
  <c r="AS327" i="3"/>
  <c r="AT58" i="3"/>
  <c r="AT215" i="3"/>
  <c r="AT118" i="3"/>
  <c r="AS220" i="3"/>
  <c r="AS239" i="3"/>
  <c r="AO28" i="3"/>
  <c r="AO310" i="3"/>
  <c r="AO206" i="3"/>
  <c r="AO332" i="3" l="1"/>
  <c r="AO168" i="3"/>
  <c r="AO266" i="3"/>
  <c r="AO186" i="3"/>
  <c r="AU50" i="3"/>
  <c r="AU128" i="3"/>
  <c r="AU288" i="3"/>
  <c r="AO288" i="3"/>
  <c r="AO352" i="3"/>
  <c r="AU310" i="3"/>
  <c r="AU266" i="3"/>
  <c r="AU332" i="3"/>
  <c r="AU225" i="3"/>
  <c r="AU206" i="3"/>
  <c r="AU352" i="3"/>
  <c r="AO149" i="3"/>
  <c r="AU107" i="3"/>
  <c r="AU186" i="3"/>
  <c r="AU395" i="3"/>
  <c r="AO395" i="3"/>
  <c r="AO50" i="3"/>
  <c r="AU244" i="3"/>
  <c r="AU87" i="3"/>
  <c r="AO87" i="3"/>
  <c r="AO244" i="3"/>
  <c r="AU168" i="3"/>
  <c r="AU30" i="3"/>
  <c r="AO128" i="3"/>
  <c r="AS126" i="3"/>
  <c r="AS223" i="3"/>
  <c r="AS147" i="3"/>
  <c r="AS48" i="3"/>
  <c r="AS30" i="3"/>
  <c r="AT25" i="3"/>
  <c r="AS166" i="3"/>
  <c r="AS85" i="3"/>
  <c r="AS393" i="3"/>
  <c r="AS286" i="3"/>
  <c r="AS204" i="3"/>
  <c r="AS242" i="3"/>
  <c r="AS66" i="3"/>
  <c r="AS350" i="3"/>
  <c r="AS330" i="3"/>
  <c r="AS308" i="3"/>
  <c r="AS105" i="3"/>
  <c r="AS184" i="3"/>
  <c r="AS264" i="3"/>
  <c r="AO30" i="3"/>
  <c r="AT181" i="3" l="1"/>
  <c r="AS168" i="3"/>
  <c r="AT390" i="3"/>
  <c r="AT220" i="3"/>
  <c r="AS149" i="3"/>
  <c r="AS87" i="3"/>
  <c r="AS50" i="3"/>
  <c r="AT28" i="3"/>
  <c r="AT305" i="3"/>
  <c r="AT239" i="3"/>
  <c r="AS107" i="3"/>
  <c r="AT201" i="3"/>
  <c r="AT163" i="3"/>
  <c r="AS332" i="3"/>
  <c r="AT63" i="3"/>
  <c r="AS310" i="3"/>
  <c r="AT123" i="3"/>
  <c r="AS206" i="3"/>
  <c r="AT82" i="3"/>
  <c r="AT144" i="3"/>
  <c r="AS288" i="3"/>
  <c r="AT261" i="3"/>
  <c r="AS186" i="3"/>
  <c r="AS395" i="3"/>
  <c r="AT283" i="3"/>
  <c r="AT102" i="3"/>
  <c r="AT327" i="3"/>
  <c r="AS352" i="3"/>
  <c r="AS225" i="3"/>
  <c r="AT45" i="3"/>
  <c r="AS244" i="3"/>
  <c r="AS68" i="3"/>
  <c r="AS266" i="3"/>
  <c r="AT347" i="3"/>
  <c r="AS128" i="3"/>
  <c r="AT393" i="3" l="1"/>
  <c r="AT286" i="3"/>
  <c r="AT204" i="3"/>
  <c r="AT242" i="3"/>
  <c r="AT166" i="3"/>
  <c r="AT85" i="3"/>
  <c r="AT30" i="3"/>
  <c r="AT66" i="3"/>
  <c r="AT350" i="3"/>
  <c r="AT184" i="3"/>
  <c r="AT126" i="3"/>
  <c r="AT48" i="3"/>
  <c r="AT330" i="3"/>
  <c r="AT264" i="3"/>
  <c r="AT308" i="3"/>
  <c r="AT105" i="3"/>
  <c r="AT147" i="3"/>
  <c r="AT223" i="3"/>
  <c r="AT244" i="3" l="1"/>
  <c r="AT50" i="3"/>
  <c r="AT352" i="3"/>
  <c r="AT288" i="3"/>
  <c r="AT149" i="3"/>
  <c r="AT68" i="3"/>
  <c r="AT87" i="3"/>
  <c r="AT266" i="3"/>
  <c r="AT186" i="3"/>
  <c r="AT107" i="3"/>
  <c r="AT395" i="3"/>
  <c r="AT206" i="3"/>
  <c r="AT128" i="3"/>
  <c r="AT168" i="3"/>
  <c r="AT332" i="3"/>
  <c r="AT310" i="3"/>
  <c r="AT225" i="3"/>
  <c r="AL379" i="3" l="1"/>
  <c r="AI379" i="3"/>
  <c r="AI388" i="3"/>
  <c r="AL388" i="3"/>
  <c r="AL346" i="3"/>
  <c r="AI346" i="3"/>
  <c r="AL331" i="3"/>
  <c r="AI331" i="3"/>
  <c r="AL344" i="3"/>
  <c r="AI344" i="3"/>
  <c r="AI304" i="3"/>
  <c r="AL304" i="3"/>
  <c r="AL307" i="3"/>
  <c r="AI307" i="3"/>
  <c r="AL351" i="3"/>
  <c r="AI351" i="3"/>
  <c r="AI390" i="3" l="1"/>
  <c r="AL390" i="3"/>
  <c r="AI37" i="3"/>
  <c r="AL37" i="3"/>
  <c r="AL23" i="3"/>
  <c r="AI23" i="3"/>
  <c r="AI181" i="3"/>
  <c r="AL181" i="3"/>
  <c r="AI193" i="3"/>
  <c r="AL193" i="3"/>
  <c r="AI352" i="3"/>
  <c r="AL352" i="3"/>
  <c r="AI305" i="3"/>
  <c r="AL305" i="3"/>
  <c r="AI27" i="3"/>
  <c r="AL27" i="3"/>
  <c r="AL280" i="3"/>
  <c r="AI280" i="3"/>
  <c r="AI83" i="3"/>
  <c r="AL83" i="3"/>
  <c r="AI350" i="3"/>
  <c r="AL350" i="3"/>
  <c r="AI19" i="3"/>
  <c r="AL19" i="3"/>
  <c r="AI299" i="3"/>
  <c r="AL299" i="3"/>
  <c r="AI156" i="3"/>
  <c r="AL156" i="3"/>
  <c r="AL43" i="3"/>
  <c r="AI43" i="3"/>
  <c r="AI348" i="3"/>
  <c r="AL348" i="3"/>
  <c r="AI145" i="3"/>
  <c r="AL145" i="3"/>
  <c r="AI330" i="3"/>
  <c r="AL330" i="3"/>
  <c r="AI64" i="3"/>
  <c r="AL64" i="3"/>
  <c r="AL116" i="3"/>
  <c r="AI116" i="3"/>
  <c r="AI225" i="3"/>
  <c r="AL225" i="3"/>
  <c r="AL259" i="3"/>
  <c r="AI259" i="3"/>
  <c r="AI261" i="3"/>
  <c r="AL261" i="3"/>
  <c r="AI184" i="3"/>
  <c r="AL184" i="3"/>
  <c r="AI199" i="3"/>
  <c r="AL199" i="3"/>
  <c r="AI28" i="3"/>
  <c r="AL28" i="3"/>
  <c r="AI251" i="3"/>
  <c r="AL251" i="3"/>
  <c r="AI175" i="3"/>
  <c r="AL175" i="3"/>
  <c r="AL24" i="3"/>
  <c r="AI24" i="3"/>
  <c r="AL161" i="3"/>
  <c r="AI161" i="3"/>
  <c r="AL167" i="3"/>
  <c r="AI167" i="3"/>
  <c r="AI101" i="3"/>
  <c r="AL101" i="3"/>
  <c r="AL65" i="3"/>
  <c r="AI65" i="3"/>
  <c r="AI60" i="3"/>
  <c r="AL60" i="3"/>
  <c r="AL98" i="3"/>
  <c r="AI98" i="3"/>
  <c r="AL67" i="3"/>
  <c r="AI67" i="3"/>
  <c r="AL224" i="3"/>
  <c r="AI224" i="3"/>
  <c r="AI179" i="3"/>
  <c r="AL179" i="3"/>
  <c r="AL216" i="3"/>
  <c r="AI216" i="3"/>
  <c r="AL180" i="3"/>
  <c r="AI180" i="3"/>
  <c r="AL212" i="3"/>
  <c r="AI212" i="3"/>
  <c r="AL155" i="3"/>
  <c r="AI155" i="3"/>
  <c r="AL74" i="3"/>
  <c r="AI74" i="3"/>
  <c r="AL218" i="3"/>
  <c r="AI218" i="3"/>
  <c r="AI317" i="3"/>
  <c r="AL317" i="3"/>
  <c r="AI125" i="3"/>
  <c r="AL125" i="3"/>
  <c r="AI343" i="3"/>
  <c r="AL343" i="3"/>
  <c r="AL303" i="3"/>
  <c r="AI303" i="3"/>
  <c r="AI241" i="3"/>
  <c r="AL241" i="3"/>
  <c r="AI160" i="3"/>
  <c r="AL160" i="3"/>
  <c r="AL159" i="3"/>
  <c r="AI159" i="3"/>
  <c r="AI119" i="3"/>
  <c r="AL119" i="3"/>
  <c r="AL99" i="3"/>
  <c r="AI99" i="3"/>
  <c r="AI84" i="3"/>
  <c r="AL84" i="3"/>
  <c r="AL322" i="3"/>
  <c r="AI322" i="3"/>
  <c r="AL302" i="3"/>
  <c r="AI302" i="3"/>
  <c r="AI394" i="3"/>
  <c r="AL394" i="3"/>
  <c r="AL390" i="2"/>
  <c r="AI390" i="2"/>
  <c r="K366" i="4"/>
  <c r="E366" i="4"/>
  <c r="J366" i="4"/>
  <c r="G366" i="4"/>
  <c r="H366" i="4"/>
  <c r="G350" i="4"/>
  <c r="E350" i="4"/>
  <c r="K350" i="4"/>
  <c r="J350" i="4"/>
  <c r="H350" i="4"/>
  <c r="E257" i="4"/>
  <c r="G257" i="4"/>
  <c r="J257" i="4"/>
  <c r="K257" i="4"/>
  <c r="H257" i="4"/>
  <c r="AL242" i="2"/>
  <c r="AI242" i="2"/>
  <c r="K236" i="4"/>
  <c r="H236" i="4"/>
  <c r="E236" i="4"/>
  <c r="J236" i="4"/>
  <c r="G236" i="4"/>
  <c r="AI199" i="2"/>
  <c r="AL199" i="2"/>
  <c r="AL193" i="2"/>
  <c r="AI193" i="2"/>
  <c r="AI181" i="2"/>
  <c r="AL181" i="2"/>
  <c r="AL160" i="2"/>
  <c r="AI160" i="2"/>
  <c r="AI148" i="2"/>
  <c r="AL148" i="2"/>
  <c r="AL124" i="2"/>
  <c r="AI124" i="2"/>
  <c r="H114" i="4"/>
  <c r="E114" i="4"/>
  <c r="G114" i="4"/>
  <c r="K114" i="4"/>
  <c r="J114" i="4"/>
  <c r="AI98" i="2"/>
  <c r="AL98" i="2"/>
  <c r="J95" i="4"/>
  <c r="G95" i="4"/>
  <c r="H95" i="4"/>
  <c r="K95" i="4"/>
  <c r="E95" i="4"/>
  <c r="AL84" i="2"/>
  <c r="AI84" i="2"/>
  <c r="AL59" i="2"/>
  <c r="AI59" i="2"/>
  <c r="AI46" i="2"/>
  <c r="AL46" i="2"/>
  <c r="AL27" i="2"/>
  <c r="AI27" i="2"/>
  <c r="AI20" i="2"/>
  <c r="AL20" i="2"/>
  <c r="AL286" i="2"/>
  <c r="AI286" i="2"/>
  <c r="AI205" i="2"/>
  <c r="AL205" i="2"/>
  <c r="AI340" i="2"/>
  <c r="AL340" i="2"/>
  <c r="S303" i="4"/>
  <c r="E303" i="4"/>
  <c r="T303" i="4"/>
  <c r="AL387" i="2"/>
  <c r="AI387" i="2"/>
  <c r="AL349" i="2"/>
  <c r="AI349" i="2"/>
  <c r="H345" i="4"/>
  <c r="J345" i="4"/>
  <c r="K345" i="4"/>
  <c r="E345" i="4"/>
  <c r="G345" i="4"/>
  <c r="AI309" i="2"/>
  <c r="AL309" i="2"/>
  <c r="AI259" i="2"/>
  <c r="AL259" i="2"/>
  <c r="H274" i="4"/>
  <c r="G274" i="4"/>
  <c r="T274" i="4"/>
  <c r="K274" i="4"/>
  <c r="E274" i="4"/>
  <c r="J274" i="4"/>
  <c r="G237" i="4"/>
  <c r="K237" i="4"/>
  <c r="H237" i="4"/>
  <c r="J237" i="4"/>
  <c r="E237" i="4"/>
  <c r="K232" i="4"/>
  <c r="E232" i="4"/>
  <c r="G232" i="4"/>
  <c r="H232" i="4"/>
  <c r="J232" i="4"/>
  <c r="H222" i="4"/>
  <c r="G222" i="4"/>
  <c r="S222" i="4"/>
  <c r="E222" i="4"/>
  <c r="J222" i="4"/>
  <c r="T222" i="4"/>
  <c r="K222" i="4"/>
  <c r="AL180" i="2"/>
  <c r="AI180" i="2"/>
  <c r="J180" i="4"/>
  <c r="G180" i="4"/>
  <c r="K180" i="4"/>
  <c r="H180" i="4"/>
  <c r="E180" i="4"/>
  <c r="S158" i="4"/>
  <c r="G158" i="4"/>
  <c r="T158" i="4"/>
  <c r="H158" i="4"/>
  <c r="K158" i="4"/>
  <c r="J158" i="4"/>
  <c r="E158" i="4"/>
  <c r="E136" i="4"/>
  <c r="H136" i="4"/>
  <c r="J136" i="4"/>
  <c r="K136" i="4"/>
  <c r="G136" i="4"/>
  <c r="AL83" i="2"/>
  <c r="AI83" i="2"/>
  <c r="H88" i="4"/>
  <c r="J88" i="4"/>
  <c r="G88" i="4"/>
  <c r="K88" i="4"/>
  <c r="E88" i="4"/>
  <c r="K80" i="4"/>
  <c r="E80" i="4"/>
  <c r="G80" i="4"/>
  <c r="J80" i="4"/>
  <c r="H80" i="4"/>
  <c r="K54" i="4"/>
  <c r="E54" i="4"/>
  <c r="H54" i="4"/>
  <c r="G54" i="4"/>
  <c r="S54" i="4"/>
  <c r="T54" i="4"/>
  <c r="J54" i="4"/>
  <c r="K33" i="4"/>
  <c r="E33" i="4"/>
  <c r="H33" i="4"/>
  <c r="T33" i="4"/>
  <c r="G33" i="4"/>
  <c r="J33" i="4"/>
  <c r="AI17" i="2"/>
  <c r="AL17" i="2"/>
  <c r="K327" i="4"/>
  <c r="H327" i="4"/>
  <c r="G327" i="4"/>
  <c r="E327" i="4"/>
  <c r="J327" i="4"/>
  <c r="AL352" i="2"/>
  <c r="AI352" i="2"/>
  <c r="AI63" i="2"/>
  <c r="AL63" i="2"/>
  <c r="G331" i="4"/>
  <c r="H331" i="4"/>
  <c r="E331" i="4"/>
  <c r="K331" i="4"/>
  <c r="J331" i="4"/>
  <c r="AI347" i="2"/>
  <c r="AL347" i="2"/>
  <c r="AL105" i="2"/>
  <c r="AI105" i="2"/>
  <c r="G260" i="4"/>
  <c r="H260" i="4"/>
  <c r="J260" i="4"/>
  <c r="E260" i="4"/>
  <c r="K260" i="4"/>
  <c r="AI297" i="2"/>
  <c r="AL297" i="2"/>
  <c r="AL348" i="2"/>
  <c r="AI348" i="2"/>
  <c r="AL283" i="2"/>
  <c r="AI283" i="2"/>
  <c r="AI388" i="2"/>
  <c r="AL388" i="2"/>
  <c r="H367" i="4"/>
  <c r="J367" i="4"/>
  <c r="G367" i="4"/>
  <c r="K367" i="4"/>
  <c r="E367" i="4"/>
  <c r="K352" i="4"/>
  <c r="G352" i="4"/>
  <c r="J352" i="4"/>
  <c r="E352" i="4"/>
  <c r="H352" i="4"/>
  <c r="AL261" i="2"/>
  <c r="AI261" i="2"/>
  <c r="T272" i="4"/>
  <c r="H272" i="4"/>
  <c r="E272" i="4"/>
  <c r="K272" i="4"/>
  <c r="J272" i="4"/>
  <c r="G272" i="4"/>
  <c r="H261" i="4"/>
  <c r="K261" i="4"/>
  <c r="J261" i="4"/>
  <c r="G261" i="4"/>
  <c r="E261" i="4"/>
  <c r="H251" i="4"/>
  <c r="K251" i="4"/>
  <c r="G251" i="4"/>
  <c r="J251" i="4"/>
  <c r="E251" i="4"/>
  <c r="AL212" i="2"/>
  <c r="AI212" i="2"/>
  <c r="AL201" i="2"/>
  <c r="AI201" i="2"/>
  <c r="G201" i="4"/>
  <c r="J201" i="4"/>
  <c r="E201" i="4"/>
  <c r="K201" i="4"/>
  <c r="H201" i="4"/>
  <c r="AI179" i="2"/>
  <c r="AL179" i="2"/>
  <c r="G177" i="4"/>
  <c r="J177" i="4"/>
  <c r="H177" i="4"/>
  <c r="K177" i="4"/>
  <c r="E177" i="4"/>
  <c r="K182" i="4"/>
  <c r="J182" i="4"/>
  <c r="E182" i="4"/>
  <c r="H182" i="4"/>
  <c r="G182" i="4"/>
  <c r="AI141" i="2"/>
  <c r="AL141" i="2"/>
  <c r="AL127" i="2"/>
  <c r="AI127" i="2"/>
  <c r="K115" i="4"/>
  <c r="E115" i="4"/>
  <c r="G115" i="4"/>
  <c r="J115" i="4"/>
  <c r="H115" i="4"/>
  <c r="AL106" i="2"/>
  <c r="AI106" i="2"/>
  <c r="H99" i="4"/>
  <c r="K99" i="4"/>
  <c r="J99" i="4"/>
  <c r="E99" i="4"/>
  <c r="G99" i="4"/>
  <c r="AI80" i="2"/>
  <c r="AL80" i="2"/>
  <c r="H87" i="4"/>
  <c r="K87" i="4"/>
  <c r="E87" i="4"/>
  <c r="G87" i="4"/>
  <c r="J87" i="4"/>
  <c r="AI47" i="2"/>
  <c r="AL47" i="2"/>
  <c r="AI37" i="2"/>
  <c r="AL37" i="2"/>
  <c r="T29" i="4"/>
  <c r="J29" i="4"/>
  <c r="E29" i="4"/>
  <c r="K29" i="4"/>
  <c r="H29" i="4"/>
  <c r="S29" i="4"/>
  <c r="G29" i="4"/>
  <c r="AL225" i="2"/>
  <c r="AI225" i="2"/>
  <c r="H162" i="4"/>
  <c r="K162" i="4"/>
  <c r="J162" i="4"/>
  <c r="E162" i="4"/>
  <c r="S162" i="4"/>
  <c r="G162" i="4"/>
  <c r="T162" i="4"/>
  <c r="H117" i="4"/>
  <c r="G117" i="4"/>
  <c r="E117" i="4"/>
  <c r="J117" i="4"/>
  <c r="K117" i="4"/>
  <c r="K320" i="4"/>
  <c r="J320" i="4"/>
  <c r="G320" i="4"/>
  <c r="H320" i="4"/>
  <c r="E320" i="4"/>
  <c r="E184" i="4"/>
  <c r="G184" i="4"/>
  <c r="K184" i="4"/>
  <c r="H184" i="4"/>
  <c r="J184" i="4"/>
  <c r="H98" i="4"/>
  <c r="E98" i="4"/>
  <c r="G98" i="4"/>
  <c r="J98" i="4"/>
  <c r="K98" i="4"/>
  <c r="T396" i="4"/>
  <c r="E396" i="4"/>
  <c r="J396" i="4"/>
  <c r="H396" i="4"/>
  <c r="K396" i="4"/>
  <c r="G396" i="4"/>
  <c r="E365" i="4"/>
  <c r="H365" i="4"/>
  <c r="K365" i="4"/>
  <c r="J365" i="4"/>
  <c r="G365" i="4"/>
  <c r="E360" i="4"/>
  <c r="H360" i="4"/>
  <c r="K360" i="4"/>
  <c r="J360" i="4"/>
  <c r="G360" i="4"/>
  <c r="J325" i="4"/>
  <c r="K325" i="4"/>
  <c r="G325" i="4"/>
  <c r="H325" i="4"/>
  <c r="E325" i="4"/>
  <c r="AL295" i="2"/>
  <c r="AI295" i="2"/>
  <c r="AL216" i="2"/>
  <c r="AI216" i="2"/>
  <c r="H214" i="4"/>
  <c r="E214" i="4"/>
  <c r="T214" i="4"/>
  <c r="J214" i="4"/>
  <c r="G214" i="4"/>
  <c r="K214" i="4"/>
  <c r="AL186" i="2"/>
  <c r="AI186" i="2"/>
  <c r="J175" i="4"/>
  <c r="E175" i="4"/>
  <c r="H175" i="4"/>
  <c r="K175" i="4"/>
  <c r="G175" i="4"/>
  <c r="H155" i="4"/>
  <c r="G155" i="4"/>
  <c r="T155" i="4"/>
  <c r="S155" i="4"/>
  <c r="E155" i="4"/>
  <c r="K155" i="4"/>
  <c r="J155" i="4"/>
  <c r="E135" i="4"/>
  <c r="H135" i="4"/>
  <c r="J135" i="4"/>
  <c r="G135" i="4"/>
  <c r="K135" i="4"/>
  <c r="AI116" i="2"/>
  <c r="AL116" i="2"/>
  <c r="K108" i="4"/>
  <c r="G108" i="4"/>
  <c r="J108" i="4"/>
  <c r="H108" i="4"/>
  <c r="E108" i="4"/>
  <c r="AI66" i="2"/>
  <c r="AL66" i="2"/>
  <c r="G79" i="4"/>
  <c r="J79" i="4"/>
  <c r="K79" i="4"/>
  <c r="E79" i="4"/>
  <c r="H79" i="4"/>
  <c r="S56" i="4"/>
  <c r="T56" i="4"/>
  <c r="G56" i="4"/>
  <c r="H56" i="4"/>
  <c r="K56" i="4"/>
  <c r="J56" i="4"/>
  <c r="E56" i="4"/>
  <c r="G27" i="4"/>
  <c r="T27" i="4"/>
  <c r="E27" i="4"/>
  <c r="H27" i="4"/>
  <c r="K27" i="4"/>
  <c r="J27" i="4"/>
  <c r="T298" i="4"/>
  <c r="E298" i="4"/>
  <c r="S298" i="4"/>
  <c r="AI393" i="2"/>
  <c r="AL393" i="2"/>
  <c r="AI118" i="3"/>
  <c r="AL118" i="3"/>
  <c r="AI186" i="3"/>
  <c r="AL186" i="3"/>
  <c r="AL22" i="3"/>
  <c r="AI22" i="3"/>
  <c r="AI141" i="3"/>
  <c r="AL141" i="3"/>
  <c r="AL17" i="3"/>
  <c r="AI17" i="3"/>
  <c r="AI286" i="3"/>
  <c r="AL286" i="3"/>
  <c r="AI310" i="3"/>
  <c r="AL310" i="3"/>
  <c r="AI123" i="3"/>
  <c r="AL123" i="3"/>
  <c r="AL200" i="3"/>
  <c r="AI200" i="3"/>
  <c r="AI68" i="3"/>
  <c r="AL68" i="3"/>
  <c r="AL41" i="3"/>
  <c r="AI41" i="3"/>
  <c r="AI242" i="3"/>
  <c r="AL242" i="3"/>
  <c r="AI265" i="3"/>
  <c r="AL265" i="3"/>
  <c r="AI82" i="3"/>
  <c r="AL82" i="3"/>
  <c r="AI239" i="3"/>
  <c r="AL239" i="3"/>
  <c r="AI283" i="3"/>
  <c r="AL283" i="3"/>
  <c r="AI204" i="3"/>
  <c r="AL204" i="3"/>
  <c r="AI166" i="3"/>
  <c r="AL166" i="3"/>
  <c r="AI393" i="3"/>
  <c r="AL393" i="3"/>
  <c r="AL164" i="3"/>
  <c r="AI164" i="3"/>
  <c r="AI77" i="3"/>
  <c r="AL77" i="3"/>
  <c r="AI42" i="3"/>
  <c r="AL42" i="3"/>
  <c r="AL57" i="3"/>
  <c r="AI57" i="3"/>
  <c r="AI147" i="3"/>
  <c r="AL147" i="3"/>
  <c r="AI340" i="3"/>
  <c r="AL340" i="3"/>
  <c r="AL282" i="3"/>
  <c r="AI282" i="3"/>
  <c r="AI97" i="3"/>
  <c r="AL97" i="3"/>
  <c r="AL202" i="3"/>
  <c r="AI202" i="3"/>
  <c r="AI264" i="3"/>
  <c r="AL264" i="3"/>
  <c r="AI144" i="3"/>
  <c r="AL144" i="3"/>
  <c r="AI168" i="3"/>
  <c r="AL168" i="3"/>
  <c r="AI194" i="3"/>
  <c r="AL194" i="3"/>
  <c r="AI45" i="3"/>
  <c r="AL45" i="3"/>
  <c r="AL162" i="3"/>
  <c r="AI162" i="3"/>
  <c r="AI120" i="3"/>
  <c r="AL120" i="3"/>
  <c r="AI80" i="3"/>
  <c r="AL80" i="3"/>
  <c r="AL237" i="3"/>
  <c r="AI237" i="3"/>
  <c r="AL222" i="3"/>
  <c r="AI222" i="3"/>
  <c r="AL385" i="3"/>
  <c r="AI385" i="3"/>
  <c r="AL236" i="3"/>
  <c r="AI236" i="3"/>
  <c r="AI122" i="3"/>
  <c r="AL122" i="3"/>
  <c r="AI387" i="3"/>
  <c r="AL387" i="3"/>
  <c r="AI309" i="3"/>
  <c r="AL309" i="3"/>
  <c r="AI326" i="3"/>
  <c r="AL326" i="3"/>
  <c r="AI127" i="3"/>
  <c r="AL127" i="3"/>
  <c r="T392" i="4"/>
  <c r="H392" i="4"/>
  <c r="E392" i="4"/>
  <c r="K392" i="4"/>
  <c r="J392" i="4"/>
  <c r="G392" i="4"/>
  <c r="AI345" i="2"/>
  <c r="AL345" i="2"/>
  <c r="AI329" i="2"/>
  <c r="AL329" i="2"/>
  <c r="AL237" i="2"/>
  <c r="AI237" i="2"/>
  <c r="J238" i="4"/>
  <c r="H238" i="4"/>
  <c r="K238" i="4"/>
  <c r="E238" i="4"/>
  <c r="G238" i="4"/>
  <c r="AL217" i="2"/>
  <c r="AI217" i="2"/>
  <c r="AL200" i="2"/>
  <c r="AI200" i="2"/>
  <c r="G195" i="4"/>
  <c r="E195" i="4"/>
  <c r="K195" i="4"/>
  <c r="H195" i="4"/>
  <c r="J195" i="4"/>
  <c r="G194" i="4"/>
  <c r="E194" i="4"/>
  <c r="H194" i="4"/>
  <c r="J194" i="4"/>
  <c r="K194" i="4"/>
  <c r="AI142" i="2"/>
  <c r="AL142" i="2"/>
  <c r="AI137" i="2"/>
  <c r="AL137" i="2"/>
  <c r="E134" i="4"/>
  <c r="H134" i="4"/>
  <c r="J134" i="4"/>
  <c r="G134" i="4"/>
  <c r="K134" i="4"/>
  <c r="AI99" i="2"/>
  <c r="AL99" i="2"/>
  <c r="AI87" i="2"/>
  <c r="AL87" i="2"/>
  <c r="G92" i="4"/>
  <c r="H92" i="4"/>
  <c r="K92" i="4"/>
  <c r="E92" i="4"/>
  <c r="J92" i="4"/>
  <c r="AI60" i="2"/>
  <c r="AL60" i="2"/>
  <c r="AL57" i="2"/>
  <c r="AI57" i="2"/>
  <c r="AI41" i="2"/>
  <c r="AL41" i="2"/>
  <c r="AI23" i="2"/>
  <c r="AL23" i="2"/>
  <c r="AL342" i="2"/>
  <c r="AI342" i="2"/>
  <c r="E393" i="4"/>
  <c r="K393" i="4"/>
  <c r="J393" i="4"/>
  <c r="T393" i="4"/>
  <c r="G393" i="4"/>
  <c r="H393" i="4"/>
  <c r="AI163" i="2"/>
  <c r="AL163" i="2"/>
  <c r="T306" i="4"/>
  <c r="S306" i="4"/>
  <c r="E306" i="4"/>
  <c r="AL321" i="2"/>
  <c r="AI321" i="2"/>
  <c r="H192" i="4"/>
  <c r="G192" i="4"/>
  <c r="J192" i="4"/>
  <c r="K192" i="4"/>
  <c r="E192" i="4"/>
  <c r="AL385" i="2"/>
  <c r="AI385" i="2"/>
  <c r="AL343" i="2"/>
  <c r="AI343" i="2"/>
  <c r="AL317" i="2"/>
  <c r="AI317" i="2"/>
  <c r="AL300" i="2"/>
  <c r="AI300" i="2"/>
  <c r="T286" i="4"/>
  <c r="S286" i="4"/>
  <c r="E286" i="4"/>
  <c r="K286" i="4"/>
  <c r="J286" i="4"/>
  <c r="H286" i="4"/>
  <c r="G286" i="4"/>
  <c r="AL236" i="2"/>
  <c r="AI236" i="2"/>
  <c r="AL218" i="2"/>
  <c r="AI218" i="2"/>
  <c r="AI204" i="2"/>
  <c r="AL204" i="2"/>
  <c r="H197" i="4"/>
  <c r="E197" i="4"/>
  <c r="J197" i="4"/>
  <c r="K197" i="4"/>
  <c r="G197" i="4"/>
  <c r="AL164" i="2"/>
  <c r="AI164" i="2"/>
  <c r="AL143" i="2"/>
  <c r="AI143" i="2"/>
  <c r="AI121" i="2"/>
  <c r="AL121" i="2"/>
  <c r="J96" i="4"/>
  <c r="K96" i="4"/>
  <c r="G96" i="4"/>
  <c r="E96" i="4"/>
  <c r="H96" i="4"/>
  <c r="AI75" i="2"/>
  <c r="AL75" i="2"/>
  <c r="AL68" i="2"/>
  <c r="AI68" i="2"/>
  <c r="AI43" i="2"/>
  <c r="AL43" i="2"/>
  <c r="AL28" i="2"/>
  <c r="AI28" i="2"/>
  <c r="G22" i="4"/>
  <c r="T22" i="4"/>
  <c r="H22" i="4"/>
  <c r="S22" i="4"/>
  <c r="E22" i="4"/>
  <c r="K22" i="4"/>
  <c r="J22" i="4"/>
  <c r="AL306" i="2"/>
  <c r="AI306" i="2"/>
  <c r="J373" i="4"/>
  <c r="K373" i="4"/>
  <c r="E373" i="4"/>
  <c r="H373" i="4"/>
  <c r="G373" i="4"/>
  <c r="K75" i="4"/>
  <c r="E75" i="4"/>
  <c r="H75" i="4"/>
  <c r="J75" i="4"/>
  <c r="G75" i="4"/>
  <c r="AL310" i="2"/>
  <c r="AI310" i="2"/>
  <c r="G368" i="4"/>
  <c r="K368" i="4"/>
  <c r="E368" i="4"/>
  <c r="H368" i="4"/>
  <c r="J368" i="4"/>
  <c r="G119" i="4"/>
  <c r="E119" i="4"/>
  <c r="J119" i="4"/>
  <c r="H119" i="4"/>
  <c r="K119" i="4"/>
  <c r="AI240" i="2"/>
  <c r="AL240" i="2"/>
  <c r="G353" i="4"/>
  <c r="E353" i="4"/>
  <c r="J353" i="4"/>
  <c r="H353" i="4"/>
  <c r="K353" i="4"/>
  <c r="AI327" i="2"/>
  <c r="AL327" i="2"/>
  <c r="AL392" i="2"/>
  <c r="AI392" i="2"/>
  <c r="G347" i="4"/>
  <c r="K347" i="4"/>
  <c r="H347" i="4"/>
  <c r="J347" i="4"/>
  <c r="E347" i="4"/>
  <c r="J328" i="4"/>
  <c r="E328" i="4"/>
  <c r="K328" i="4"/>
  <c r="H328" i="4"/>
  <c r="G328" i="4"/>
  <c r="AL264" i="2"/>
  <c r="AI264" i="2"/>
  <c r="J258" i="4"/>
  <c r="E258" i="4"/>
  <c r="G258" i="4"/>
  <c r="K258" i="4"/>
  <c r="H258" i="4"/>
  <c r="AL241" i="2"/>
  <c r="AI241" i="2"/>
  <c r="E241" i="4"/>
  <c r="K241" i="4"/>
  <c r="H241" i="4"/>
  <c r="J241" i="4"/>
  <c r="G241" i="4"/>
  <c r="G231" i="4"/>
  <c r="K231" i="4"/>
  <c r="H231" i="4"/>
  <c r="J231" i="4"/>
  <c r="E231" i="4"/>
  <c r="H215" i="4"/>
  <c r="S215" i="4"/>
  <c r="K215" i="4"/>
  <c r="E215" i="4"/>
  <c r="G215" i="4"/>
  <c r="T215" i="4"/>
  <c r="J215" i="4"/>
  <c r="AL185" i="2"/>
  <c r="AI185" i="2"/>
  <c r="AL174" i="2"/>
  <c r="AI174" i="2"/>
  <c r="K178" i="4"/>
  <c r="E178" i="4"/>
  <c r="J178" i="4"/>
  <c r="G178" i="4"/>
  <c r="H178" i="4"/>
  <c r="AI155" i="2"/>
  <c r="AL155" i="2"/>
  <c r="AL139" i="2"/>
  <c r="AI139" i="2"/>
  <c r="AI114" i="2"/>
  <c r="AL114" i="2"/>
  <c r="G121" i="4"/>
  <c r="J121" i="4"/>
  <c r="H121" i="4"/>
  <c r="K121" i="4"/>
  <c r="E121" i="4"/>
  <c r="E109" i="4"/>
  <c r="K109" i="4"/>
  <c r="H109" i="4"/>
  <c r="G109" i="4"/>
  <c r="J109" i="4"/>
  <c r="E94" i="4"/>
  <c r="G94" i="4"/>
  <c r="H94" i="4"/>
  <c r="J94" i="4"/>
  <c r="K94" i="4"/>
  <c r="AL77" i="2"/>
  <c r="AI77" i="2"/>
  <c r="E77" i="4"/>
  <c r="J77" i="4"/>
  <c r="H77" i="4"/>
  <c r="G77" i="4"/>
  <c r="K77" i="4"/>
  <c r="S53" i="4"/>
  <c r="H53" i="4"/>
  <c r="G53" i="4"/>
  <c r="E53" i="4"/>
  <c r="K53" i="4"/>
  <c r="J53" i="4"/>
  <c r="T53" i="4"/>
  <c r="J30" i="4"/>
  <c r="K30" i="4"/>
  <c r="G30" i="4"/>
  <c r="H30" i="4"/>
  <c r="T30" i="4"/>
  <c r="S30" i="4"/>
  <c r="E30" i="4"/>
  <c r="AL64" i="2"/>
  <c r="AI64" i="2"/>
  <c r="AL147" i="2"/>
  <c r="AI147" i="2"/>
  <c r="AL103" i="2"/>
  <c r="AI103" i="2"/>
  <c r="AI299" i="2"/>
  <c r="AL299" i="2"/>
  <c r="AL168" i="2"/>
  <c r="AI168" i="2"/>
  <c r="AI85" i="2"/>
  <c r="AL85" i="2"/>
  <c r="J351" i="4"/>
  <c r="E351" i="4"/>
  <c r="G351" i="4"/>
  <c r="K351" i="4"/>
  <c r="H351" i="4"/>
  <c r="G372" i="4"/>
  <c r="J372" i="4"/>
  <c r="K372" i="4"/>
  <c r="E372" i="4"/>
  <c r="H372" i="4"/>
  <c r="AI344" i="2"/>
  <c r="AL344" i="2"/>
  <c r="AL339" i="3"/>
  <c r="AI339" i="3"/>
  <c r="AL302" i="2"/>
  <c r="AI302" i="2"/>
  <c r="AL304" i="2"/>
  <c r="AI304" i="2"/>
  <c r="J252" i="4"/>
  <c r="H252" i="4"/>
  <c r="G252" i="4"/>
  <c r="E252" i="4"/>
  <c r="K252" i="4"/>
  <c r="G235" i="4"/>
  <c r="H235" i="4"/>
  <c r="J235" i="4"/>
  <c r="E235" i="4"/>
  <c r="K235" i="4"/>
  <c r="J221" i="4"/>
  <c r="T221" i="4"/>
  <c r="S221" i="4"/>
  <c r="E221" i="4"/>
  <c r="K221" i="4"/>
  <c r="G221" i="4"/>
  <c r="H221" i="4"/>
  <c r="H200" i="4"/>
  <c r="K200" i="4"/>
  <c r="J200" i="4"/>
  <c r="G200" i="4"/>
  <c r="E200" i="4"/>
  <c r="AI165" i="2"/>
  <c r="AL165" i="2"/>
  <c r="AI159" i="2"/>
  <c r="AL159" i="2"/>
  <c r="AL140" i="2"/>
  <c r="AI140" i="2"/>
  <c r="AI120" i="2"/>
  <c r="AL120" i="2"/>
  <c r="E131" i="4"/>
  <c r="K131" i="4"/>
  <c r="H131" i="4"/>
  <c r="J131" i="4"/>
  <c r="G131" i="4"/>
  <c r="AI94" i="2"/>
  <c r="AL94" i="2"/>
  <c r="J78" i="4"/>
  <c r="K78" i="4"/>
  <c r="E78" i="4"/>
  <c r="G78" i="4"/>
  <c r="H78" i="4"/>
  <c r="AI67" i="2"/>
  <c r="AL67" i="2"/>
  <c r="AL45" i="2"/>
  <c r="AI45" i="2"/>
  <c r="AI22" i="2"/>
  <c r="AL22" i="2"/>
  <c r="AL277" i="2"/>
  <c r="AI277" i="2"/>
  <c r="E395" i="4"/>
  <c r="H395" i="4"/>
  <c r="K395" i="4"/>
  <c r="J395" i="4"/>
  <c r="T395" i="4"/>
  <c r="G395" i="4"/>
  <c r="AI87" i="3"/>
  <c r="AL87" i="3"/>
  <c r="AL124" i="3"/>
  <c r="AI124" i="3"/>
  <c r="AL287" i="3"/>
  <c r="AI287" i="3"/>
  <c r="AI139" i="3"/>
  <c r="AL139" i="3"/>
  <c r="AI213" i="3"/>
  <c r="AL213" i="3"/>
  <c r="AI285" i="3"/>
  <c r="AL285" i="3"/>
  <c r="AI142" i="3"/>
  <c r="AL142" i="3"/>
  <c r="AI25" i="3"/>
  <c r="AL25" i="3"/>
  <c r="AI321" i="3"/>
  <c r="AL321" i="3"/>
  <c r="AL148" i="3"/>
  <c r="AI148" i="3"/>
  <c r="AI20" i="3"/>
  <c r="AL20" i="3"/>
  <c r="AL232" i="3"/>
  <c r="AI232" i="3"/>
  <c r="AI342" i="3"/>
  <c r="AL342" i="3"/>
  <c r="AI158" i="3"/>
  <c r="AL158" i="3"/>
  <c r="AL328" i="3"/>
  <c r="AI328" i="3"/>
  <c r="AL143" i="3"/>
  <c r="AI143" i="3"/>
  <c r="AI105" i="3"/>
  <c r="AL105" i="3"/>
  <c r="AI29" i="3"/>
  <c r="AL29" i="3"/>
  <c r="AL240" i="3"/>
  <c r="AI240" i="3"/>
  <c r="AI137" i="3"/>
  <c r="AL137" i="3"/>
  <c r="AI56" i="3"/>
  <c r="AL56" i="3"/>
  <c r="AI238" i="3"/>
  <c r="AL238" i="3"/>
  <c r="S160" i="4"/>
  <c r="AL104" i="3"/>
  <c r="AI104" i="3"/>
  <c r="AI81" i="3"/>
  <c r="AL81" i="3"/>
  <c r="AL178" i="3"/>
  <c r="AI178" i="3"/>
  <c r="AL61" i="3"/>
  <c r="AI61" i="3"/>
  <c r="AL114" i="3"/>
  <c r="AI114" i="3"/>
  <c r="AI392" i="3"/>
  <c r="AL392" i="3"/>
  <c r="AI185" i="3"/>
  <c r="AL185" i="3"/>
  <c r="AI94" i="3"/>
  <c r="AL94" i="3"/>
  <c r="AI106" i="3"/>
  <c r="AL106" i="3"/>
  <c r="AL59" i="3"/>
  <c r="AI59" i="3"/>
  <c r="AL382" i="3"/>
  <c r="AI382" i="3"/>
  <c r="AI79" i="3"/>
  <c r="AL79" i="3"/>
  <c r="AL26" i="3"/>
  <c r="AI26" i="3"/>
  <c r="AL300" i="3"/>
  <c r="AI300" i="3"/>
  <c r="AI62" i="3"/>
  <c r="AL62" i="3"/>
  <c r="AI165" i="3"/>
  <c r="AL165" i="3"/>
  <c r="AI86" i="3"/>
  <c r="AL86" i="3"/>
  <c r="AL243" i="3"/>
  <c r="AI243" i="3"/>
  <c r="H391" i="4"/>
  <c r="K391" i="4"/>
  <c r="T391" i="4"/>
  <c r="G391" i="4"/>
  <c r="E391" i="4"/>
  <c r="J391" i="4"/>
  <c r="AI382" i="2"/>
  <c r="AL382" i="2"/>
  <c r="H346" i="4"/>
  <c r="G346" i="4"/>
  <c r="E346" i="4"/>
  <c r="J346" i="4"/>
  <c r="K346" i="4"/>
  <c r="K324" i="4"/>
  <c r="H324" i="4"/>
  <c r="E324" i="4"/>
  <c r="G324" i="4"/>
  <c r="J324" i="4"/>
  <c r="K277" i="4"/>
  <c r="S277" i="4"/>
  <c r="J277" i="4"/>
  <c r="T277" i="4"/>
  <c r="H277" i="4"/>
  <c r="G277" i="4"/>
  <c r="E277" i="4"/>
  <c r="AL235" i="2"/>
  <c r="AI235" i="2"/>
  <c r="AL219" i="2"/>
  <c r="AI219" i="2"/>
  <c r="E218" i="4"/>
  <c r="S218" i="4"/>
  <c r="G218" i="4"/>
  <c r="K218" i="4"/>
  <c r="T218" i="4"/>
  <c r="H218" i="4"/>
  <c r="J218" i="4"/>
  <c r="AI178" i="2"/>
  <c r="AL178" i="2"/>
  <c r="AI177" i="2"/>
  <c r="AL177" i="2"/>
  <c r="G157" i="4"/>
  <c r="T157" i="4"/>
  <c r="K157" i="4"/>
  <c r="J157" i="4"/>
  <c r="H157" i="4"/>
  <c r="S157" i="4"/>
  <c r="E157" i="4"/>
  <c r="T152" i="4"/>
  <c r="S152" i="4"/>
  <c r="E152" i="4"/>
  <c r="J152" i="4"/>
  <c r="K152" i="4"/>
  <c r="G152" i="4"/>
  <c r="H152" i="4"/>
  <c r="AI119" i="2"/>
  <c r="AL119" i="2"/>
  <c r="G113" i="4"/>
  <c r="K113" i="4"/>
  <c r="J113" i="4"/>
  <c r="H113" i="4"/>
  <c r="E113" i="4"/>
  <c r="J100" i="4"/>
  <c r="K100" i="4"/>
  <c r="G100" i="4"/>
  <c r="E100" i="4"/>
  <c r="H100" i="4"/>
  <c r="AI79" i="2"/>
  <c r="AL79" i="2"/>
  <c r="K72" i="4"/>
  <c r="J72" i="4"/>
  <c r="G72" i="4"/>
  <c r="H72" i="4"/>
  <c r="E72" i="4"/>
  <c r="G69" i="4"/>
  <c r="J69" i="4"/>
  <c r="K69" i="4"/>
  <c r="E69" i="4"/>
  <c r="H69" i="4"/>
  <c r="G52" i="4"/>
  <c r="S52" i="4"/>
  <c r="H52" i="4"/>
  <c r="J52" i="4"/>
  <c r="E52" i="4"/>
  <c r="K52" i="4"/>
  <c r="T52" i="4"/>
  <c r="S28" i="4"/>
  <c r="H28" i="4"/>
  <c r="J28" i="4"/>
  <c r="E28" i="4"/>
  <c r="G28" i="4"/>
  <c r="K28" i="4"/>
  <c r="T28" i="4"/>
  <c r="K363" i="4"/>
  <c r="J363" i="4"/>
  <c r="G363" i="4"/>
  <c r="E363" i="4"/>
  <c r="H363" i="4"/>
  <c r="AL391" i="2"/>
  <c r="AI391" i="2"/>
  <c r="J179" i="4"/>
  <c r="H179" i="4"/>
  <c r="E179" i="4"/>
  <c r="G179" i="4"/>
  <c r="K179" i="4"/>
  <c r="AL285" i="2"/>
  <c r="AI285" i="2"/>
  <c r="J342" i="4"/>
  <c r="K342" i="4"/>
  <c r="E342" i="4"/>
  <c r="G342" i="4"/>
  <c r="H342" i="4"/>
  <c r="AI175" i="2"/>
  <c r="AL175" i="2"/>
  <c r="H387" i="4"/>
  <c r="T387" i="4"/>
  <c r="G387" i="4"/>
  <c r="J387" i="4"/>
  <c r="K387" i="4"/>
  <c r="E387" i="4"/>
  <c r="G364" i="4"/>
  <c r="K364" i="4"/>
  <c r="H364" i="4"/>
  <c r="E364" i="4"/>
  <c r="J364" i="4"/>
  <c r="J338" i="4"/>
  <c r="G338" i="4"/>
  <c r="H338" i="4"/>
  <c r="E338" i="4"/>
  <c r="K338" i="4"/>
  <c r="E321" i="4"/>
  <c r="K321" i="4"/>
  <c r="G321" i="4"/>
  <c r="H321" i="4"/>
  <c r="J321" i="4"/>
  <c r="AI265" i="2"/>
  <c r="AL265" i="2"/>
  <c r="E256" i="4"/>
  <c r="H256" i="4"/>
  <c r="K256" i="4"/>
  <c r="J256" i="4"/>
  <c r="G256" i="4"/>
  <c r="AL202" i="2"/>
  <c r="AI202" i="2"/>
  <c r="AI194" i="2"/>
  <c r="AL194" i="2"/>
  <c r="J183" i="4"/>
  <c r="K183" i="4"/>
  <c r="G183" i="4"/>
  <c r="H183" i="4"/>
  <c r="E183" i="4"/>
  <c r="J174" i="4"/>
  <c r="K174" i="4"/>
  <c r="E174" i="4"/>
  <c r="H174" i="4"/>
  <c r="G174" i="4"/>
  <c r="K160" i="4"/>
  <c r="J160" i="4"/>
  <c r="H160" i="4"/>
  <c r="G160" i="4"/>
  <c r="T160" i="4"/>
  <c r="E160" i="4"/>
  <c r="K140" i="4"/>
  <c r="H140" i="4"/>
  <c r="J140" i="4"/>
  <c r="E140" i="4"/>
  <c r="G140" i="4"/>
  <c r="K137" i="4"/>
  <c r="J137" i="4"/>
  <c r="E137" i="4"/>
  <c r="G137" i="4"/>
  <c r="H137" i="4"/>
  <c r="AI62" i="2"/>
  <c r="AL62" i="2"/>
  <c r="AL38" i="2"/>
  <c r="AI38" i="2"/>
  <c r="AI29" i="2"/>
  <c r="AL29" i="2"/>
  <c r="AI288" i="2"/>
  <c r="AL288" i="2"/>
  <c r="T301" i="4"/>
  <c r="E301" i="4"/>
  <c r="S301" i="4"/>
  <c r="E386" i="4"/>
  <c r="J386" i="4"/>
  <c r="K386" i="4"/>
  <c r="T386" i="4"/>
  <c r="G386" i="4"/>
  <c r="H386" i="4"/>
  <c r="AL156" i="2"/>
  <c r="AI156" i="2"/>
  <c r="S308" i="4"/>
  <c r="T308" i="4"/>
  <c r="E308" i="4"/>
  <c r="S302" i="4"/>
  <c r="E302" i="4"/>
  <c r="T302" i="4"/>
  <c r="AL332" i="2"/>
  <c r="AI332" i="2"/>
  <c r="H348" i="4"/>
  <c r="G348" i="4"/>
  <c r="K348" i="4"/>
  <c r="E348" i="4"/>
  <c r="J348" i="4"/>
  <c r="H394" i="4"/>
  <c r="K394" i="4"/>
  <c r="J394" i="4"/>
  <c r="G394" i="4"/>
  <c r="E394" i="4"/>
  <c r="T394" i="4"/>
  <c r="AL326" i="2"/>
  <c r="AI326" i="2"/>
  <c r="AI307" i="2"/>
  <c r="AL307" i="2"/>
  <c r="S285" i="4"/>
  <c r="H285" i="4"/>
  <c r="E285" i="4"/>
  <c r="T285" i="4"/>
  <c r="K285" i="4"/>
  <c r="J285" i="4"/>
  <c r="G285" i="4"/>
  <c r="AL238" i="2"/>
  <c r="AI238" i="2"/>
  <c r="G243" i="4"/>
  <c r="J243" i="4"/>
  <c r="K243" i="4"/>
  <c r="H243" i="4"/>
  <c r="E243" i="4"/>
  <c r="AI222" i="2"/>
  <c r="AL222" i="2"/>
  <c r="AI197" i="2"/>
  <c r="AL197" i="2"/>
  <c r="H202" i="4"/>
  <c r="J202" i="4"/>
  <c r="G202" i="4"/>
  <c r="E202" i="4"/>
  <c r="K202" i="4"/>
  <c r="G191" i="4"/>
  <c r="H191" i="4"/>
  <c r="J191" i="4"/>
  <c r="E191" i="4"/>
  <c r="K191" i="4"/>
  <c r="AL162" i="2"/>
  <c r="AI162" i="2"/>
  <c r="H171" i="4"/>
  <c r="K171" i="4"/>
  <c r="E171" i="4"/>
  <c r="G171" i="4"/>
  <c r="J171" i="4"/>
  <c r="S154" i="4"/>
  <c r="K154" i="4"/>
  <c r="H154" i="4"/>
  <c r="T154" i="4"/>
  <c r="G154" i="4"/>
  <c r="J154" i="4"/>
  <c r="E154" i="4"/>
  <c r="E129" i="4"/>
  <c r="J129" i="4"/>
  <c r="H129" i="4"/>
  <c r="G129" i="4"/>
  <c r="K129" i="4"/>
  <c r="AL107" i="2"/>
  <c r="AI107" i="2"/>
  <c r="AI95" i="2"/>
  <c r="AL95" i="2"/>
  <c r="AI81" i="2"/>
  <c r="AL81" i="2"/>
  <c r="H90" i="4"/>
  <c r="G90" i="4"/>
  <c r="E90" i="4"/>
  <c r="J90" i="4"/>
  <c r="K90" i="4"/>
  <c r="AL65" i="2"/>
  <c r="AI65" i="2"/>
  <c r="AL42" i="2"/>
  <c r="AI42" i="2"/>
  <c r="AL25" i="2"/>
  <c r="AI25" i="2"/>
  <c r="J76" i="4"/>
  <c r="E76" i="4"/>
  <c r="H76" i="4"/>
  <c r="K76" i="4"/>
  <c r="G76" i="4"/>
  <c r="AL284" i="2"/>
  <c r="AI284" i="2"/>
  <c r="J371" i="4"/>
  <c r="G371" i="4"/>
  <c r="H371" i="4"/>
  <c r="K371" i="4"/>
  <c r="E371" i="4"/>
  <c r="K111" i="4"/>
  <c r="G111" i="4"/>
  <c r="J111" i="4"/>
  <c r="E111" i="4"/>
  <c r="H111" i="4"/>
  <c r="G329" i="4"/>
  <c r="H329" i="4"/>
  <c r="J329" i="4"/>
  <c r="K329" i="4"/>
  <c r="E329" i="4"/>
  <c r="K349" i="4"/>
  <c r="E349" i="4"/>
  <c r="H349" i="4"/>
  <c r="G349" i="4"/>
  <c r="J349" i="4"/>
  <c r="AL102" i="2"/>
  <c r="AI102" i="2"/>
  <c r="H259" i="4"/>
  <c r="E259" i="4"/>
  <c r="J259" i="4"/>
  <c r="G259" i="4"/>
  <c r="K259" i="4"/>
  <c r="AI330" i="2"/>
  <c r="AL330" i="2"/>
  <c r="AI379" i="2"/>
  <c r="AL379" i="2"/>
  <c r="AL351" i="2"/>
  <c r="AI351" i="2"/>
  <c r="G343" i="4"/>
  <c r="E343" i="4"/>
  <c r="H343" i="4"/>
  <c r="J343" i="4"/>
  <c r="K343" i="4"/>
  <c r="E323" i="4"/>
  <c r="J323" i="4"/>
  <c r="K323" i="4"/>
  <c r="H323" i="4"/>
  <c r="G323" i="4"/>
  <c r="H283" i="4"/>
  <c r="T283" i="4"/>
  <c r="G283" i="4"/>
  <c r="S283" i="4"/>
  <c r="K283" i="4"/>
  <c r="J283" i="4"/>
  <c r="E283" i="4"/>
  <c r="AL243" i="2"/>
  <c r="AI243" i="2"/>
  <c r="AI232" i="2"/>
  <c r="AL232" i="2"/>
  <c r="AI203" i="2"/>
  <c r="AL203" i="2"/>
  <c r="AI183" i="2"/>
  <c r="AL183" i="2"/>
  <c r="E181" i="4"/>
  <c r="J181" i="4"/>
  <c r="G181" i="4"/>
  <c r="H181" i="4"/>
  <c r="K181" i="4"/>
  <c r="J159" i="4"/>
  <c r="G159" i="4"/>
  <c r="H159" i="4"/>
  <c r="T159" i="4"/>
  <c r="S159" i="4"/>
  <c r="E159" i="4"/>
  <c r="K159" i="4"/>
  <c r="J138" i="4"/>
  <c r="K138" i="4"/>
  <c r="E138" i="4"/>
  <c r="H138" i="4"/>
  <c r="G138" i="4"/>
  <c r="AL118" i="2"/>
  <c r="AI118" i="2"/>
  <c r="H118" i="4"/>
  <c r="J118" i="4"/>
  <c r="G118" i="4"/>
  <c r="K118" i="4"/>
  <c r="E118" i="4"/>
  <c r="K91" i="4"/>
  <c r="H91" i="4"/>
  <c r="E91" i="4"/>
  <c r="G91" i="4"/>
  <c r="J91" i="4"/>
  <c r="K73" i="4"/>
  <c r="H73" i="4"/>
  <c r="E73" i="4"/>
  <c r="J73" i="4"/>
  <c r="G73" i="4"/>
  <c r="AL44" i="2"/>
  <c r="AI44" i="2"/>
  <c r="AI26" i="2"/>
  <c r="AL26" i="2"/>
  <c r="AI19" i="2"/>
  <c r="AL19" i="2"/>
  <c r="J326" i="4"/>
  <c r="G326" i="4"/>
  <c r="E326" i="4"/>
  <c r="H326" i="4"/>
  <c r="K326" i="4"/>
  <c r="AL319" i="2"/>
  <c r="AI319" i="2"/>
  <c r="AI75" i="3"/>
  <c r="AL75" i="3"/>
  <c r="AI201" i="3"/>
  <c r="AL201" i="3"/>
  <c r="AI347" i="3"/>
  <c r="AL347" i="3"/>
  <c r="AI197" i="3"/>
  <c r="AL197" i="3"/>
  <c r="AI319" i="3"/>
  <c r="AL319" i="3"/>
  <c r="AI277" i="3"/>
  <c r="AL277" i="3"/>
  <c r="AI63" i="3"/>
  <c r="AL63" i="3"/>
  <c r="AI44" i="3"/>
  <c r="AL44" i="3"/>
  <c r="AI332" i="3"/>
  <c r="AL332" i="3"/>
  <c r="AI308" i="3"/>
  <c r="AL308" i="3"/>
  <c r="AI16" i="3"/>
  <c r="AL16" i="3"/>
  <c r="AL262" i="3"/>
  <c r="AI262" i="3"/>
  <c r="AL140" i="3"/>
  <c r="AI140" i="3"/>
  <c r="AI288" i="3"/>
  <c r="AL288" i="3"/>
  <c r="AL256" i="3"/>
  <c r="AI256" i="3"/>
  <c r="AI66" i="3"/>
  <c r="AL66" i="3"/>
  <c r="AI38" i="3"/>
  <c r="AL38" i="3"/>
  <c r="AI163" i="3"/>
  <c r="AL163" i="3"/>
  <c r="AI103" i="3"/>
  <c r="AL103" i="3"/>
  <c r="AI46" i="3"/>
  <c r="AL46" i="3"/>
  <c r="AL281" i="3"/>
  <c r="AI281" i="3"/>
  <c r="AI85" i="3"/>
  <c r="AL85" i="3"/>
  <c r="AI102" i="3"/>
  <c r="AL102" i="3"/>
  <c r="AI306" i="3"/>
  <c r="AL306" i="3"/>
  <c r="AL47" i="3"/>
  <c r="AI47" i="3"/>
  <c r="AI391" i="3"/>
  <c r="AL391" i="3"/>
  <c r="AL95" i="3"/>
  <c r="AI95" i="3"/>
  <c r="AI205" i="3"/>
  <c r="AL205" i="3"/>
  <c r="AI327" i="3"/>
  <c r="AL327" i="3"/>
  <c r="AI384" i="3"/>
  <c r="AL384" i="3"/>
  <c r="AL253" i="3"/>
  <c r="AI253" i="3"/>
  <c r="AI297" i="3"/>
  <c r="AL297" i="3"/>
  <c r="AI196" i="3"/>
  <c r="AL196" i="3"/>
  <c r="AI107" i="3"/>
  <c r="AL107" i="3"/>
  <c r="AL203" i="3"/>
  <c r="AI203" i="3"/>
  <c r="AI174" i="3"/>
  <c r="AL174" i="3"/>
  <c r="AI183" i="3"/>
  <c r="AL183" i="3"/>
  <c r="AL217" i="3"/>
  <c r="AI217" i="3"/>
  <c r="AL219" i="3"/>
  <c r="AI219" i="3"/>
  <c r="AI231" i="3"/>
  <c r="AL231" i="3"/>
  <c r="AL100" i="3"/>
  <c r="AI100" i="3"/>
  <c r="AL389" i="3"/>
  <c r="AI389" i="3"/>
  <c r="AI235" i="3"/>
  <c r="AL235" i="3"/>
  <c r="AL121" i="3"/>
  <c r="AI121" i="3"/>
  <c r="AI325" i="3"/>
  <c r="AL325" i="3"/>
  <c r="AL345" i="3"/>
  <c r="AI345" i="3"/>
  <c r="AL349" i="3"/>
  <c r="AI349" i="3"/>
  <c r="AI284" i="3"/>
  <c r="AL284" i="3"/>
  <c r="AI78" i="3"/>
  <c r="AL78" i="3"/>
  <c r="AI177" i="3"/>
  <c r="AL177" i="3"/>
  <c r="AI324" i="3"/>
  <c r="AL324" i="3"/>
  <c r="AL329" i="3"/>
  <c r="AI329" i="3"/>
  <c r="AI295" i="3"/>
  <c r="AL295" i="3"/>
  <c r="AI389" i="2"/>
  <c r="AL389" i="2"/>
  <c r="T384" i="4"/>
  <c r="K384" i="4"/>
  <c r="E384" i="4"/>
  <c r="G384" i="4"/>
  <c r="H384" i="4"/>
  <c r="J384" i="4"/>
  <c r="AI325" i="2"/>
  <c r="AL325" i="2"/>
  <c r="AL303" i="2"/>
  <c r="AI303" i="2"/>
  <c r="AL256" i="2"/>
  <c r="AI256" i="2"/>
  <c r="H262" i="4"/>
  <c r="K262" i="4"/>
  <c r="G262" i="4"/>
  <c r="J262" i="4"/>
  <c r="E262" i="4"/>
  <c r="E255" i="4"/>
  <c r="J255" i="4"/>
  <c r="K255" i="4"/>
  <c r="G255" i="4"/>
  <c r="H255" i="4"/>
  <c r="S217" i="4"/>
  <c r="T217" i="4"/>
  <c r="K217" i="4"/>
  <c r="J217" i="4"/>
  <c r="G217" i="4"/>
  <c r="E217" i="4"/>
  <c r="U217" i="4" s="1"/>
  <c r="H217" i="4"/>
  <c r="G211" i="4"/>
  <c r="S211" i="4"/>
  <c r="E211" i="4"/>
  <c r="U211" i="4" s="1"/>
  <c r="K211" i="4"/>
  <c r="J211" i="4"/>
  <c r="T211" i="4"/>
  <c r="H211" i="4"/>
  <c r="K198" i="4"/>
  <c r="J198" i="4"/>
  <c r="H198" i="4"/>
  <c r="G198" i="4"/>
  <c r="E198" i="4"/>
  <c r="G176" i="4"/>
  <c r="E176" i="4"/>
  <c r="H176" i="4"/>
  <c r="J176" i="4"/>
  <c r="K176" i="4"/>
  <c r="T163" i="4"/>
  <c r="J163" i="4"/>
  <c r="E163" i="4"/>
  <c r="U163" i="4" s="1"/>
  <c r="K163" i="4"/>
  <c r="G163" i="4"/>
  <c r="S163" i="4"/>
  <c r="H163" i="4"/>
  <c r="J139" i="4"/>
  <c r="K139" i="4"/>
  <c r="G139" i="4"/>
  <c r="H139" i="4"/>
  <c r="E139" i="4"/>
  <c r="AI100" i="2"/>
  <c r="AL100" i="2"/>
  <c r="K112" i="4"/>
  <c r="G112" i="4"/>
  <c r="E112" i="4"/>
  <c r="H112" i="4"/>
  <c r="J112" i="4"/>
  <c r="AL82" i="2"/>
  <c r="AI82" i="2"/>
  <c r="K97" i="4"/>
  <c r="J97" i="4"/>
  <c r="H97" i="4"/>
  <c r="G97" i="4"/>
  <c r="E97" i="4"/>
  <c r="G71" i="4"/>
  <c r="H71" i="4"/>
  <c r="K71" i="4"/>
  <c r="J71" i="4"/>
  <c r="E71" i="4"/>
  <c r="S57" i="4"/>
  <c r="T57" i="4"/>
  <c r="E57" i="4"/>
  <c r="U57" i="4" s="1"/>
  <c r="J57" i="4"/>
  <c r="K57" i="4"/>
  <c r="H57" i="4"/>
  <c r="G57" i="4"/>
  <c r="T32" i="4"/>
  <c r="G32" i="4"/>
  <c r="J32" i="4"/>
  <c r="K32" i="4"/>
  <c r="S32" i="4"/>
  <c r="E32" i="4"/>
  <c r="H32" i="4"/>
  <c r="T25" i="4"/>
  <c r="E25" i="4"/>
  <c r="G25" i="4"/>
  <c r="K25" i="4"/>
  <c r="J25" i="4"/>
  <c r="S25" i="4"/>
  <c r="H25" i="4"/>
  <c r="E307" i="4"/>
  <c r="U307" i="4" s="1"/>
  <c r="S307" i="4"/>
  <c r="T307" i="4"/>
  <c r="G223" i="4"/>
  <c r="T223" i="4"/>
  <c r="S223" i="4"/>
  <c r="J223" i="4"/>
  <c r="E223" i="4"/>
  <c r="K223" i="4"/>
  <c r="H223" i="4"/>
  <c r="K361" i="4"/>
  <c r="G361" i="4"/>
  <c r="H361" i="4"/>
  <c r="E361" i="4"/>
  <c r="J361" i="4"/>
  <c r="AL282" i="2"/>
  <c r="AI282" i="2"/>
  <c r="H389" i="4"/>
  <c r="E389" i="4"/>
  <c r="J389" i="4"/>
  <c r="T389" i="4"/>
  <c r="K389" i="4"/>
  <c r="G389" i="4"/>
  <c r="G370" i="4"/>
  <c r="H370" i="4"/>
  <c r="J370" i="4"/>
  <c r="E370" i="4"/>
  <c r="K370" i="4"/>
  <c r="AI324" i="2"/>
  <c r="AL324" i="2"/>
  <c r="J330" i="4"/>
  <c r="G330" i="4"/>
  <c r="E330" i="4"/>
  <c r="H330" i="4"/>
  <c r="K330" i="4"/>
  <c r="H280" i="4"/>
  <c r="S280" i="4"/>
  <c r="J280" i="4"/>
  <c r="E280" i="4"/>
  <c r="U280" i="4" s="1"/>
  <c r="K280" i="4"/>
  <c r="G280" i="4"/>
  <c r="T280" i="4"/>
  <c r="AI253" i="2"/>
  <c r="AL253" i="2"/>
  <c r="AI213" i="2"/>
  <c r="AL213" i="2"/>
  <c r="G220" i="4"/>
  <c r="T220" i="4"/>
  <c r="E220" i="4"/>
  <c r="K220" i="4"/>
  <c r="S220" i="4"/>
  <c r="J220" i="4"/>
  <c r="H220" i="4"/>
  <c r="S212" i="4"/>
  <c r="J212" i="4"/>
  <c r="E212" i="4"/>
  <c r="U212" i="4" s="1"/>
  <c r="K212" i="4"/>
  <c r="G212" i="4"/>
  <c r="H212" i="4"/>
  <c r="T212" i="4"/>
  <c r="AI167" i="2"/>
  <c r="AL167" i="2"/>
  <c r="AL158" i="2"/>
  <c r="AI158" i="2"/>
  <c r="AL145" i="2"/>
  <c r="AI145" i="2"/>
  <c r="AL125" i="2"/>
  <c r="AI125" i="2"/>
  <c r="AI122" i="2"/>
  <c r="AL122" i="2"/>
  <c r="G74" i="4"/>
  <c r="J74" i="4"/>
  <c r="E74" i="4"/>
  <c r="K74" i="4"/>
  <c r="H74" i="4"/>
  <c r="T49" i="4"/>
  <c r="H49" i="4"/>
  <c r="K49" i="4"/>
  <c r="G49" i="4"/>
  <c r="S49" i="4"/>
  <c r="E49" i="4"/>
  <c r="J49" i="4"/>
  <c r="T34" i="4"/>
  <c r="G34" i="4"/>
  <c r="K34" i="4"/>
  <c r="E34" i="4"/>
  <c r="S34" i="4"/>
  <c r="J34" i="4"/>
  <c r="H34" i="4"/>
  <c r="T309" i="4"/>
  <c r="S309" i="4"/>
  <c r="E309" i="4"/>
  <c r="U309" i="4" s="1"/>
  <c r="AL280" i="2"/>
  <c r="AI280" i="2"/>
  <c r="AI384" i="2"/>
  <c r="AL384" i="2"/>
  <c r="H172" i="4"/>
  <c r="K172" i="4"/>
  <c r="E172" i="4"/>
  <c r="G172" i="4"/>
  <c r="J172" i="4"/>
  <c r="AL287" i="2"/>
  <c r="AI287" i="2"/>
  <c r="AL281" i="2"/>
  <c r="AI281" i="2"/>
  <c r="E318" i="4"/>
  <c r="J318" i="4"/>
  <c r="H318" i="4"/>
  <c r="G318" i="4"/>
  <c r="K318" i="4"/>
  <c r="H369" i="4"/>
  <c r="J369" i="4"/>
  <c r="K369" i="4"/>
  <c r="E369" i="4"/>
  <c r="G369" i="4"/>
  <c r="E304" i="4"/>
  <c r="T304" i="4"/>
  <c r="S304" i="4"/>
  <c r="H390" i="4"/>
  <c r="T390" i="4"/>
  <c r="E390" i="4"/>
  <c r="K390" i="4"/>
  <c r="J390" i="4"/>
  <c r="G390" i="4"/>
  <c r="AL346" i="2"/>
  <c r="AI346" i="2"/>
  <c r="AI331" i="2"/>
  <c r="AL331" i="2"/>
  <c r="T282" i="4"/>
  <c r="S282" i="4"/>
  <c r="E282" i="4"/>
  <c r="K282" i="4"/>
  <c r="H282" i="4"/>
  <c r="G282" i="4"/>
  <c r="J282" i="4"/>
  <c r="AI251" i="2"/>
  <c r="AL251" i="2"/>
  <c r="AI231" i="2"/>
  <c r="AL231" i="2"/>
  <c r="AI224" i="2"/>
  <c r="AL224" i="2"/>
  <c r="J219" i="4"/>
  <c r="G219" i="4"/>
  <c r="K219" i="4"/>
  <c r="H219" i="4"/>
  <c r="E219" i="4"/>
  <c r="S219" i="4"/>
  <c r="T219" i="4"/>
  <c r="AL184" i="2"/>
  <c r="AI184" i="2"/>
  <c r="K196" i="4"/>
  <c r="H196" i="4"/>
  <c r="J196" i="4"/>
  <c r="E196" i="4"/>
  <c r="G196" i="4"/>
  <c r="AI161" i="2"/>
  <c r="AL161" i="2"/>
  <c r="AL166" i="2"/>
  <c r="AI166" i="2"/>
  <c r="H156" i="4"/>
  <c r="S156" i="4"/>
  <c r="T156" i="4"/>
  <c r="G156" i="4"/>
  <c r="K156" i="4"/>
  <c r="E156" i="4"/>
  <c r="U156" i="4" s="1"/>
  <c r="J156" i="4"/>
  <c r="E142" i="4"/>
  <c r="G142" i="4"/>
  <c r="H142" i="4"/>
  <c r="J142" i="4"/>
  <c r="K142" i="4"/>
  <c r="AI101" i="2"/>
  <c r="AL101" i="2"/>
  <c r="G120" i="4"/>
  <c r="J120" i="4"/>
  <c r="H120" i="4"/>
  <c r="E120" i="4"/>
  <c r="K120" i="4"/>
  <c r="AL86" i="2"/>
  <c r="AI86" i="2"/>
  <c r="G93" i="4"/>
  <c r="J93" i="4"/>
  <c r="E93" i="4"/>
  <c r="K93" i="4"/>
  <c r="H93" i="4"/>
  <c r="AI74" i="2"/>
  <c r="AL74" i="2"/>
  <c r="G58" i="4"/>
  <c r="H58" i="4"/>
  <c r="S58" i="4"/>
  <c r="E58" i="4"/>
  <c r="J58" i="4"/>
  <c r="K58" i="4"/>
  <c r="T58" i="4"/>
  <c r="S21" i="4"/>
  <c r="G48" i="4"/>
  <c r="S48" i="4"/>
  <c r="E48" i="4"/>
  <c r="J48" i="4"/>
  <c r="K48" i="4"/>
  <c r="T48" i="4"/>
  <c r="H48" i="4"/>
  <c r="AI24" i="2"/>
  <c r="AL24" i="2"/>
  <c r="G244" i="4"/>
  <c r="K244" i="4"/>
  <c r="E244" i="4"/>
  <c r="J244" i="4"/>
  <c r="H244" i="4"/>
  <c r="S305" i="4"/>
  <c r="E305" i="4"/>
  <c r="T305" i="4"/>
  <c r="AL350" i="2"/>
  <c r="AI350" i="2"/>
  <c r="AI97" i="2"/>
  <c r="AL97" i="2"/>
  <c r="AI308" i="2"/>
  <c r="AL308" i="2"/>
  <c r="AI328" i="2"/>
  <c r="AL328" i="2"/>
  <c r="K116" i="4"/>
  <c r="H116" i="4"/>
  <c r="G116" i="4"/>
  <c r="J116" i="4"/>
  <c r="E116" i="4"/>
  <c r="AI239" i="2"/>
  <c r="AL239" i="2"/>
  <c r="AL394" i="2"/>
  <c r="AI394" i="2"/>
  <c r="H381" i="4"/>
  <c r="G381" i="4"/>
  <c r="J381" i="4"/>
  <c r="K381" i="4"/>
  <c r="E381" i="4"/>
  <c r="T381" i="4"/>
  <c r="AL339" i="2"/>
  <c r="AI339" i="2"/>
  <c r="AL322" i="2"/>
  <c r="AI322" i="2"/>
  <c r="J316" i="4"/>
  <c r="E316" i="4"/>
  <c r="H316" i="4"/>
  <c r="K316" i="4"/>
  <c r="G316" i="4"/>
  <c r="AL262" i="2"/>
  <c r="AI262" i="2"/>
  <c r="H263" i="4"/>
  <c r="G263" i="4"/>
  <c r="E263" i="4"/>
  <c r="K263" i="4"/>
  <c r="J263" i="4"/>
  <c r="AI196" i="2"/>
  <c r="AL196" i="2"/>
  <c r="K203" i="4"/>
  <c r="E203" i="4"/>
  <c r="G203" i="4"/>
  <c r="H203" i="4"/>
  <c r="J203" i="4"/>
  <c r="AI144" i="2"/>
  <c r="AL144" i="2"/>
  <c r="AI123" i="2"/>
  <c r="AL123" i="2"/>
  <c r="E133" i="4"/>
  <c r="J133" i="4"/>
  <c r="H133" i="4"/>
  <c r="G133" i="4"/>
  <c r="K133" i="4"/>
  <c r="AL104" i="2"/>
  <c r="AI104" i="2"/>
  <c r="AI78" i="2"/>
  <c r="AL78" i="2"/>
  <c r="AL61" i="2"/>
  <c r="AI61" i="2"/>
  <c r="T55" i="4"/>
  <c r="J55" i="4"/>
  <c r="H55" i="4"/>
  <c r="E55" i="4"/>
  <c r="U55" i="4" s="1"/>
  <c r="K55" i="4"/>
  <c r="G55" i="4"/>
  <c r="S55" i="4"/>
  <c r="K31" i="4"/>
  <c r="T31" i="4"/>
  <c r="J31" i="4"/>
  <c r="E31" i="4"/>
  <c r="S31" i="4"/>
  <c r="H31" i="4"/>
  <c r="G31" i="4"/>
  <c r="T24" i="4"/>
  <c r="J24" i="4"/>
  <c r="S24" i="4"/>
  <c r="K24" i="4"/>
  <c r="G24" i="4"/>
  <c r="E24" i="4"/>
  <c r="H24" i="4"/>
  <c r="AI305" i="2"/>
  <c r="AL305" i="2"/>
  <c r="G340" i="4"/>
  <c r="H340" i="4"/>
  <c r="E340" i="4"/>
  <c r="J340" i="4"/>
  <c r="K340" i="4"/>
  <c r="U306" i="4" l="1"/>
  <c r="U49" i="4"/>
  <c r="U304" i="4"/>
  <c r="U305" i="4"/>
  <c r="U302" i="4"/>
  <c r="U58" i="4"/>
  <c r="S214" i="4"/>
  <c r="U155" i="4"/>
  <c r="AI30" i="3"/>
  <c r="AL30" i="3"/>
  <c r="AL275" i="3"/>
  <c r="AI275" i="3"/>
  <c r="AI48" i="3"/>
  <c r="AL48" i="3"/>
  <c r="AI244" i="3"/>
  <c r="AL244" i="3"/>
  <c r="AI176" i="3"/>
  <c r="AL176" i="3"/>
  <c r="U285" i="4"/>
  <c r="U28" i="4"/>
  <c r="G59" i="4"/>
  <c r="J59" i="4"/>
  <c r="H59" i="4"/>
  <c r="K59" i="4"/>
  <c r="T59" i="4"/>
  <c r="S59" i="4"/>
  <c r="E59" i="4"/>
  <c r="U59" i="4" s="1"/>
  <c r="AI182" i="2"/>
  <c r="AL182" i="2"/>
  <c r="H254" i="4"/>
  <c r="J254" i="4"/>
  <c r="G254" i="4"/>
  <c r="K254" i="4"/>
  <c r="E254" i="4"/>
  <c r="H141" i="4"/>
  <c r="G141" i="4"/>
  <c r="K141" i="4"/>
  <c r="J141" i="4"/>
  <c r="E141" i="4"/>
  <c r="AL146" i="2"/>
  <c r="AI146" i="2"/>
  <c r="J279" i="4"/>
  <c r="H279" i="4"/>
  <c r="E279" i="4"/>
  <c r="U279" i="4" s="1"/>
  <c r="S279" i="4"/>
  <c r="T279" i="4"/>
  <c r="K279" i="4"/>
  <c r="G279" i="4"/>
  <c r="E294" i="4"/>
  <c r="U294" i="4" s="1"/>
  <c r="S294" i="4"/>
  <c r="T294" i="4"/>
  <c r="AI221" i="2"/>
  <c r="AL221" i="2"/>
  <c r="AI215" i="2"/>
  <c r="AL215" i="2"/>
  <c r="AI49" i="2"/>
  <c r="AL49" i="2"/>
  <c r="AL149" i="2"/>
  <c r="AI149" i="2"/>
  <c r="U56" i="4"/>
  <c r="T299" i="4"/>
  <c r="S299" i="4"/>
  <c r="E299" i="4"/>
  <c r="U299" i="4" s="1"/>
  <c r="AL176" i="2"/>
  <c r="AI176" i="2"/>
  <c r="T51" i="4"/>
  <c r="H51" i="4"/>
  <c r="G51" i="4"/>
  <c r="S51" i="4"/>
  <c r="E51" i="4"/>
  <c r="J51" i="4"/>
  <c r="K51" i="4"/>
  <c r="AI126" i="3"/>
  <c r="AL126" i="3"/>
  <c r="AL273" i="3"/>
  <c r="AI273" i="3"/>
  <c r="AI220" i="3"/>
  <c r="AL220" i="3"/>
  <c r="AI146" i="3"/>
  <c r="AL146" i="3"/>
  <c r="AI58" i="3"/>
  <c r="AL58" i="3"/>
  <c r="AI198" i="3"/>
  <c r="AL198" i="3"/>
  <c r="U31" i="4"/>
  <c r="U223" i="4"/>
  <c r="AL220" i="2"/>
  <c r="AI220" i="2"/>
  <c r="K397" i="4"/>
  <c r="H397" i="4"/>
  <c r="J397" i="4"/>
  <c r="T397" i="4"/>
  <c r="G397" i="4"/>
  <c r="E397" i="4"/>
  <c r="AL48" i="2"/>
  <c r="AI48" i="2"/>
  <c r="G199" i="4"/>
  <c r="H199" i="4"/>
  <c r="K199" i="4"/>
  <c r="J199" i="4"/>
  <c r="E199" i="4"/>
  <c r="AL234" i="2"/>
  <c r="AI234" i="2"/>
  <c r="AI266" i="2"/>
  <c r="AL266" i="2"/>
  <c r="E61" i="4"/>
  <c r="J61" i="4"/>
  <c r="K61" i="4"/>
  <c r="S61" i="4"/>
  <c r="T61" i="4"/>
  <c r="G61" i="4"/>
  <c r="H61" i="4"/>
  <c r="S35" i="4"/>
  <c r="U53" i="4"/>
  <c r="U215" i="4"/>
  <c r="AI258" i="2"/>
  <c r="AL258" i="2"/>
  <c r="AL273" i="2"/>
  <c r="AI273" i="2"/>
  <c r="G240" i="4"/>
  <c r="E240" i="4"/>
  <c r="U220" i="4" s="1"/>
  <c r="J240" i="4"/>
  <c r="K240" i="4"/>
  <c r="H240" i="4"/>
  <c r="J60" i="4"/>
  <c r="T60" i="4"/>
  <c r="G60" i="4"/>
  <c r="S60" i="4"/>
  <c r="E60" i="4"/>
  <c r="U60" i="4" s="1"/>
  <c r="K60" i="4"/>
  <c r="H60" i="4"/>
  <c r="E164" i="4"/>
  <c r="U164" i="4" s="1"/>
  <c r="G164" i="4"/>
  <c r="T164" i="4"/>
  <c r="H164" i="4"/>
  <c r="J164" i="4"/>
  <c r="S164" i="4"/>
  <c r="K164" i="4"/>
  <c r="U272" i="4"/>
  <c r="U158" i="4"/>
  <c r="U303" i="4"/>
  <c r="K281" i="4"/>
  <c r="J281" i="4"/>
  <c r="E281" i="4"/>
  <c r="U281" i="4" s="1"/>
  <c r="G281" i="4"/>
  <c r="H281" i="4"/>
  <c r="T281" i="4"/>
  <c r="S281" i="4"/>
  <c r="H284" i="4"/>
  <c r="S284" i="4"/>
  <c r="G284" i="4"/>
  <c r="E284" i="4"/>
  <c r="U284" i="4" s="1"/>
  <c r="J284" i="4"/>
  <c r="K284" i="4"/>
  <c r="T284" i="4"/>
  <c r="J216" i="4"/>
  <c r="G216" i="4"/>
  <c r="T216" i="4"/>
  <c r="H216" i="4"/>
  <c r="S216" i="4"/>
  <c r="E216" i="4"/>
  <c r="U216" i="4" s="1"/>
  <c r="K216" i="4"/>
  <c r="H242" i="4"/>
  <c r="E242" i="4"/>
  <c r="J242" i="4"/>
  <c r="G242" i="4"/>
  <c r="K242" i="4"/>
  <c r="AI40" i="2"/>
  <c r="AL40" i="2"/>
  <c r="AI128" i="3"/>
  <c r="AL128" i="3"/>
  <c r="AI266" i="3"/>
  <c r="AL266" i="3"/>
  <c r="AI149" i="3"/>
  <c r="AL149" i="3"/>
  <c r="AI206" i="3"/>
  <c r="AL206" i="3"/>
  <c r="AI395" i="3"/>
  <c r="AL395" i="3"/>
  <c r="AL182" i="3"/>
  <c r="AI182" i="3"/>
  <c r="AI258" i="3"/>
  <c r="AL258" i="3"/>
  <c r="AI255" i="3"/>
  <c r="AL255" i="3"/>
  <c r="AI215" i="3"/>
  <c r="AL215" i="3"/>
  <c r="AI263" i="3"/>
  <c r="AL263" i="3"/>
  <c r="AI234" i="3"/>
  <c r="AL234" i="3"/>
  <c r="AI223" i="3"/>
  <c r="AL223" i="3"/>
  <c r="AI136" i="3"/>
  <c r="AL136" i="3"/>
  <c r="AI260" i="3"/>
  <c r="AL260" i="3"/>
  <c r="AI40" i="3"/>
  <c r="AL40" i="3"/>
  <c r="U282" i="4"/>
  <c r="U25" i="4"/>
  <c r="J239" i="4"/>
  <c r="H239" i="4"/>
  <c r="E239" i="4"/>
  <c r="G239" i="4"/>
  <c r="K239" i="4"/>
  <c r="H264" i="4"/>
  <c r="E264" i="4"/>
  <c r="G264" i="4"/>
  <c r="J264" i="4"/>
  <c r="K264" i="4"/>
  <c r="AL395" i="2"/>
  <c r="AI395" i="2"/>
  <c r="U283" i="4"/>
  <c r="U52" i="4"/>
  <c r="U157" i="4"/>
  <c r="AL275" i="2"/>
  <c r="AI275" i="2"/>
  <c r="E287" i="4"/>
  <c r="U287" i="4" s="1"/>
  <c r="S287" i="4"/>
  <c r="G287" i="4"/>
  <c r="H287" i="4"/>
  <c r="K287" i="4"/>
  <c r="T287" i="4"/>
  <c r="J287" i="4"/>
  <c r="AI50" i="2"/>
  <c r="AL50" i="2"/>
  <c r="U286" i="4"/>
  <c r="H151" i="4"/>
  <c r="S151" i="4"/>
  <c r="E151" i="4"/>
  <c r="U151" i="4" s="1"/>
  <c r="G151" i="4"/>
  <c r="T151" i="4"/>
  <c r="J151" i="4"/>
  <c r="K151" i="4"/>
  <c r="E276" i="4"/>
  <c r="U276" i="4" s="1"/>
  <c r="K276" i="4"/>
  <c r="H276" i="4"/>
  <c r="T276" i="4"/>
  <c r="G276" i="4"/>
  <c r="S276" i="4"/>
  <c r="J276" i="4"/>
  <c r="E70" i="4"/>
  <c r="H70" i="4"/>
  <c r="K70" i="4"/>
  <c r="J70" i="4"/>
  <c r="G70" i="4"/>
  <c r="K143" i="4"/>
  <c r="J143" i="4"/>
  <c r="E143" i="4"/>
  <c r="H143" i="4"/>
  <c r="G143" i="4"/>
  <c r="H224" i="4"/>
  <c r="J224" i="4"/>
  <c r="K224" i="4"/>
  <c r="G224" i="4"/>
  <c r="T224" i="4"/>
  <c r="S224" i="4"/>
  <c r="E224" i="4"/>
  <c r="S27" i="4"/>
  <c r="S33" i="4"/>
  <c r="U54" i="4"/>
  <c r="U222" i="4"/>
  <c r="AL260" i="2"/>
  <c r="AI260" i="2"/>
  <c r="AL263" i="2"/>
  <c r="AI263" i="2"/>
  <c r="AL198" i="2"/>
  <c r="AI198" i="2"/>
  <c r="AI223" i="2"/>
  <c r="AL223" i="2"/>
  <c r="AI50" i="3"/>
  <c r="AL50" i="3"/>
  <c r="AL221" i="3"/>
  <c r="AI221" i="3"/>
  <c r="AL49" i="3"/>
  <c r="AI49" i="3"/>
  <c r="AI278" i="3"/>
  <c r="AL278" i="3"/>
  <c r="U48" i="4"/>
  <c r="U219" i="4"/>
  <c r="U34" i="4"/>
  <c r="AI244" i="2"/>
  <c r="AL244" i="2"/>
  <c r="U159" i="4"/>
  <c r="U308" i="4"/>
  <c r="U301" i="4"/>
  <c r="U160" i="4"/>
  <c r="U152" i="4"/>
  <c r="U218" i="4"/>
  <c r="T296" i="4"/>
  <c r="S296" i="4"/>
  <c r="E296" i="4"/>
  <c r="U296" i="4" s="1"/>
  <c r="AI126" i="2"/>
  <c r="AL126" i="2"/>
  <c r="H161" i="4"/>
  <c r="G161" i="4"/>
  <c r="E161" i="4"/>
  <c r="U161" i="4" s="1"/>
  <c r="K161" i="4"/>
  <c r="J161" i="4"/>
  <c r="T161" i="4"/>
  <c r="S161" i="4"/>
  <c r="U221" i="4"/>
  <c r="U30" i="4"/>
  <c r="U22" i="4"/>
  <c r="AI136" i="2"/>
  <c r="AL136" i="2"/>
  <c r="AI255" i="2"/>
  <c r="AL255" i="2"/>
  <c r="J234" i="4"/>
  <c r="E234" i="4"/>
  <c r="G234" i="4"/>
  <c r="H234" i="4"/>
  <c r="K234" i="4"/>
  <c r="AL58" i="2"/>
  <c r="AI58" i="2"/>
  <c r="AL128" i="2"/>
  <c r="AI128" i="2"/>
  <c r="AI206" i="2"/>
  <c r="AL206" i="2"/>
  <c r="U298" i="4"/>
  <c r="U162" i="4"/>
  <c r="S272" i="4"/>
  <c r="U33" i="4"/>
  <c r="S274" i="4"/>
  <c r="AL278" i="2"/>
  <c r="AI278" i="2"/>
  <c r="J193" i="4"/>
  <c r="E193" i="4"/>
  <c r="U154" i="4" s="1"/>
  <c r="K193" i="4"/>
  <c r="H193" i="4"/>
  <c r="G193" i="4"/>
  <c r="U21" i="4" l="1"/>
  <c r="U214" i="4"/>
  <c r="U224" i="4"/>
  <c r="U274" i="4"/>
  <c r="U35" i="4"/>
  <c r="U61" i="4"/>
  <c r="U32" i="4"/>
  <c r="U51" i="4"/>
  <c r="U27" i="4"/>
  <c r="U277" i="4"/>
  <c r="U24" i="4"/>
  <c r="U29" i="4"/>
</calcChain>
</file>

<file path=xl/sharedStrings.xml><?xml version="1.0" encoding="utf-8"?>
<sst xmlns="http://schemas.openxmlformats.org/spreadsheetml/2006/main" count="7141" uniqueCount="619">
  <si>
    <t xml:space="preserve">Quarterly Series </t>
  </si>
  <si>
    <t xml:space="preserve">Business lines </t>
  </si>
  <si>
    <t>Year</t>
  </si>
  <si>
    <t>Restatements</t>
  </si>
  <si>
    <t>Regional Banks</t>
  </si>
  <si>
    <t>2015 series have been restated from the reclassification of the stake in the Regional Banks under IFRS 5</t>
  </si>
  <si>
    <t>Asset gathering</t>
  </si>
  <si>
    <t>2015 series have been restated from the reclassifications of  1/ Asset servicing from Asset gathering to Large cutomers and 2/Switch 2 impacts are now in the Insurance business line (instead of Corporate centre)</t>
  </si>
  <si>
    <t>Large customers</t>
  </si>
  <si>
    <t>Asset servicing is now part of Large customers business line (instead of Asset gathering)</t>
  </si>
  <si>
    <t>Corporate Centre</t>
  </si>
  <si>
    <t>Switch 2 impacts are now presented in the Insurance business line (instead of Corporate centre)</t>
  </si>
  <si>
    <t>CAPITAL : KEY FIGURES AND RATIOS</t>
  </si>
  <si>
    <t xml:space="preserve">Crédit Agricole S.A. - Fully-loaded Basel 3 ratios  </t>
  </si>
  <si>
    <t>€bn</t>
  </si>
  <si>
    <t xml:space="preserve">Regulatory capital after adjustements </t>
  </si>
  <si>
    <t>Common Equity Tier 1</t>
  </si>
  <si>
    <t>Additional T1</t>
  </si>
  <si>
    <t>Tier 1 capital</t>
  </si>
  <si>
    <t>Tier 2 capital</t>
  </si>
  <si>
    <t>Total capital</t>
  </si>
  <si>
    <t>RWAs</t>
  </si>
  <si>
    <t>Credit risk (incl. clearing houses)</t>
  </si>
  <si>
    <t>Market risk</t>
  </si>
  <si>
    <t>Operational risk</t>
  </si>
  <si>
    <t>Credit Value Adjustment (CVA)</t>
  </si>
  <si>
    <t>Total RWAs</t>
  </si>
  <si>
    <t>Solvency ratios</t>
  </si>
  <si>
    <t>Common Equity Tier 1 ratio</t>
  </si>
  <si>
    <t>Tier 1 ratio</t>
  </si>
  <si>
    <t>Total solvency ratio</t>
  </si>
  <si>
    <t>TLAC ratio</t>
  </si>
  <si>
    <t>Crédit Agricole Group - Fully-loaded Basel 3 ratios</t>
  </si>
  <si>
    <t>Stated</t>
  </si>
  <si>
    <t>CRÉDIT AGRICOLE GROUP QUARTERLY SERIES - STATED EARNINGS</t>
  </si>
  <si>
    <t>Crédit Agricole Group</t>
  </si>
  <si>
    <t>€m</t>
  </si>
  <si>
    <t>Rev_P4</t>
  </si>
  <si>
    <t>Revenues</t>
  </si>
  <si>
    <t>Costs_P4</t>
  </si>
  <si>
    <t>Operating expenses</t>
  </si>
  <si>
    <t>SRF_P4</t>
  </si>
  <si>
    <t>o/w SRF</t>
  </si>
  <si>
    <t>GOI_P4</t>
  </si>
  <si>
    <t>Gross operating income</t>
  </si>
  <si>
    <t>Prov_P4</t>
  </si>
  <si>
    <t>Cost of risk</t>
  </si>
  <si>
    <t>LegalRisk_P4</t>
  </si>
  <si>
    <t>o/w legal risk, not allocated</t>
  </si>
  <si>
    <t>MeQ_P4</t>
  </si>
  <si>
    <t>Equity affiliates</t>
  </si>
  <si>
    <t>CapGains_P4</t>
  </si>
  <si>
    <t>Net income on other assets</t>
  </si>
  <si>
    <t>GWImpairm_P4</t>
  </si>
  <si>
    <t>Change in value of goodwill</t>
  </si>
  <si>
    <t>PBT_P4</t>
  </si>
  <si>
    <t>Pre-tax income</t>
  </si>
  <si>
    <t>Tax_P4</t>
  </si>
  <si>
    <t>Tax</t>
  </si>
  <si>
    <t>DiscontOp_P4</t>
  </si>
  <si>
    <t>Net gain/(loss) from held-for-sale operations</t>
  </si>
  <si>
    <t>NetProf_P4</t>
  </si>
  <si>
    <t>Net income</t>
  </si>
  <si>
    <t>Minos_P4</t>
  </si>
  <si>
    <t>Non-controlling interests</t>
  </si>
  <si>
    <t>NetAttribProf_Stated_P4</t>
  </si>
  <si>
    <t>Net income Group share</t>
  </si>
  <si>
    <t>French retail banking - Regional Banks (100%)</t>
  </si>
  <si>
    <t>CR_Rev_P4</t>
  </si>
  <si>
    <t>CR_PELGross_P4</t>
  </si>
  <si>
    <t>o/w HPSP</t>
  </si>
  <si>
    <t>CR_Costs_P4</t>
  </si>
  <si>
    <t>CR_SRF_P4</t>
  </si>
  <si>
    <t>CR_GOI_P4</t>
  </si>
  <si>
    <t>CR_Prov_P4</t>
  </si>
  <si>
    <t>CR_LegalRisk_P4</t>
  </si>
  <si>
    <t>CR_MeQ_P4</t>
  </si>
  <si>
    <t>CR_CapGains_P4</t>
  </si>
  <si>
    <t>CR_GWImpairm_P4</t>
  </si>
  <si>
    <t>CR_PBT_P4</t>
  </si>
  <si>
    <t>CR_Tax_P4</t>
  </si>
  <si>
    <t>CR_DiscontOp_P4</t>
  </si>
  <si>
    <t>CR_NetProf_P4</t>
  </si>
  <si>
    <t>CR_Minos_P4</t>
  </si>
  <si>
    <t>CR_NetAttribprof_P4</t>
  </si>
  <si>
    <t>CR_PELNet_P4</t>
  </si>
  <si>
    <t>T1-2015</t>
  </si>
  <si>
    <t>T2-2015</t>
  </si>
  <si>
    <t>T3-2015</t>
  </si>
  <si>
    <t>T4-2015</t>
  </si>
  <si>
    <t>T1-2016</t>
  </si>
  <si>
    <t>T2-2016</t>
  </si>
  <si>
    <t>T3-2016</t>
  </si>
  <si>
    <t>T4-2016</t>
  </si>
  <si>
    <t>T1-2017</t>
  </si>
  <si>
    <t>T2-2017</t>
  </si>
  <si>
    <t>T3-2017</t>
  </si>
  <si>
    <t>T4-2017</t>
  </si>
  <si>
    <t>T1-2018</t>
  </si>
  <si>
    <t>T2-2018</t>
  </si>
  <si>
    <t>T3-2018</t>
  </si>
  <si>
    <t>T4-2018</t>
  </si>
  <si>
    <t>T1-2019</t>
  </si>
  <si>
    <t>Q1-</t>
  </si>
  <si>
    <t>H1-</t>
  </si>
  <si>
    <t>9M-</t>
  </si>
  <si>
    <t>FY-20</t>
  </si>
  <si>
    <t>Underlying</t>
  </si>
  <si>
    <t>CRÉDIT AGRICOLE GROUP QUARTERLY SERIES - UNDERLYING EARNINGS</t>
  </si>
  <si>
    <t>Period: quarters</t>
  </si>
  <si>
    <t>Stated/underlying</t>
  </si>
  <si>
    <t>Crédit Agricole S.A.</t>
  </si>
  <si>
    <t>Q1-15
Stated</t>
  </si>
  <si>
    <t>Q2-15
Stated</t>
  </si>
  <si>
    <t>Q3-15
Stated</t>
  </si>
  <si>
    <t>Q4-15
Stated</t>
  </si>
  <si>
    <t>FY-2015
Stated</t>
  </si>
  <si>
    <t>Rev</t>
  </si>
  <si>
    <t>Costs</t>
  </si>
  <si>
    <t>SRF</t>
  </si>
  <si>
    <t>GOI</t>
  </si>
  <si>
    <t>Prov</t>
  </si>
  <si>
    <t>LegalRisk</t>
  </si>
  <si>
    <t>MeQ</t>
  </si>
  <si>
    <t>CapGains</t>
  </si>
  <si>
    <t>GWImpairm</t>
  </si>
  <si>
    <t>PBT</t>
  </si>
  <si>
    <t>DiscontOp</t>
  </si>
  <si>
    <t>NetProf</t>
  </si>
  <si>
    <t>Minos</t>
  </si>
  <si>
    <t>NetAttribProf_Stated</t>
  </si>
  <si>
    <t>Asset gathering (AG) - Asset management, insurance &amp; wealth management</t>
  </si>
  <si>
    <t>AGI_Rev</t>
  </si>
  <si>
    <t>AGI_Costs</t>
  </si>
  <si>
    <t>AGI_SRF</t>
  </si>
  <si>
    <t>AGI_GOI</t>
  </si>
  <si>
    <t>AGI_Prov</t>
  </si>
  <si>
    <t>AGI_MeQ</t>
  </si>
  <si>
    <t>AGI_CapGains</t>
  </si>
  <si>
    <t>AGI_GWImpairm</t>
  </si>
  <si>
    <t>AGI_PBT</t>
  </si>
  <si>
    <t>AGI_Tax</t>
  </si>
  <si>
    <t>AGI_DiscontOp</t>
  </si>
  <si>
    <t>AGI_NetProf</t>
  </si>
  <si>
    <t>AGI_Minos</t>
  </si>
  <si>
    <t>AGI_NetAttribProf</t>
  </si>
  <si>
    <t>AG / Insurance (CA Assurances)</t>
  </si>
  <si>
    <t>AGI_Ins_Rev</t>
  </si>
  <si>
    <t>AGI_Ins_Costs</t>
  </si>
  <si>
    <t>AGI_Ins_GOI</t>
  </si>
  <si>
    <t>AGI_Ins_Prov</t>
  </si>
  <si>
    <t>AGI_Ins_MeQ</t>
  </si>
  <si>
    <t>AGI_Ins_CapGains</t>
  </si>
  <si>
    <t>AGI_Ins_GWImpairm</t>
  </si>
  <si>
    <t>AGI_Ins_PBT</t>
  </si>
  <si>
    <t>AGI_Ins_Tax</t>
  </si>
  <si>
    <t>AGI_Ins_DiscontOp</t>
  </si>
  <si>
    <t>AGI_Ins_NetProf</t>
  </si>
  <si>
    <t>AGI_Ins_Minos</t>
  </si>
  <si>
    <t>AGI_Ins_NetAttribProf</t>
  </si>
  <si>
    <t>AG / Asset management (Amundi)</t>
  </si>
  <si>
    <t>AGI_AM_Rev</t>
  </si>
  <si>
    <t>AGI_AM_Costs</t>
  </si>
  <si>
    <t>AGI_AM_SRF</t>
  </si>
  <si>
    <t>AGI_AM_GOI</t>
  </si>
  <si>
    <t>AGI_AM_Prov</t>
  </si>
  <si>
    <t>AGI_AM_MeQ</t>
  </si>
  <si>
    <t>AGI_AM_CapGains</t>
  </si>
  <si>
    <t>AGI_AM_GWImpairm</t>
  </si>
  <si>
    <t>AGI_AM_PBT</t>
  </si>
  <si>
    <t>AGI_AM_Tax</t>
  </si>
  <si>
    <t>AGI_AM_DiscontOp</t>
  </si>
  <si>
    <t>AGI_AM_NetProf</t>
  </si>
  <si>
    <t>AGI_AM_Minos</t>
  </si>
  <si>
    <t>AGI_AM_NetAttribProf</t>
  </si>
  <si>
    <t>AG / Wealth management (CA Indosuez Wealth)</t>
  </si>
  <si>
    <t>AGI_WM_Rev</t>
  </si>
  <si>
    <t>AGI_WM_Costs</t>
  </si>
  <si>
    <t>AGI_WM_SRF</t>
  </si>
  <si>
    <t>AGI_WM_GOI</t>
  </si>
  <si>
    <t>AGI_WM_Prov</t>
  </si>
  <si>
    <t>AGI_WM_MeQ</t>
  </si>
  <si>
    <t>AGI_WM_CapGains</t>
  </si>
  <si>
    <t>AGI_WM_GWImpairm</t>
  </si>
  <si>
    <t>AGI_WM_PBT</t>
  </si>
  <si>
    <t>AGI_WM_Tax</t>
  </si>
  <si>
    <t>AGI_WM_DiscontOp</t>
  </si>
  <si>
    <t>AGI_WM_NetProf</t>
  </si>
  <si>
    <t>AGI_WM_Minos</t>
  </si>
  <si>
    <t>AGI_WM_NetAttribProf</t>
  </si>
  <si>
    <t>French retail banking - LCL</t>
  </si>
  <si>
    <t>LCL_Rev</t>
  </si>
  <si>
    <t>LCL_PELGross</t>
  </si>
  <si>
    <t>LCL_Costs</t>
  </si>
  <si>
    <t>LCL_SRF</t>
  </si>
  <si>
    <t>LCL_GOI</t>
  </si>
  <si>
    <t>LCL_Prov</t>
  </si>
  <si>
    <t>LCL_MeQ</t>
  </si>
  <si>
    <t>LCL_CapGains</t>
  </si>
  <si>
    <t>LCL_GWImpairm</t>
  </si>
  <si>
    <t>LCL_PBT</t>
  </si>
  <si>
    <t>LCL_Tax</t>
  </si>
  <si>
    <t>LCL_DiscontOp</t>
  </si>
  <si>
    <t>LCL_NetProf</t>
  </si>
  <si>
    <t>LCL_Minos</t>
  </si>
  <si>
    <t>LCL_NetAttribprof</t>
  </si>
  <si>
    <t>LCL_PELNet</t>
  </si>
  <si>
    <t>International retail banking (IRB)</t>
  </si>
  <si>
    <t>IRB_Rev</t>
  </si>
  <si>
    <t>IRB_Costs</t>
  </si>
  <si>
    <t>IRB_SRF</t>
  </si>
  <si>
    <t>IRB_GOI</t>
  </si>
  <si>
    <t>IRB_Prov</t>
  </si>
  <si>
    <t>IRB_MeQ</t>
  </si>
  <si>
    <t>IRB_CapGains</t>
  </si>
  <si>
    <t>IRB_GWImpairm</t>
  </si>
  <si>
    <t>IRB_PBT</t>
  </si>
  <si>
    <t>IRB_Tax</t>
  </si>
  <si>
    <t>IRB_DiscontOp</t>
  </si>
  <si>
    <t>IRB_NetProf</t>
  </si>
  <si>
    <t>IRB_Minos</t>
  </si>
  <si>
    <t>IRB_NetAttribProf</t>
  </si>
  <si>
    <t>IRB Italy</t>
  </si>
  <si>
    <t>IRB_Italy_Rev</t>
  </si>
  <si>
    <t>IRB_Italy_Costs</t>
  </si>
  <si>
    <t>IRB_Italy_SRF</t>
  </si>
  <si>
    <t>IRB_Italy_GOI</t>
  </si>
  <si>
    <t>IRB_Italy_Prov</t>
  </si>
  <si>
    <t>IRB_Italy_MeQ</t>
  </si>
  <si>
    <t>IRB_Italy_CapGains</t>
  </si>
  <si>
    <t>IRB_Italy_GWImpairm</t>
  </si>
  <si>
    <t>IRB_Italy_PBT</t>
  </si>
  <si>
    <t>IRB_Italy_Tax</t>
  </si>
  <si>
    <t>IRB_Italy_DiscontOp</t>
  </si>
  <si>
    <t>IRB_Italy_NetProf</t>
  </si>
  <si>
    <t>IRB_Italy_Minos</t>
  </si>
  <si>
    <t>IRB_Italy_NetAttribProf</t>
  </si>
  <si>
    <t>Other IRB entities</t>
  </si>
  <si>
    <t>IRB_Others_Rev</t>
  </si>
  <si>
    <t>IRB_Others_Costs</t>
  </si>
  <si>
    <t>IRB_Others_GOI</t>
  </si>
  <si>
    <t>IRB_Others_Prov</t>
  </si>
  <si>
    <t>IRB_Others_MeQ</t>
  </si>
  <si>
    <t>IRB_Others_CapGains</t>
  </si>
  <si>
    <t>IRB_Others_GWImpairm</t>
  </si>
  <si>
    <t>IRB_Others_PBT</t>
  </si>
  <si>
    <t>IRB_Others_Tax</t>
  </si>
  <si>
    <t>IRB_Others_DiscontOp</t>
  </si>
  <si>
    <t>IRB_Others_NetProf</t>
  </si>
  <si>
    <t>IRB_Others_Minos</t>
  </si>
  <si>
    <t>IRB_Others_NetAttribProf</t>
  </si>
  <si>
    <t>Specialised financial services (SFS)</t>
  </si>
  <si>
    <t>SFS_Rev</t>
  </si>
  <si>
    <t>SFS_Costs</t>
  </si>
  <si>
    <t>SFS_SRF</t>
  </si>
  <si>
    <t>SFS_GOI</t>
  </si>
  <si>
    <t>SFS_Prov</t>
  </si>
  <si>
    <t>SFS_MeQ</t>
  </si>
  <si>
    <t>SFS_CapGains</t>
  </si>
  <si>
    <t>SFS_GWImpairm</t>
  </si>
  <si>
    <t>SFS_PBT</t>
  </si>
  <si>
    <t>SFS_Tax</t>
  </si>
  <si>
    <t>SFS_DiscontOp</t>
  </si>
  <si>
    <t>SFS_NetProf</t>
  </si>
  <si>
    <t>SFS_Minos</t>
  </si>
  <si>
    <t>SFS_NetAttribProf</t>
  </si>
  <si>
    <t>SFS / Consumer credit</t>
  </si>
  <si>
    <t>SFS_ConsFin_Rev</t>
  </si>
  <si>
    <t>SFS_ConsFin_Costs</t>
  </si>
  <si>
    <t>SFS_ConsFin_SRF</t>
  </si>
  <si>
    <t>SFS_ConsFin_GOI</t>
  </si>
  <si>
    <t>SFS_ConsFin_Prov</t>
  </si>
  <si>
    <t>SFS_ConsFin_MeQ</t>
  </si>
  <si>
    <t>SFS_ConsFin_CapGains</t>
  </si>
  <si>
    <t>SFS_ConsFin_GWImpairm</t>
  </si>
  <si>
    <t>SFS_ConsFin_PBT</t>
  </si>
  <si>
    <t>SFS_ConsFin_Tax</t>
  </si>
  <si>
    <t>SFS_ConsFin_DiscontOp</t>
  </si>
  <si>
    <t>SFS_ConsFin_NetProf</t>
  </si>
  <si>
    <t>SFS_ConsFin_Minos</t>
  </si>
  <si>
    <t>SFS_ConsFin_NetAttribProf</t>
  </si>
  <si>
    <t>SFS / Leasing and factoring</t>
  </si>
  <si>
    <t>SFS_Others_Rev</t>
  </si>
  <si>
    <t>SFS_Others_Costs</t>
  </si>
  <si>
    <t>SFS_Others_SRF</t>
  </si>
  <si>
    <t>SFS_Others_GOI</t>
  </si>
  <si>
    <t>SFS_Others_Prov</t>
  </si>
  <si>
    <t>SFS_Others_MeQ</t>
  </si>
  <si>
    <t>SFS_Others_CapGains</t>
  </si>
  <si>
    <t>SFS_Others_GWImpairm</t>
  </si>
  <si>
    <t>SFS_Others_PBT</t>
  </si>
  <si>
    <t>SFS_Others_Tax</t>
  </si>
  <si>
    <t>SFS_Others_DiscontOp</t>
  </si>
  <si>
    <t>SFS_Others_NetProf</t>
  </si>
  <si>
    <t>SFS_Others_Minos</t>
  </si>
  <si>
    <t>SFS_Others_NetAttribProf</t>
  </si>
  <si>
    <t>Large customers (LC) - Corporate and investment banking, asset servicing</t>
  </si>
  <si>
    <t>LC_Rev</t>
  </si>
  <si>
    <t>[Calcul]</t>
  </si>
  <si>
    <t>o/w loan hedges and DVA</t>
  </si>
  <si>
    <t>LC_Costs</t>
  </si>
  <si>
    <t>LC_SRF</t>
  </si>
  <si>
    <t>LC_GOI</t>
  </si>
  <si>
    <t>LC_Prov</t>
  </si>
  <si>
    <t>LC_LegalRisk</t>
  </si>
  <si>
    <t>LC_MeQ</t>
  </si>
  <si>
    <t>LC_CapGains</t>
  </si>
  <si>
    <t>LC_GWImpairm</t>
  </si>
  <si>
    <t>LC_PBT</t>
  </si>
  <si>
    <t>LC_Tax</t>
  </si>
  <si>
    <t>LC_DiscontOp</t>
  </si>
  <si>
    <t>LC_NetProf</t>
  </si>
  <si>
    <t>LC_Minos</t>
  </si>
  <si>
    <t>LC_NetAttribProf</t>
  </si>
  <si>
    <t>LC / Corp. &amp; invest. banking</t>
  </si>
  <si>
    <t>LC_CIB_Rev</t>
  </si>
  <si>
    <t>LC_CIB_Costs</t>
  </si>
  <si>
    <t>LC_CIB_SRF</t>
  </si>
  <si>
    <t>LC_CIB_GOI</t>
  </si>
  <si>
    <t>LC_CIB_Prov</t>
  </si>
  <si>
    <t>LC_CIB_LegalRisk</t>
  </si>
  <si>
    <t>LC_CIB_MeQ</t>
  </si>
  <si>
    <t>LC_CIB_CapGains</t>
  </si>
  <si>
    <t>LC_CIB_GWImpairm</t>
  </si>
  <si>
    <t>LC_CIB_PBT</t>
  </si>
  <si>
    <t>LC_CIB_Tax</t>
  </si>
  <si>
    <t>LC_CIB_DiscontOp</t>
  </si>
  <si>
    <t>LC_CIB_NetProf</t>
  </si>
  <si>
    <t>LC_CIB_Minos</t>
  </si>
  <si>
    <t>LC_CIB_NetAttribProf</t>
  </si>
  <si>
    <t>o/w. Financing activities</t>
  </si>
  <si>
    <t>LC_Fin_Rev</t>
  </si>
  <si>
    <t>LC_FIN_LoanHedgeGross</t>
  </si>
  <si>
    <t>o/w loan hedges</t>
  </si>
  <si>
    <t>LC_Fin_Costs</t>
  </si>
  <si>
    <t>LC_Fin_SRF</t>
  </si>
  <si>
    <t>LC_Fin_GOI</t>
  </si>
  <si>
    <t>LC_Fin_Prov</t>
  </si>
  <si>
    <t>LC_Fin_LegalRisk</t>
  </si>
  <si>
    <t>LC_Fin_MeQ</t>
  </si>
  <si>
    <t>LC_Fin_CapGains</t>
  </si>
  <si>
    <t>LC_Fin_GWImpairm</t>
  </si>
  <si>
    <t>LC_Fin_PBT</t>
  </si>
  <si>
    <t>LC_Fin_Tax</t>
  </si>
  <si>
    <t>LC_Fin_DiscontOp</t>
  </si>
  <si>
    <t>LC_Fin_NetProf</t>
  </si>
  <si>
    <t>LC_Fin_Minos</t>
  </si>
  <si>
    <t>LC_Fin_NetAttribProf</t>
  </si>
  <si>
    <t>LC_FIN_LoanHedgeNet</t>
  </si>
  <si>
    <t>o/w. Capital markets &amp; investment banking</t>
  </si>
  <si>
    <t>LC_CapMkts_Rev</t>
  </si>
  <si>
    <t>LC_CapMkts_DVAGross</t>
  </si>
  <si>
    <t>o/w DVA</t>
  </si>
  <si>
    <t>LC_CapMkts_Costs</t>
  </si>
  <si>
    <t>LC_CapMkts_SRF</t>
  </si>
  <si>
    <t>LC_CapMkts_GOI</t>
  </si>
  <si>
    <t>LC_CapMkts_Prov</t>
  </si>
  <si>
    <t>LC_CapMkts_LegalRisk</t>
  </si>
  <si>
    <t>LC_CapMkts_MeQ</t>
  </si>
  <si>
    <t>LC_CapMkts_CapGains</t>
  </si>
  <si>
    <t>LC_CapMkts_GWImpairm</t>
  </si>
  <si>
    <t>LC_CapMkts_PBT</t>
  </si>
  <si>
    <t>LC_CapMkts_Tax</t>
  </si>
  <si>
    <t>LC_CapMkts_DiscontOp</t>
  </si>
  <si>
    <t>LC_CapMkts_NetProf</t>
  </si>
  <si>
    <t>LC_CapMkts_Minos</t>
  </si>
  <si>
    <t>LC_CapMkts_NetAttribProf</t>
  </si>
  <si>
    <t>LC_CapMkts_DVANet</t>
  </si>
  <si>
    <t>Asset servicing</t>
  </si>
  <si>
    <t>LC_Serv_Rev</t>
  </si>
  <si>
    <t>LC_Serv_Costs</t>
  </si>
  <si>
    <t>LC_Serv_SRF</t>
  </si>
  <si>
    <t>LC_Serv_GOI</t>
  </si>
  <si>
    <t>LC_Serv_Prov</t>
  </si>
  <si>
    <t>LC_Serv_MeQ</t>
  </si>
  <si>
    <t>LC_Serv_CapGains</t>
  </si>
  <si>
    <t>LC_Serv_GWImpairm</t>
  </si>
  <si>
    <t>LC_Serv_PBT</t>
  </si>
  <si>
    <t>LC_Serv_Tax</t>
  </si>
  <si>
    <t>LC_Serv_DiscontOp</t>
  </si>
  <si>
    <t>LC_Serv_NetProf</t>
  </si>
  <si>
    <t>LC_Serv_Minos</t>
  </si>
  <si>
    <t>LC_Serv_NetAttribProf</t>
  </si>
  <si>
    <t>French retail banking - Regional Banks (~ 25%)</t>
  </si>
  <si>
    <t>RB_PELGross</t>
  </si>
  <si>
    <t xml:space="preserve">o/w HPSP </t>
  </si>
  <si>
    <t>Corporate centre (CC)</t>
  </si>
  <si>
    <t>AHM_Rev</t>
  </si>
  <si>
    <t>AHM_SpreadGross</t>
  </si>
  <si>
    <t>o/w issuer spreads</t>
  </si>
  <si>
    <t>AHM_PELGross</t>
  </si>
  <si>
    <t>AHM_Costs</t>
  </si>
  <si>
    <t>AHM_SRF</t>
  </si>
  <si>
    <t>AHM_GOI</t>
  </si>
  <si>
    <t>AHM_Prov</t>
  </si>
  <si>
    <t>AHM_LegalRisk</t>
  </si>
  <si>
    <t>AHM_MeQ</t>
  </si>
  <si>
    <t>AHM_CapGains</t>
  </si>
  <si>
    <t>AHM_GWImpairm</t>
  </si>
  <si>
    <t>AHM_PBT</t>
  </si>
  <si>
    <t>AHM_Tax</t>
  </si>
  <si>
    <t>AHM_DiscontOp</t>
  </si>
  <si>
    <t>AHM_NetProf</t>
  </si>
  <si>
    <t>AHM_Minos</t>
  </si>
  <si>
    <t>AHM_NetAttribprof</t>
  </si>
  <si>
    <t>AHM_SpreadNet</t>
  </si>
  <si>
    <t>AHM_PELNet</t>
  </si>
  <si>
    <t>Underlying/underlying</t>
  </si>
  <si>
    <t>EN</t>
  </si>
  <si>
    <t>Period: YtD</t>
  </si>
  <si>
    <t>CRÉDIT AGRICOLE S.A. QUARTERLY SERIES</t>
  </si>
  <si>
    <t>Years</t>
  </si>
  <si>
    <t>NetAttribProf_Underlying</t>
  </si>
  <si>
    <t>Net income Group share - underlying</t>
  </si>
  <si>
    <t>Controls</t>
  </si>
  <si>
    <t>SFS / Leasing &amp; factoring</t>
  </si>
  <si>
    <t>Large customers (LC) - Corporate &amp; investment banking, asset servicing</t>
  </si>
  <si>
    <t>LC - Corporate &amp; investment banking</t>
  </si>
  <si>
    <t>LC_Fin_LoanHedgeGross</t>
  </si>
  <si>
    <t>LC - Asset servicing</t>
  </si>
  <si>
    <t>QvsCsus_%</t>
  </si>
  <si>
    <t>QvsCsus_€</t>
  </si>
  <si>
    <t>NbAna</t>
  </si>
  <si>
    <t>Q</t>
  </si>
  <si>
    <t>Csus_MEAN_Stated</t>
  </si>
  <si>
    <t>Csus_MEDIAN_Stated</t>
  </si>
  <si>
    <t>Csus_MAX_Stated</t>
  </si>
  <si>
    <t>Csus_MIN_Stated</t>
  </si>
  <si>
    <t>Spec</t>
  </si>
  <si>
    <t>Specific items</t>
  </si>
  <si>
    <t>ACTUAL</t>
  </si>
  <si>
    <t>of which:</t>
  </si>
  <si>
    <t>Actual vs. 
Consensus</t>
  </si>
  <si>
    <t>Stated vs. MEAN</t>
  </si>
  <si>
    <t>(%)</t>
  </si>
  <si>
    <t>Underlying vs. MEAN</t>
  </si>
  <si>
    <t>CONSENSUS</t>
  </si>
  <si>
    <t>MEAN</t>
  </si>
  <si>
    <t>MEDIAN</t>
  </si>
  <si>
    <t>MAX</t>
  </si>
  <si>
    <t>MIN</t>
  </si>
  <si>
    <t>#</t>
  </si>
  <si>
    <t>CRÉDIT AGRICOLE S.A. QUARTERLY SERIES - SPECIFIC ITEMS</t>
  </si>
  <si>
    <t>Crédit Agricole S.A. - Specific items</t>
  </si>
  <si>
    <t>(€m)</t>
  </si>
  <si>
    <t>BL</t>
  </si>
  <si>
    <t>Q1-15</t>
  </si>
  <si>
    <t>Q2-15</t>
  </si>
  <si>
    <t>Q3-15</t>
  </si>
  <si>
    <t>Q4-15</t>
  </si>
  <si>
    <t>FY-2015</t>
  </si>
  <si>
    <t>Q1-16</t>
  </si>
  <si>
    <t>Q2-16</t>
  </si>
  <si>
    <t>Q3-16</t>
  </si>
  <si>
    <t>Q4-16</t>
  </si>
  <si>
    <t>FY-2016</t>
  </si>
  <si>
    <t>Q1-17</t>
  </si>
  <si>
    <t>Q2-17</t>
  </si>
  <si>
    <t>Q3-17</t>
  </si>
  <si>
    <t>Q4-17</t>
  </si>
  <si>
    <t>Q1-18</t>
  </si>
  <si>
    <t>Q2-18</t>
  </si>
  <si>
    <t>Q3-18</t>
  </si>
  <si>
    <t>Q4-18</t>
  </si>
  <si>
    <t>Q1-19</t>
  </si>
  <si>
    <t>Nature de l'ajustement</t>
  </si>
  <si>
    <t>Pôle</t>
  </si>
  <si>
    <t>Spread émetteurs (AHM)</t>
  </si>
  <si>
    <t>AHM</t>
  </si>
  <si>
    <t>PNB</t>
  </si>
  <si>
    <t>DVA (GC)</t>
  </si>
  <si>
    <t>DVA (AHM)</t>
  </si>
  <si>
    <t>Issuer spreads</t>
  </si>
  <si>
    <t>DVA (LC)</t>
  </si>
  <si>
    <t>DVA (Corporate centre)</t>
  </si>
  <si>
    <t>Loan portfolio hedges</t>
  </si>
  <si>
    <t>Home Purchase Savings Plans ("Epargne logement")</t>
  </si>
  <si>
    <t>Penalty "Cheque picture exchanges"</t>
  </si>
  <si>
    <t>Regional banks dividends</t>
  </si>
  <si>
    <t>Liability management upfront payment</t>
  </si>
  <si>
    <t>Capital gain on VISA Europe</t>
  </si>
  <si>
    <t>Alpha bank indemnity</t>
  </si>
  <si>
    <t xml:space="preserve">Eureka </t>
  </si>
  <si>
    <t>Adjustment of funding cost (LCL)</t>
  </si>
  <si>
    <t>LCL network optimisation cost</t>
  </si>
  <si>
    <t>Cariparma Group's adjustment plan</t>
  </si>
  <si>
    <t>Integration costs 3 Italian banks</t>
  </si>
  <si>
    <t>Pioneer integration costs (AG)</t>
  </si>
  <si>
    <t>Switch</t>
  </si>
  <si>
    <t>Additional provision for legal risk (LC)</t>
  </si>
  <si>
    <t>Additional provision for legal risk (Corporate centre)</t>
  </si>
  <si>
    <t>ECB fine (CC)</t>
  </si>
  <si>
    <t>Operating income</t>
  </si>
  <si>
    <t>Disposal of Eurazeo</t>
  </si>
  <si>
    <t>Disposal of BSF</t>
  </si>
  <si>
    <t>FCA Bank fine (SFS)</t>
  </si>
  <si>
    <t>CA Italy acquisition costs</t>
  </si>
  <si>
    <t>Regional bank's dividends</t>
  </si>
  <si>
    <t>Pioneer integration costs</t>
  </si>
  <si>
    <t>Deferred tax revaluation</t>
  </si>
  <si>
    <t>Tax surcharge</t>
  </si>
  <si>
    <t>3% dividend tax refund</t>
  </si>
  <si>
    <t>Net income from discontinued operations</t>
  </si>
  <si>
    <t>Eureka</t>
  </si>
  <si>
    <t>CC</t>
  </si>
  <si>
    <t>LC</t>
  </si>
  <si>
    <t>FRB</t>
  </si>
  <si>
    <t>IRB</t>
  </si>
  <si>
    <t>AG</t>
  </si>
  <si>
    <t>LCL</t>
  </si>
  <si>
    <t>SFS</t>
  </si>
  <si>
    <t>GC</t>
  </si>
  <si>
    <t>BPF</t>
  </si>
  <si>
    <t>BPI</t>
  </si>
  <si>
    <t>GEA</t>
  </si>
  <si>
    <t>Trimestre</t>
  </si>
  <si>
    <t>Soulte Liability management (AHM)</t>
  </si>
  <si>
    <t xml:space="preserve">Couvertures de portefeuilles de prêts (GC) </t>
  </si>
  <si>
    <t>Provisions Epargne logement (LCL)</t>
  </si>
  <si>
    <t>Provisions Epargne logement (AHM)</t>
  </si>
  <si>
    <t>Amende Echange Images Chèques</t>
  </si>
  <si>
    <t>Dividendes des CR (AHM)</t>
  </si>
  <si>
    <t>Plus-value VISA EUROPE (AHM)</t>
  </si>
  <si>
    <t>Indemnité Alpha Bank</t>
  </si>
  <si>
    <t>Opération Eurêka-frais (AHM)</t>
  </si>
  <si>
    <t>Euréka-contribution des Caisses régionales (AHM)</t>
  </si>
  <si>
    <t>Liability Management (BPF)</t>
  </si>
  <si>
    <t>Provisions réseau LCL (BPF)</t>
  </si>
  <si>
    <t>Frais gx ex SRF</t>
  </si>
  <si>
    <t>Plan d'adaptation de Groupe Cariparma (BPI)</t>
  </si>
  <si>
    <t>Coûts d'intégration 3 banques italiennes (BPI)</t>
  </si>
  <si>
    <t>Coûts d'intégration Pioneer (GEA)</t>
  </si>
  <si>
    <t>Amende BCE (AHM)</t>
  </si>
  <si>
    <t>Rsq juridique</t>
  </si>
  <si>
    <t>Cession Eurazeo (AHM)</t>
  </si>
  <si>
    <t>Cession BSF (GC)</t>
  </si>
  <si>
    <t>Amende FCA Bank (SFS)</t>
  </si>
  <si>
    <t>Coûts d'acquisition CA Italie (BPI)</t>
  </si>
  <si>
    <t>RN aut. actifs</t>
  </si>
  <si>
    <t>Variation des écarts d'acquisition (AHM)</t>
  </si>
  <si>
    <t>GW</t>
  </si>
  <si>
    <t>IS</t>
  </si>
  <si>
    <t>Revalorisation impôts différés</t>
  </si>
  <si>
    <t>Surtaxe IS</t>
  </si>
  <si>
    <t>Remboursement taxe dividende 3%</t>
  </si>
  <si>
    <t>Opération Eurêka (AHM)</t>
  </si>
  <si>
    <t>Activ. arrêtées</t>
  </si>
  <si>
    <t>Impact RNPG</t>
  </si>
  <si>
    <t>FY-2017</t>
  </si>
  <si>
    <t>FY-2018</t>
  </si>
  <si>
    <t>Q2-19</t>
  </si>
  <si>
    <t>T2-2019</t>
  </si>
  <si>
    <t>Q3-19</t>
  </si>
  <si>
    <t>T3-2019</t>
  </si>
  <si>
    <t>T4-2019</t>
  </si>
  <si>
    <t>Q4-19</t>
  </si>
  <si>
    <t>FY-2019</t>
  </si>
  <si>
    <t>Santander/Kas Bank integration costs(LC)</t>
  </si>
  <si>
    <t>Coûts d'intégration Santander/Kas Bank (GC)</t>
  </si>
  <si>
    <t>Coûts d'acquisition Santander/Kas Bank (GC)</t>
  </si>
  <si>
    <t>Santander/Kas Bank acquisition costs (LC)</t>
  </si>
  <si>
    <t>Badwill Kas Bank (GC)</t>
  </si>
  <si>
    <t>Badwill Kas Bank (LC)</t>
  </si>
  <si>
    <t>Dépréciation écart d'acquisition LCL (AHM)</t>
  </si>
  <si>
    <t>Impairment LCL goodwill (CC)</t>
  </si>
  <si>
    <t>Litige Emporiki (AHM)</t>
  </si>
  <si>
    <t>Emporiki litigation(CC)</t>
  </si>
  <si>
    <t>Déclassement d'actifs en cours de cession (BPI)</t>
  </si>
  <si>
    <t>Reclassification of held-for-sale operations (IRB)</t>
  </si>
  <si>
    <t>T1-2020</t>
  </si>
  <si>
    <t>Q1-20</t>
  </si>
  <si>
    <t>Donation Covid-19 (IRB)</t>
  </si>
  <si>
    <t>Donation Covid-19 (AG)</t>
  </si>
  <si>
    <t>Donation Covid-19 (CC)</t>
  </si>
  <si>
    <t>Don solidaire Covid-19 (BPI)</t>
  </si>
  <si>
    <t>Don solidaire Covid-19 (GEA)</t>
  </si>
  <si>
    <t>Don solidaire Covid-19 (AHM)</t>
  </si>
  <si>
    <t>Donation Covid-19 (GEA)</t>
  </si>
  <si>
    <t>Donation Covid-19 (AHM)</t>
  </si>
  <si>
    <t>T2-2020</t>
  </si>
  <si>
    <t>Q2-20</t>
  </si>
  <si>
    <t xml:space="preserve">Crédit Agricole S.A. - Phased-in Basel 3 ratios  </t>
  </si>
  <si>
    <t>Crédit Agricole Group - Phased-in Basel 3 ratios</t>
  </si>
  <si>
    <t>Soutien aux assurés pros Covid-19 (LCL)</t>
  </si>
  <si>
    <t>Support to insured clients Covid-19 (LCL)</t>
  </si>
  <si>
    <t>Soutien aux assurés pros Covid-19 (GEA)</t>
  </si>
  <si>
    <t>Support to insured clients Covid-19 (AG)</t>
  </si>
  <si>
    <t>Coûts d'intégration Kas Bank / S3 (GC)</t>
  </si>
  <si>
    <t>S3 / Kas Bank integration costs (LC)</t>
  </si>
  <si>
    <t>Coût du rsq cdt</t>
  </si>
  <si>
    <t>Activation du Switch2 (GEA)</t>
  </si>
  <si>
    <t>Triggering of the Switch2 (AG)</t>
  </si>
  <si>
    <t>FRE</t>
  </si>
  <si>
    <t>T3-2020</t>
  </si>
  <si>
    <t>Q3-20</t>
  </si>
  <si>
    <t>Reclassification of held-for-sale operations (SFS)</t>
  </si>
  <si>
    <t>Ajustement sur l'activation du Switch 2 (GEA)</t>
  </si>
  <si>
    <t>Impairment on goodwill (CC)</t>
  </si>
  <si>
    <t>T4-2020</t>
  </si>
  <si>
    <t>Q4-20</t>
  </si>
  <si>
    <t>FY-2020</t>
  </si>
  <si>
    <r>
      <t>Contribution exceptionnelle sur les cotisations des complémentaires santé</t>
    </r>
    <r>
      <rPr>
        <sz val="11"/>
        <color rgb="FF1F497D"/>
        <rFont val="Calibri"/>
        <family val="2"/>
      </rPr>
      <t> (GEA)</t>
    </r>
  </si>
  <si>
    <t>Exceptional contribution on supplementary health insurance premiums (AG)</t>
  </si>
  <si>
    <t>Contribution exceptionnelle au plan de sauvegarde des banques italiennes (BPI)</t>
  </si>
  <si>
    <t>Exceptional contribution to the Italian banks rescue plan  (IRB)</t>
  </si>
  <si>
    <t>Reprise de provision sur l'amende FCA Bank (SFS)</t>
  </si>
  <si>
    <t>Provision recovery on FCA bank fine (SFS)</t>
  </si>
  <si>
    <t>Impairment CA Italia goodwill (CC)</t>
  </si>
  <si>
    <t>Dépréciation écart d'acquisition CA Italia (AHM)</t>
  </si>
  <si>
    <t>Better fortune adjustment on switch 2  (AG)</t>
  </si>
  <si>
    <t>Retour à meilleure fortune de l'appel en garantie Switch 2 (GEA)</t>
  </si>
  <si>
    <t>Projet de cession en cours (WM)</t>
  </si>
  <si>
    <t>Ongoing sale project (WM)</t>
  </si>
  <si>
    <t>Déclassement d'actifs en cours de cession (SFS)</t>
  </si>
  <si>
    <t>Dépréciation de l'écart d'acquisition (AHM)</t>
  </si>
  <si>
    <t>Adjustement on switch 2 activation (GEA)</t>
  </si>
  <si>
    <t>Ajustement sur l'activation du switch 2 (GEA)</t>
  </si>
  <si>
    <t>4Q20E</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</si>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</sst>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164" formatCode="_-* #,##0.00\ _€_-;\-* #,##0.00\ _€_-;_-* &quot;-&quot;??\ _€_-;_-@_-"/>
    <numFmt numFmtId="165" formatCode="dd/mm/yy;@"/>
    <numFmt numFmtId="166" formatCode="0.0"/>
    <numFmt numFmtId="167" formatCode="0.0000"/>
    <numFmt numFmtId="168" formatCode="0.0%"/>
    <numFmt numFmtId="169" formatCode="\+0.0%;[Red]\-0.0%;0.0%"/>
    <numFmt numFmtId="170" formatCode="#,##0;\(#,##0\)"/>
    <numFmt numFmtId="171" formatCode="#,##0;\(#,##0\);0"/>
    <numFmt numFmtId="172" formatCode="#,##0.0;\(#,##0.0\)"/>
    <numFmt numFmtId="173" formatCode="#,##0.0;\(#,##0.0\);0.0"/>
    <numFmt numFmtId="174" formatCode="\+0.0%;\-0.0%;0.0%"/>
    <numFmt numFmtId="175" formatCode="\+#,##0;\-#,##0;0"/>
    <numFmt numFmtId="176" formatCode="&quot;CHECK!&quot;;&quot;CHECK!&quot;;;"/>
    <numFmt numFmtId="177" formatCode="#,##0;\(#,##0\);\-"/>
    <numFmt numFmtId="178" formatCode="#,##0_);\(#,##0\);\-_)"/>
    <numFmt numFmtId="179" formatCode="#,##0.0"/>
  </numFmts>
  <fonts count="51">
    <font>
      <sz val="10"/>
      <color theme="1"/>
      <name val="Arial"/>
      <family val="2"/>
    </font>
    <font>
      <sz val="10"/>
      <color theme="1"/>
      <name val="Arial"/>
      <family val="2"/>
    </font>
    <font>
      <b/>
      <sz val="10"/>
      <color theme="0"/>
      <name val="Arial"/>
      <family val="2"/>
    </font>
    <font>
      <sz val="10"/>
      <color rgb="FFFF0000"/>
      <name val="Arial"/>
      <family val="2"/>
    </font>
    <font>
      <b/>
      <sz val="10"/>
      <color theme="1"/>
      <name val="Arial"/>
      <family val="2"/>
    </font>
    <font>
      <b/>
      <sz val="15"/>
      <color theme="1"/>
      <name val="Arial"/>
      <family val="2"/>
    </font>
    <font>
      <b/>
      <sz val="12"/>
      <color theme="1"/>
      <name val="Arial"/>
      <family val="2"/>
    </font>
    <font>
      <b/>
      <sz val="12"/>
      <color rgb="FF008F52"/>
      <name val="Arial"/>
      <family val="2"/>
    </font>
    <font>
      <i/>
      <sz val="10"/>
      <color theme="1"/>
      <name val="Arial"/>
      <family val="2"/>
    </font>
    <font>
      <i/>
      <sz val="10"/>
      <color theme="1"/>
      <name val="Antique Olive"/>
    </font>
    <font>
      <b/>
      <i/>
      <sz val="10"/>
      <color theme="1"/>
      <name val="Arial"/>
      <family val="2"/>
    </font>
    <font>
      <b/>
      <sz val="10"/>
      <color indexed="8"/>
      <name val="Arial"/>
      <family val="2"/>
    </font>
    <font>
      <sz val="10"/>
      <name val="Arial"/>
      <family val="2"/>
    </font>
    <font>
      <i/>
      <sz val="10"/>
      <name val="Antique Olive"/>
    </font>
    <font>
      <sz val="10"/>
      <color indexed="8"/>
      <name val="Arial"/>
      <family val="2"/>
    </font>
    <font>
      <i/>
      <sz val="10"/>
      <color rgb="FFFF0000"/>
      <name val="Antique Olive"/>
    </font>
    <font>
      <i/>
      <sz val="10"/>
      <color indexed="8"/>
      <name val="Arial"/>
      <family val="2"/>
    </font>
    <font>
      <b/>
      <i/>
      <sz val="10"/>
      <name val="Antique Olive"/>
    </font>
    <font>
      <sz val="10"/>
      <color theme="1"/>
      <name val="Antique Olive"/>
      <family val="2"/>
    </font>
    <font>
      <sz val="8"/>
      <color theme="1"/>
      <name val="Arial"/>
      <family val="2"/>
    </font>
    <font>
      <b/>
      <sz val="10"/>
      <name val="Arial"/>
      <family val="2"/>
    </font>
    <font>
      <i/>
      <sz val="10"/>
      <name val="Arial"/>
      <family val="2"/>
    </font>
    <font>
      <i/>
      <sz val="11"/>
      <color theme="1"/>
      <name val="Arial"/>
      <family val="2"/>
    </font>
    <font>
      <i/>
      <sz val="10"/>
      <color rgb="FFFF0000"/>
      <name val="Arial"/>
      <family val="2"/>
    </font>
    <font>
      <b/>
      <sz val="12"/>
      <color rgb="FF4FA441"/>
      <name val="Arial"/>
      <family val="2"/>
    </font>
    <font>
      <i/>
      <sz val="9"/>
      <name val="Arial"/>
      <family val="2"/>
    </font>
    <font>
      <i/>
      <sz val="9"/>
      <color theme="1"/>
      <name val="Arial"/>
      <family val="2"/>
    </font>
    <font>
      <i/>
      <sz val="10"/>
      <color rgb="FF92D050"/>
      <name val="Arial"/>
      <family val="2"/>
    </font>
    <font>
      <b/>
      <sz val="12"/>
      <color theme="0" tint="-0.34998626667073579"/>
      <name val="Arial"/>
      <family val="2"/>
    </font>
    <font>
      <sz val="10"/>
      <color rgb="FF92D050"/>
      <name val="Arial"/>
      <family val="2"/>
    </font>
    <font>
      <sz val="9"/>
      <color theme="1"/>
      <name val="Arial"/>
      <family val="2"/>
    </font>
    <font>
      <sz val="11"/>
      <color theme="1"/>
      <name val="Calibri"/>
      <family val="2"/>
      <scheme val="minor"/>
    </font>
    <font>
      <b/>
      <i/>
      <sz val="11"/>
      <color theme="1"/>
      <name val="Arial"/>
      <family val="2"/>
    </font>
    <font>
      <b/>
      <i/>
      <sz val="10"/>
      <color rgb="FFFF0000"/>
      <name val="Arial"/>
      <family val="2"/>
    </font>
    <font>
      <b/>
      <i/>
      <sz val="10"/>
      <color theme="0"/>
      <name val="Arial"/>
      <family val="2"/>
    </font>
    <font>
      <b/>
      <sz val="8"/>
      <color theme="1"/>
      <name val="Arial"/>
      <family val="2"/>
    </font>
    <font>
      <i/>
      <sz val="8"/>
      <color theme="1"/>
      <name val="Arial"/>
      <family val="2"/>
    </font>
    <font>
      <b/>
      <sz val="10"/>
      <color rgb="FFFF0000"/>
      <name val="Arial"/>
      <family val="2"/>
    </font>
    <font>
      <b/>
      <i/>
      <sz val="10"/>
      <name val="Arial"/>
      <family val="2"/>
    </font>
    <font>
      <b/>
      <i/>
      <sz val="12"/>
      <color rgb="FF4FA441"/>
      <name val="Arial"/>
      <family val="2"/>
    </font>
    <font>
      <b/>
      <i/>
      <sz val="12"/>
      <color theme="0" tint="-0.34998626667073579"/>
      <name val="Arial"/>
      <family val="2"/>
    </font>
    <font>
      <b/>
      <sz val="9"/>
      <color theme="0"/>
      <name val="Arial"/>
      <family val="2"/>
    </font>
    <font>
      <b/>
      <sz val="8"/>
      <color theme="0"/>
      <name val="Arial"/>
      <family val="2"/>
    </font>
    <font>
      <sz val="8"/>
      <name val="Arial"/>
      <family val="2"/>
    </font>
    <font>
      <sz val="8"/>
      <color theme="0"/>
      <name val="Arial"/>
      <family val="2"/>
    </font>
    <font>
      <sz val="9"/>
      <name val="Arial"/>
      <family val="2"/>
    </font>
    <font>
      <sz val="11"/>
      <name val="Arial"/>
      <family val="2"/>
    </font>
    <font>
      <sz val="9"/>
      <name val="Inter"/>
      <family val="2"/>
    </font>
    <font>
      <sz val="11"/>
      <color theme="1"/>
      <name val="Arial"/>
      <family val="2"/>
    </font>
    <font>
      <sz val="11"/>
      <color rgb="FF1F497D"/>
      <name val="Calibri"/>
      <family val="2"/>
    </font>
    <font>
      <sz val="8"/>
      <color rgb="FF000000"/>
      <name val="Arial"/>
      <family val="2"/>
    </font>
  </fonts>
  <fills count="13">
    <fill>
      <patternFill patternType="none"/>
    </fill>
    <fill>
      <patternFill patternType="gray125"/>
    </fill>
    <fill>
      <patternFill patternType="solid">
        <fgColor rgb="FF008F52"/>
        <bgColor indexed="64"/>
      </patternFill>
    </fill>
    <fill>
      <patternFill patternType="solid">
        <fgColor rgb="FFE3F3D4"/>
        <bgColor indexed="64"/>
      </patternFill>
    </fill>
    <fill>
      <patternFill patternType="solid">
        <fgColor theme="0"/>
        <bgColor indexed="64"/>
      </patternFill>
    </fill>
    <fill>
      <patternFill patternType="solid">
        <fgColor theme="0" tint="-0.34998626667073579"/>
        <bgColor indexed="64"/>
      </patternFill>
    </fill>
    <fill>
      <patternFill patternType="solid">
        <fgColor rgb="FF4FA441"/>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92D050"/>
        <bgColor indexed="64"/>
      </patternFill>
    </fill>
    <fill>
      <patternFill patternType="solid">
        <fgColor rgb="FFD5E5CD"/>
        <bgColor indexed="64"/>
      </patternFill>
    </fill>
    <fill>
      <patternFill patternType="solid">
        <fgColor rgb="FF00B050"/>
        <bgColor indexed="64"/>
      </patternFill>
    </fill>
  </fills>
  <borders count="31">
    <border>
      <left/>
      <right/>
      <top/>
      <bottom/>
      <diagonal/>
    </border>
    <border>
      <left/>
      <right/>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bottom style="medium">
        <color rgb="FF008F52"/>
      </bottom>
      <diagonal/>
    </border>
    <border>
      <left/>
      <right/>
      <top style="thin">
        <color rgb="FF008F52"/>
      </top>
      <bottom style="thin">
        <color rgb="FF008F52"/>
      </bottom>
      <diagonal/>
    </border>
    <border>
      <left/>
      <right/>
      <top style="thin">
        <color indexed="64"/>
      </top>
      <bottom style="thin">
        <color indexed="64"/>
      </bottom>
      <diagonal/>
    </border>
    <border>
      <left/>
      <right/>
      <top style="thin">
        <color rgb="FF008F52"/>
      </top>
      <bottom/>
      <diagonal/>
    </border>
    <border>
      <left/>
      <right/>
      <top/>
      <bottom style="thin">
        <color rgb="FF008F52"/>
      </bottom>
      <diagonal/>
    </border>
    <border>
      <left/>
      <right/>
      <top style="thin">
        <color indexed="64"/>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bottom style="medium">
        <color rgb="FF4FA441"/>
      </bottom>
      <diagonal/>
    </border>
    <border>
      <left/>
      <right/>
      <top/>
      <bottom style="medium">
        <color theme="0" tint="-0.34998626667073579"/>
      </bottom>
      <diagonal/>
    </border>
    <border>
      <left/>
      <right/>
      <top/>
      <bottom style="thin">
        <color theme="0"/>
      </bottom>
      <diagonal/>
    </border>
    <border>
      <left/>
      <right style="thin">
        <color theme="0"/>
      </right>
      <top style="thin">
        <color theme="0"/>
      </top>
      <bottom/>
      <diagonal/>
    </border>
    <border>
      <left style="thin">
        <color theme="0"/>
      </left>
      <right style="thin">
        <color theme="0"/>
      </right>
      <top/>
      <bottom style="thin">
        <color theme="0"/>
      </bottom>
      <diagonal/>
    </border>
    <border>
      <left style="medium">
        <color theme="0"/>
      </left>
      <right/>
      <top style="medium">
        <color theme="0"/>
      </top>
      <bottom style="thin">
        <color theme="0"/>
      </bottom>
      <diagonal/>
    </border>
    <border>
      <left style="medium">
        <color theme="0"/>
      </left>
      <right style="thin">
        <color theme="0"/>
      </right>
      <top style="medium">
        <color theme="0"/>
      </top>
      <bottom style="thin">
        <color theme="0"/>
      </bottom>
      <diagonal/>
    </border>
    <border>
      <left style="medium">
        <color theme="0"/>
      </left>
      <right/>
      <top style="thin">
        <color theme="0"/>
      </top>
      <bottom style="thin">
        <color theme="0"/>
      </bottom>
      <diagonal/>
    </border>
    <border>
      <left style="medium">
        <color theme="0"/>
      </left>
      <right/>
      <top style="medium">
        <color theme="0"/>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bottom style="hair">
        <color theme="0" tint="-0.34998626667073579"/>
      </bottom>
      <diagonal/>
    </border>
    <border>
      <left style="thin">
        <color theme="0"/>
      </left>
      <right style="thin">
        <color theme="0"/>
      </right>
      <top style="thin">
        <color theme="0"/>
      </top>
      <bottom style="hair">
        <color theme="0" tint="-0.14996795556505021"/>
      </bottom>
      <diagonal/>
    </border>
    <border>
      <left style="thin">
        <color theme="0"/>
      </left>
      <right style="thin">
        <color theme="0"/>
      </right>
      <top style="thin">
        <color indexed="64"/>
      </top>
      <bottom style="thin">
        <color indexed="64"/>
      </bottom>
      <diagonal/>
    </border>
    <border>
      <left/>
      <right/>
      <top style="hair">
        <color theme="0" tint="-0.34998626667073579"/>
      </top>
      <bottom style="hair">
        <color theme="0" tint="-0.34998626667073579"/>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hair">
        <color rgb="FFA6A6A6"/>
      </top>
      <bottom style="hair">
        <color rgb="FFA6A6A6"/>
      </bottom>
      <diagonal/>
    </border>
  </borders>
  <cellStyleXfs count="11">
    <xf numFmtId="0" fontId="0" fillId="0" borderId="0"/>
    <xf numFmtId="0" fontId="4" fillId="0" borderId="0" applyNumberFormat="0" applyFill="0" applyBorder="0" applyAlignment="0" applyProtection="0"/>
    <xf numFmtId="9" fontId="1" fillId="0" borderId="0" applyFont="0" applyFill="0" applyBorder="0" applyAlignment="0" applyProtection="0"/>
    <xf numFmtId="0" fontId="12" fillId="0" borderId="0"/>
    <xf numFmtId="0" fontId="31" fillId="0" borderId="0"/>
    <xf numFmtId="0" fontId="12" fillId="0" borderId="0"/>
    <xf numFmtId="0" fontId="31" fillId="0" borderId="0"/>
    <xf numFmtId="0" fontId="31" fillId="0" borderId="0"/>
    <xf numFmtId="0" fontId="1" fillId="0" borderId="0"/>
    <xf numFmtId="9" fontId="31" fillId="0" borderId="0" applyFont="0" applyFill="0" applyBorder="0" applyAlignment="0" applyProtection="0"/>
    <xf numFmtId="164" fontId="1" fillId="0" borderId="0" applyFont="0" applyFill="0" applyBorder="0" applyAlignment="0" applyProtection="0"/>
  </cellStyleXfs>
  <cellXfs count="419">
    <xf numFmtId="0" fontId="0" fillId="0" borderId="0" xfId="0"/>
    <xf numFmtId="0" fontId="0" fillId="0" borderId="0" xfId="0" applyAlignment="1">
      <alignment vertical="center"/>
    </xf>
    <xf numFmtId="0" fontId="5" fillId="0" borderId="0" xfId="0" applyFont="1" applyAlignment="1">
      <alignment vertical="center"/>
    </xf>
    <xf numFmtId="0" fontId="0" fillId="0" borderId="0" xfId="0" applyBorder="1" applyAlignment="1">
      <alignment vertical="center"/>
    </xf>
    <xf numFmtId="0" fontId="6" fillId="0" borderId="0" xfId="0" applyFont="1" applyAlignment="1">
      <alignment vertical="center"/>
    </xf>
    <xf numFmtId="0" fontId="4" fillId="0" borderId="1" xfId="0" applyFont="1" applyBorder="1" applyAlignment="1">
      <alignment vertical="center"/>
    </xf>
    <xf numFmtId="0" fontId="0" fillId="0" borderId="0" xfId="0" applyFill="1" applyAlignment="1">
      <alignment vertical="center"/>
    </xf>
    <xf numFmtId="0" fontId="0" fillId="0" borderId="2" xfId="0" applyFill="1" applyBorder="1" applyAlignment="1">
      <alignment horizontal="left" vertical="center"/>
    </xf>
    <xf numFmtId="0" fontId="0" fillId="0" borderId="0" xfId="0" applyFill="1" applyAlignment="1">
      <alignment horizontal="left" vertical="center"/>
    </xf>
    <xf numFmtId="0" fontId="0" fillId="0" borderId="0" xfId="0" applyFill="1" applyBorder="1" applyAlignment="1">
      <alignment vertical="center"/>
    </xf>
    <xf numFmtId="0" fontId="0" fillId="0" borderId="3" xfId="0" applyFill="1" applyBorder="1" applyAlignment="1">
      <alignment horizontal="left" vertical="center"/>
    </xf>
    <xf numFmtId="0" fontId="0" fillId="0" borderId="3" xfId="0" applyFont="1" applyFill="1" applyBorder="1" applyAlignment="1">
      <alignment horizontal="left" vertical="center" wrapText="1"/>
    </xf>
    <xf numFmtId="0" fontId="0" fillId="0" borderId="3" xfId="0" applyFont="1" applyFill="1" applyBorder="1" applyAlignment="1">
      <alignment horizontal="left" vertical="center"/>
    </xf>
    <xf numFmtId="0" fontId="3" fillId="0" borderId="0" xfId="0" applyFont="1" applyFill="1" applyAlignment="1">
      <alignment vertical="center"/>
    </xf>
    <xf numFmtId="0" fontId="7" fillId="0" borderId="4" xfId="0" applyFont="1" applyBorder="1" applyAlignment="1">
      <alignment vertical="center" wrapText="1"/>
    </xf>
    <xf numFmtId="0" fontId="0" fillId="0" borderId="4" xfId="0" applyBorder="1" applyAlignment="1">
      <alignment vertical="center"/>
    </xf>
    <xf numFmtId="0" fontId="2" fillId="2" borderId="0" xfId="0" applyFont="1" applyFill="1" applyAlignment="1">
      <alignment vertical="center"/>
    </xf>
    <xf numFmtId="165" fontId="2" fillId="2" borderId="0" xfId="0" applyNumberFormat="1" applyFont="1" applyFill="1" applyBorder="1" applyAlignment="1">
      <alignment horizontal="center" vertical="center" wrapText="1" readingOrder="1"/>
    </xf>
    <xf numFmtId="0" fontId="0" fillId="0" borderId="1" xfId="0" applyBorder="1" applyAlignment="1">
      <alignment vertical="center"/>
    </xf>
    <xf numFmtId="166" fontId="0" fillId="0" borderId="0" xfId="0" applyNumberFormat="1" applyAlignment="1">
      <alignment vertical="center"/>
    </xf>
    <xf numFmtId="0" fontId="4" fillId="3" borderId="5" xfId="0" applyFont="1" applyFill="1" applyBorder="1" applyAlignment="1">
      <alignment vertical="center"/>
    </xf>
    <xf numFmtId="166" fontId="4" fillId="3" borderId="5" xfId="0" applyNumberFormat="1" applyFont="1" applyFill="1" applyBorder="1" applyAlignment="1">
      <alignment vertical="center"/>
    </xf>
    <xf numFmtId="166" fontId="0" fillId="0" borderId="1" xfId="0" applyNumberFormat="1" applyBorder="1" applyAlignment="1">
      <alignment vertical="center"/>
    </xf>
    <xf numFmtId="166" fontId="0" fillId="4" borderId="0" xfId="0" applyNumberFormat="1" applyFill="1" applyAlignment="1">
      <alignment vertical="center"/>
    </xf>
    <xf numFmtId="167" fontId="0" fillId="0" borderId="1" xfId="0" applyNumberFormat="1" applyBorder="1" applyAlignment="1">
      <alignment vertical="center"/>
    </xf>
    <xf numFmtId="168" fontId="0" fillId="0" borderId="0" xfId="0" applyNumberFormat="1" applyAlignment="1">
      <alignment vertical="center"/>
    </xf>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7" fillId="0" borderId="4" xfId="0" applyFont="1" applyBorder="1" applyAlignment="1">
      <alignment vertical="center"/>
    </xf>
    <xf numFmtId="0" fontId="2" fillId="2" borderId="0" xfId="0" applyFont="1" applyFill="1" applyBorder="1" applyAlignment="1">
      <alignment horizontal="left" vertical="center" readingOrder="1"/>
    </xf>
    <xf numFmtId="0" fontId="11" fillId="0" borderId="0" xfId="0" applyFont="1" applyFill="1" applyBorder="1" applyAlignment="1">
      <alignment horizontal="left" vertical="center" readingOrder="1"/>
    </xf>
    <xf numFmtId="38" fontId="13" fillId="0" borderId="0" xfId="3" applyNumberFormat="1" applyFont="1" applyFill="1" applyAlignment="1">
      <alignment vertical="center"/>
    </xf>
    <xf numFmtId="0" fontId="11" fillId="0" borderId="5" xfId="0" applyFont="1" applyFill="1" applyBorder="1" applyAlignment="1">
      <alignment horizontal="left" vertical="center" readingOrder="1"/>
    </xf>
    <xf numFmtId="0" fontId="14" fillId="0" borderId="0" xfId="0" applyFont="1" applyFill="1" applyBorder="1" applyAlignment="1">
      <alignment horizontal="left" vertical="center" readingOrder="1"/>
    </xf>
    <xf numFmtId="38" fontId="15" fillId="0" borderId="0" xfId="3" applyNumberFormat="1" applyFont="1" applyFill="1" applyAlignment="1">
      <alignment vertical="center"/>
    </xf>
    <xf numFmtId="0" fontId="16" fillId="0" borderId="0" xfId="0" applyFont="1" applyFill="1" applyBorder="1" applyAlignment="1">
      <alignment horizontal="left" vertical="center" indent="1" readingOrder="1"/>
    </xf>
    <xf numFmtId="38" fontId="17" fillId="0" borderId="6" xfId="3" applyNumberFormat="1" applyFont="1" applyFill="1" applyBorder="1" applyAlignment="1">
      <alignment vertical="center"/>
    </xf>
    <xf numFmtId="38" fontId="13" fillId="0" borderId="0" xfId="3" applyNumberFormat="1" applyFont="1" applyFill="1" applyAlignment="1">
      <alignment horizontal="left" vertical="center"/>
    </xf>
    <xf numFmtId="38" fontId="17" fillId="0" borderId="6" xfId="3" quotePrefix="1" applyNumberFormat="1" applyFont="1" applyFill="1" applyBorder="1" applyAlignment="1">
      <alignment horizontal="left" vertical="center"/>
    </xf>
    <xf numFmtId="38" fontId="13" fillId="0" borderId="0" xfId="3" quotePrefix="1" applyNumberFormat="1" applyFont="1" applyFill="1" applyAlignment="1">
      <alignment horizontal="left" vertical="center"/>
    </xf>
    <xf numFmtId="0" fontId="11" fillId="3" borderId="5" xfId="0" applyFont="1" applyFill="1" applyBorder="1" applyAlignment="1">
      <alignment horizontal="left" vertical="center" readingOrder="1"/>
    </xf>
    <xf numFmtId="0" fontId="2" fillId="2" borderId="0" xfId="0" applyFont="1" applyFill="1" applyBorder="1" applyAlignment="1">
      <alignment horizontal="left" readingOrder="1"/>
    </xf>
    <xf numFmtId="38" fontId="13" fillId="0" borderId="0" xfId="3" applyNumberFormat="1" applyFont="1" applyBorder="1" applyAlignment="1">
      <alignment vertical="center"/>
    </xf>
    <xf numFmtId="0" fontId="11" fillId="0" borderId="7" xfId="0" applyFont="1" applyFill="1" applyBorder="1" applyAlignment="1">
      <alignment horizontal="left" vertical="center" readingOrder="1"/>
    </xf>
    <xf numFmtId="38" fontId="15" fillId="0" borderId="0" xfId="3" applyNumberFormat="1" applyFont="1" applyBorder="1" applyAlignment="1">
      <alignment vertical="center"/>
    </xf>
    <xf numFmtId="0" fontId="16" fillId="0" borderId="8" xfId="0" applyFont="1" applyFill="1" applyBorder="1" applyAlignment="1">
      <alignment horizontal="left" vertical="center" indent="1" readingOrder="1"/>
    </xf>
    <xf numFmtId="38" fontId="13" fillId="0" borderId="0" xfId="3" applyNumberFormat="1" applyFont="1" applyAlignment="1">
      <alignment vertical="center"/>
    </xf>
    <xf numFmtId="38" fontId="17" fillId="0" borderId="6" xfId="3" applyNumberFormat="1" applyFont="1" applyBorder="1" applyAlignment="1">
      <alignment vertical="center"/>
    </xf>
    <xf numFmtId="38" fontId="13" fillId="0" borderId="0" xfId="3" quotePrefix="1" applyNumberFormat="1" applyFont="1" applyAlignment="1">
      <alignment horizontal="left" vertical="center"/>
    </xf>
    <xf numFmtId="38" fontId="17" fillId="0" borderId="6" xfId="3" quotePrefix="1" applyNumberFormat="1" applyFont="1" applyBorder="1" applyAlignment="1">
      <alignment horizontal="left" vertical="center"/>
    </xf>
    <xf numFmtId="38" fontId="17" fillId="0" borderId="9" xfId="3" applyNumberFormat="1" applyFont="1" applyBorder="1" applyAlignment="1">
      <alignment vertical="center"/>
    </xf>
    <xf numFmtId="0" fontId="11" fillId="3" borderId="7" xfId="0" applyFont="1" applyFill="1" applyBorder="1" applyAlignment="1">
      <alignment horizontal="left" vertical="center" readingOrder="1"/>
    </xf>
    <xf numFmtId="38" fontId="15" fillId="0" borderId="1" xfId="3" applyNumberFormat="1" applyFont="1" applyBorder="1" applyAlignment="1">
      <alignment vertical="center"/>
    </xf>
    <xf numFmtId="0" fontId="16" fillId="3" borderId="8" xfId="0" applyFont="1" applyFill="1" applyBorder="1" applyAlignment="1">
      <alignment horizontal="left" vertical="center" indent="1" readingOrder="1"/>
    </xf>
    <xf numFmtId="0" fontId="18" fillId="0" borderId="0" xfId="0" applyFont="1" applyAlignment="1">
      <alignment vertical="center"/>
    </xf>
    <xf numFmtId="0" fontId="18" fillId="0" borderId="0" xfId="0" applyFont="1"/>
    <xf numFmtId="0" fontId="8" fillId="0" borderId="0" xfId="0" applyFont="1" applyAlignment="1">
      <alignment horizontal="center" vertical="center"/>
    </xf>
    <xf numFmtId="14" fontId="8" fillId="0" borderId="0" xfId="0" applyNumberFormat="1" applyFont="1" applyAlignment="1">
      <alignment horizontal="center"/>
    </xf>
    <xf numFmtId="0" fontId="8" fillId="0" borderId="0" xfId="0" applyFont="1" applyFill="1" applyAlignment="1">
      <alignment horizontal="center" vertical="center"/>
    </xf>
    <xf numFmtId="0" fontId="0" fillId="5" borderId="0" xfId="0" applyFill="1" applyAlignment="1">
      <alignment vertical="center"/>
    </xf>
    <xf numFmtId="0" fontId="0" fillId="5" borderId="10" xfId="0" applyFont="1" applyFill="1" applyBorder="1" applyAlignment="1">
      <alignment horizontal="left" vertical="center"/>
    </xf>
    <xf numFmtId="0" fontId="8" fillId="0" borderId="0" xfId="0" applyFont="1" applyAlignment="1">
      <alignment horizontal="center"/>
    </xf>
    <xf numFmtId="0" fontId="8" fillId="0" borderId="0" xfId="0" applyFont="1" applyFill="1" applyAlignment="1">
      <alignment horizontal="center"/>
    </xf>
    <xf numFmtId="0" fontId="0" fillId="5" borderId="11" xfId="0" applyFont="1" applyFill="1" applyBorder="1" applyAlignment="1">
      <alignment horizontal="left" vertical="center"/>
    </xf>
    <xf numFmtId="14" fontId="8" fillId="0" borderId="0" xfId="0" quotePrefix="1" applyNumberFormat="1" applyFont="1" applyAlignment="1">
      <alignment horizontal="center"/>
    </xf>
    <xf numFmtId="14" fontId="8" fillId="0" borderId="0" xfId="0" quotePrefix="1" applyNumberFormat="1" applyFont="1" applyFill="1" applyAlignment="1">
      <alignment horizontal="center"/>
    </xf>
    <xf numFmtId="0" fontId="8" fillId="0" borderId="0" xfId="0" applyFont="1" applyFill="1" applyAlignment="1">
      <alignment vertical="center"/>
    </xf>
    <xf numFmtId="0" fontId="19" fillId="5" borderId="12" xfId="0" applyFont="1" applyFill="1" applyBorder="1" applyAlignment="1">
      <alignment horizontal="left" vertical="center"/>
    </xf>
    <xf numFmtId="0" fontId="2" fillId="2" borderId="0" xfId="0" applyFont="1" applyFill="1" applyBorder="1" applyAlignment="1">
      <alignment horizontal="right" vertical="center" wrapText="1"/>
    </xf>
    <xf numFmtId="0" fontId="2" fillId="2" borderId="0" xfId="0" applyFont="1" applyFill="1" applyBorder="1" applyAlignment="1">
      <alignment horizontal="right" vertical="center" wrapText="1" readingOrder="1"/>
    </xf>
    <xf numFmtId="0" fontId="2" fillId="0" borderId="0" xfId="0" applyFont="1" applyFill="1" applyBorder="1" applyAlignment="1">
      <alignment horizontal="right" vertical="center" wrapText="1" readingOrder="1"/>
    </xf>
    <xf numFmtId="169" fontId="2" fillId="5" borderId="0" xfId="0" applyNumberFormat="1" applyFont="1" applyFill="1" applyBorder="1" applyAlignment="1">
      <alignment horizontal="right" vertical="center" wrapText="1" readingOrder="1"/>
    </xf>
    <xf numFmtId="170" fontId="4" fillId="0" borderId="5" xfId="0" applyNumberFormat="1" applyFont="1" applyBorder="1" applyAlignment="1">
      <alignment vertical="center"/>
    </xf>
    <xf numFmtId="170" fontId="4" fillId="3" borderId="5" xfId="0" applyNumberFormat="1" applyFont="1" applyFill="1" applyBorder="1" applyAlignment="1">
      <alignment vertical="center"/>
    </xf>
    <xf numFmtId="170" fontId="0" fillId="0" borderId="0" xfId="0" applyNumberFormat="1" applyAlignment="1">
      <alignment vertical="center"/>
    </xf>
    <xf numFmtId="170" fontId="0" fillId="3" borderId="0" xfId="0" applyNumberFormat="1" applyFill="1" applyAlignment="1">
      <alignment vertical="center"/>
    </xf>
    <xf numFmtId="170" fontId="8" fillId="0" borderId="0" xfId="0" applyNumberFormat="1" applyFont="1" applyAlignment="1">
      <alignment vertical="center"/>
    </xf>
    <xf numFmtId="170" fontId="8" fillId="3" borderId="0" xfId="0" applyNumberFormat="1" applyFont="1" applyFill="1" applyAlignment="1">
      <alignment vertical="center"/>
    </xf>
    <xf numFmtId="168" fontId="8" fillId="0" borderId="0" xfId="2" applyNumberFormat="1" applyFont="1" applyAlignment="1">
      <alignment vertical="center"/>
    </xf>
    <xf numFmtId="0" fontId="2" fillId="2" borderId="0" xfId="0" applyFont="1" applyFill="1" applyBorder="1" applyAlignment="1">
      <alignment horizontal="right" wrapText="1" readingOrder="1"/>
    </xf>
    <xf numFmtId="170" fontId="20" fillId="0" borderId="7" xfId="0" applyNumberFormat="1" applyFont="1" applyBorder="1" applyAlignment="1">
      <alignment vertical="center"/>
    </xf>
    <xf numFmtId="170" fontId="20" fillId="3" borderId="7" xfId="0" applyNumberFormat="1" applyFont="1" applyFill="1" applyBorder="1" applyAlignment="1">
      <alignment vertical="center"/>
    </xf>
    <xf numFmtId="170" fontId="21" fillId="0" borderId="8" xfId="0" applyNumberFormat="1" applyFont="1" applyBorder="1" applyAlignment="1">
      <alignment vertical="center"/>
    </xf>
    <xf numFmtId="170" fontId="21" fillId="3" borderId="8" xfId="0" applyNumberFormat="1" applyFont="1" applyFill="1" applyBorder="1" applyAlignment="1">
      <alignment vertical="center"/>
    </xf>
    <xf numFmtId="170" fontId="12" fillId="0" borderId="0" xfId="0" applyNumberFormat="1" applyFont="1" applyAlignment="1">
      <alignment vertical="center"/>
    </xf>
    <xf numFmtId="170" fontId="12" fillId="3" borderId="0" xfId="0" applyNumberFormat="1" applyFont="1" applyFill="1" applyAlignment="1">
      <alignment vertical="center"/>
    </xf>
    <xf numFmtId="170" fontId="20" fillId="0" borderId="5" xfId="0" applyNumberFormat="1" applyFont="1" applyBorder="1" applyAlignment="1">
      <alignment vertical="center"/>
    </xf>
    <xf numFmtId="170" fontId="20" fillId="3" borderId="5" xfId="0" applyNumberFormat="1" applyFont="1" applyFill="1" applyBorder="1" applyAlignment="1">
      <alignment vertical="center"/>
    </xf>
    <xf numFmtId="0" fontId="2" fillId="0" borderId="0" xfId="0" applyFont="1" applyFill="1" applyBorder="1" applyAlignment="1">
      <alignment horizontal="center" vertical="center" wrapText="1" readingOrder="1"/>
    </xf>
    <xf numFmtId="170" fontId="4" fillId="3" borderId="7" xfId="0" applyNumberFormat="1" applyFont="1" applyFill="1" applyBorder="1" applyAlignment="1">
      <alignment vertical="center"/>
    </xf>
    <xf numFmtId="170" fontId="8" fillId="3" borderId="8" xfId="0" applyNumberFormat="1" applyFont="1" applyFill="1" applyBorder="1" applyAlignment="1">
      <alignment vertical="center"/>
    </xf>
    <xf numFmtId="169" fontId="4" fillId="5" borderId="0" xfId="2" applyNumberFormat="1" applyFont="1" applyFill="1" applyAlignment="1">
      <alignment horizontal="right" vertical="center"/>
    </xf>
    <xf numFmtId="168" fontId="0" fillId="5" borderId="0" xfId="2" applyNumberFormat="1" applyFont="1" applyFill="1" applyAlignment="1">
      <alignment vertical="center"/>
    </xf>
    <xf numFmtId="0" fontId="2" fillId="5" borderId="0" xfId="0" applyFont="1" applyFill="1" applyBorder="1" applyAlignment="1">
      <alignment horizontal="center" vertical="center" wrapText="1" readingOrder="1"/>
    </xf>
    <xf numFmtId="0" fontId="10" fillId="0" borderId="0" xfId="0" applyFont="1"/>
    <xf numFmtId="0" fontId="8" fillId="0" borderId="0" xfId="0" applyFont="1" applyAlignment="1">
      <alignment horizontal="right"/>
    </xf>
    <xf numFmtId="14" fontId="10" fillId="0" borderId="0" xfId="0" quotePrefix="1" applyNumberFormat="1" applyFont="1" applyAlignment="1">
      <alignment horizontal="center"/>
    </xf>
    <xf numFmtId="0" fontId="22" fillId="0" borderId="0" xfId="0" applyFont="1"/>
    <xf numFmtId="14" fontId="22" fillId="0" borderId="0" xfId="0" quotePrefix="1" applyNumberFormat="1" applyFont="1" applyAlignment="1">
      <alignment horizontal="center"/>
    </xf>
    <xf numFmtId="0" fontId="0" fillId="0" borderId="0" xfId="0" applyFont="1" applyAlignment="1">
      <alignment vertical="center"/>
    </xf>
    <xf numFmtId="0" fontId="7" fillId="0" borderId="4" xfId="0" applyFont="1" applyFill="1" applyBorder="1" applyAlignment="1">
      <alignment vertical="center"/>
    </xf>
    <xf numFmtId="0" fontId="0" fillId="0" borderId="4" xfId="0" applyFont="1" applyBorder="1" applyAlignment="1">
      <alignment vertical="center"/>
    </xf>
    <xf numFmtId="171" fontId="4" fillId="0" borderId="5" xfId="0" applyNumberFormat="1" applyFont="1" applyBorder="1" applyAlignment="1">
      <alignment vertical="center"/>
    </xf>
    <xf numFmtId="171" fontId="4" fillId="0" borderId="5" xfId="0" applyNumberFormat="1" applyFont="1" applyFill="1" applyBorder="1" applyAlignment="1">
      <alignment vertical="center"/>
    </xf>
    <xf numFmtId="171" fontId="4" fillId="3" borderId="5" xfId="0" applyNumberFormat="1" applyFont="1" applyFill="1" applyBorder="1" applyAlignment="1">
      <alignment vertical="center"/>
    </xf>
    <xf numFmtId="171" fontId="0" fillId="0" borderId="0" xfId="0" applyNumberFormat="1" applyFont="1" applyAlignment="1">
      <alignment vertical="center"/>
    </xf>
    <xf numFmtId="171" fontId="0" fillId="0" borderId="0" xfId="0" applyNumberFormat="1" applyFont="1" applyFill="1" applyAlignment="1">
      <alignment vertical="center"/>
    </xf>
    <xf numFmtId="171" fontId="0" fillId="3" borderId="0" xfId="0" applyNumberFormat="1" applyFont="1" applyFill="1" applyAlignment="1">
      <alignment vertical="center"/>
    </xf>
    <xf numFmtId="0" fontId="23" fillId="0" borderId="0" xfId="0" applyFont="1" applyAlignment="1">
      <alignment vertical="center"/>
    </xf>
    <xf numFmtId="171" fontId="8" fillId="0" borderId="0" xfId="0" applyNumberFormat="1" applyFont="1" applyAlignment="1">
      <alignment vertical="center"/>
    </xf>
    <xf numFmtId="171" fontId="8" fillId="0" borderId="0" xfId="0" applyNumberFormat="1" applyFont="1" applyFill="1" applyAlignment="1">
      <alignment vertical="center"/>
    </xf>
    <xf numFmtId="171" fontId="8" fillId="3" borderId="0" xfId="0" applyNumberFormat="1" applyFont="1" applyFill="1" applyAlignment="1">
      <alignment vertical="center"/>
    </xf>
    <xf numFmtId="170" fontId="0" fillId="0" borderId="0" xfId="0" applyNumberFormat="1" applyFont="1" applyAlignment="1">
      <alignment vertical="center"/>
    </xf>
    <xf numFmtId="0" fontId="24" fillId="0" borderId="13" xfId="0" applyFont="1" applyBorder="1" applyAlignment="1">
      <alignment horizontal="left" vertical="center" indent="2"/>
    </xf>
    <xf numFmtId="0" fontId="0" fillId="0" borderId="13" xfId="0" applyFont="1" applyBorder="1" applyAlignment="1">
      <alignment vertical="center"/>
    </xf>
    <xf numFmtId="0" fontId="2" fillId="6" borderId="0" xfId="0" applyFont="1" applyFill="1" applyBorder="1" applyAlignment="1">
      <alignment horizontal="left" vertical="center" readingOrder="1"/>
    </xf>
    <xf numFmtId="0" fontId="2" fillId="6" borderId="0" xfId="0" applyFont="1" applyFill="1" applyBorder="1" applyAlignment="1">
      <alignment horizontal="right" vertical="center" wrapText="1" readingOrder="1"/>
    </xf>
    <xf numFmtId="170" fontId="0" fillId="3" borderId="0" xfId="0" applyNumberFormat="1" applyFont="1" applyFill="1" applyAlignment="1">
      <alignment vertical="center"/>
    </xf>
    <xf numFmtId="170" fontId="25" fillId="0" borderId="0" xfId="0" applyNumberFormat="1" applyFont="1" applyAlignment="1">
      <alignment vertical="center"/>
    </xf>
    <xf numFmtId="0" fontId="8" fillId="0" borderId="0" xfId="0" applyFont="1" applyBorder="1" applyAlignment="1">
      <alignment vertical="center"/>
    </xf>
    <xf numFmtId="170" fontId="4" fillId="0" borderId="7" xfId="0" applyNumberFormat="1" applyFont="1" applyBorder="1" applyAlignment="1">
      <alignment vertical="center"/>
    </xf>
    <xf numFmtId="0" fontId="23" fillId="0" borderId="0" xfId="0" applyFont="1" applyBorder="1" applyAlignment="1">
      <alignment vertical="center"/>
    </xf>
    <xf numFmtId="170" fontId="8" fillId="0" borderId="8" xfId="0" applyNumberFormat="1" applyFont="1" applyBorder="1" applyAlignment="1">
      <alignment vertical="center"/>
    </xf>
    <xf numFmtId="0" fontId="25" fillId="0" borderId="0" xfId="0" applyFont="1" applyAlignment="1">
      <alignment horizontal="left" vertical="center" indent="1"/>
    </xf>
    <xf numFmtId="170" fontId="26" fillId="0" borderId="0" xfId="0" applyNumberFormat="1" applyFont="1" applyFill="1" applyBorder="1" applyAlignment="1">
      <alignment vertical="center"/>
    </xf>
    <xf numFmtId="0" fontId="23" fillId="7" borderId="0" xfId="0" applyFont="1" applyFill="1" applyBorder="1" applyAlignment="1">
      <alignment vertical="center"/>
    </xf>
    <xf numFmtId="0" fontId="23" fillId="7" borderId="0" xfId="0" applyFont="1" applyFill="1" applyAlignment="1">
      <alignment vertical="center"/>
    </xf>
    <xf numFmtId="0" fontId="27" fillId="0" borderId="0" xfId="0" applyFont="1" applyAlignment="1">
      <alignment vertical="center"/>
    </xf>
    <xf numFmtId="0" fontId="24" fillId="0" borderId="13" xfId="0" applyFont="1" applyBorder="1" applyAlignment="1">
      <alignment horizontal="center" vertical="center"/>
    </xf>
    <xf numFmtId="0" fontId="24" fillId="0" borderId="13" xfId="0" applyFont="1" applyBorder="1" applyAlignment="1">
      <alignment vertical="center"/>
    </xf>
    <xf numFmtId="0" fontId="28" fillId="0" borderId="14" xfId="0" applyFont="1" applyBorder="1" applyAlignment="1">
      <alignment horizontal="left" vertical="center" indent="4"/>
    </xf>
    <xf numFmtId="0" fontId="24" fillId="0" borderId="14" xfId="0" applyFont="1" applyBorder="1" applyAlignment="1">
      <alignment vertical="center"/>
    </xf>
    <xf numFmtId="0" fontId="2" fillId="5" borderId="0" xfId="0" applyFont="1" applyFill="1" applyBorder="1" applyAlignment="1">
      <alignment horizontal="left" vertical="center" readingOrder="1"/>
    </xf>
    <xf numFmtId="0" fontId="2" fillId="5" borderId="0" xfId="0" applyFont="1" applyFill="1" applyBorder="1" applyAlignment="1">
      <alignment horizontal="right" vertical="center" wrapText="1" readingOrder="1"/>
    </xf>
    <xf numFmtId="0" fontId="23" fillId="0" borderId="0" xfId="0" applyFont="1" applyFill="1" applyAlignment="1">
      <alignment vertical="center"/>
    </xf>
    <xf numFmtId="0" fontId="28" fillId="0" borderId="14" xfId="0" applyFont="1" applyBorder="1" applyAlignment="1">
      <alignment vertical="center"/>
    </xf>
    <xf numFmtId="0" fontId="26" fillId="0" borderId="0" xfId="0" applyFont="1" applyAlignment="1">
      <alignment horizontal="left" vertical="center" indent="1"/>
    </xf>
    <xf numFmtId="170" fontId="26" fillId="4" borderId="0" xfId="0" applyNumberFormat="1" applyFont="1" applyFill="1" applyBorder="1" applyAlignment="1">
      <alignment vertical="center"/>
    </xf>
    <xf numFmtId="170" fontId="8" fillId="0" borderId="0" xfId="0" applyNumberFormat="1" applyFont="1" applyBorder="1" applyAlignment="1">
      <alignment vertical="center"/>
    </xf>
    <xf numFmtId="170" fontId="8" fillId="3" borderId="0" xfId="0" applyNumberFormat="1" applyFont="1" applyFill="1" applyBorder="1" applyAlignment="1">
      <alignment vertical="center"/>
    </xf>
    <xf numFmtId="0" fontId="8" fillId="4" borderId="0" xfId="0" applyFont="1" applyFill="1" applyBorder="1" applyAlignment="1">
      <alignment horizontal="right"/>
    </xf>
    <xf numFmtId="0" fontId="8" fillId="8" borderId="0" xfId="0" applyFont="1" applyFill="1" applyAlignment="1">
      <alignment horizontal="center"/>
    </xf>
    <xf numFmtId="169" fontId="0" fillId="8" borderId="0" xfId="0" applyNumberFormat="1" applyFont="1" applyFill="1" applyAlignment="1">
      <alignment vertical="center"/>
    </xf>
    <xf numFmtId="14" fontId="8" fillId="8" borderId="0" xfId="0" applyNumberFormat="1" applyFont="1" applyFill="1" applyAlignment="1">
      <alignment horizontal="center"/>
    </xf>
    <xf numFmtId="169" fontId="8" fillId="8" borderId="0" xfId="0" applyNumberFormat="1" applyFont="1" applyFill="1" applyAlignment="1">
      <alignment horizontal="center"/>
    </xf>
    <xf numFmtId="0" fontId="0" fillId="8" borderId="0" xfId="0" applyFont="1" applyFill="1" applyAlignment="1">
      <alignment vertical="center"/>
    </xf>
    <xf numFmtId="0" fontId="0" fillId="0" borderId="10" xfId="0" applyFont="1" applyBorder="1" applyAlignment="1">
      <alignment horizontal="left" vertical="center"/>
    </xf>
    <xf numFmtId="0" fontId="0" fillId="0" borderId="11" xfId="0" applyFont="1" applyBorder="1" applyAlignment="1">
      <alignment horizontal="left" vertical="center"/>
    </xf>
    <xf numFmtId="14" fontId="8" fillId="4" borderId="0" xfId="0" quotePrefix="1" applyNumberFormat="1" applyFont="1" applyFill="1" applyBorder="1" applyAlignment="1">
      <alignment horizontal="center"/>
    </xf>
    <xf numFmtId="14" fontId="8" fillId="8" borderId="0" xfId="0" quotePrefix="1" applyNumberFormat="1" applyFont="1" applyFill="1" applyAlignment="1">
      <alignment horizontal="center"/>
    </xf>
    <xf numFmtId="171" fontId="22" fillId="0" borderId="0" xfId="0" applyNumberFormat="1" applyFont="1"/>
    <xf numFmtId="171" fontId="22" fillId="0" borderId="0" xfId="0" applyNumberFormat="1" applyFont="1" applyAlignment="1">
      <alignment horizontal="right"/>
    </xf>
    <xf numFmtId="171" fontId="22" fillId="4" borderId="0" xfId="0" applyNumberFormat="1" applyFont="1" applyFill="1" applyBorder="1" applyAlignment="1">
      <alignment horizontal="right"/>
    </xf>
    <xf numFmtId="0" fontId="22" fillId="8" borderId="0" xfId="0" applyFont="1" applyFill="1"/>
    <xf numFmtId="0" fontId="19" fillId="0" borderId="12" xfId="0" applyFont="1" applyBorder="1" applyAlignment="1">
      <alignment horizontal="left" vertical="center"/>
    </xf>
    <xf numFmtId="0" fontId="0" fillId="0" borderId="0" xfId="0" applyFont="1" applyAlignment="1">
      <alignment horizontal="right" vertical="center"/>
    </xf>
    <xf numFmtId="0" fontId="0" fillId="4" borderId="0" xfId="0" applyFont="1" applyFill="1" applyBorder="1" applyAlignment="1">
      <alignment horizontal="right" vertical="center"/>
    </xf>
    <xf numFmtId="0" fontId="0" fillId="0" borderId="4" xfId="0" applyFont="1" applyBorder="1" applyAlignment="1">
      <alignment horizontal="right" vertical="center"/>
    </xf>
    <xf numFmtId="0" fontId="0" fillId="8" borderId="4" xfId="0" applyFont="1" applyFill="1" applyBorder="1" applyAlignment="1">
      <alignment vertical="center"/>
    </xf>
    <xf numFmtId="169" fontId="0" fillId="8" borderId="4" xfId="0" applyNumberFormat="1" applyFont="1" applyFill="1" applyBorder="1" applyAlignment="1">
      <alignment vertical="center"/>
    </xf>
    <xf numFmtId="0" fontId="2" fillId="4" borderId="0" xfId="0" applyFont="1" applyFill="1" applyBorder="1" applyAlignment="1">
      <alignment horizontal="right" vertical="center" wrapText="1"/>
    </xf>
    <xf numFmtId="0" fontId="2" fillId="8" borderId="0" xfId="0" applyFont="1" applyFill="1" applyBorder="1" applyAlignment="1">
      <alignment horizontal="right" vertical="center" wrapText="1" readingOrder="1"/>
    </xf>
    <xf numFmtId="169" fontId="2" fillId="8" borderId="0" xfId="0" applyNumberFormat="1" applyFont="1" applyFill="1" applyBorder="1" applyAlignment="1">
      <alignment horizontal="right" vertical="center" wrapText="1" readingOrder="1"/>
    </xf>
    <xf numFmtId="170" fontId="4" fillId="0" borderId="5" xfId="0" applyNumberFormat="1" applyFont="1" applyBorder="1" applyAlignment="1">
      <alignment horizontal="right" vertical="center"/>
    </xf>
    <xf numFmtId="170" fontId="0" fillId="0" borderId="0" xfId="0" applyNumberFormat="1" applyFont="1" applyAlignment="1">
      <alignment horizontal="right" vertical="center"/>
    </xf>
    <xf numFmtId="170" fontId="12" fillId="0" borderId="0" xfId="0" applyNumberFormat="1" applyFont="1" applyAlignment="1">
      <alignment horizontal="right" vertical="center"/>
    </xf>
    <xf numFmtId="170" fontId="4" fillId="3" borderId="5" xfId="0" applyNumberFormat="1" applyFont="1" applyFill="1" applyBorder="1" applyAlignment="1">
      <alignment horizontal="right" vertical="center"/>
    </xf>
    <xf numFmtId="0" fontId="2" fillId="6" borderId="0" xfId="0" applyFont="1" applyFill="1" applyBorder="1" applyAlignment="1">
      <alignment horizontal="right" vertical="center" wrapText="1"/>
    </xf>
    <xf numFmtId="170" fontId="20" fillId="0" borderId="5" xfId="0" applyNumberFormat="1" applyFont="1" applyBorder="1" applyAlignment="1">
      <alignment horizontal="right" vertical="center"/>
    </xf>
    <xf numFmtId="170" fontId="20" fillId="3" borderId="5" xfId="0" applyNumberFormat="1" applyFont="1" applyFill="1" applyBorder="1" applyAlignment="1">
      <alignment horizontal="right" vertical="center"/>
    </xf>
    <xf numFmtId="0" fontId="0" fillId="0" borderId="13" xfId="0" applyFont="1" applyBorder="1" applyAlignment="1">
      <alignment horizontal="right" vertical="center"/>
    </xf>
    <xf numFmtId="170" fontId="25" fillId="0" borderId="0" xfId="0" applyNumberFormat="1" applyFont="1" applyAlignment="1">
      <alignment horizontal="right" vertical="center"/>
    </xf>
    <xf numFmtId="171" fontId="4" fillId="0" borderId="7" xfId="0" applyNumberFormat="1" applyFont="1" applyFill="1" applyBorder="1" applyAlignment="1">
      <alignment vertical="center"/>
    </xf>
    <xf numFmtId="171" fontId="4" fillId="0" borderId="7" xfId="0" applyNumberFormat="1" applyFont="1" applyFill="1" applyBorder="1" applyAlignment="1">
      <alignment horizontal="right" vertical="center"/>
    </xf>
    <xf numFmtId="171" fontId="8" fillId="0" borderId="8" xfId="0" applyNumberFormat="1" applyFont="1" applyFill="1" applyBorder="1" applyAlignment="1">
      <alignment vertical="center"/>
    </xf>
    <xf numFmtId="171" fontId="8" fillId="0" borderId="8" xfId="0" applyNumberFormat="1" applyFont="1" applyFill="1" applyBorder="1" applyAlignment="1">
      <alignment horizontal="right" vertical="center"/>
    </xf>
    <xf numFmtId="170" fontId="4" fillId="3" borderId="7" xfId="0" applyNumberFormat="1" applyFont="1" applyFill="1" applyBorder="1" applyAlignment="1">
      <alignment horizontal="right" vertical="center"/>
    </xf>
    <xf numFmtId="170" fontId="8" fillId="3" borderId="8" xfId="0" applyNumberFormat="1" applyFont="1" applyFill="1" applyBorder="1" applyAlignment="1">
      <alignment horizontal="right" vertical="center"/>
    </xf>
    <xf numFmtId="170" fontId="26" fillId="0" borderId="0" xfId="0" applyNumberFormat="1" applyFont="1" applyFill="1" applyBorder="1" applyAlignment="1">
      <alignment horizontal="right" vertical="center"/>
    </xf>
    <xf numFmtId="170" fontId="0" fillId="0" borderId="13" xfId="0" applyNumberFormat="1" applyFont="1" applyBorder="1" applyAlignment="1">
      <alignment vertical="center"/>
    </xf>
    <xf numFmtId="170" fontId="0" fillId="0" borderId="13" xfId="0" applyNumberFormat="1" applyFont="1" applyBorder="1" applyAlignment="1">
      <alignment horizontal="right" vertical="center"/>
    </xf>
    <xf numFmtId="170" fontId="2" fillId="6" borderId="0" xfId="0" applyNumberFormat="1" applyFont="1" applyFill="1" applyBorder="1" applyAlignment="1">
      <alignment horizontal="right" vertical="center" wrapText="1" readingOrder="1"/>
    </xf>
    <xf numFmtId="170" fontId="2" fillId="6" borderId="0" xfId="0" applyNumberFormat="1" applyFont="1" applyFill="1" applyBorder="1" applyAlignment="1">
      <alignment horizontal="right" vertical="center" wrapText="1"/>
    </xf>
    <xf numFmtId="170" fontId="3" fillId="0" borderId="0" xfId="0" applyNumberFormat="1" applyFont="1" applyAlignment="1">
      <alignment vertical="center"/>
    </xf>
    <xf numFmtId="170" fontId="3" fillId="0" borderId="0" xfId="0" applyNumberFormat="1" applyFont="1" applyAlignment="1">
      <alignment horizontal="right" vertical="center"/>
    </xf>
    <xf numFmtId="0" fontId="24" fillId="0" borderId="13" xfId="0" applyFont="1" applyBorder="1" applyAlignment="1">
      <alignment horizontal="right" vertical="center"/>
    </xf>
    <xf numFmtId="0" fontId="24" fillId="0" borderId="14" xfId="0" applyFont="1" applyBorder="1" applyAlignment="1">
      <alignment horizontal="right" vertical="center"/>
    </xf>
    <xf numFmtId="0" fontId="2" fillId="5" borderId="0" xfId="0" applyFont="1" applyFill="1" applyBorder="1" applyAlignment="1">
      <alignment horizontal="right" vertical="center" wrapText="1"/>
    </xf>
    <xf numFmtId="172" fontId="0" fillId="0" borderId="0" xfId="0" applyNumberFormat="1" applyFont="1" applyAlignment="1">
      <alignment vertical="center"/>
    </xf>
    <xf numFmtId="172" fontId="0" fillId="0" borderId="0" xfId="0" applyNumberFormat="1" applyFont="1" applyAlignment="1">
      <alignment horizontal="right" vertical="center"/>
    </xf>
    <xf numFmtId="0" fontId="28" fillId="0" borderId="14" xfId="0" applyFont="1" applyBorder="1" applyAlignment="1">
      <alignment horizontal="right" vertical="center"/>
    </xf>
    <xf numFmtId="170" fontId="26" fillId="4" borderId="0" xfId="0" applyNumberFormat="1" applyFont="1" applyFill="1" applyBorder="1" applyAlignment="1">
      <alignment horizontal="right" vertical="center"/>
    </xf>
    <xf numFmtId="171" fontId="8" fillId="0" borderId="0" xfId="0" applyNumberFormat="1" applyFont="1" applyFill="1" applyBorder="1" applyAlignment="1">
      <alignment vertical="center"/>
    </xf>
    <xf numFmtId="171" fontId="8" fillId="0" borderId="0" xfId="0" applyNumberFormat="1" applyFont="1" applyFill="1" applyBorder="1" applyAlignment="1">
      <alignment horizontal="right" vertical="center"/>
    </xf>
    <xf numFmtId="171" fontId="4" fillId="8" borderId="5" xfId="0" applyNumberFormat="1" applyFont="1" applyFill="1" applyBorder="1" applyAlignment="1">
      <alignment vertical="center"/>
    </xf>
    <xf numFmtId="169" fontId="4" fillId="8" borderId="0" xfId="2" applyNumberFormat="1" applyFont="1" applyFill="1" applyAlignment="1">
      <alignment horizontal="right" vertical="center"/>
    </xf>
    <xf numFmtId="0" fontId="4" fillId="8" borderId="0" xfId="0" applyFont="1" applyFill="1" applyAlignment="1">
      <alignment vertical="center"/>
    </xf>
    <xf numFmtId="171" fontId="0" fillId="8" borderId="0" xfId="0" applyNumberFormat="1" applyFont="1" applyFill="1" applyAlignment="1">
      <alignment vertical="center"/>
    </xf>
    <xf numFmtId="169" fontId="0" fillId="8" borderId="0" xfId="2" applyNumberFormat="1" applyFont="1" applyFill="1" applyAlignment="1">
      <alignment horizontal="right" vertical="center"/>
    </xf>
    <xf numFmtId="171" fontId="8" fillId="8" borderId="0" xfId="0" applyNumberFormat="1" applyFont="1" applyFill="1" applyAlignment="1">
      <alignment vertical="center"/>
    </xf>
    <xf numFmtId="169" fontId="8" fillId="8" borderId="0" xfId="2" applyNumberFormat="1" applyFont="1" applyFill="1" applyAlignment="1">
      <alignment horizontal="right" vertical="center"/>
    </xf>
    <xf numFmtId="0" fontId="8" fillId="8" borderId="0" xfId="0" applyFont="1" applyFill="1" applyAlignment="1">
      <alignment vertical="center"/>
    </xf>
    <xf numFmtId="173" fontId="4" fillId="8" borderId="5" xfId="0" applyNumberFormat="1" applyFont="1" applyFill="1" applyBorder="1" applyAlignment="1">
      <alignment vertical="center"/>
    </xf>
    <xf numFmtId="168" fontId="8" fillId="8" borderId="0" xfId="2" applyNumberFormat="1" applyFont="1" applyFill="1" applyAlignment="1">
      <alignment vertical="center"/>
    </xf>
    <xf numFmtId="169" fontId="0" fillId="8" borderId="0" xfId="2" applyNumberFormat="1" applyFont="1" applyFill="1" applyAlignment="1">
      <alignment vertical="center"/>
    </xf>
    <xf numFmtId="170" fontId="4" fillId="8" borderId="5" xfId="0" applyNumberFormat="1" applyFont="1" applyFill="1" applyBorder="1" applyAlignment="1">
      <alignment vertical="center"/>
    </xf>
    <xf numFmtId="170" fontId="12" fillId="8" borderId="0" xfId="0" applyNumberFormat="1" applyFont="1" applyFill="1" applyAlignment="1">
      <alignment vertical="center"/>
    </xf>
    <xf numFmtId="170" fontId="0" fillId="8" borderId="0" xfId="0" applyNumberFormat="1" applyFont="1" applyFill="1" applyAlignment="1">
      <alignment vertical="center"/>
    </xf>
    <xf numFmtId="0" fontId="0" fillId="8" borderId="13" xfId="0" applyFont="1" applyFill="1" applyBorder="1" applyAlignment="1">
      <alignment vertical="center"/>
    </xf>
    <xf numFmtId="170" fontId="20" fillId="8" borderId="5" xfId="0" applyNumberFormat="1" applyFont="1" applyFill="1" applyBorder="1" applyAlignment="1">
      <alignment vertical="center"/>
    </xf>
    <xf numFmtId="170" fontId="25" fillId="8" borderId="0" xfId="0" applyNumberFormat="1" applyFont="1" applyFill="1" applyAlignment="1">
      <alignment vertical="center"/>
    </xf>
    <xf numFmtId="171" fontId="4" fillId="8" borderId="7" xfId="0" applyNumberFormat="1" applyFont="1" applyFill="1" applyBorder="1" applyAlignment="1">
      <alignment vertical="center"/>
    </xf>
    <xf numFmtId="169" fontId="4" fillId="8" borderId="0" xfId="2" applyNumberFormat="1" applyFont="1" applyFill="1" applyBorder="1" applyAlignment="1">
      <alignment horizontal="right" vertical="center"/>
    </xf>
    <xf numFmtId="0" fontId="0" fillId="8" borderId="0" xfId="0" applyFont="1" applyFill="1" applyBorder="1" applyAlignment="1">
      <alignment vertical="center"/>
    </xf>
    <xf numFmtId="171" fontId="8" fillId="8" borderId="8" xfId="0" applyNumberFormat="1" applyFont="1" applyFill="1" applyBorder="1" applyAlignment="1">
      <alignment vertical="center"/>
    </xf>
    <xf numFmtId="169" fontId="8" fillId="8" borderId="0" xfId="2" applyNumberFormat="1" applyFont="1" applyFill="1" applyBorder="1" applyAlignment="1">
      <alignment horizontal="right" vertical="center"/>
    </xf>
    <xf numFmtId="170" fontId="4" fillId="8" borderId="7" xfId="0" applyNumberFormat="1" applyFont="1" applyFill="1" applyBorder="1" applyAlignment="1">
      <alignment vertical="center"/>
    </xf>
    <xf numFmtId="169" fontId="0" fillId="8" borderId="0" xfId="2" applyNumberFormat="1" applyFont="1" applyFill="1" applyBorder="1" applyAlignment="1">
      <alignment vertical="center"/>
    </xf>
    <xf numFmtId="170" fontId="8" fillId="8" borderId="8" xfId="0" applyNumberFormat="1" applyFont="1" applyFill="1" applyBorder="1" applyAlignment="1">
      <alignment vertical="center"/>
    </xf>
    <xf numFmtId="169" fontId="8" fillId="8" borderId="0" xfId="2" applyNumberFormat="1" applyFont="1" applyFill="1" applyBorder="1" applyAlignment="1">
      <alignment vertical="center"/>
    </xf>
    <xf numFmtId="0" fontId="8" fillId="8" borderId="0" xfId="0" applyFont="1" applyFill="1" applyBorder="1" applyAlignment="1">
      <alignment vertical="center"/>
    </xf>
    <xf numFmtId="170" fontId="26" fillId="8" borderId="0" xfId="0" applyNumberFormat="1" applyFont="1" applyFill="1" applyBorder="1" applyAlignment="1">
      <alignment vertical="center"/>
    </xf>
    <xf numFmtId="170" fontId="0" fillId="8" borderId="13" xfId="0" applyNumberFormat="1" applyFont="1" applyFill="1" applyBorder="1" applyAlignment="1">
      <alignment vertical="center"/>
    </xf>
    <xf numFmtId="170" fontId="3" fillId="8" borderId="0" xfId="0" applyNumberFormat="1" applyFont="1" applyFill="1" applyAlignment="1">
      <alignment vertical="center"/>
    </xf>
    <xf numFmtId="0" fontId="24" fillId="8" borderId="13" xfId="0" applyFont="1" applyFill="1" applyBorder="1" applyAlignment="1">
      <alignment vertical="center"/>
    </xf>
    <xf numFmtId="0" fontId="29" fillId="8" borderId="0" xfId="0" applyFont="1" applyFill="1" applyAlignment="1">
      <alignment vertical="center"/>
    </xf>
    <xf numFmtId="172" fontId="0" fillId="8" borderId="0" xfId="0" applyNumberFormat="1" applyFont="1" applyFill="1" applyAlignment="1">
      <alignment vertical="center"/>
    </xf>
    <xf numFmtId="0" fontId="30" fillId="8" borderId="0" xfId="0" applyFont="1" applyFill="1" applyAlignment="1">
      <alignment vertical="center"/>
    </xf>
    <xf numFmtId="171" fontId="8" fillId="8" borderId="0" xfId="0" applyNumberFormat="1" applyFont="1" applyFill="1" applyBorder="1" applyAlignment="1">
      <alignment vertical="center"/>
    </xf>
    <xf numFmtId="0" fontId="0" fillId="8" borderId="10" xfId="0" applyFont="1" applyFill="1" applyBorder="1" applyAlignment="1">
      <alignment horizontal="left" vertical="center"/>
    </xf>
    <xf numFmtId="0" fontId="0" fillId="8" borderId="11" xfId="0" applyFont="1" applyFill="1" applyBorder="1" applyAlignment="1">
      <alignment horizontal="left" vertical="center"/>
    </xf>
    <xf numFmtId="14" fontId="22" fillId="0" borderId="0" xfId="0" quotePrefix="1" applyNumberFormat="1" applyFont="1" applyFill="1" applyAlignment="1">
      <alignment horizontal="center"/>
    </xf>
    <xf numFmtId="0" fontId="19" fillId="8" borderId="12" xfId="0" applyFont="1" applyFill="1" applyBorder="1" applyAlignment="1">
      <alignment horizontal="left" vertical="center"/>
    </xf>
    <xf numFmtId="0" fontId="0" fillId="0" borderId="0" xfId="0" applyFont="1" applyFill="1" applyAlignment="1">
      <alignment vertical="center"/>
    </xf>
    <xf numFmtId="171" fontId="4" fillId="0" borderId="5" xfId="0" applyNumberFormat="1" applyFont="1" applyFill="1" applyBorder="1" applyAlignment="1">
      <alignment horizontal="right" vertical="center"/>
    </xf>
    <xf numFmtId="0" fontId="4" fillId="0" borderId="0" xfId="0" applyFont="1" applyFill="1" applyAlignment="1">
      <alignment vertical="center"/>
    </xf>
    <xf numFmtId="171" fontId="0" fillId="0" borderId="0" xfId="0" applyNumberFormat="1" applyFont="1" applyFill="1" applyAlignment="1">
      <alignment horizontal="right" vertical="center"/>
    </xf>
    <xf numFmtId="171" fontId="4" fillId="3" borderId="5" xfId="0" applyNumberFormat="1" applyFont="1" applyFill="1" applyBorder="1" applyAlignment="1">
      <alignment horizontal="right" vertical="center"/>
    </xf>
    <xf numFmtId="168" fontId="8" fillId="0" borderId="0" xfId="2" applyNumberFormat="1" applyFont="1" applyAlignment="1">
      <alignment horizontal="right" vertical="center"/>
    </xf>
    <xf numFmtId="0" fontId="0" fillId="0" borderId="0" xfId="0" applyFont="1" applyFill="1" applyBorder="1" applyAlignment="1">
      <alignment vertical="center"/>
    </xf>
    <xf numFmtId="0" fontId="8" fillId="0" borderId="0" xfId="0" applyFont="1" applyFill="1" applyBorder="1" applyAlignment="1">
      <alignment vertical="center"/>
    </xf>
    <xf numFmtId="0" fontId="29" fillId="0" borderId="0" xfId="0" applyFont="1" applyFill="1" applyAlignment="1">
      <alignment vertical="center"/>
    </xf>
    <xf numFmtId="0" fontId="30" fillId="0" borderId="0" xfId="0" applyFont="1" applyFill="1" applyAlignment="1">
      <alignment vertical="center"/>
    </xf>
    <xf numFmtId="4" fontId="8" fillId="0" borderId="0" xfId="2" applyNumberFormat="1" applyFont="1" applyAlignment="1">
      <alignment horizontal="right" vertical="center"/>
    </xf>
    <xf numFmtId="0" fontId="32" fillId="0" borderId="0" xfId="0" applyFont="1"/>
    <xf numFmtId="0" fontId="7" fillId="0" borderId="0" xfId="0" applyFont="1" applyFill="1" applyBorder="1" applyAlignment="1">
      <alignment vertical="center"/>
    </xf>
    <xf numFmtId="0" fontId="23" fillId="0" borderId="0" xfId="0" applyFont="1" applyAlignment="1">
      <alignment horizontal="left" vertical="center"/>
    </xf>
    <xf numFmtId="0" fontId="33" fillId="0" borderId="0" xfId="0" applyFont="1" applyAlignment="1">
      <alignment vertical="center"/>
    </xf>
    <xf numFmtId="0" fontId="7" fillId="0" borderId="0" xfId="0" applyFont="1" applyBorder="1" applyAlignment="1">
      <alignment vertical="center"/>
    </xf>
    <xf numFmtId="0" fontId="2" fillId="2" borderId="0" xfId="0" applyFont="1" applyFill="1" applyBorder="1" applyAlignment="1">
      <alignment horizontal="right" vertical="center" readingOrder="1"/>
    </xf>
    <xf numFmtId="0" fontId="24" fillId="0" borderId="0" xfId="0" applyFont="1" applyBorder="1" applyAlignment="1">
      <alignment horizontal="left" vertical="center" indent="2"/>
    </xf>
    <xf numFmtId="0" fontId="2" fillId="6" borderId="0" xfId="0" applyFont="1" applyFill="1" applyBorder="1" applyAlignment="1">
      <alignment horizontal="right" vertical="center" readingOrder="1"/>
    </xf>
    <xf numFmtId="0" fontId="26" fillId="0" borderId="0" xfId="0" applyFont="1" applyAlignment="1">
      <alignment vertical="center"/>
    </xf>
    <xf numFmtId="0" fontId="2" fillId="6" borderId="0" xfId="0" applyFont="1" applyFill="1" applyBorder="1" applyAlignment="1">
      <alignment horizontal="center" vertical="center" wrapText="1" readingOrder="1"/>
    </xf>
    <xf numFmtId="0" fontId="2" fillId="2" borderId="0" xfId="0" applyFont="1" applyFill="1" applyBorder="1" applyAlignment="1">
      <alignment horizontal="center" vertical="center" readingOrder="1"/>
    </xf>
    <xf numFmtId="0" fontId="24" fillId="0" borderId="0" xfId="0" applyFont="1" applyBorder="1" applyAlignment="1">
      <alignment horizontal="center" vertical="center"/>
    </xf>
    <xf numFmtId="0" fontId="28" fillId="0" borderId="0" xfId="0" applyFont="1" applyBorder="1" applyAlignment="1">
      <alignment horizontal="left" vertical="center" indent="4"/>
    </xf>
    <xf numFmtId="0" fontId="2" fillId="5" borderId="0" xfId="0" applyFont="1" applyFill="1" applyBorder="1" applyAlignment="1">
      <alignment horizontal="right" vertical="center" readingOrder="1"/>
    </xf>
    <xf numFmtId="174" fontId="8" fillId="0" borderId="0" xfId="0" applyNumberFormat="1" applyFont="1" applyAlignment="1">
      <alignment vertical="center"/>
    </xf>
    <xf numFmtId="14" fontId="8" fillId="0" borderId="0" xfId="0" quotePrefix="1" applyNumberFormat="1" applyFont="1" applyAlignment="1">
      <alignment horizontal="right"/>
    </xf>
    <xf numFmtId="174" fontId="0" fillId="0" borderId="0" xfId="0" applyNumberFormat="1" applyFont="1" applyAlignment="1">
      <alignment vertical="center"/>
    </xf>
    <xf numFmtId="174" fontId="0" fillId="0" borderId="4" xfId="0" applyNumberFormat="1" applyFont="1" applyBorder="1" applyAlignment="1">
      <alignment vertical="center"/>
    </xf>
    <xf numFmtId="0" fontId="34" fillId="2" borderId="0" xfId="0" applyFont="1" applyFill="1" applyBorder="1" applyAlignment="1">
      <alignment horizontal="right" vertical="center" readingOrder="1"/>
    </xf>
    <xf numFmtId="14" fontId="34" fillId="2" borderId="0" xfId="0" applyNumberFormat="1" applyFont="1" applyFill="1" applyBorder="1" applyAlignment="1">
      <alignment horizontal="right" vertical="center" readingOrder="1"/>
    </xf>
    <xf numFmtId="0" fontId="34" fillId="2" borderId="0" xfId="0" applyFont="1" applyFill="1" applyBorder="1" applyAlignment="1">
      <alignment horizontal="right" vertical="center" wrapText="1" readingOrder="1"/>
    </xf>
    <xf numFmtId="171" fontId="10" fillId="0" borderId="5" xfId="0" applyNumberFormat="1" applyFont="1" applyFill="1" applyBorder="1" applyAlignment="1">
      <alignment vertical="center"/>
    </xf>
    <xf numFmtId="171" fontId="4" fillId="9" borderId="5" xfId="0" applyNumberFormat="1" applyFont="1" applyFill="1" applyBorder="1" applyAlignment="1">
      <alignment vertical="center"/>
    </xf>
    <xf numFmtId="171" fontId="10" fillId="9" borderId="5" xfId="0" applyNumberFormat="1" applyFont="1" applyFill="1" applyBorder="1" applyAlignment="1">
      <alignment vertical="center"/>
    </xf>
    <xf numFmtId="0" fontId="2" fillId="2" borderId="0" xfId="0" applyFont="1" applyFill="1" applyBorder="1" applyAlignment="1">
      <alignment horizontal="centerContinuous" vertical="center" readingOrder="1"/>
    </xf>
    <xf numFmtId="0" fontId="2" fillId="2" borderId="15" xfId="0" applyFont="1" applyFill="1" applyBorder="1" applyAlignment="1">
      <alignment horizontal="centerContinuous" vertical="center" readingOrder="1"/>
    </xf>
    <xf numFmtId="174" fontId="2" fillId="2" borderId="0" xfId="0" applyNumberFormat="1" applyFont="1" applyFill="1" applyBorder="1" applyAlignment="1">
      <alignment horizontal="right" vertical="center" wrapText="1" readingOrder="1"/>
    </xf>
    <xf numFmtId="174" fontId="4" fillId="0" borderId="5" xfId="2" applyNumberFormat="1" applyFont="1" applyBorder="1" applyAlignment="1">
      <alignment horizontal="right" vertical="center"/>
    </xf>
    <xf numFmtId="175" fontId="4" fillId="0" borderId="5" xfId="10" applyNumberFormat="1" applyFont="1" applyBorder="1" applyAlignment="1">
      <alignment horizontal="right" vertical="center"/>
    </xf>
    <xf numFmtId="174" fontId="0" fillId="0" borderId="0" xfId="2" applyNumberFormat="1" applyFont="1" applyAlignment="1">
      <alignment horizontal="right" vertical="center"/>
    </xf>
    <xf numFmtId="175" fontId="0" fillId="0" borderId="0" xfId="10" applyNumberFormat="1" applyFont="1" applyAlignment="1">
      <alignment horizontal="right" vertical="center"/>
    </xf>
    <xf numFmtId="174" fontId="8" fillId="8" borderId="0" xfId="2" applyNumberFormat="1" applyFont="1" applyFill="1" applyAlignment="1">
      <alignment horizontal="right" vertical="center"/>
    </xf>
    <xf numFmtId="175" fontId="8" fillId="8" borderId="0" xfId="10" applyNumberFormat="1" applyFont="1" applyFill="1" applyAlignment="1">
      <alignment horizontal="right" vertical="center"/>
    </xf>
    <xf numFmtId="174" fontId="4" fillId="3" borderId="5" xfId="2" applyNumberFormat="1" applyFont="1" applyFill="1" applyBorder="1" applyAlignment="1">
      <alignment horizontal="right" vertical="center"/>
    </xf>
    <xf numFmtId="175" fontId="4" fillId="3" borderId="5" xfId="10" applyNumberFormat="1" applyFont="1" applyFill="1" applyBorder="1" applyAlignment="1">
      <alignment horizontal="right" vertical="center"/>
    </xf>
    <xf numFmtId="174" fontId="4" fillId="9" borderId="5" xfId="2" applyNumberFormat="1" applyFont="1" applyFill="1" applyBorder="1" applyAlignment="1">
      <alignment horizontal="right" vertical="center"/>
    </xf>
    <xf numFmtId="175" fontId="4" fillId="9" borderId="5" xfId="10" applyNumberFormat="1" applyFont="1" applyFill="1" applyBorder="1" applyAlignment="1">
      <alignment horizontal="right" vertical="center"/>
    </xf>
    <xf numFmtId="171" fontId="35" fillId="0" borderId="5" xfId="0" applyNumberFormat="1" applyFont="1" applyFill="1" applyBorder="1" applyAlignment="1">
      <alignment vertical="center"/>
    </xf>
    <xf numFmtId="171" fontId="19" fillId="0" borderId="0" xfId="0" applyNumberFormat="1" applyFont="1" applyFill="1" applyAlignment="1">
      <alignment vertical="center"/>
    </xf>
    <xf numFmtId="171" fontId="36" fillId="8" borderId="0" xfId="0" applyNumberFormat="1" applyFont="1" applyFill="1" applyAlignment="1">
      <alignment vertical="center"/>
    </xf>
    <xf numFmtId="171" fontId="35" fillId="3" borderId="5" xfId="0" applyNumberFormat="1" applyFont="1" applyFill="1" applyBorder="1" applyAlignment="1">
      <alignment vertical="center"/>
    </xf>
    <xf numFmtId="171" fontId="35" fillId="9" borderId="5" xfId="0" applyNumberFormat="1" applyFont="1" applyFill="1" applyBorder="1" applyAlignment="1">
      <alignment vertical="center"/>
    </xf>
    <xf numFmtId="171" fontId="8" fillId="9" borderId="5" xfId="0" applyNumberFormat="1" applyFont="1" applyFill="1" applyBorder="1" applyAlignment="1">
      <alignment vertical="center"/>
    </xf>
    <xf numFmtId="0" fontId="3" fillId="8" borderId="0" xfId="0" applyFont="1" applyFill="1" applyAlignment="1">
      <alignment vertical="center"/>
    </xf>
    <xf numFmtId="0" fontId="0" fillId="8" borderId="0" xfId="0" applyFont="1" applyFill="1" applyAlignment="1">
      <alignment horizontal="center" vertical="center"/>
    </xf>
    <xf numFmtId="2" fontId="37" fillId="8" borderId="0" xfId="0" applyNumberFormat="1" applyFont="1" applyFill="1" applyAlignment="1">
      <alignment vertical="center"/>
    </xf>
    <xf numFmtId="171" fontId="4" fillId="8" borderId="0" xfId="0" applyNumberFormat="1" applyFont="1" applyFill="1" applyAlignment="1">
      <alignment vertical="center"/>
    </xf>
    <xf numFmtId="2" fontId="33" fillId="8" borderId="0" xfId="0" applyNumberFormat="1" applyFont="1" applyFill="1" applyAlignment="1">
      <alignment vertical="center"/>
    </xf>
    <xf numFmtId="171" fontId="10" fillId="8" borderId="0" xfId="0" applyNumberFormat="1" applyFont="1" applyFill="1" applyAlignment="1">
      <alignment vertical="center"/>
    </xf>
    <xf numFmtId="171" fontId="4" fillId="8" borderId="0" xfId="0" applyNumberFormat="1" applyFont="1" applyFill="1" applyBorder="1" applyAlignment="1">
      <alignment vertical="center"/>
    </xf>
    <xf numFmtId="170" fontId="10" fillId="0" borderId="5" xfId="0" applyNumberFormat="1" applyFont="1" applyBorder="1" applyAlignment="1">
      <alignment vertical="center"/>
    </xf>
    <xf numFmtId="170" fontId="21" fillId="0" borderId="0" xfId="0" applyNumberFormat="1" applyFont="1" applyAlignment="1">
      <alignment vertical="center"/>
    </xf>
    <xf numFmtId="170" fontId="10" fillId="3" borderId="5" xfId="0" applyNumberFormat="1" applyFont="1" applyFill="1" applyBorder="1" applyAlignment="1">
      <alignment vertical="center"/>
    </xf>
    <xf numFmtId="168" fontId="33" fillId="0" borderId="0" xfId="2" applyNumberFormat="1" applyFont="1" applyAlignment="1">
      <alignment vertical="center"/>
    </xf>
    <xf numFmtId="176" fontId="33" fillId="0" borderId="0" xfId="4" applyNumberFormat="1" applyFont="1" applyAlignment="1">
      <alignment horizontal="center" vertical="center"/>
    </xf>
    <xf numFmtId="0" fontId="8" fillId="0" borderId="13" xfId="0" applyFont="1" applyBorder="1" applyAlignment="1">
      <alignment vertical="center"/>
    </xf>
    <xf numFmtId="0" fontId="0" fillId="0" borderId="0" xfId="0" applyFont="1" applyBorder="1" applyAlignment="1">
      <alignment vertical="center"/>
    </xf>
    <xf numFmtId="0" fontId="34" fillId="6" borderId="0" xfId="0" applyFont="1" applyFill="1" applyBorder="1" applyAlignment="1">
      <alignment horizontal="right" vertical="center" readingOrder="1"/>
    </xf>
    <xf numFmtId="0" fontId="34" fillId="6" borderId="0" xfId="0" applyFont="1" applyFill="1" applyBorder="1" applyAlignment="1">
      <alignment horizontal="right" vertical="center" wrapText="1" readingOrder="1"/>
    </xf>
    <xf numFmtId="170" fontId="38" fillId="0" borderId="5" xfId="0" applyNumberFormat="1" applyFont="1" applyBorder="1" applyAlignment="1">
      <alignment vertical="center"/>
    </xf>
    <xf numFmtId="170" fontId="38" fillId="3" borderId="5" xfId="0" applyNumberFormat="1" applyFont="1" applyFill="1" applyBorder="1" applyAlignment="1">
      <alignment vertical="center"/>
    </xf>
    <xf numFmtId="0" fontId="8" fillId="0" borderId="4" xfId="0" applyFont="1" applyBorder="1" applyAlignment="1">
      <alignment vertical="center"/>
    </xf>
    <xf numFmtId="170" fontId="8" fillId="0" borderId="13" xfId="0" applyNumberFormat="1" applyFont="1" applyBorder="1" applyAlignment="1">
      <alignment vertical="center"/>
    </xf>
    <xf numFmtId="170" fontId="0" fillId="0" borderId="0" xfId="0" applyNumberFormat="1" applyFont="1" applyBorder="1" applyAlignment="1">
      <alignment vertical="center"/>
    </xf>
    <xf numFmtId="0" fontId="34" fillId="6" borderId="0" xfId="0" applyFont="1" applyFill="1" applyBorder="1" applyAlignment="1">
      <alignment horizontal="center" vertical="center" wrapText="1" readingOrder="1"/>
    </xf>
    <xf numFmtId="170" fontId="34" fillId="6" borderId="0" xfId="0" applyNumberFormat="1" applyFont="1" applyFill="1" applyBorder="1" applyAlignment="1">
      <alignment horizontal="right" vertical="center" wrapText="1" readingOrder="1"/>
    </xf>
    <xf numFmtId="170" fontId="23" fillId="0" borderId="0" xfId="0" applyNumberFormat="1" applyFont="1" applyAlignment="1">
      <alignment vertical="center"/>
    </xf>
    <xf numFmtId="0" fontId="34" fillId="2" borderId="0" xfId="0" applyFont="1" applyFill="1" applyBorder="1" applyAlignment="1">
      <alignment horizontal="center" vertical="center" readingOrder="1"/>
    </xf>
    <xf numFmtId="0" fontId="39" fillId="0" borderId="13" xfId="0" applyFont="1" applyBorder="1" applyAlignment="1">
      <alignment vertical="center"/>
    </xf>
    <xf numFmtId="0" fontId="24" fillId="0" borderId="0" xfId="0" applyFont="1" applyBorder="1" applyAlignment="1">
      <alignment vertical="center"/>
    </xf>
    <xf numFmtId="0" fontId="39" fillId="0" borderId="0" xfId="0" applyFont="1" applyBorder="1" applyAlignment="1">
      <alignment vertical="center"/>
    </xf>
    <xf numFmtId="0" fontId="39" fillId="0" borderId="14" xfId="0" applyFont="1" applyBorder="1" applyAlignment="1">
      <alignment vertical="center"/>
    </xf>
    <xf numFmtId="0" fontId="34" fillId="5" borderId="0" xfId="0" applyFont="1" applyFill="1" applyBorder="1" applyAlignment="1">
      <alignment horizontal="right" vertical="center" readingOrder="1"/>
    </xf>
    <xf numFmtId="0" fontId="34" fillId="5" borderId="0" xfId="0" applyFont="1" applyFill="1" applyBorder="1" applyAlignment="1">
      <alignment horizontal="right" vertical="center" wrapText="1" readingOrder="1"/>
    </xf>
    <xf numFmtId="172" fontId="8" fillId="0" borderId="0" xfId="0" applyNumberFormat="1" applyFont="1" applyAlignment="1">
      <alignment vertical="center"/>
    </xf>
    <xf numFmtId="0" fontId="40" fillId="0" borderId="14" xfId="0" applyFont="1" applyBorder="1" applyAlignment="1">
      <alignment vertical="center"/>
    </xf>
    <xf numFmtId="0" fontId="28" fillId="0" borderId="0" xfId="0" applyFont="1" applyBorder="1" applyAlignment="1">
      <alignment vertical="center"/>
    </xf>
    <xf numFmtId="0" fontId="40" fillId="0" borderId="0" xfId="0" applyFont="1" applyBorder="1" applyAlignment="1">
      <alignment vertical="center"/>
    </xf>
    <xf numFmtId="170" fontId="4" fillId="0" borderId="5" xfId="0" applyNumberFormat="1" applyFont="1" applyFill="1" applyBorder="1" applyAlignment="1">
      <alignment vertical="center"/>
    </xf>
    <xf numFmtId="170" fontId="0" fillId="0" borderId="0" xfId="0" applyNumberFormat="1" applyFont="1" applyFill="1" applyAlignment="1">
      <alignment vertical="center"/>
    </xf>
    <xf numFmtId="174" fontId="2" fillId="2" borderId="15" xfId="0" applyNumberFormat="1" applyFont="1" applyFill="1" applyBorder="1" applyAlignment="1">
      <alignment horizontal="centerContinuous" vertical="center" readingOrder="1"/>
    </xf>
    <xf numFmtId="174" fontId="37" fillId="0" borderId="0" xfId="0" applyNumberFormat="1" applyFont="1" applyAlignment="1">
      <alignment vertical="center"/>
    </xf>
    <xf numFmtId="0" fontId="37" fillId="0" borderId="0" xfId="0" applyFont="1" applyAlignment="1">
      <alignment vertical="center"/>
    </xf>
    <xf numFmtId="174" fontId="0" fillId="0" borderId="13" xfId="0" applyNumberFormat="1" applyFont="1" applyBorder="1" applyAlignment="1">
      <alignment vertical="center"/>
    </xf>
    <xf numFmtId="174" fontId="0" fillId="0" borderId="0" xfId="0" applyNumberFormat="1" applyFont="1" applyBorder="1" applyAlignment="1">
      <alignment vertical="center"/>
    </xf>
    <xf numFmtId="174" fontId="2" fillId="6" borderId="15" xfId="0" applyNumberFormat="1" applyFont="1" applyFill="1" applyBorder="1" applyAlignment="1">
      <alignment horizontal="centerContinuous" vertical="center" readingOrder="1"/>
    </xf>
    <xf numFmtId="0" fontId="2" fillId="6" borderId="15" xfId="0" applyFont="1" applyFill="1" applyBorder="1" applyAlignment="1">
      <alignment horizontal="centerContinuous" vertical="center" readingOrder="1"/>
    </xf>
    <xf numFmtId="174" fontId="2" fillId="6" borderId="0" xfId="0" applyNumberFormat="1" applyFont="1" applyFill="1" applyBorder="1" applyAlignment="1">
      <alignment horizontal="right" vertical="center" wrapText="1" readingOrder="1"/>
    </xf>
    <xf numFmtId="174" fontId="4" fillId="0" borderId="7" xfId="2" applyNumberFormat="1" applyFont="1" applyFill="1" applyBorder="1" applyAlignment="1">
      <alignment horizontal="right" vertical="center"/>
    </xf>
    <xf numFmtId="175" fontId="4" fillId="0" borderId="7" xfId="10" applyNumberFormat="1" applyFont="1" applyBorder="1" applyAlignment="1">
      <alignment horizontal="right" vertical="center"/>
    </xf>
    <xf numFmtId="174" fontId="4" fillId="0" borderId="7" xfId="2" applyNumberFormat="1" applyFont="1" applyBorder="1" applyAlignment="1">
      <alignment horizontal="right" vertical="center"/>
    </xf>
    <xf numFmtId="171" fontId="35" fillId="0" borderId="7" xfId="0" applyNumberFormat="1" applyFont="1" applyFill="1" applyBorder="1" applyAlignment="1">
      <alignment vertical="center"/>
    </xf>
    <xf numFmtId="174" fontId="8" fillId="8" borderId="0" xfId="2" applyNumberFormat="1" applyFont="1" applyFill="1" applyBorder="1" applyAlignment="1">
      <alignment horizontal="right" vertical="center"/>
    </xf>
    <xf numFmtId="175" fontId="8" fillId="8" borderId="0" xfId="10" applyNumberFormat="1" applyFont="1" applyFill="1" applyBorder="1" applyAlignment="1">
      <alignment horizontal="right" vertical="center"/>
    </xf>
    <xf numFmtId="171" fontId="36" fillId="8" borderId="0" xfId="0" applyNumberFormat="1" applyFont="1" applyFill="1" applyBorder="1" applyAlignment="1">
      <alignment vertical="center"/>
    </xf>
    <xf numFmtId="170" fontId="35" fillId="0" borderId="5" xfId="0" applyNumberFormat="1" applyFont="1" applyBorder="1" applyAlignment="1">
      <alignment vertical="center"/>
    </xf>
    <xf numFmtId="170" fontId="19" fillId="0" borderId="0" xfId="0" applyNumberFormat="1" applyFont="1" applyAlignment="1">
      <alignment vertical="center"/>
    </xf>
    <xf numFmtId="170" fontId="35" fillId="3" borderId="5" xfId="0" applyNumberFormat="1" applyFont="1" applyFill="1" applyBorder="1" applyAlignment="1">
      <alignment vertical="center"/>
    </xf>
    <xf numFmtId="170" fontId="2" fillId="6" borderId="0" xfId="0" applyNumberFormat="1" applyFont="1" applyFill="1" applyBorder="1" applyAlignment="1">
      <alignment horizontal="right" vertical="center" readingOrder="1"/>
    </xf>
    <xf numFmtId="174" fontId="0" fillId="0" borderId="0" xfId="0" applyNumberFormat="1" applyFont="1" applyFill="1" applyAlignment="1">
      <alignment vertical="center"/>
    </xf>
    <xf numFmtId="174" fontId="24" fillId="0" borderId="13" xfId="0" applyNumberFormat="1" applyFont="1" applyBorder="1" applyAlignment="1">
      <alignment vertical="center"/>
    </xf>
    <xf numFmtId="174" fontId="24" fillId="0" borderId="0" xfId="0" applyNumberFormat="1" applyFont="1" applyBorder="1" applyAlignment="1">
      <alignment vertical="center"/>
    </xf>
    <xf numFmtId="0" fontId="29" fillId="0" borderId="0" xfId="0" applyFont="1" applyAlignment="1">
      <alignment vertical="center"/>
    </xf>
    <xf numFmtId="174" fontId="4" fillId="9" borderId="7" xfId="2" applyNumberFormat="1" applyFont="1" applyFill="1" applyBorder="1" applyAlignment="1">
      <alignment horizontal="right" vertical="center"/>
    </xf>
    <xf numFmtId="175" fontId="4" fillId="9" borderId="7" xfId="10" applyNumberFormat="1" applyFont="1" applyFill="1" applyBorder="1" applyAlignment="1">
      <alignment horizontal="right" vertical="center"/>
    </xf>
    <xf numFmtId="170" fontId="20" fillId="9" borderId="7" xfId="0" applyNumberFormat="1" applyFont="1" applyFill="1" applyBorder="1" applyAlignment="1">
      <alignment horizontal="right" vertical="center"/>
    </xf>
    <xf numFmtId="174" fontId="4" fillId="9" borderId="8" xfId="2" applyNumberFormat="1" applyFont="1" applyFill="1" applyBorder="1" applyAlignment="1">
      <alignment horizontal="right" vertical="center"/>
    </xf>
    <xf numFmtId="175" fontId="4" fillId="9" borderId="8" xfId="10" applyNumberFormat="1" applyFont="1" applyFill="1" applyBorder="1" applyAlignment="1">
      <alignment horizontal="right" vertical="center"/>
    </xf>
    <xf numFmtId="170" fontId="20" fillId="9" borderId="8" xfId="0" applyNumberFormat="1" applyFont="1" applyFill="1" applyBorder="1" applyAlignment="1">
      <alignment horizontal="right" vertical="center"/>
    </xf>
    <xf numFmtId="174" fontId="0" fillId="9" borderId="0" xfId="2" applyNumberFormat="1" applyFont="1" applyFill="1" applyAlignment="1">
      <alignment horizontal="right" vertical="center"/>
    </xf>
    <xf numFmtId="175" fontId="0" fillId="9" borderId="0" xfId="10" applyNumberFormat="1" applyFont="1" applyFill="1" applyAlignment="1">
      <alignment horizontal="right" vertical="center"/>
    </xf>
    <xf numFmtId="170" fontId="12" fillId="9" borderId="0" xfId="0" applyNumberFormat="1" applyFont="1" applyFill="1" applyAlignment="1">
      <alignment horizontal="right" vertical="center"/>
    </xf>
    <xf numFmtId="170" fontId="20" fillId="9" borderId="5" xfId="0" applyNumberFormat="1" applyFont="1" applyFill="1" applyBorder="1" applyAlignment="1">
      <alignment horizontal="right" vertical="center"/>
    </xf>
    <xf numFmtId="174" fontId="24" fillId="0" borderId="14" xfId="0" applyNumberFormat="1" applyFont="1" applyBorder="1" applyAlignment="1">
      <alignment vertical="center"/>
    </xf>
    <xf numFmtId="174" fontId="2" fillId="5" borderId="15" xfId="0" applyNumberFormat="1" applyFont="1" applyFill="1" applyBorder="1" applyAlignment="1">
      <alignment horizontal="centerContinuous" vertical="center" readingOrder="1"/>
    </xf>
    <xf numFmtId="0" fontId="2" fillId="5" borderId="15" xfId="0" applyFont="1" applyFill="1" applyBorder="1" applyAlignment="1">
      <alignment horizontal="centerContinuous" vertical="center" readingOrder="1"/>
    </xf>
    <xf numFmtId="174" fontId="2" fillId="5" borderId="0" xfId="0" applyNumberFormat="1" applyFont="1" applyFill="1" applyBorder="1" applyAlignment="1">
      <alignment horizontal="right" vertical="center" wrapText="1" readingOrder="1"/>
    </xf>
    <xf numFmtId="174" fontId="28" fillId="0" borderId="14" xfId="0" applyNumberFormat="1" applyFont="1" applyBorder="1" applyAlignment="1">
      <alignment vertical="center"/>
    </xf>
    <xf numFmtId="174" fontId="28" fillId="0" borderId="0" xfId="0" applyNumberFormat="1" applyFont="1" applyBorder="1" applyAlignment="1">
      <alignment vertical="center"/>
    </xf>
    <xf numFmtId="0" fontId="30" fillId="4" borderId="0" xfId="0" applyFont="1" applyFill="1" applyAlignment="1">
      <alignment vertical="center"/>
    </xf>
    <xf numFmtId="0" fontId="0" fillId="4" borderId="0" xfId="0" applyFill="1" applyAlignment="1">
      <alignment vertical="center"/>
    </xf>
    <xf numFmtId="177" fontId="12" fillId="0" borderId="16" xfId="5" applyNumberFormat="1" applyFont="1" applyFill="1" applyBorder="1" applyAlignment="1">
      <alignment vertical="center"/>
    </xf>
    <xf numFmtId="0" fontId="30" fillId="4" borderId="0" xfId="4" applyFont="1" applyFill="1"/>
    <xf numFmtId="0" fontId="1" fillId="0" borderId="0" xfId="4" applyFont="1"/>
    <xf numFmtId="0" fontId="2" fillId="10" borderId="0" xfId="5" applyFont="1" applyFill="1" applyBorder="1" applyAlignment="1">
      <alignment horizontal="center" vertical="center"/>
    </xf>
    <xf numFmtId="0" fontId="1" fillId="0" borderId="17" xfId="5" applyFont="1" applyBorder="1" applyAlignment="1">
      <alignment vertical="center"/>
    </xf>
    <xf numFmtId="0" fontId="30" fillId="4" borderId="0" xfId="4" applyFont="1" applyFill="1" applyAlignment="1">
      <alignment horizontal="center"/>
    </xf>
    <xf numFmtId="0" fontId="1" fillId="0" borderId="0" xfId="4" applyFont="1" applyAlignment="1">
      <alignment horizontal="center"/>
    </xf>
    <xf numFmtId="14" fontId="2" fillId="10" borderId="18" xfId="5" applyNumberFormat="1" applyFont="1" applyFill="1" applyBorder="1" applyAlignment="1">
      <alignment horizontal="left" vertical="center" wrapText="1"/>
    </xf>
    <xf numFmtId="14" fontId="2" fillId="10" borderId="19" xfId="5" applyNumberFormat="1" applyFont="1" applyFill="1" applyBorder="1" applyAlignment="1">
      <alignment horizontal="center" vertical="center" wrapText="1"/>
    </xf>
    <xf numFmtId="14" fontId="2" fillId="10" borderId="18" xfId="5" applyNumberFormat="1" applyFont="1" applyFill="1" applyBorder="1" applyAlignment="1">
      <alignment horizontal="center" vertical="center" wrapText="1"/>
    </xf>
    <xf numFmtId="14" fontId="2" fillId="10" borderId="20" xfId="5" applyNumberFormat="1" applyFont="1" applyFill="1" applyBorder="1" applyAlignment="1">
      <alignment horizontal="center" vertical="center" wrapText="1"/>
    </xf>
    <xf numFmtId="14" fontId="2" fillId="10" borderId="21" xfId="5" applyNumberFormat="1" applyFont="1" applyFill="1" applyBorder="1" applyAlignment="1">
      <alignment horizontal="center" vertical="center" wrapText="1"/>
    </xf>
    <xf numFmtId="0" fontId="1" fillId="4" borderId="0" xfId="4" applyFont="1" applyFill="1" applyAlignment="1">
      <alignment horizontal="center"/>
    </xf>
    <xf numFmtId="177" fontId="20" fillId="11" borderId="22" xfId="5" applyNumberFormat="1" applyFont="1" applyFill="1" applyBorder="1" applyAlignment="1">
      <alignment vertical="center"/>
    </xf>
    <xf numFmtId="178" fontId="20" fillId="11" borderId="22" xfId="5" applyNumberFormat="1" applyFont="1" applyFill="1" applyBorder="1" applyAlignment="1">
      <alignment vertical="center"/>
    </xf>
    <xf numFmtId="178" fontId="20" fillId="11" borderId="23" xfId="5" applyNumberFormat="1" applyFont="1" applyFill="1" applyBorder="1" applyAlignment="1">
      <alignment vertical="center"/>
    </xf>
    <xf numFmtId="0" fontId="41" fillId="12" borderId="0" xfId="0" applyFont="1" applyFill="1" applyAlignment="1">
      <alignment horizontal="left" wrapText="1"/>
    </xf>
    <xf numFmtId="0" fontId="1" fillId="0" borderId="0" xfId="4" applyFont="1" applyFill="1"/>
    <xf numFmtId="177" fontId="12" fillId="0" borderId="22" xfId="5" applyNumberFormat="1" applyFont="1" applyFill="1" applyBorder="1" applyAlignment="1">
      <alignment horizontal="left" vertical="center" indent="1"/>
    </xf>
    <xf numFmtId="178" fontId="12" fillId="0" borderId="22" xfId="5" applyNumberFormat="1" applyFont="1" applyFill="1" applyBorder="1" applyAlignment="1">
      <alignment vertical="center"/>
    </xf>
    <xf numFmtId="178" fontId="12" fillId="0" borderId="23" xfId="5" applyNumberFormat="1" applyFont="1" applyFill="1" applyBorder="1" applyAlignment="1">
      <alignment vertical="center"/>
    </xf>
    <xf numFmtId="178" fontId="20" fillId="3" borderId="23" xfId="5" applyNumberFormat="1" applyFont="1" applyFill="1" applyBorder="1" applyAlignment="1">
      <alignment vertical="center"/>
    </xf>
    <xf numFmtId="178" fontId="42" fillId="12" borderId="22" xfId="0" applyNumberFormat="1" applyFont="1" applyFill="1" applyBorder="1" applyAlignment="1">
      <alignment horizontal="left"/>
    </xf>
    <xf numFmtId="0" fontId="30" fillId="0" borderId="24" xfId="0" applyFont="1" applyBorder="1" applyAlignment="1">
      <alignment horizontal="left"/>
    </xf>
    <xf numFmtId="178" fontId="43" fillId="0" borderId="25" xfId="6" applyNumberFormat="1" applyFont="1" applyFill="1" applyBorder="1" applyAlignment="1">
      <alignment horizontal="left" vertical="center"/>
    </xf>
    <xf numFmtId="178" fontId="44" fillId="8" borderId="25" xfId="0" applyNumberFormat="1" applyFont="1" applyFill="1" applyBorder="1" applyAlignment="1">
      <alignment horizontal="left"/>
    </xf>
    <xf numFmtId="0" fontId="25" fillId="4" borderId="0" xfId="4" applyFont="1" applyFill="1"/>
    <xf numFmtId="178" fontId="12" fillId="0" borderId="17" xfId="5" applyNumberFormat="1" applyFont="1" applyFill="1" applyBorder="1" applyAlignment="1">
      <alignment vertical="center"/>
    </xf>
    <xf numFmtId="11" fontId="45" fillId="0" borderId="0" xfId="6" applyNumberFormat="1" applyFont="1" applyFill="1" applyBorder="1" applyAlignment="1">
      <alignment horizontal="left" vertical="center"/>
    </xf>
    <xf numFmtId="0" fontId="45" fillId="4" borderId="0" xfId="4" applyFont="1" applyFill="1"/>
    <xf numFmtId="0" fontId="12" fillId="0" borderId="0" xfId="4" applyFont="1" applyFill="1"/>
    <xf numFmtId="0" fontId="12" fillId="4" borderId="0" xfId="4" applyFont="1" applyFill="1"/>
    <xf numFmtId="177" fontId="20" fillId="11" borderId="26" xfId="5" applyNumberFormat="1" applyFont="1" applyFill="1" applyBorder="1" applyAlignment="1">
      <alignment vertical="center"/>
    </xf>
    <xf numFmtId="178" fontId="20" fillId="11" borderId="26" xfId="5" applyNumberFormat="1" applyFont="1" applyFill="1" applyBorder="1" applyAlignment="1">
      <alignment vertical="center"/>
    </xf>
    <xf numFmtId="177" fontId="2" fillId="10" borderId="22" xfId="5" applyNumberFormat="1" applyFont="1" applyFill="1" applyBorder="1" applyAlignment="1">
      <alignment vertical="center"/>
    </xf>
    <xf numFmtId="178" fontId="2" fillId="10" borderId="22" xfId="5" applyNumberFormat="1" applyFont="1" applyFill="1" applyBorder="1" applyAlignment="1">
      <alignment vertical="center"/>
    </xf>
    <xf numFmtId="0" fontId="41" fillId="12" borderId="0" xfId="0" applyFont="1" applyFill="1" applyBorder="1" applyAlignment="1">
      <alignment horizontal="left"/>
    </xf>
    <xf numFmtId="0" fontId="4" fillId="4" borderId="0" xfId="1" applyFill="1"/>
    <xf numFmtId="0" fontId="0" fillId="4" borderId="0" xfId="0" applyFill="1"/>
    <xf numFmtId="178" fontId="4" fillId="0" borderId="17" xfId="1" applyNumberFormat="1" applyFill="1" applyBorder="1" applyAlignment="1">
      <alignment vertical="center"/>
    </xf>
    <xf numFmtId="178" fontId="4" fillId="11" borderId="26" xfId="1" applyNumberFormat="1" applyFill="1" applyBorder="1" applyAlignment="1">
      <alignment vertical="center"/>
    </xf>
    <xf numFmtId="170" fontId="4" fillId="3" borderId="0" xfId="0" applyNumberFormat="1" applyFont="1" applyFill="1" applyBorder="1" applyAlignment="1">
      <alignment vertical="center"/>
    </xf>
    <xf numFmtId="0" fontId="19" fillId="0" borderId="27" xfId="0" applyFont="1" applyBorder="1"/>
    <xf numFmtId="170" fontId="20" fillId="0" borderId="0" xfId="0" applyNumberFormat="1" applyFont="1" applyBorder="1" applyAlignment="1">
      <alignment vertical="center"/>
    </xf>
    <xf numFmtId="170" fontId="4" fillId="0" borderId="0" xfId="0" applyNumberFormat="1" applyFont="1" applyBorder="1" applyAlignment="1">
      <alignment vertical="center"/>
    </xf>
    <xf numFmtId="170" fontId="21" fillId="0" borderId="0" xfId="0" applyNumberFormat="1" applyFont="1" applyBorder="1" applyAlignment="1">
      <alignment vertical="center"/>
    </xf>
    <xf numFmtId="179" fontId="0" fillId="4" borderId="0" xfId="0" applyNumberFormat="1" applyFill="1" applyAlignment="1">
      <alignment vertical="center"/>
    </xf>
    <xf numFmtId="11" fontId="46" fillId="0" borderId="0" xfId="6" applyNumberFormat="1" applyFont="1" applyFill="1" applyBorder="1" applyAlignment="1">
      <alignment horizontal="left" vertical="center" wrapText="1" indent="1" readingOrder="1"/>
    </xf>
    <xf numFmtId="11" fontId="47" fillId="0" borderId="28" xfId="6" applyNumberFormat="1" applyFont="1" applyFill="1" applyBorder="1" applyAlignment="1">
      <alignment horizontal="left" vertical="center" wrapText="1" indent="1" readingOrder="1"/>
    </xf>
    <xf numFmtId="0" fontId="48" fillId="0" borderId="27" xfId="0" applyFont="1" applyBorder="1"/>
    <xf numFmtId="11" fontId="47" fillId="0" borderId="29" xfId="6" applyNumberFormat="1" applyFont="1" applyFill="1" applyBorder="1" applyAlignment="1">
      <alignment horizontal="left" vertical="center" wrapText="1" indent="1" readingOrder="1"/>
    </xf>
    <xf numFmtId="0" fontId="43" fillId="0" borderId="27" xfId="0" applyFont="1" applyBorder="1"/>
    <xf numFmtId="0" fontId="50" fillId="0" borderId="30" xfId="0" applyFont="1" applyFill="1" applyBorder="1"/>
  </cellXfs>
  <cellStyles count="11">
    <cellStyle name="Milliers" xfId="10" builtinId="3"/>
    <cellStyle name="NiveauLigne_1" xfId="1" builtinId="1" iLevel="0"/>
    <cellStyle name="Normal" xfId="0" builtinId="0"/>
    <cellStyle name="Normal 105" xfId="8"/>
    <cellStyle name="Normal 117" xfId="6"/>
    <cellStyle name="Normal 2 2 2 2" xfId="5"/>
    <cellStyle name="Normal 2 4" xfId="7"/>
    <cellStyle name="Normal 3" xfId="4"/>
    <cellStyle name="Normal_Evolut Proforma EUR" xfId="3"/>
    <cellStyle name="Pourcentage" xfId="2" builtinId="5"/>
    <cellStyle name="Pourcentage 4"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814917</xdr:colOff>
      <xdr:row>1</xdr:row>
      <xdr:rowOff>95249</xdr:rowOff>
    </xdr:from>
    <xdr:to>
      <xdr:col>3</xdr:col>
      <xdr:colOff>3411035</xdr:colOff>
      <xdr:row>5</xdr:row>
      <xdr:rowOff>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24742" y="266699"/>
          <a:ext cx="3434318" cy="590551"/>
        </a:xfrm>
        <a:prstGeom prst="rect">
          <a:avLst/>
        </a:prstGeom>
      </xdr:spPr>
    </xdr:pic>
    <xdr:clientData/>
  </xdr:twoCellAnchor>
  <xdr:oneCellAnchor>
    <xdr:from>
      <xdr:col>2</xdr:col>
      <xdr:colOff>179918</xdr:colOff>
      <xdr:row>7</xdr:row>
      <xdr:rowOff>52917</xdr:rowOff>
    </xdr:from>
    <xdr:ext cx="6747186" cy="1301750"/>
    <xdr:sp macro="" textlink="">
      <xdr:nvSpPr>
        <xdr:cNvPr id="3" name="TextBox 3"/>
        <xdr:cNvSpPr txBox="1"/>
      </xdr:nvSpPr>
      <xdr:spPr>
        <a:xfrm>
          <a:off x="2589743" y="1253067"/>
          <a:ext cx="6747186" cy="1301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oneCellAnchor>
    <xdr:from>
      <xdr:col>0</xdr:col>
      <xdr:colOff>243418</xdr:colOff>
      <xdr:row>20</xdr:row>
      <xdr:rowOff>21167</xdr:rowOff>
    </xdr:from>
    <xdr:ext cx="9196916" cy="2331279"/>
    <xdr:sp macro="" textlink="">
      <xdr:nvSpPr>
        <xdr:cNvPr id="4" name="TextBox 1"/>
        <xdr:cNvSpPr txBox="1"/>
      </xdr:nvSpPr>
      <xdr:spPr>
        <a:xfrm>
          <a:off x="243418" y="2507192"/>
          <a:ext cx="9196916" cy="23312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solidFill>
                <a:schemeClr val="tx1"/>
              </a:solidFill>
              <a:effectLst/>
              <a:latin typeface="+mn-lt"/>
              <a:ea typeface="+mn-ea"/>
              <a:cs typeface="+mn-cs"/>
            </a:rPr>
            <a:t>Disclaimer: Applicable standards and comparability</a:t>
          </a:r>
        </a:p>
        <a:p>
          <a:r>
            <a:rPr lang="en-GB" sz="1100">
              <a:solidFill>
                <a:schemeClr val="tx1"/>
              </a:solidFill>
              <a:effectLst/>
              <a:latin typeface="+mn-lt"/>
              <a:ea typeface="+mn-ea"/>
              <a:cs typeface="+mn-cs"/>
            </a:rPr>
            <a:t>The figures presented for the three-month period ended 31</a:t>
          </a:r>
          <a:r>
            <a:rPr lang="en-GB" sz="1100" baseline="0">
              <a:solidFill>
                <a:schemeClr val="tx1"/>
              </a:solidFill>
              <a:effectLst/>
              <a:latin typeface="+mn-lt"/>
              <a:ea typeface="+mn-ea"/>
              <a:cs typeface="+mn-cs"/>
            </a:rPr>
            <a:t> December 2</a:t>
          </a:r>
          <a:r>
            <a:rPr lang="en-GB" sz="1100">
              <a:solidFill>
                <a:schemeClr val="tx1"/>
              </a:solidFill>
              <a:effectLst/>
              <a:latin typeface="+mn-lt"/>
              <a:ea typeface="+mn-ea"/>
              <a:cs typeface="+mn-cs"/>
            </a:rPr>
            <a:t>017 have been prepared in accordance with IFRS as adopted in the European Union and applicable at that date, and with prudential regulations currently in force. The Statutory Auditors' audit work on the financial statements is underway.</a:t>
          </a:r>
        </a:p>
        <a:p>
          <a:r>
            <a:rPr lang="en-GB" sz="1100">
              <a:solidFill>
                <a:schemeClr val="tx1"/>
              </a:solidFill>
              <a:effectLst/>
              <a:latin typeface="+mn-lt"/>
              <a:ea typeface="+mn-ea"/>
              <a:cs typeface="+mn-cs"/>
            </a:rPr>
            <a:t>The sum of the values contained in the tables and analyses may differ slightly from the totals due to rounding effects.</a:t>
          </a:r>
        </a:p>
        <a:p>
          <a:r>
            <a:rPr lang="en-GB" sz="1100">
              <a:solidFill>
                <a:schemeClr val="tx1"/>
              </a:solidFill>
              <a:effectLst/>
              <a:latin typeface="+mn-lt"/>
              <a:ea typeface="+mn-ea"/>
              <a:cs typeface="+mn-cs"/>
            </a:rPr>
            <a:t>Unlike publications for previous quarters, the income statements contained in this report show non-controlling interests with a minus sign such that the line item "net income Group share" is the mathematical addition of the line item "net income" and the line item "non-controlling interests".</a:t>
          </a:r>
        </a:p>
        <a:p>
          <a:r>
            <a:rPr lang="en-GB" sz="1100">
              <a:solidFill>
                <a:schemeClr val="tx1"/>
              </a:solidFill>
              <a:effectLst/>
              <a:latin typeface="+mn-lt"/>
              <a:ea typeface="+mn-ea"/>
              <a:cs typeface="+mn-cs"/>
            </a:rPr>
            <a:t>On 1 January 2017, The company Calit was transferred from the business line</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Specialised financial services (Crédit Agricole Leasing &amp; Factoring) to the</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 business</a:t>
          </a:r>
          <a:r>
            <a:rPr lang="en-GB" sz="1100" baseline="0">
              <a:solidFill>
                <a:schemeClr val="tx1"/>
              </a:solidFill>
              <a:effectLst/>
              <a:latin typeface="+mn-lt"/>
              <a:ea typeface="+mn-ea"/>
              <a:cs typeface="+mn-cs"/>
            </a:rPr>
            <a:t> line </a:t>
          </a:r>
          <a:r>
            <a:rPr lang="en-GB" sz="1100">
              <a:solidFill>
                <a:schemeClr val="tx1"/>
              </a:solidFill>
              <a:effectLst/>
              <a:latin typeface="+mn-lt"/>
              <a:ea typeface="+mn-ea"/>
              <a:cs typeface="+mn-cs"/>
            </a:rPr>
            <a:t>Retail banking in Italy. Historical data have not been restated on a pro forma basis.</a:t>
          </a:r>
        </a:p>
        <a:p>
          <a:r>
            <a:rPr lang="en-GB" sz="1100" b="0" baseline="0">
              <a:solidFill>
                <a:schemeClr val="tx1"/>
              </a:solidFill>
              <a:effectLst/>
              <a:latin typeface="+mn-lt"/>
              <a:ea typeface="+mn-ea"/>
              <a:cs typeface="+mn-cs"/>
            </a:rPr>
            <a:t>Since July 1. 2017, Pioneer Investments is included in the scope of consolidation of Crédit Agricole Group as a subsidiary of Amundi. Historical data have not been restated on a proforma basis.</a:t>
          </a:r>
          <a:br>
            <a:rPr lang="en-GB" sz="1100" b="0" baseline="0">
              <a:solidFill>
                <a:schemeClr val="tx1"/>
              </a:solidFill>
              <a:effectLst/>
              <a:latin typeface="+mn-lt"/>
              <a:ea typeface="+mn-ea"/>
              <a:cs typeface="+mn-cs"/>
            </a:rPr>
          </a:br>
          <a:r>
            <a:rPr lang="en-GB" sz="1100" b="0" baseline="0">
              <a:solidFill>
                <a:schemeClr val="tx1"/>
              </a:solidFill>
              <a:effectLst/>
              <a:latin typeface="+mn-lt"/>
              <a:ea typeface="+mn-ea"/>
              <a:cs typeface="+mn-cs"/>
            </a:rPr>
            <a:t>Pioneer Investments integration costs in both first and second quarter have been restated in specific elements, contrarily to  the treatment applied in both publications made previously. Group underlying net income Group share has been adjusted.</a:t>
          </a:r>
          <a:endParaRPr lang="en-GB" sz="1100">
            <a:solidFill>
              <a:schemeClr val="tx1"/>
            </a:solidFill>
            <a:effectLst/>
            <a:latin typeface="+mn-lt"/>
            <a:ea typeface="+mn-ea"/>
            <a:cs typeface="+mn-cs"/>
          </a:endParaRPr>
        </a:p>
        <a:p>
          <a:endParaRPr lang="en-GB" sz="1100"/>
        </a:p>
      </xdr:txBody>
    </xdr:sp>
    <xdr:clientData/>
  </xdr:oneCellAnchor>
  <xdr:twoCellAnchor editAs="oneCell">
    <xdr:from>
      <xdr:col>1</xdr:col>
      <xdr:colOff>10584</xdr:colOff>
      <xdr:row>0</xdr:row>
      <xdr:rowOff>52917</xdr:rowOff>
    </xdr:from>
    <xdr:to>
      <xdr:col>2</xdr:col>
      <xdr:colOff>611189</xdr:colOff>
      <xdr:row>6</xdr:row>
      <xdr:rowOff>58473</xdr:rowOff>
    </xdr:to>
    <xdr:pic>
      <xdr:nvPicPr>
        <xdr:cNvPr id="5" name="Image 4" descr="Le site d'actualités du groupe Crédit Agrico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2059" y="52917"/>
          <a:ext cx="2638955" cy="1034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16</xdr:col>
      <xdr:colOff>409575</xdr:colOff>
      <xdr:row>4</xdr:row>
      <xdr:rowOff>116541</xdr:rowOff>
    </xdr:from>
    <xdr:ext cx="4410636" cy="1344705"/>
    <xdr:sp macro="" textlink="">
      <xdr:nvSpPr>
        <xdr:cNvPr id="2" name="TextBox 3"/>
        <xdr:cNvSpPr txBox="1"/>
      </xdr:nvSpPr>
      <xdr:spPr>
        <a:xfrm>
          <a:off x="7334250" y="783291"/>
          <a:ext cx="4410636" cy="1344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i="1">
              <a:solidFill>
                <a:srgbClr val="FF0000"/>
              </a:solidFill>
            </a:rPr>
            <a:t>Caution!</a:t>
          </a:r>
          <a:r>
            <a:rPr lang="en-GB" sz="1400" i="1" baseline="0">
              <a:solidFill>
                <a:srgbClr val="FF0000"/>
              </a:solidFill>
            </a:rPr>
            <a:t> In this document, like in the other documents published by Crédit Agricole as from Q1-17, </a:t>
          </a:r>
          <a:br>
            <a:rPr lang="en-GB" sz="1400" i="1" baseline="0">
              <a:solidFill>
                <a:srgbClr val="FF0000"/>
              </a:solidFill>
            </a:rPr>
          </a:br>
          <a:r>
            <a:rPr lang="en-GB" sz="1400" b="1" i="1" baseline="0">
              <a:solidFill>
                <a:srgbClr val="FF0000"/>
              </a:solidFill>
            </a:rPr>
            <a:t>non-controlling interests are signed negative</a:t>
          </a:r>
          <a:r>
            <a:rPr lang="en-GB" sz="1400" i="1" baseline="0">
              <a:solidFill>
                <a:srgbClr val="FF0000"/>
              </a:solidFill>
            </a:rPr>
            <a:t>, unlike the convention used in the financial communication of previous quarters.</a:t>
          </a:r>
          <a:endParaRPr lang="en-GB" sz="1400" i="1">
            <a:solidFill>
              <a:srgbClr val="FF0000"/>
            </a:solidFill>
          </a:endParaRPr>
        </a:p>
      </xdr:txBody>
    </xdr:sp>
    <xdr:clientData/>
  </xdr:oneCellAnchor>
  <xdr:twoCellAnchor editAs="oneCell">
    <xdr:from>
      <xdr:col>0</xdr:col>
      <xdr:colOff>1258981</xdr:colOff>
      <xdr:row>3</xdr:row>
      <xdr:rowOff>104775</xdr:rowOff>
    </xdr:from>
    <xdr:to>
      <xdr:col>14</xdr:col>
      <xdr:colOff>553060</xdr:colOff>
      <xdr:row>9</xdr:row>
      <xdr:rowOff>2242</xdr:rowOff>
    </xdr:to>
    <xdr:pic>
      <xdr:nvPicPr>
        <xdr:cNvPr id="3" name="Image 14"/>
        <xdr:cNvPicPr/>
      </xdr:nvPicPr>
      <xdr:blipFill>
        <a:blip xmlns:r="http://schemas.openxmlformats.org/officeDocument/2006/relationships" r:embed="rId1">
          <a:extLst>
            <a:ext uri="{28A0092B-C50C-407E-A947-70E740481C1C}">
              <a14:useLocalDpi xmlns:a14="http://schemas.microsoft.com/office/drawing/2010/main" val="0"/>
            </a:ext>
          </a:extLst>
        </a:blip>
        <a:srcRect b="45192"/>
        <a:stretch>
          <a:fillRect/>
        </a:stretch>
      </xdr:blipFill>
      <xdr:spPr bwMode="auto">
        <a:xfrm>
          <a:off x="1258981" y="590550"/>
          <a:ext cx="4515460" cy="926167"/>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1247775</xdr:colOff>
      <xdr:row>3</xdr:row>
      <xdr:rowOff>104775</xdr:rowOff>
    </xdr:from>
    <xdr:to>
      <xdr:col>16</xdr:col>
      <xdr:colOff>542925</xdr:colOff>
      <xdr:row>9</xdr:row>
      <xdr:rowOff>49867</xdr:rowOff>
    </xdr:to>
    <xdr:pic>
      <xdr:nvPicPr>
        <xdr:cNvPr id="2" name="Image 14"/>
        <xdr:cNvPicPr/>
      </xdr:nvPicPr>
      <xdr:blipFill>
        <a:blip xmlns:r="http://schemas.openxmlformats.org/officeDocument/2006/relationships" r:embed="rId1">
          <a:extLst>
            <a:ext uri="{28A0092B-C50C-407E-A947-70E740481C1C}">
              <a14:useLocalDpi xmlns:a14="http://schemas.microsoft.com/office/drawing/2010/main" val="0"/>
            </a:ext>
          </a:extLst>
        </a:blip>
        <a:srcRect b="45192"/>
        <a:stretch>
          <a:fillRect/>
        </a:stretch>
      </xdr:blipFill>
      <xdr:spPr bwMode="auto">
        <a:xfrm>
          <a:off x="2686050" y="590550"/>
          <a:ext cx="5086350" cy="935692"/>
        </a:xfrm>
        <a:prstGeom prst="rect">
          <a:avLst/>
        </a:prstGeom>
        <a:noFill/>
        <a:ln>
          <a:noFill/>
        </a:ln>
      </xdr:spPr>
    </xdr:pic>
    <xdr:clientData/>
  </xdr:twoCellAnchor>
  <xdr:oneCellAnchor>
    <xdr:from>
      <xdr:col>17</xdr:col>
      <xdr:colOff>304800</xdr:colOff>
      <xdr:row>4</xdr:row>
      <xdr:rowOff>57711</xdr:rowOff>
    </xdr:from>
    <xdr:ext cx="4343401" cy="1367118"/>
    <xdr:sp macro="" textlink="">
      <xdr:nvSpPr>
        <xdr:cNvPr id="3" name="TextBox 3"/>
        <xdr:cNvSpPr txBox="1"/>
      </xdr:nvSpPr>
      <xdr:spPr>
        <a:xfrm>
          <a:off x="6934200" y="724461"/>
          <a:ext cx="4343401" cy="1367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i="1">
              <a:solidFill>
                <a:srgbClr val="FF0000"/>
              </a:solidFill>
            </a:rPr>
            <a:t>Caution!</a:t>
          </a:r>
          <a:r>
            <a:rPr lang="en-GB" sz="1400" i="1" baseline="0">
              <a:solidFill>
                <a:srgbClr val="FF0000"/>
              </a:solidFill>
            </a:rPr>
            <a:t> In this document, like in the other documents published by Crédit Agricole as from Q1-17, </a:t>
          </a:r>
          <a:br>
            <a:rPr lang="en-GB" sz="1400" i="1" baseline="0">
              <a:solidFill>
                <a:srgbClr val="FF0000"/>
              </a:solidFill>
            </a:rPr>
          </a:br>
          <a:r>
            <a:rPr lang="en-GB" sz="1400" b="1" i="1" baseline="0">
              <a:solidFill>
                <a:srgbClr val="FF0000"/>
              </a:solidFill>
            </a:rPr>
            <a:t>non-controlling interests are signed negative</a:t>
          </a:r>
          <a:r>
            <a:rPr lang="en-GB" sz="1400" i="1" baseline="0">
              <a:solidFill>
                <a:srgbClr val="FF0000"/>
              </a:solidFill>
            </a:rPr>
            <a:t>, unlike the convention used in the financial communication of previous quarters.</a:t>
          </a:r>
          <a:endParaRPr lang="en-GB" sz="1400" i="1">
            <a:solidFill>
              <a:srgbClr val="FF0000"/>
            </a:solidFill>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xdr:col>
      <xdr:colOff>515470</xdr:colOff>
      <xdr:row>6</xdr:row>
      <xdr:rowOff>89648</xdr:rowOff>
    </xdr:from>
    <xdr:ext cx="6577854" cy="1243853"/>
    <xdr:sp macro="" textlink="">
      <xdr:nvSpPr>
        <xdr:cNvPr id="2" name="TextBox 2"/>
        <xdr:cNvSpPr txBox="1"/>
      </xdr:nvSpPr>
      <xdr:spPr>
        <a:xfrm>
          <a:off x="5830420" y="109929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this quarter,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0</xdr:col>
      <xdr:colOff>1174937</xdr:colOff>
      <xdr:row>4</xdr:row>
      <xdr:rowOff>87406</xdr:rowOff>
    </xdr:from>
    <xdr:to>
      <xdr:col>3</xdr:col>
      <xdr:colOff>460052</xdr:colOff>
      <xdr:row>9</xdr:row>
      <xdr:rowOff>160805</xdr:rowOff>
    </xdr:to>
    <xdr:pic>
      <xdr:nvPicPr>
        <xdr:cNvPr id="3" name="Image 14"/>
        <xdr:cNvPicPr/>
      </xdr:nvPicPr>
      <xdr:blipFill>
        <a:blip xmlns:r="http://schemas.openxmlformats.org/officeDocument/2006/relationships" r:embed="rId1">
          <a:extLst>
            <a:ext uri="{28A0092B-C50C-407E-A947-70E740481C1C}">
              <a14:useLocalDpi xmlns:a14="http://schemas.microsoft.com/office/drawing/2010/main" val="0"/>
            </a:ext>
          </a:extLst>
        </a:blip>
        <a:srcRect b="45192"/>
        <a:stretch>
          <a:fillRect/>
        </a:stretch>
      </xdr:blipFill>
      <xdr:spPr bwMode="auto">
        <a:xfrm>
          <a:off x="1174937" y="735106"/>
          <a:ext cx="4523865" cy="94969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60</xdr:col>
      <xdr:colOff>489857</xdr:colOff>
      <xdr:row>0</xdr:row>
      <xdr:rowOff>144877</xdr:rowOff>
    </xdr:from>
    <xdr:ext cx="5868147" cy="1378323"/>
    <xdr:sp macro="" textlink="">
      <xdr:nvSpPr>
        <xdr:cNvPr id="2" name="TextBox 2"/>
        <xdr:cNvSpPr txBox="1"/>
      </xdr:nvSpPr>
      <xdr:spPr>
        <a:xfrm>
          <a:off x="11348357" y="144877"/>
          <a:ext cx="5868147" cy="1378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600" i="1">
              <a:solidFill>
                <a:srgbClr val="FF0000"/>
              </a:solidFill>
            </a:rPr>
            <a:t>Caution!</a:t>
          </a:r>
          <a:r>
            <a:rPr lang="en-GB" sz="1600" i="1" baseline="0">
              <a:solidFill>
                <a:srgbClr val="FF0000"/>
              </a:solidFill>
            </a:rPr>
            <a:t> In this document, like in the other documents published by Crédit Agricole as from Q1-17, </a:t>
          </a:r>
          <a:br>
            <a:rPr lang="en-GB" sz="1600" i="1" baseline="0">
              <a:solidFill>
                <a:srgbClr val="FF0000"/>
              </a:solidFill>
            </a:rPr>
          </a:br>
          <a:r>
            <a:rPr lang="en-GB" sz="1600" b="1" i="1" baseline="0">
              <a:solidFill>
                <a:srgbClr val="FF0000"/>
              </a:solidFill>
            </a:rPr>
            <a:t>non-controlling interests are signed negative</a:t>
          </a:r>
          <a:r>
            <a:rPr lang="en-GB" sz="1600" i="1" baseline="0">
              <a:solidFill>
                <a:srgbClr val="FF0000"/>
              </a:solidFill>
            </a:rPr>
            <a:t>, unlike the convention used in the financial communication of previous quarters.</a:t>
          </a:r>
          <a:endParaRPr lang="en-GB" sz="1600" i="1">
            <a:solidFill>
              <a:srgbClr val="FF0000"/>
            </a:solidFill>
          </a:endParaRPr>
        </a:p>
      </xdr:txBody>
    </xdr:sp>
    <xdr:clientData/>
  </xdr:oneCellAnchor>
  <xdr:twoCellAnchor editAs="oneCell">
    <xdr:from>
      <xdr:col>2</xdr:col>
      <xdr:colOff>22413</xdr:colOff>
      <xdr:row>0</xdr:row>
      <xdr:rowOff>0</xdr:rowOff>
    </xdr:from>
    <xdr:to>
      <xdr:col>3</xdr:col>
      <xdr:colOff>3126442</xdr:colOff>
      <xdr:row>4</xdr:row>
      <xdr:rowOff>9064</xdr:rowOff>
    </xdr:to>
    <xdr:pic>
      <xdr:nvPicPr>
        <xdr:cNvPr id="3" name="Image 14"/>
        <xdr:cNvPicPr/>
      </xdr:nvPicPr>
      <xdr:blipFill>
        <a:blip xmlns:r="http://schemas.openxmlformats.org/officeDocument/2006/relationships" r:embed="rId1">
          <a:extLst>
            <a:ext uri="{28A0092B-C50C-407E-A947-70E740481C1C}">
              <a14:useLocalDpi xmlns:a14="http://schemas.microsoft.com/office/drawing/2010/main" val="0"/>
            </a:ext>
          </a:extLst>
        </a:blip>
        <a:srcRect b="45192"/>
        <a:stretch>
          <a:fillRect/>
        </a:stretch>
      </xdr:blipFill>
      <xdr:spPr bwMode="auto">
        <a:xfrm>
          <a:off x="2451288" y="0"/>
          <a:ext cx="3265954" cy="656764"/>
        </a:xfrm>
        <a:prstGeom prst="rect">
          <a:avLst/>
        </a:prstGeom>
        <a:noFill/>
        <a:ln>
          <a:noFill/>
        </a:ln>
      </xdr:spPr>
    </xdr:pic>
    <xdr:clientData/>
  </xdr:twoCellAnchor>
  <xdr:twoCellAnchor editAs="oneCell">
    <xdr:from>
      <xdr:col>2</xdr:col>
      <xdr:colOff>22413</xdr:colOff>
      <xdr:row>0</xdr:row>
      <xdr:rowOff>0</xdr:rowOff>
    </xdr:from>
    <xdr:to>
      <xdr:col>3</xdr:col>
      <xdr:colOff>3126442</xdr:colOff>
      <xdr:row>3</xdr:row>
      <xdr:rowOff>142414</xdr:rowOff>
    </xdr:to>
    <xdr:pic>
      <xdr:nvPicPr>
        <xdr:cNvPr id="4" name="Image 14"/>
        <xdr:cNvPicPr/>
      </xdr:nvPicPr>
      <xdr:blipFill>
        <a:blip xmlns:r="http://schemas.openxmlformats.org/officeDocument/2006/relationships" r:embed="rId1">
          <a:extLst>
            <a:ext uri="{28A0092B-C50C-407E-A947-70E740481C1C}">
              <a14:useLocalDpi xmlns:a14="http://schemas.microsoft.com/office/drawing/2010/main" val="0"/>
            </a:ext>
          </a:extLst>
        </a:blip>
        <a:srcRect b="45192"/>
        <a:stretch>
          <a:fillRect/>
        </a:stretch>
      </xdr:blipFill>
      <xdr:spPr bwMode="auto">
        <a:xfrm>
          <a:off x="2451288" y="0"/>
          <a:ext cx="3265954" cy="656764"/>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23812</xdr:colOff>
      <xdr:row>0</xdr:row>
      <xdr:rowOff>35719</xdr:rowOff>
    </xdr:from>
    <xdr:to>
      <xdr:col>1</xdr:col>
      <xdr:colOff>2895600</xdr:colOff>
      <xdr:row>6</xdr:row>
      <xdr:rowOff>66675</xdr:rowOff>
    </xdr:to>
    <xdr:pic>
      <xdr:nvPicPr>
        <xdr:cNvPr id="2" name="Image 1"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5287" y="35719"/>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2738437</xdr:colOff>
      <xdr:row>0</xdr:row>
      <xdr:rowOff>71437</xdr:rowOff>
    </xdr:from>
    <xdr:to>
      <xdr:col>22</xdr:col>
      <xdr:colOff>122334</xdr:colOff>
      <xdr:row>5</xdr:row>
      <xdr:rowOff>143995</xdr:rowOff>
    </xdr:to>
    <xdr:pic>
      <xdr:nvPicPr>
        <xdr:cNvPr id="3" name="Image 14"/>
        <xdr:cNvPicPr/>
      </xdr:nvPicPr>
      <xdr:blipFill>
        <a:blip xmlns:r="http://schemas.openxmlformats.org/officeDocument/2006/relationships" r:embed="rId2">
          <a:extLst>
            <a:ext uri="{28A0092B-C50C-407E-A947-70E740481C1C}">
              <a14:useLocalDpi xmlns:a14="http://schemas.microsoft.com/office/drawing/2010/main" val="0"/>
            </a:ext>
          </a:extLst>
        </a:blip>
        <a:srcRect b="45192"/>
        <a:stretch>
          <a:fillRect/>
        </a:stretch>
      </xdr:blipFill>
      <xdr:spPr bwMode="auto">
        <a:xfrm>
          <a:off x="3109912" y="71437"/>
          <a:ext cx="4537172" cy="920283"/>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8</xdr:col>
      <xdr:colOff>702469</xdr:colOff>
      <xdr:row>4</xdr:row>
      <xdr:rowOff>35718</xdr:rowOff>
    </xdr:from>
    <xdr:ext cx="6577854" cy="1243853"/>
    <xdr:sp macro="" textlink="">
      <xdr:nvSpPr>
        <xdr:cNvPr id="2" name="TextBox 3"/>
        <xdr:cNvSpPr txBox="1"/>
      </xdr:nvSpPr>
      <xdr:spPr>
        <a:xfrm>
          <a:off x="12246769" y="72151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1</xdr:col>
      <xdr:colOff>71436</xdr:colOff>
      <xdr:row>4</xdr:row>
      <xdr:rowOff>47627</xdr:rowOff>
    </xdr:from>
    <xdr:to>
      <xdr:col>1</xdr:col>
      <xdr:colOff>2714624</xdr:colOff>
      <xdr:row>10</xdr:row>
      <xdr:rowOff>126208</xdr:rowOff>
    </xdr:to>
    <xdr:pic>
      <xdr:nvPicPr>
        <xdr:cNvPr id="3" name="Image 2"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0236" y="733427"/>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8</xdr:col>
      <xdr:colOff>702469</xdr:colOff>
      <xdr:row>4</xdr:row>
      <xdr:rowOff>35718</xdr:rowOff>
    </xdr:from>
    <xdr:ext cx="6577854" cy="1243853"/>
    <xdr:sp macro="" textlink="">
      <xdr:nvSpPr>
        <xdr:cNvPr id="2" name="TextBox 1"/>
        <xdr:cNvSpPr txBox="1"/>
      </xdr:nvSpPr>
      <xdr:spPr>
        <a:xfrm>
          <a:off x="10417969" y="72151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1</xdr:col>
      <xdr:colOff>71436</xdr:colOff>
      <xdr:row>4</xdr:row>
      <xdr:rowOff>47627</xdr:rowOff>
    </xdr:from>
    <xdr:to>
      <xdr:col>1</xdr:col>
      <xdr:colOff>71436</xdr:colOff>
      <xdr:row>10</xdr:row>
      <xdr:rowOff>69058</xdr:rowOff>
    </xdr:to>
    <xdr:pic>
      <xdr:nvPicPr>
        <xdr:cNvPr id="3" name="Image 4"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6" y="733427"/>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4</xdr:row>
      <xdr:rowOff>47625</xdr:rowOff>
    </xdr:from>
    <xdr:to>
      <xdr:col>1</xdr:col>
      <xdr:colOff>47625</xdr:colOff>
      <xdr:row>10</xdr:row>
      <xdr:rowOff>69056</xdr:rowOff>
    </xdr:to>
    <xdr:pic>
      <xdr:nvPicPr>
        <xdr:cNvPr id="4" name="Image 3"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33425"/>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xdr:row>
      <xdr:rowOff>9525</xdr:rowOff>
    </xdr:from>
    <xdr:to>
      <xdr:col>1</xdr:col>
      <xdr:colOff>2681288</xdr:colOff>
      <xdr:row>10</xdr:row>
      <xdr:rowOff>2381</xdr:rowOff>
    </xdr:to>
    <xdr:pic>
      <xdr:nvPicPr>
        <xdr:cNvPr id="5" name="Image 4"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695325"/>
          <a:ext cx="2643188" cy="1021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9:P20"/>
  <sheetViews>
    <sheetView showGridLines="0" zoomScaleNormal="100" workbookViewId="0">
      <selection activeCell="D41" sqref="D41"/>
    </sheetView>
  </sheetViews>
  <sheetFormatPr baseColWidth="10" defaultColWidth="11.453125" defaultRowHeight="13.5" customHeight="1"/>
  <cols>
    <col min="1" max="1" width="5.54296875" style="1" customWidth="1"/>
    <col min="2" max="2" width="30.54296875" style="1" customWidth="1"/>
    <col min="3" max="3" width="12.54296875" style="1" customWidth="1"/>
    <col min="4" max="4" width="91.54296875" style="1" customWidth="1"/>
    <col min="5" max="14" width="11.453125" style="3"/>
    <col min="15" max="16384" width="11.453125" style="1"/>
  </cols>
  <sheetData>
    <row r="9" spans="1:16" ht="19">
      <c r="B9" s="2" t="s">
        <v>0</v>
      </c>
      <c r="C9" s="2"/>
    </row>
    <row r="10" spans="1:16" ht="12.5"/>
    <row r="11" spans="1:16" ht="12.5"/>
    <row r="12" spans="1:16" ht="15.5">
      <c r="B12" s="4"/>
      <c r="C12" s="4"/>
    </row>
    <row r="14" spans="1:16" ht="13" hidden="1">
      <c r="B14" s="5" t="s">
        <v>1</v>
      </c>
      <c r="C14" s="5" t="s">
        <v>2</v>
      </c>
      <c r="D14" s="5" t="s">
        <v>3</v>
      </c>
      <c r="O14" s="3"/>
    </row>
    <row r="15" spans="1:16" ht="13.5" hidden="1" customHeight="1">
      <c r="A15" s="6"/>
      <c r="B15" s="6" t="s">
        <v>4</v>
      </c>
      <c r="C15" s="7">
        <v>2015</v>
      </c>
      <c r="D15" s="8" t="s">
        <v>5</v>
      </c>
      <c r="E15" s="9"/>
      <c r="F15" s="9"/>
      <c r="G15" s="9"/>
      <c r="H15" s="9"/>
      <c r="I15" s="9"/>
      <c r="J15" s="9"/>
      <c r="K15" s="9"/>
      <c r="L15" s="9"/>
      <c r="M15" s="9"/>
      <c r="N15" s="9"/>
      <c r="O15" s="6"/>
      <c r="P15" s="6"/>
    </row>
    <row r="16" spans="1:16" ht="25" hidden="1">
      <c r="A16" s="6"/>
      <c r="B16" s="6" t="s">
        <v>6</v>
      </c>
      <c r="C16" s="10">
        <v>2015</v>
      </c>
      <c r="D16" s="11" t="s">
        <v>7</v>
      </c>
      <c r="E16" s="9"/>
      <c r="F16" s="9"/>
      <c r="G16" s="9"/>
      <c r="H16" s="9"/>
      <c r="I16" s="9"/>
      <c r="J16" s="9"/>
      <c r="K16" s="9"/>
      <c r="L16" s="9"/>
      <c r="M16" s="9"/>
      <c r="N16" s="9"/>
      <c r="O16" s="6"/>
      <c r="P16" s="6"/>
    </row>
    <row r="17" spans="1:16" ht="13.5" hidden="1" customHeight="1">
      <c r="A17" s="6"/>
      <c r="B17" s="6" t="s">
        <v>8</v>
      </c>
      <c r="C17" s="10">
        <v>2015</v>
      </c>
      <c r="D17" s="12" t="s">
        <v>9</v>
      </c>
      <c r="E17" s="9"/>
      <c r="F17" s="9"/>
      <c r="G17" s="9"/>
      <c r="H17" s="9"/>
      <c r="I17" s="9"/>
      <c r="J17" s="9"/>
      <c r="K17" s="9"/>
      <c r="L17" s="9"/>
      <c r="M17" s="9"/>
      <c r="N17" s="9"/>
      <c r="O17" s="6"/>
      <c r="P17" s="6"/>
    </row>
    <row r="18" spans="1:16" ht="13.5" hidden="1" customHeight="1">
      <c r="A18" s="6"/>
      <c r="B18" s="6" t="s">
        <v>10</v>
      </c>
      <c r="C18" s="10">
        <v>2015</v>
      </c>
      <c r="D18" s="12" t="s">
        <v>11</v>
      </c>
      <c r="E18" s="9"/>
      <c r="F18" s="9"/>
      <c r="G18" s="9"/>
      <c r="H18" s="9"/>
      <c r="I18" s="9"/>
      <c r="J18" s="9"/>
      <c r="K18" s="9"/>
      <c r="L18" s="9"/>
      <c r="M18" s="9"/>
      <c r="N18" s="9"/>
      <c r="O18" s="6"/>
      <c r="P18" s="6"/>
    </row>
    <row r="19" spans="1:16" ht="13.5" hidden="1" customHeight="1">
      <c r="A19" s="6"/>
      <c r="B19" s="6"/>
      <c r="C19" s="6"/>
      <c r="D19" s="13"/>
      <c r="E19" s="9"/>
      <c r="F19" s="9"/>
      <c r="G19" s="9"/>
      <c r="H19" s="9"/>
      <c r="I19" s="9"/>
      <c r="J19" s="9"/>
      <c r="K19" s="9"/>
      <c r="L19" s="9"/>
      <c r="M19" s="9"/>
      <c r="N19" s="9"/>
      <c r="O19" s="6"/>
      <c r="P19" s="6"/>
    </row>
    <row r="20" spans="1:16" ht="13.5" customHeight="1">
      <c r="A20" s="6"/>
      <c r="B20" s="6"/>
      <c r="C20" s="6"/>
      <c r="D20" s="13"/>
      <c r="E20" s="9"/>
      <c r="F20" s="9"/>
      <c r="G20" s="9"/>
      <c r="H20" s="9"/>
      <c r="I20" s="9"/>
      <c r="J20" s="9"/>
      <c r="K20" s="9"/>
      <c r="L20" s="9"/>
      <c r="M20" s="9"/>
      <c r="N20" s="9"/>
      <c r="O20" s="6"/>
      <c r="P20" s="6"/>
    </row>
  </sheetData>
  <pageMargins left="0.7" right="0.7" top="0.75" bottom="0.75" header="0.3" footer="0.3"/>
  <pageSetup paperSize="9" scale="63" fitToHeight="0"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92D050"/>
    <pageSetUpPr fitToPage="1"/>
  </sheetPr>
  <dimension ref="A1:AW399"/>
  <sheetViews>
    <sheetView showGridLines="0" topLeftCell="B1" zoomScale="70" zoomScaleNormal="70" zoomScaleSheetLayoutView="70" workbookViewId="0">
      <selection activeCell="AL379" sqref="AL379:AL397"/>
    </sheetView>
  </sheetViews>
  <sheetFormatPr baseColWidth="10" defaultColWidth="11.453125" defaultRowHeight="12.5" outlineLevelRow="2" outlineLevelCol="1"/>
  <cols>
    <col min="1" max="1" width="21.54296875" style="100" hidden="1" customWidth="1" outlineLevel="1"/>
    <col min="2" max="2" width="36.54296875" style="100" customWidth="1" collapsed="1"/>
    <col min="3" max="7" width="12.54296875" style="100" hidden="1" customWidth="1" outlineLevel="1"/>
    <col min="8" max="12" width="11.453125" hidden="1" customWidth="1" outlineLevel="1"/>
    <col min="13" max="13" width="11.453125" collapsed="1"/>
    <col min="34" max="34" width="12.54296875" style="146" customWidth="1" outlineLevel="1"/>
    <col min="35" max="35" width="10.54296875" style="146" customWidth="1"/>
    <col min="36" max="36" width="4.1796875" style="146" customWidth="1"/>
    <col min="37" max="37" width="12.54296875" style="146" customWidth="1" outlineLevel="1"/>
    <col min="38" max="38" width="10.54296875" style="146" customWidth="1"/>
    <col min="39" max="39" width="1.7265625" style="146" customWidth="1"/>
    <col min="40" max="40" width="12.54296875" style="146" hidden="1" customWidth="1" outlineLevel="1"/>
    <col min="41" max="41" width="10.54296875" style="146" hidden="1" customWidth="1" outlineLevel="1"/>
    <col min="42" max="42" width="2.54296875" style="146" customWidth="1" collapsed="1"/>
    <col min="43" max="44" width="12.54296875" style="146" customWidth="1"/>
    <col min="45" max="48" width="12.54296875" style="146" hidden="1" customWidth="1" outlineLevel="1"/>
    <col min="49" max="49" width="11.453125" collapsed="1"/>
  </cols>
  <sheetData>
    <row r="1" spans="1:48" s="146" customFormat="1" ht="13" outlineLevel="2">
      <c r="A1" s="95" t="s">
        <v>109</v>
      </c>
      <c r="B1" s="62"/>
      <c r="C1" s="62" t="s">
        <v>86</v>
      </c>
      <c r="D1" s="62" t="s">
        <v>87</v>
      </c>
      <c r="E1" s="96" t="s">
        <v>88</v>
      </c>
      <c r="F1" s="96" t="s">
        <v>89</v>
      </c>
      <c r="G1" s="58">
        <v>42369</v>
      </c>
      <c r="H1" s="62" t="s">
        <v>90</v>
      </c>
      <c r="I1" s="62" t="s">
        <v>91</v>
      </c>
      <c r="J1" s="96" t="s">
        <v>92</v>
      </c>
      <c r="K1" s="96" t="s">
        <v>93</v>
      </c>
      <c r="L1" s="58">
        <v>42735</v>
      </c>
      <c r="M1" s="62" t="s">
        <v>94</v>
      </c>
      <c r="N1" s="62" t="s">
        <v>95</v>
      </c>
      <c r="O1" s="96" t="s">
        <v>96</v>
      </c>
      <c r="P1" s="96" t="s">
        <v>97</v>
      </c>
      <c r="Q1" s="58">
        <v>43100</v>
      </c>
      <c r="R1" s="96" t="s">
        <v>98</v>
      </c>
      <c r="S1" s="96" t="s">
        <v>99</v>
      </c>
      <c r="T1" s="96" t="s">
        <v>100</v>
      </c>
      <c r="U1" s="96" t="s">
        <v>101</v>
      </c>
      <c r="V1" s="58">
        <v>43465</v>
      </c>
      <c r="W1" s="96" t="s">
        <v>102</v>
      </c>
      <c r="X1" s="96" t="s">
        <v>551</v>
      </c>
      <c r="Y1" s="96" t="s">
        <v>553</v>
      </c>
      <c r="Z1" s="96" t="s">
        <v>554</v>
      </c>
      <c r="AA1" s="58">
        <v>43830</v>
      </c>
      <c r="AB1" s="96" t="s">
        <v>569</v>
      </c>
      <c r="AC1" s="96" t="s">
        <v>579</v>
      </c>
      <c r="AD1" s="96" t="s">
        <v>593</v>
      </c>
      <c r="AE1" s="96" t="s">
        <v>598</v>
      </c>
      <c r="AF1" s="58">
        <v>44196</v>
      </c>
      <c r="AG1" s="141"/>
      <c r="AH1" s="96" t="s">
        <v>554</v>
      </c>
      <c r="AI1" s="142" t="str">
        <f>LEFT($AE:$AE,2)&amp;"/"&amp;LEFT(AH:AH,2)</f>
        <v>T4/T4</v>
      </c>
      <c r="AJ1" s="143"/>
      <c r="AK1" s="142" t="s">
        <v>593</v>
      </c>
      <c r="AL1" s="142" t="str">
        <f>LEFT($AE:$AE,2)&amp;"/"&amp;LEFT(AK:AK,2)</f>
        <v>T4/T3</v>
      </c>
      <c r="AM1" s="143"/>
      <c r="AN1" s="144">
        <v>43465</v>
      </c>
      <c r="AO1" s="145" t="str">
        <f>AO14</f>
        <v>FY/FY</v>
      </c>
      <c r="AQ1" s="147" t="s">
        <v>103</v>
      </c>
    </row>
    <row r="2" spans="1:48" s="146" customFormat="1" ht="13" outlineLevel="2">
      <c r="A2" s="95"/>
      <c r="B2" s="62"/>
      <c r="C2" s="62" t="str">
        <f>LEFT(C$1,3)&amp;RIGHT(C$1,2)&amp;"_"&amp;$3:$3</f>
        <v>T1-15_Stated</v>
      </c>
      <c r="D2" s="62" t="str">
        <f>LEFT(D$1,3)&amp;RIGHT(D$1,2)&amp;"_"&amp;$3:$3</f>
        <v>T2-15_Stated</v>
      </c>
      <c r="E2" s="96" t="str">
        <f>LEFT(E$1,3)&amp;RIGHT(E$1,2)&amp;"_"&amp;$3:$3</f>
        <v>T3-15_Stated</v>
      </c>
      <c r="F2" s="96" t="str">
        <f>LEFT(F$1,3)&amp;RIGHT(F$1,2)&amp;"_"&amp;$3:$3</f>
        <v>T4-15_Stated</v>
      </c>
      <c r="G2" s="58" t="str">
        <f>SUBSTITUTE(INDEX($AQ$1:$AQ$4,MONTH($1:$1)/3,1)&amp;RIGHT(YEAR($1:$1),2),"FY-","")&amp;"_"&amp;G$3</f>
        <v>2015_Stated</v>
      </c>
      <c r="H2" s="62" t="str">
        <f>LEFT(H$1,3)&amp;RIGHT(H$1,2)&amp;"_"&amp;$3:$3</f>
        <v>T1-16_Stated</v>
      </c>
      <c r="I2" s="62" t="str">
        <f>LEFT(I$1,3)&amp;RIGHT(I$1,2)&amp;"_"&amp;$3:$3</f>
        <v>T2-16_Stated</v>
      </c>
      <c r="J2" s="96" t="str">
        <f>LEFT(J$1,3)&amp;RIGHT(J$1,2)&amp;"_"&amp;$3:$3</f>
        <v>T3-16_Stated</v>
      </c>
      <c r="K2" s="96" t="str">
        <f>LEFT(K$1,3)&amp;RIGHT(K$1,2)&amp;"_"&amp;$3:$3</f>
        <v>T4-16_Stated</v>
      </c>
      <c r="L2" s="58" t="str">
        <f>SUBSTITUTE(INDEX($AQ$1:$AQ$4,MONTH($1:$1)/3,1)&amp;RIGHT(YEAR($1:$1),2),"FY-","")&amp;"_"&amp;L$3</f>
        <v>2016_Stated</v>
      </c>
      <c r="M2" s="62" t="str">
        <f>LEFT(M$1,3)&amp;RIGHT(M$1,2)&amp;"_"&amp;$3:$3</f>
        <v>T1-17_Stated</v>
      </c>
      <c r="N2" s="62" t="str">
        <f>LEFT(N$1,3)&amp;RIGHT(N$1,2)&amp;"_"&amp;$3:$3</f>
        <v>T2-17_Stated</v>
      </c>
      <c r="O2" s="96" t="str">
        <f>LEFT(O$1,3)&amp;RIGHT(O$1,2)&amp;"_"&amp;$3:$3</f>
        <v>T3-17_Stated</v>
      </c>
      <c r="P2" s="96" t="str">
        <f>LEFT(P$1,3)&amp;RIGHT(P$1,2)&amp;"_"&amp;$3:$3</f>
        <v>T4-17_Stated</v>
      </c>
      <c r="Q2" s="58" t="str">
        <f>SUBSTITUTE(INDEX($AQ$1:$AQ$4,MONTH($1:$1)/3,1)&amp;RIGHT(YEAR($1:$1),2),"FY-","")&amp;"_"&amp;Q$3</f>
        <v>2017_Stated</v>
      </c>
      <c r="R2" s="96" t="str">
        <f>LEFT(R$1,3)&amp;RIGHT(R$1,2)&amp;"_"&amp;$3:$3</f>
        <v>T1-18_Stated</v>
      </c>
      <c r="S2" s="96" t="str">
        <f>LEFT(S$1,3)&amp;RIGHT(S$1,2)&amp;"_"&amp;$3:$3</f>
        <v>T2-18_Stated</v>
      </c>
      <c r="T2" s="96" t="str">
        <f>LEFT(T$1,3)&amp;RIGHT(T$1,2)&amp;"_"&amp;$3:$3</f>
        <v>T3-18_Stated</v>
      </c>
      <c r="U2" s="96" t="str">
        <f>LEFT(U$1,3)&amp;RIGHT(U$1,2)&amp;"_"&amp;$3:$3</f>
        <v>T4-18_Stated</v>
      </c>
      <c r="V2" s="58" t="str">
        <f>SUBSTITUTE(INDEX($AQ$1:$AQ$4,MONTH($1:$1)/3,1)&amp;RIGHT(YEAR($1:$1),2),"FY-","")&amp;"_"&amp;V$3</f>
        <v>2018_Stated</v>
      </c>
      <c r="W2" s="96" t="str">
        <f>LEFT(W$1,3)&amp;RIGHT(W$1,2)&amp;"_"&amp;$3:$3</f>
        <v>T1-19_Stated</v>
      </c>
      <c r="X2" s="96" t="str">
        <f>LEFT(X$1,3)&amp;RIGHT(X$1,2)&amp;"_"&amp;$3:$3</f>
        <v>T2-19_Stated</v>
      </c>
      <c r="Y2" s="96" t="str">
        <f>LEFT(Y$1,3)&amp;RIGHT(Y$1,2)&amp;"_"&amp;$3:$3</f>
        <v>T3-19_Stated</v>
      </c>
      <c r="Z2" s="96" t="str">
        <f>LEFT(Z$1,3)&amp;RIGHT(Z$1,2)&amp;"_"&amp;$3:$3</f>
        <v>T4-19_Stated</v>
      </c>
      <c r="AA2" s="58" t="str">
        <f>SUBSTITUTE(INDEX($AQ$1:$AQ$4,MONTH($1:$1)/3,1)&amp;RIGHT(YEAR($1:$1),2),"FY-","")&amp;"_"&amp;AA$3</f>
        <v>2019_Stated</v>
      </c>
      <c r="AB2" s="96" t="str">
        <f>LEFT(AB$1,3)&amp;RIGHT(AB$1,2)&amp;"_"&amp;$3:$3</f>
        <v>T1-20_Stated</v>
      </c>
      <c r="AC2" s="96" t="str">
        <f>LEFT(AC$1,3)&amp;RIGHT(AC$1,2)&amp;"_"&amp;$3:$3</f>
        <v>T2-20_Stated</v>
      </c>
      <c r="AD2" s="96" t="str">
        <f>LEFT(AD$1,3)&amp;RIGHT(AD$1,2)&amp;"_"&amp;$3:$3</f>
        <v>T3-20_Stated</v>
      </c>
      <c r="AE2" s="96" t="str">
        <f>LEFT(AE$1,3)&amp;RIGHT(AE$1,2)&amp;"_"&amp;$3:$3</f>
        <v>T4-20_Stated</v>
      </c>
      <c r="AF2" s="58" t="str">
        <f>SUBSTITUTE(INDEX($AQ$1:$AQ$4,MONTH($1:$1)/3,1)&amp;RIGHT(YEAR($1:$1),2),"FY-","")&amp;"_"&amp;AF$3</f>
        <v>2020_Stated</v>
      </c>
      <c r="AG2" s="141"/>
      <c r="AH2" s="96" t="str">
        <f>LEFT(AH$1,3)&amp;RIGHT(AH$1,2)&amp;"_"&amp;$3:$3</f>
        <v>T4-19_Stated</v>
      </c>
      <c r="AI2" s="143"/>
      <c r="AJ2" s="143"/>
      <c r="AK2" s="142" t="str">
        <f>LEFT(AK$1,3)&amp;RIGHT(AK$1,2)&amp;"_"&amp;$3:$3</f>
        <v>T3-20_Stated</v>
      </c>
      <c r="AL2" s="143"/>
      <c r="AM2" s="143"/>
      <c r="AN2" s="144" t="str">
        <f>SUBSTITUTE(INDEX($AQ$1:$AQ$4,MONTH($1:$1)/3,1)&amp;RIGHT(YEAR($1:$1),2),"FY-","")&amp;"_"&amp;AN$3</f>
        <v>2018_Stated</v>
      </c>
      <c r="AQ2" s="148" t="s">
        <v>104</v>
      </c>
    </row>
    <row r="3" spans="1:48" s="146" customFormat="1" ht="13" outlineLevel="2">
      <c r="A3" s="95" t="s">
        <v>110</v>
      </c>
      <c r="B3" s="97" t="s">
        <v>33</v>
      </c>
      <c r="C3" s="65" t="str">
        <f t="shared" ref="C3:AH3" si="0">$B$3</f>
        <v>Stated</v>
      </c>
      <c r="D3" s="65" t="str">
        <f t="shared" si="0"/>
        <v>Stated</v>
      </c>
      <c r="E3" s="65" t="str">
        <f t="shared" si="0"/>
        <v>Stated</v>
      </c>
      <c r="F3" s="65" t="str">
        <f t="shared" si="0"/>
        <v>Stated</v>
      </c>
      <c r="G3" s="65" t="str">
        <f t="shared" si="0"/>
        <v>Stated</v>
      </c>
      <c r="H3" s="65" t="str">
        <f t="shared" si="0"/>
        <v>Stated</v>
      </c>
      <c r="I3" s="65" t="str">
        <f t="shared" si="0"/>
        <v>Stated</v>
      </c>
      <c r="J3" s="65" t="str">
        <f t="shared" si="0"/>
        <v>Stated</v>
      </c>
      <c r="K3" s="65" t="str">
        <f t="shared" si="0"/>
        <v>Stated</v>
      </c>
      <c r="L3" s="65" t="str">
        <f t="shared" si="0"/>
        <v>Stated</v>
      </c>
      <c r="M3" s="65" t="str">
        <f t="shared" si="0"/>
        <v>Stated</v>
      </c>
      <c r="N3" s="65" t="str">
        <f t="shared" si="0"/>
        <v>Stated</v>
      </c>
      <c r="O3" s="65" t="str">
        <f t="shared" si="0"/>
        <v>Stated</v>
      </c>
      <c r="P3" s="65" t="str">
        <f t="shared" si="0"/>
        <v>Stated</v>
      </c>
      <c r="Q3" s="65" t="str">
        <f t="shared" si="0"/>
        <v>Stated</v>
      </c>
      <c r="R3" s="65" t="str">
        <f t="shared" si="0"/>
        <v>Stated</v>
      </c>
      <c r="S3" s="65" t="str">
        <f t="shared" si="0"/>
        <v>Stated</v>
      </c>
      <c r="T3" s="65" t="str">
        <f t="shared" si="0"/>
        <v>Stated</v>
      </c>
      <c r="U3" s="65" t="str">
        <f t="shared" si="0"/>
        <v>Stated</v>
      </c>
      <c r="V3" s="65" t="str">
        <f t="shared" si="0"/>
        <v>Stated</v>
      </c>
      <c r="W3" s="65" t="str">
        <f t="shared" si="0"/>
        <v>Stated</v>
      </c>
      <c r="X3" s="65" t="str">
        <f t="shared" si="0"/>
        <v>Stated</v>
      </c>
      <c r="Y3" s="65" t="str">
        <f t="shared" si="0"/>
        <v>Stated</v>
      </c>
      <c r="Z3" s="65" t="str">
        <f t="shared" si="0"/>
        <v>Stated</v>
      </c>
      <c r="AA3" s="65" t="str">
        <f t="shared" si="0"/>
        <v>Stated</v>
      </c>
      <c r="AB3" s="65" t="str">
        <f t="shared" si="0"/>
        <v>Stated</v>
      </c>
      <c r="AC3" s="65" t="str">
        <f t="shared" si="0"/>
        <v>Stated</v>
      </c>
      <c r="AD3" s="65" t="str">
        <f t="shared" si="0"/>
        <v>Stated</v>
      </c>
      <c r="AE3" s="65" t="str">
        <f t="shared" si="0"/>
        <v>Stated</v>
      </c>
      <c r="AF3" s="65" t="str">
        <f t="shared" si="0"/>
        <v>Stated</v>
      </c>
      <c r="AG3" s="149"/>
      <c r="AH3" s="65" t="str">
        <f t="shared" si="0"/>
        <v>Stated</v>
      </c>
      <c r="AI3" s="143"/>
      <c r="AJ3" s="143"/>
      <c r="AK3" s="150" t="str">
        <f>$B$3</f>
        <v>Stated</v>
      </c>
      <c r="AL3" s="143"/>
      <c r="AM3" s="143"/>
      <c r="AN3" s="150" t="str">
        <f>$B$3</f>
        <v>Stated</v>
      </c>
      <c r="AQ3" s="148" t="s">
        <v>105</v>
      </c>
    </row>
    <row r="4" spans="1:48" s="146" customFormat="1" ht="14.5" outlineLevel="2">
      <c r="A4" s="95"/>
      <c r="B4" s="98"/>
      <c r="C4" s="99"/>
      <c r="D4" s="99"/>
      <c r="E4" s="99"/>
      <c r="F4" s="99"/>
      <c r="G4" s="99"/>
      <c r="H4" s="99"/>
      <c r="I4" s="99"/>
      <c r="J4" s="99"/>
      <c r="K4" s="98"/>
      <c r="L4" s="99"/>
      <c r="M4" s="151"/>
      <c r="N4" s="151"/>
      <c r="O4" s="152"/>
      <c r="P4" s="152"/>
      <c r="Q4" s="99"/>
      <c r="R4" s="152"/>
      <c r="S4" s="152"/>
      <c r="T4" s="152"/>
      <c r="U4" s="152"/>
      <c r="V4" s="99"/>
      <c r="W4" s="152"/>
      <c r="X4" s="152"/>
      <c r="Y4" s="152"/>
      <c r="Z4" s="152"/>
      <c r="AA4" s="152"/>
      <c r="AB4" s="152"/>
      <c r="AC4" s="152"/>
      <c r="AD4" s="152"/>
      <c r="AE4" s="152"/>
      <c r="AF4" s="152"/>
      <c r="AG4" s="153"/>
      <c r="AH4" s="154"/>
      <c r="AI4" s="143"/>
      <c r="AJ4" s="143"/>
      <c r="AK4" s="154"/>
      <c r="AL4" s="143"/>
      <c r="AM4" s="143"/>
      <c r="AN4" s="154"/>
      <c r="AQ4" s="155" t="s">
        <v>106</v>
      </c>
    </row>
    <row r="5" spans="1:48" s="146" customFormat="1" ht="13.5" customHeight="1">
      <c r="A5" s="26"/>
      <c r="B5" s="100"/>
      <c r="C5" s="100"/>
      <c r="D5" s="100"/>
      <c r="E5" s="100"/>
      <c r="F5" s="100"/>
      <c r="G5" s="100"/>
      <c r="H5" s="100"/>
      <c r="I5" s="100"/>
      <c r="J5" s="100"/>
      <c r="K5" s="100"/>
      <c r="L5" s="100"/>
      <c r="M5" s="100"/>
      <c r="N5" s="100"/>
      <c r="O5" s="156"/>
      <c r="P5" s="156"/>
      <c r="Q5" s="100"/>
      <c r="R5" s="156"/>
      <c r="S5" s="156"/>
      <c r="T5" s="156"/>
      <c r="U5" s="156"/>
      <c r="V5" s="100"/>
      <c r="W5" s="156"/>
      <c r="X5" s="156"/>
      <c r="Y5" s="156"/>
      <c r="Z5" s="156"/>
      <c r="AA5" s="156"/>
      <c r="AB5" s="156"/>
      <c r="AC5" s="156"/>
      <c r="AD5" s="156"/>
      <c r="AE5" s="156"/>
      <c r="AF5" s="156"/>
      <c r="AG5" s="157"/>
      <c r="AI5" s="143"/>
      <c r="AJ5" s="143"/>
      <c r="AL5" s="143"/>
      <c r="AM5" s="143"/>
      <c r="AO5" s="143"/>
    </row>
    <row r="6" spans="1:48" s="146" customFormat="1" ht="13.5" customHeight="1">
      <c r="A6" s="26"/>
      <c r="B6" s="100"/>
      <c r="C6" s="100"/>
      <c r="D6" s="100"/>
      <c r="E6" s="100"/>
      <c r="F6" s="100"/>
      <c r="G6" s="100"/>
      <c r="H6" s="100"/>
      <c r="I6" s="100"/>
      <c r="J6" s="100"/>
      <c r="K6" s="100"/>
      <c r="L6" s="100"/>
      <c r="M6" s="100"/>
      <c r="N6" s="100"/>
      <c r="O6" s="156"/>
      <c r="P6" s="156"/>
      <c r="Q6" s="100"/>
      <c r="R6" s="156"/>
      <c r="S6" s="156"/>
      <c r="T6" s="156"/>
      <c r="U6" s="156"/>
      <c r="V6" s="100"/>
      <c r="W6" s="156"/>
      <c r="X6" s="156"/>
      <c r="Y6" s="156"/>
      <c r="Z6" s="156"/>
      <c r="AA6" s="156"/>
      <c r="AB6" s="156"/>
      <c r="AC6" s="156"/>
      <c r="AD6" s="156"/>
      <c r="AE6" s="156"/>
      <c r="AF6" s="156"/>
      <c r="AG6" s="157"/>
      <c r="AI6" s="143"/>
      <c r="AJ6" s="143"/>
      <c r="AL6" s="143"/>
      <c r="AM6" s="143"/>
      <c r="AO6" s="143"/>
    </row>
    <row r="7" spans="1:48" s="146" customFormat="1" ht="13.5" customHeight="1">
      <c r="A7" s="26"/>
      <c r="B7" s="100"/>
      <c r="C7" s="100"/>
      <c r="D7" s="100"/>
      <c r="E7" s="100"/>
      <c r="F7" s="100"/>
      <c r="G7" s="100"/>
      <c r="H7" s="100"/>
      <c r="I7" s="100"/>
      <c r="J7" s="100"/>
      <c r="K7" s="100"/>
      <c r="L7" s="100"/>
      <c r="M7" s="100"/>
      <c r="N7" s="100"/>
      <c r="O7" s="156"/>
      <c r="P7" s="156"/>
      <c r="Q7" s="100"/>
      <c r="R7" s="156"/>
      <c r="S7" s="156"/>
      <c r="T7" s="156"/>
      <c r="U7" s="156"/>
      <c r="V7" s="100"/>
      <c r="W7" s="156"/>
      <c r="X7" s="156"/>
      <c r="Y7" s="156"/>
      <c r="Z7" s="156"/>
      <c r="AA7" s="156"/>
      <c r="AB7" s="156"/>
      <c r="AC7" s="156"/>
      <c r="AD7" s="156"/>
      <c r="AE7" s="156"/>
      <c r="AF7" s="156"/>
      <c r="AG7" s="157"/>
      <c r="AI7" s="143"/>
      <c r="AJ7" s="143"/>
      <c r="AL7" s="143"/>
      <c r="AM7" s="143"/>
      <c r="AO7" s="143"/>
    </row>
    <row r="8" spans="1:48" s="146" customFormat="1" ht="13.5" customHeight="1">
      <c r="A8" s="26"/>
      <c r="B8" s="100"/>
      <c r="C8" s="100"/>
      <c r="D8" s="100"/>
      <c r="E8" s="100"/>
      <c r="F8" s="100"/>
      <c r="G8" s="100"/>
      <c r="H8" s="100"/>
      <c r="I8" s="100"/>
      <c r="J8" s="100"/>
      <c r="K8" s="100"/>
      <c r="L8" s="100"/>
      <c r="M8" s="100"/>
      <c r="N8" s="100"/>
      <c r="O8" s="156"/>
      <c r="P8" s="156"/>
      <c r="Q8" s="100"/>
      <c r="R8" s="156"/>
      <c r="S8" s="156"/>
      <c r="T8" s="156"/>
      <c r="U8" s="156"/>
      <c r="V8" s="100"/>
      <c r="W8" s="156"/>
      <c r="X8" s="156"/>
      <c r="Y8" s="156"/>
      <c r="Z8" s="156"/>
      <c r="AA8" s="156"/>
      <c r="AB8" s="156"/>
      <c r="AC8" s="156"/>
      <c r="AD8" s="156"/>
      <c r="AE8" s="156"/>
      <c r="AF8" s="156"/>
      <c r="AG8" s="157"/>
      <c r="AI8" s="143"/>
      <c r="AJ8" s="143"/>
      <c r="AL8" s="143"/>
      <c r="AM8" s="143"/>
      <c r="AO8" s="143"/>
    </row>
    <row r="9" spans="1:48" s="146" customFormat="1" ht="13.5" customHeight="1">
      <c r="A9" s="26"/>
      <c r="B9" s="100"/>
      <c r="C9" s="100"/>
      <c r="D9" s="100"/>
      <c r="E9" s="100"/>
      <c r="F9" s="100"/>
      <c r="G9" s="100"/>
      <c r="H9" s="100"/>
      <c r="I9" s="100"/>
      <c r="J9" s="100"/>
      <c r="K9" s="100"/>
      <c r="L9" s="100"/>
      <c r="M9" s="100"/>
      <c r="N9" s="100"/>
      <c r="O9" s="156"/>
      <c r="P9" s="156"/>
      <c r="Q9" s="100"/>
      <c r="R9" s="156"/>
      <c r="S9" s="156"/>
      <c r="T9" s="156"/>
      <c r="U9" s="156"/>
      <c r="V9" s="100"/>
      <c r="W9" s="156"/>
      <c r="X9" s="156"/>
      <c r="Y9" s="156"/>
      <c r="Z9" s="156"/>
      <c r="AA9" s="156"/>
      <c r="AB9" s="156"/>
      <c r="AC9" s="156"/>
      <c r="AD9" s="156"/>
      <c r="AE9" s="156"/>
      <c r="AF9" s="156"/>
      <c r="AG9" s="157"/>
      <c r="AI9" s="143"/>
      <c r="AJ9" s="143"/>
      <c r="AL9" s="143"/>
      <c r="AM9" s="143"/>
      <c r="AO9" s="143"/>
    </row>
    <row r="10" spans="1:48" s="146" customFormat="1" ht="19">
      <c r="A10" s="26"/>
      <c r="B10" s="2" t="str">
        <f>"CRÉDIT AGRICOLE S.A. QUARTERLY SERIES - "&amp;UPPER($B$3)&amp;" EARNINGS"</f>
        <v>CRÉDIT AGRICOLE S.A. QUARTERLY SERIES - STATED EARNINGS</v>
      </c>
      <c r="C10" s="100"/>
      <c r="D10" s="100"/>
      <c r="E10" s="100"/>
      <c r="F10" s="100"/>
      <c r="G10" s="100"/>
      <c r="H10" s="100"/>
      <c r="I10" s="100"/>
      <c r="J10" s="100"/>
      <c r="K10" s="100"/>
      <c r="L10" s="100"/>
      <c r="M10" s="100"/>
      <c r="N10" s="100"/>
      <c r="O10" s="156"/>
      <c r="P10" s="156"/>
      <c r="Q10" s="100"/>
      <c r="R10" s="156"/>
      <c r="S10" s="156"/>
      <c r="T10" s="156"/>
      <c r="U10" s="156"/>
      <c r="V10" s="100"/>
      <c r="W10" s="156"/>
      <c r="X10" s="156"/>
      <c r="Y10" s="156"/>
      <c r="Z10" s="156"/>
      <c r="AA10" s="156"/>
      <c r="AB10" s="156"/>
      <c r="AC10" s="156"/>
      <c r="AD10" s="156"/>
      <c r="AE10" s="156"/>
      <c r="AF10" s="156"/>
      <c r="AG10" s="157"/>
      <c r="AI10" s="143"/>
      <c r="AJ10" s="143"/>
      <c r="AL10" s="143"/>
      <c r="AM10" s="143"/>
      <c r="AO10" s="143"/>
    </row>
    <row r="11" spans="1:48" s="146" customFormat="1" ht="13.5" customHeight="1">
      <c r="A11" s="26"/>
      <c r="B11" s="100"/>
      <c r="C11" s="100"/>
      <c r="D11" s="100"/>
      <c r="E11" s="100"/>
      <c r="F11" s="100"/>
      <c r="G11" s="100"/>
      <c r="H11" s="100"/>
      <c r="I11" s="100"/>
      <c r="J11" s="100"/>
      <c r="K11" s="100"/>
      <c r="L11" s="100"/>
      <c r="M11" s="100"/>
      <c r="N11" s="100"/>
      <c r="O11" s="156"/>
      <c r="P11" s="156"/>
      <c r="Q11" s="100"/>
      <c r="R11" s="156"/>
      <c r="S11" s="156"/>
      <c r="T11" s="156"/>
      <c r="U11" s="156"/>
      <c r="V11" s="100"/>
      <c r="W11" s="156"/>
      <c r="X11" s="156"/>
      <c r="Y11" s="156"/>
      <c r="Z11" s="156"/>
      <c r="AA11" s="156"/>
      <c r="AB11" s="156"/>
      <c r="AC11" s="156"/>
      <c r="AD11" s="156"/>
      <c r="AE11" s="156"/>
      <c r="AF11" s="156"/>
      <c r="AG11" s="157"/>
      <c r="AI11" s="143"/>
      <c r="AJ11" s="143"/>
      <c r="AL11" s="143"/>
      <c r="AM11" s="143"/>
      <c r="AO11" s="143"/>
    </row>
    <row r="12" spans="1:48" s="146" customFormat="1" ht="16" thickBot="1">
      <c r="A12" s="26"/>
      <c r="B12" s="101" t="s">
        <v>111</v>
      </c>
      <c r="C12" s="102"/>
      <c r="D12" s="102"/>
      <c r="E12" s="102"/>
      <c r="F12" s="102"/>
      <c r="G12" s="102"/>
      <c r="H12" s="102"/>
      <c r="I12" s="102"/>
      <c r="J12" s="102"/>
      <c r="K12" s="102"/>
      <c r="L12" s="102"/>
      <c r="M12" s="102"/>
      <c r="N12" s="102"/>
      <c r="O12" s="158"/>
      <c r="P12" s="158"/>
      <c r="Q12" s="102"/>
      <c r="R12" s="158"/>
      <c r="S12" s="158"/>
      <c r="T12" s="158"/>
      <c r="U12" s="158"/>
      <c r="V12" s="102"/>
      <c r="W12" s="158"/>
      <c r="X12" s="158"/>
      <c r="Y12" s="158"/>
      <c r="Z12" s="158"/>
      <c r="AA12" s="158"/>
      <c r="AB12" s="158"/>
      <c r="AC12" s="158"/>
      <c r="AD12" s="158"/>
      <c r="AE12" s="158"/>
      <c r="AF12" s="158"/>
      <c r="AG12" s="157"/>
      <c r="AH12" s="159"/>
      <c r="AI12" s="160"/>
      <c r="AJ12" s="160"/>
      <c r="AK12" s="159"/>
      <c r="AL12" s="160"/>
      <c r="AM12" s="160"/>
      <c r="AN12" s="159"/>
      <c r="AO12" s="160"/>
    </row>
    <row r="13" spans="1:48" ht="13">
      <c r="A13" s="26"/>
      <c r="AI13" s="143"/>
      <c r="AJ13" s="143"/>
      <c r="AL13" s="143"/>
      <c r="AM13" s="143"/>
      <c r="AO13" s="143"/>
    </row>
    <row r="14" spans="1:48" s="146" customFormat="1" ht="26">
      <c r="A14" s="26"/>
      <c r="B14" s="30" t="s">
        <v>36</v>
      </c>
      <c r="C14" s="69" t="str">
        <f>SUBSTITUTE(SUBSTITUTE($1:$1,"T","Q"),"-20","-")&amp;"
"&amp;$3:$3</f>
        <v>Q1-15
Stated</v>
      </c>
      <c r="D14" s="69" t="str">
        <f>SUBSTITUTE(SUBSTITUTE($1:$1,"T","Q"),"-20","-")&amp;"
"&amp;$3:$3</f>
        <v>Q2-15
Stated</v>
      </c>
      <c r="E14" s="69" t="str">
        <f>SUBSTITUTE(SUBSTITUTE($1:$1,"T","Q"),"-20","-")&amp;"
"&amp;$3:$3</f>
        <v>Q3-15
Stated</v>
      </c>
      <c r="F14" s="69" t="str">
        <f>SUBSTITUTE(SUBSTITUTE($1:$1,"T","Q"),"-20","-")&amp;"
"&amp;$3:$3</f>
        <v>Q4-15
Stated</v>
      </c>
      <c r="G14" s="70" t="str">
        <f>INDEX($AQ$1:$AQ$4,MONTH($1:$1)/3,1)&amp;RIGHT(YEAR($1:$1),2)&amp;"
"&amp;$3:$3</f>
        <v>FY-2015
Stated</v>
      </c>
      <c r="H14" s="69" t="str">
        <f>SUBSTITUTE(SUBSTITUTE($1:$1,"T","Q"),"-20","-")&amp;"
"&amp;$3:$3</f>
        <v>Q1-16
Stated</v>
      </c>
      <c r="I14" s="69" t="str">
        <f>SUBSTITUTE(SUBSTITUTE($1:$1,"T","Q"),"-20","-")&amp;"
"&amp;$3:$3</f>
        <v>Q2-16
Stated</v>
      </c>
      <c r="J14" s="69" t="str">
        <f>SUBSTITUTE(SUBSTITUTE($1:$1,"T","Q"),"-20","-")&amp;"
"&amp;$3:$3</f>
        <v>Q3-16
Stated</v>
      </c>
      <c r="K14" s="69" t="str">
        <f>SUBSTITUTE(SUBSTITUTE($1:$1,"T","Q"),"-20","-")&amp;"
"&amp;$3:$3</f>
        <v>Q4-16
Stated</v>
      </c>
      <c r="L14" s="70" t="str">
        <f>INDEX($AQ$1:$AQ$4,MONTH($1:$1)/3,1)&amp;RIGHT(YEAR($1:$1),2)&amp;"
"&amp;$3:$3</f>
        <v>FY-2016
Stated</v>
      </c>
      <c r="M14" s="69" t="str">
        <f>SUBSTITUTE(SUBSTITUTE($1:$1,"T","Q"),"-20","-")&amp;"
"&amp;$3:$3</f>
        <v>Q1-17
Stated</v>
      </c>
      <c r="N14" s="69" t="str">
        <f>SUBSTITUTE(SUBSTITUTE($1:$1,"T","Q"),"-20","-")&amp;"
"&amp;$3:$3</f>
        <v>Q2-17
Stated</v>
      </c>
      <c r="O14" s="69" t="str">
        <f>SUBSTITUTE(SUBSTITUTE($1:$1,"T","Q"),"-20","-")&amp;"
"&amp;$3:$3</f>
        <v>Q3-17
Stated</v>
      </c>
      <c r="P14" s="69" t="str">
        <f>SUBSTITUTE(SUBSTITUTE($1:$1,"T","Q"),"-20","-")&amp;"
"&amp;$3:$3</f>
        <v>Q4-17
Stated</v>
      </c>
      <c r="Q14" s="70" t="str">
        <f>INDEX($AQ$1:$AQ$4,MONTH($1:$1)/3,1)&amp;RIGHT(YEAR($1:$1),2)&amp;"
"&amp;$3:$3</f>
        <v>FY-2017
Stated</v>
      </c>
      <c r="R14" s="69" t="str">
        <f>SUBSTITUTE(SUBSTITUTE($1:$1,"T","Q"),"-20","-")&amp;"
"&amp;$3:$3</f>
        <v>Q1-18
Stated</v>
      </c>
      <c r="S14" s="69" t="str">
        <f>SUBSTITUTE(SUBSTITUTE($1:$1,"T","Q"),"-20","-")&amp;"
"&amp;$3:$3</f>
        <v>Q2-18
Stated</v>
      </c>
      <c r="T14" s="69" t="str">
        <f>SUBSTITUTE(SUBSTITUTE($1:$1,"T","Q"),"-20","-")&amp;"
"&amp;$3:$3</f>
        <v>Q3-18
Stated</v>
      </c>
      <c r="U14" s="69" t="str">
        <f>SUBSTITUTE(SUBSTITUTE($1:$1,"T","Q"),"-20","-")&amp;"
"&amp;$3:$3</f>
        <v>Q4-18
Stated</v>
      </c>
      <c r="V14" s="70" t="str">
        <f>INDEX($AQ$1:$AQ$4,MONTH($1:$1)/3,1)&amp;RIGHT(YEAR($1:$1),2)&amp;"
"&amp;$3:$3</f>
        <v>FY-2018
Stated</v>
      </c>
      <c r="W14" s="69" t="str">
        <f>SUBSTITUTE(SUBSTITUTE($1:$1,"T","Q"),"-20","-")&amp;"
"&amp;$3:$3</f>
        <v>Q1-19
Stated</v>
      </c>
      <c r="X14" s="69" t="str">
        <f>SUBSTITUTE(SUBSTITUTE($1:$1,"T","Q"),"-20","-")&amp;"
"&amp;$3:$3</f>
        <v>Q2-19
Stated</v>
      </c>
      <c r="Y14" s="69" t="str">
        <f>SUBSTITUTE(SUBSTITUTE($1:$1,"T","Q"),"-20","-")&amp;"
"&amp;$3:$3</f>
        <v>Q3-19
Stated</v>
      </c>
      <c r="Z14" s="69" t="str">
        <f>SUBSTITUTE(SUBSTITUTE($1:$1,"T","Q"),"-20","-")&amp;"
"&amp;$3:$3</f>
        <v>Q4-19
Stated</v>
      </c>
      <c r="AA14" s="70" t="str">
        <f>INDEX($AQ$1:$AQ$4,MONTH($1:$1)/3,1)&amp;RIGHT(YEAR($1:$1),2)&amp;"
"&amp;$3:$3</f>
        <v>FY-2019
Stated</v>
      </c>
      <c r="AB14" s="69" t="str">
        <f>SUBSTITUTE(SUBSTITUTE($1:$1,"T","Q"),"-20","-")&amp;"
"&amp;$3:$3</f>
        <v>Q1-20
Stated</v>
      </c>
      <c r="AC14" s="69" t="str">
        <f>SUBSTITUTE(SUBSTITUTE($1:$1,"T","Q"),"-20","-")&amp;"
"&amp;$3:$3</f>
        <v>Q2-20
Stated</v>
      </c>
      <c r="AD14" s="69" t="str">
        <f>SUBSTITUTE(SUBSTITUTE($1:$1,"T","Q"),"-20","-")&amp;"
"&amp;$3:$3</f>
        <v>Q3-20
Stated</v>
      </c>
      <c r="AE14" s="69" t="str">
        <f>SUBSTITUTE(SUBSTITUTE($1:$1,"T","Q"),"-20","-")&amp;"
"&amp;$3:$3</f>
        <v>Q4-20
Stated</v>
      </c>
      <c r="AF14" s="70" t="str">
        <f>INDEX($AQ$1:$AQ$4,MONTH($1:$1)/3,1)&amp;RIGHT(YEAR($1:$1),2)&amp;"
"&amp;$3:$3</f>
        <v>FY-2020
Stated</v>
      </c>
      <c r="AG14" s="161"/>
      <c r="AH14" s="162" t="str">
        <f>SUBSTITUTE(SUBSTITUTE($1:$1,"T","Q"),"-20","-")&amp;"
"&amp;$3:$3</f>
        <v>Q4-19
Stated</v>
      </c>
      <c r="AI14" s="163" t="str">
        <f>LEFT($AE:$AE,2)&amp;"/"&amp;LEFT(AH:AH,2)</f>
        <v>Q4/Q4</v>
      </c>
      <c r="AJ14" s="163"/>
      <c r="AK14" s="162" t="str">
        <f>SUBSTITUTE(SUBSTITUTE($1:$1,"T","Q"),"-20","-")&amp;"
"&amp;$3:$3</f>
        <v>Q3-20
Stated</v>
      </c>
      <c r="AL14" s="163" t="str">
        <f>LEFT($AE:$AE,2)&amp;"/"&amp;LEFT(AK:AK,2)</f>
        <v>Q4/Q3</v>
      </c>
      <c r="AM14" s="163"/>
      <c r="AN14" s="162" t="str">
        <f>INDEX($AQ$1:$AQ$4,MONTH($1:$1)/3,1)&amp;RIGHT(YEAR($1:$1),2)&amp;"
"&amp;$3:$3</f>
        <v>FY-2018
Stated</v>
      </c>
      <c r="AO14" s="163" t="str">
        <f>LEFT($V:$V,2)&amp;"/"&amp;LEFT($AN:$AN,2)</f>
        <v>FY/FY</v>
      </c>
    </row>
    <row r="15" spans="1:48" ht="13">
      <c r="A15" s="26"/>
      <c r="B15" s="31"/>
      <c r="AI15" s="143"/>
      <c r="AJ15" s="143"/>
      <c r="AL15" s="143"/>
      <c r="AM15" s="143"/>
      <c r="AO15" s="143"/>
    </row>
    <row r="16" spans="1:48" ht="13">
      <c r="A16" s="28" t="s">
        <v>117</v>
      </c>
      <c r="B16" s="33" t="s">
        <v>38</v>
      </c>
      <c r="C16" s="103">
        <v>4359</v>
      </c>
      <c r="D16" s="103">
        <v>4628</v>
      </c>
      <c r="E16" s="103">
        <v>3918</v>
      </c>
      <c r="F16" s="104">
        <v>4289</v>
      </c>
      <c r="G16" s="105">
        <v>17194</v>
      </c>
      <c r="H16" s="104">
        <v>3798.8386682201699</v>
      </c>
      <c r="I16" s="104">
        <v>4737.6718253951203</v>
      </c>
      <c r="J16" s="104">
        <v>3738.7104828648598</v>
      </c>
      <c r="K16" s="104">
        <v>4579.3070617006997</v>
      </c>
      <c r="L16" s="105">
        <v>16854.528038180899</v>
      </c>
      <c r="M16" s="104">
        <v>4700.1430532122504</v>
      </c>
      <c r="N16" s="104">
        <v>4708.1167191521899</v>
      </c>
      <c r="O16" s="104">
        <v>4574.6416851868998</v>
      </c>
      <c r="P16" s="104">
        <v>4651.3613954499397</v>
      </c>
      <c r="Q16" s="105">
        <v>18634.262853001299</v>
      </c>
      <c r="R16" s="104">
        <v>4909.2025589662899</v>
      </c>
      <c r="S16" s="104">
        <v>5171.4245662680796</v>
      </c>
      <c r="T16" s="104">
        <v>4801.6106404936199</v>
      </c>
      <c r="U16" s="104">
        <v>4853.3587926432001</v>
      </c>
      <c r="V16" s="105">
        <v>19735.596558371199</v>
      </c>
      <c r="W16" s="104">
        <v>4854.5494008318301</v>
      </c>
      <c r="X16" s="104">
        <v>5149.1447993397296</v>
      </c>
      <c r="Y16" s="104">
        <v>5030.6622253014202</v>
      </c>
      <c r="Z16" s="104">
        <v>5118.5479235461598</v>
      </c>
      <c r="AA16" s="105">
        <v>20152.9043490191</v>
      </c>
      <c r="AB16" s="105">
        <v>5200.2065778018396</v>
      </c>
      <c r="AC16" s="105">
        <v>4896.8386180473499</v>
      </c>
      <c r="AD16" s="105">
        <v>5151.1544046257304</v>
      </c>
      <c r="AE16" s="105">
        <v>5251.4148840082198</v>
      </c>
      <c r="AF16" s="105">
        <v>20499.6144844831</v>
      </c>
      <c r="AH16" s="195">
        <v>5118.5479235461598</v>
      </c>
      <c r="AI16" s="196">
        <f>IF(ISERROR($AE16/AH16),"ns",IF($AE16/AH16&gt;200%,"x"&amp;(ROUND($AE16/AH16,1)),IF($AE16/AH16&lt;0,"ns",$AE16/AH16-1)))</f>
        <v>2.5957940112439015E-2</v>
      </c>
      <c r="AJ16" s="196"/>
      <c r="AK16" s="195">
        <v>5151.1544046257304</v>
      </c>
      <c r="AL16" s="196">
        <f>IF(ISERROR($AE16/AK16),"ns",IF($AE16/AK16&gt;200%,"x"&amp;(ROUND($AE16/AK16,1)),IF($AE16/AK16&lt;0,"ns",$AE16/AK16-1)))</f>
        <v>1.9463691341198297E-2</v>
      </c>
      <c r="AM16" s="196"/>
      <c r="AN16" s="195">
        <v>19735.596558371199</v>
      </c>
      <c r="AO16" s="196">
        <f>IF(ISERROR($AA16/AN16),"ns",IF($AA16/AN16&gt;200%,"x"&amp;(ROUND($AA16/AN16,1)),IF($AA16/AN16&lt;0,"ns",$AA16/AN16-1)))</f>
        <v>2.1144929134198964E-2</v>
      </c>
      <c r="AP16" s="197"/>
      <c r="AQ16" s="197"/>
      <c r="AR16" s="197"/>
      <c r="AS16" s="197" t="b">
        <f t="shared" ref="AS16:AS30" si="1">AH16=X16</f>
        <v>0</v>
      </c>
      <c r="AT16" s="197" t="b">
        <f t="shared" ref="AT16:AT30" si="2">AK16=AB16</f>
        <v>0</v>
      </c>
      <c r="AU16" s="197" t="b">
        <f t="shared" ref="AU16:AU30" si="3">AN16=V16</f>
        <v>1</v>
      </c>
      <c r="AV16" s="197" t="b">
        <f t="shared" ref="AV16:AV30" si="4">V16=(R:R+S:S+T:T+U:U)</f>
        <v>1</v>
      </c>
    </row>
    <row r="17" spans="1:48" ht="13">
      <c r="A17" s="26" t="s">
        <v>118</v>
      </c>
      <c r="B17" s="34" t="s">
        <v>40</v>
      </c>
      <c r="C17" s="106">
        <v>-3153</v>
      </c>
      <c r="D17" s="106">
        <v>-2786</v>
      </c>
      <c r="E17" s="106">
        <v>-2738</v>
      </c>
      <c r="F17" s="107">
        <v>-2906</v>
      </c>
      <c r="G17" s="108">
        <v>-11583</v>
      </c>
      <c r="H17" s="107">
        <v>-3175.52530232955</v>
      </c>
      <c r="I17" s="107">
        <v>-2849.7682467780201</v>
      </c>
      <c r="J17" s="107">
        <v>-2688.0808593635902</v>
      </c>
      <c r="K17" s="107">
        <v>-2981.1180973180099</v>
      </c>
      <c r="L17" s="108">
        <v>-11694.4925057892</v>
      </c>
      <c r="M17" s="107">
        <v>-3227.9678605034601</v>
      </c>
      <c r="N17" s="107">
        <v>-2805.1124219063599</v>
      </c>
      <c r="O17" s="107">
        <v>-2902.3439040471599</v>
      </c>
      <c r="P17" s="107">
        <v>-3267.5194454001098</v>
      </c>
      <c r="Q17" s="108">
        <v>-12202.943631857101</v>
      </c>
      <c r="R17" s="107">
        <v>-3400.9426687729301</v>
      </c>
      <c r="S17" s="107">
        <v>-2976.5503994855098</v>
      </c>
      <c r="T17" s="107">
        <v>-2998.0609351865601</v>
      </c>
      <c r="U17" s="107">
        <v>-3212.75782887894</v>
      </c>
      <c r="V17" s="108">
        <v>-12588.311832324</v>
      </c>
      <c r="W17" s="107">
        <v>-3435.5788164208998</v>
      </c>
      <c r="X17" s="107">
        <v>-3038.3258118660001</v>
      </c>
      <c r="Y17" s="107">
        <v>-3026.90913588484</v>
      </c>
      <c r="Z17" s="107">
        <v>-3259.6041036557599</v>
      </c>
      <c r="AA17" s="108">
        <v>-12760.4178678275</v>
      </c>
      <c r="AB17" s="108">
        <v>-3614.6321741900001</v>
      </c>
      <c r="AC17" s="108">
        <v>-3058.9442945344299</v>
      </c>
      <c r="AD17" s="108">
        <v>-2991.1869781502</v>
      </c>
      <c r="AE17" s="108">
        <v>-3226.1884366534</v>
      </c>
      <c r="AF17" s="108">
        <v>-12890.951883528</v>
      </c>
      <c r="AH17" s="198">
        <v>-3259.6041036557599</v>
      </c>
      <c r="AI17" s="196">
        <f t="shared" ref="AI17:AI30" si="5">IF(ISERROR($AE17/AH17),"ns",IF($AE17/AH17&gt;200%,"x"&amp;(ROUND($AE17/AH17,1)),IF($AE17/AH17&lt;0,"ns",$AE17/AH17-1)))</f>
        <v>-1.0251449544097402E-2</v>
      </c>
      <c r="AJ17" s="199"/>
      <c r="AK17" s="198">
        <v>-2991.1869781502</v>
      </c>
      <c r="AL17" s="196">
        <f t="shared" ref="AL17:AL30" si="6">IF(ISERROR($AE17/AK17),"ns",IF($AE17/AK17&gt;200%,"x"&amp;(ROUND($AE17/AK17,1)),IF($AE17/AK17&lt;0,"ns",$AE17/AK17-1)))</f>
        <v>7.8564616729017933E-2</v>
      </c>
      <c r="AM17" s="199"/>
      <c r="AN17" s="198">
        <v>-12588.311832324</v>
      </c>
      <c r="AO17" s="196">
        <f t="shared" ref="AO17:AO30" si="7">IF(ISERROR($AA17/AN17),"ns",IF($AA17/AN17&gt;200%,"x"&amp;(ROUND($AA17/AN17,1)),IF($AA17/AN17&lt;0,"ns",$AA17/AN17-1)))</f>
        <v>1.3671891656001911E-2</v>
      </c>
      <c r="AS17" s="146" t="b">
        <f t="shared" si="1"/>
        <v>0</v>
      </c>
      <c r="AT17" s="146" t="b">
        <f t="shared" si="2"/>
        <v>0</v>
      </c>
      <c r="AU17" s="146" t="b">
        <f t="shared" si="3"/>
        <v>1</v>
      </c>
      <c r="AV17" s="146" t="b">
        <f t="shared" si="4"/>
        <v>0</v>
      </c>
    </row>
    <row r="18" spans="1:48" ht="13">
      <c r="A18" s="109" t="s">
        <v>119</v>
      </c>
      <c r="B18" s="36" t="s">
        <v>42</v>
      </c>
      <c r="C18" s="110"/>
      <c r="D18" s="110"/>
      <c r="E18" s="110"/>
      <c r="F18" s="111"/>
      <c r="G18" s="112"/>
      <c r="H18" s="111">
        <v>-208.20000000000002</v>
      </c>
      <c r="I18" s="111">
        <v>-37.289999999999985</v>
      </c>
      <c r="J18" s="111">
        <v>4.5919999999999996</v>
      </c>
      <c r="K18" s="111">
        <v>0</v>
      </c>
      <c r="L18" s="112">
        <v>-240.898</v>
      </c>
      <c r="M18" s="111">
        <v>-232.29000000000002</v>
      </c>
      <c r="N18" s="111">
        <v>-9.8051777258163604</v>
      </c>
      <c r="O18" s="111">
        <v>0</v>
      </c>
      <c r="P18" s="111">
        <v>0</v>
      </c>
      <c r="Q18" s="112">
        <v>-242.09517772581637</v>
      </c>
      <c r="R18" s="111">
        <v>-291.28229388248832</v>
      </c>
      <c r="S18" s="111">
        <v>-10.815904254287659</v>
      </c>
      <c r="T18" s="111">
        <v>0</v>
      </c>
      <c r="U18" s="111">
        <v>0</v>
      </c>
      <c r="V18" s="112">
        <v>-302.09819813677598</v>
      </c>
      <c r="W18" s="111">
        <v>-331.77900396668571</v>
      </c>
      <c r="X18" s="111">
        <v>-5.6986711717985052</v>
      </c>
      <c r="Y18" s="111">
        <v>-2.36</v>
      </c>
      <c r="Z18" s="111">
        <v>-3.5239115158010037E-3</v>
      </c>
      <c r="AA18" s="112">
        <v>-339.84119905</v>
      </c>
      <c r="AB18" s="112">
        <v>-360.32877207942448</v>
      </c>
      <c r="AC18" s="112">
        <v>-78.511224245599152</v>
      </c>
      <c r="AD18" s="112">
        <v>0</v>
      </c>
      <c r="AE18" s="112">
        <v>0</v>
      </c>
      <c r="AF18" s="112">
        <v>-438.83999632502366</v>
      </c>
      <c r="AH18" s="200">
        <v>-3.5239115158010037E-3</v>
      </c>
      <c r="AI18" s="196">
        <f t="shared" si="5"/>
        <v>-1</v>
      </c>
      <c r="AJ18" s="201"/>
      <c r="AK18" s="200">
        <v>0</v>
      </c>
      <c r="AL18" s="196" t="str">
        <f t="shared" si="6"/>
        <v>ns</v>
      </c>
      <c r="AM18" s="201"/>
      <c r="AN18" s="200">
        <v>-302.09819813677598</v>
      </c>
      <c r="AO18" s="196">
        <f t="shared" si="7"/>
        <v>0.1249362000369687</v>
      </c>
      <c r="AP18" s="202"/>
      <c r="AQ18" s="202"/>
      <c r="AR18" s="202"/>
      <c r="AS18" s="202" t="b">
        <f t="shared" si="1"/>
        <v>0</v>
      </c>
      <c r="AT18" s="202" t="b">
        <f t="shared" si="2"/>
        <v>0</v>
      </c>
      <c r="AU18" s="202" t="b">
        <f t="shared" si="3"/>
        <v>1</v>
      </c>
      <c r="AV18" s="202" t="b">
        <f t="shared" si="4"/>
        <v>1</v>
      </c>
    </row>
    <row r="19" spans="1:48" ht="13">
      <c r="A19" s="28" t="s">
        <v>120</v>
      </c>
      <c r="B19" s="33" t="s">
        <v>44</v>
      </c>
      <c r="C19" s="103">
        <v>1206</v>
      </c>
      <c r="D19" s="103">
        <v>1842</v>
      </c>
      <c r="E19" s="103">
        <v>1180</v>
      </c>
      <c r="F19" s="104">
        <v>1383</v>
      </c>
      <c r="G19" s="105">
        <v>5611</v>
      </c>
      <c r="H19" s="104">
        <v>623.313365890618</v>
      </c>
      <c r="I19" s="104">
        <v>1887.90357861711</v>
      </c>
      <c r="J19" s="104">
        <v>1050.6296235012701</v>
      </c>
      <c r="K19" s="104">
        <v>1598.1889643826901</v>
      </c>
      <c r="L19" s="105">
        <v>5160.0355323916901</v>
      </c>
      <c r="M19" s="104">
        <v>1472.1751927087901</v>
      </c>
      <c r="N19" s="104">
        <v>1903.00429724583</v>
      </c>
      <c r="O19" s="104">
        <v>1672.29778113973</v>
      </c>
      <c r="P19" s="104">
        <v>1383.8419500498401</v>
      </c>
      <c r="Q19" s="105">
        <v>6431.3192211442001</v>
      </c>
      <c r="R19" s="104">
        <v>1508.25989019336</v>
      </c>
      <c r="S19" s="104">
        <v>2194.8741667825602</v>
      </c>
      <c r="T19" s="104">
        <v>1803.5497053070601</v>
      </c>
      <c r="U19" s="104">
        <v>1640.6009637642601</v>
      </c>
      <c r="V19" s="105">
        <v>7147.2847260472499</v>
      </c>
      <c r="W19" s="104">
        <v>1418.9705844109301</v>
      </c>
      <c r="X19" s="104">
        <v>2110.81898747373</v>
      </c>
      <c r="Y19" s="104">
        <v>2003.75308941658</v>
      </c>
      <c r="Z19" s="104">
        <v>1858.9438198903899</v>
      </c>
      <c r="AA19" s="105">
        <v>7392.4864811916304</v>
      </c>
      <c r="AB19" s="105">
        <v>1585.5744036118399</v>
      </c>
      <c r="AC19" s="105">
        <v>1837.89432351292</v>
      </c>
      <c r="AD19" s="105">
        <v>2159.9674264755299</v>
      </c>
      <c r="AE19" s="105">
        <v>2025.22644735481</v>
      </c>
      <c r="AF19" s="105">
        <v>7608.6626009551101</v>
      </c>
      <c r="AH19" s="203">
        <v>1858.9438198903899</v>
      </c>
      <c r="AI19" s="196">
        <f t="shared" si="5"/>
        <v>8.9450055286891095E-2</v>
      </c>
      <c r="AJ19" s="196"/>
      <c r="AK19" s="203">
        <v>2159.9674264755299</v>
      </c>
      <c r="AL19" s="196">
        <f t="shared" si="6"/>
        <v>-6.2381023653018675E-2</v>
      </c>
      <c r="AM19" s="196"/>
      <c r="AN19" s="203">
        <v>7147.2847260472499</v>
      </c>
      <c r="AO19" s="196">
        <f t="shared" si="7"/>
        <v>3.4306980139013898E-2</v>
      </c>
      <c r="AP19" s="197"/>
      <c r="AQ19" s="197"/>
      <c r="AR19" s="197"/>
      <c r="AS19" s="197" t="b">
        <f t="shared" si="1"/>
        <v>0</v>
      </c>
      <c r="AT19" s="197" t="b">
        <f t="shared" si="2"/>
        <v>0</v>
      </c>
      <c r="AU19" s="197" t="b">
        <f t="shared" si="3"/>
        <v>1</v>
      </c>
      <c r="AV19" s="197" t="b">
        <f t="shared" si="4"/>
        <v>0</v>
      </c>
    </row>
    <row r="20" spans="1:48" ht="13">
      <c r="A20" s="26" t="s">
        <v>121</v>
      </c>
      <c r="B20" s="34" t="s">
        <v>46</v>
      </c>
      <c r="C20" s="106">
        <v>-477</v>
      </c>
      <c r="D20" s="106">
        <v>-601</v>
      </c>
      <c r="E20" s="106">
        <v>-600</v>
      </c>
      <c r="F20" s="107">
        <v>-615</v>
      </c>
      <c r="G20" s="108">
        <v>-2293</v>
      </c>
      <c r="H20" s="107">
        <v>-402.15866241056102</v>
      </c>
      <c r="I20" s="107">
        <v>-496.57518964144498</v>
      </c>
      <c r="J20" s="107">
        <v>-493.47213054313698</v>
      </c>
      <c r="K20" s="107">
        <v>-394.91271652785298</v>
      </c>
      <c r="L20" s="108">
        <v>-1787.1186991229999</v>
      </c>
      <c r="M20" s="107">
        <v>-399.39473048784401</v>
      </c>
      <c r="N20" s="107">
        <v>-351.31186864216198</v>
      </c>
      <c r="O20" s="107">
        <v>-336.63839985829901</v>
      </c>
      <c r="P20" s="107">
        <v>-335.12625726243101</v>
      </c>
      <c r="Q20" s="108">
        <v>-1422.47125625074</v>
      </c>
      <c r="R20" s="107">
        <v>-314.07068446166397</v>
      </c>
      <c r="S20" s="107">
        <v>-227.57740334627701</v>
      </c>
      <c r="T20" s="107">
        <v>-218.39224741160299</v>
      </c>
      <c r="U20" s="107">
        <v>-321.07283275348198</v>
      </c>
      <c r="V20" s="108">
        <v>-1081.1131679730299</v>
      </c>
      <c r="W20" s="107">
        <v>-224.757853838035</v>
      </c>
      <c r="X20" s="107">
        <v>-357.54365720782403</v>
      </c>
      <c r="Y20" s="107">
        <v>-334.61443079117799</v>
      </c>
      <c r="Z20" s="107">
        <v>-339.50398848768799</v>
      </c>
      <c r="AA20" s="108">
        <v>-1256.4199303247201</v>
      </c>
      <c r="AB20" s="108">
        <v>-620.878994251731</v>
      </c>
      <c r="AC20" s="108">
        <v>-842.26842270043801</v>
      </c>
      <c r="AD20" s="108">
        <v>-604.96198255525599</v>
      </c>
      <c r="AE20" s="108">
        <v>-538.04264803549495</v>
      </c>
      <c r="AF20" s="108">
        <v>-2606.1520475429202</v>
      </c>
      <c r="AH20" s="198">
        <v>-339.50398848768799</v>
      </c>
      <c r="AI20" s="196">
        <f t="shared" si="5"/>
        <v>0.58479035970149407</v>
      </c>
      <c r="AJ20" s="199"/>
      <c r="AK20" s="198">
        <v>-604.96198255525599</v>
      </c>
      <c r="AL20" s="196">
        <f t="shared" si="6"/>
        <v>-0.11061742134126384</v>
      </c>
      <c r="AM20" s="199"/>
      <c r="AN20" s="198">
        <v>-1081.1131679730299</v>
      </c>
      <c r="AO20" s="196">
        <f t="shared" si="7"/>
        <v>0.16215394238548719</v>
      </c>
      <c r="AS20" s="146" t="b">
        <f t="shared" si="1"/>
        <v>0</v>
      </c>
      <c r="AT20" s="146" t="b">
        <f t="shared" si="2"/>
        <v>0</v>
      </c>
      <c r="AU20" s="146" t="b">
        <f t="shared" si="3"/>
        <v>1</v>
      </c>
      <c r="AV20" s="146" t="b">
        <f t="shared" si="4"/>
        <v>1</v>
      </c>
    </row>
    <row r="21" spans="1:48" ht="13">
      <c r="A21" s="109" t="s">
        <v>122</v>
      </c>
      <c r="B21" s="36" t="s">
        <v>48</v>
      </c>
      <c r="C21" s="110"/>
      <c r="D21" s="110"/>
      <c r="E21" s="110"/>
      <c r="F21" s="111"/>
      <c r="G21" s="112"/>
      <c r="H21" s="111">
        <v>0</v>
      </c>
      <c r="I21" s="111">
        <v>-50</v>
      </c>
      <c r="J21" s="111">
        <v>-50</v>
      </c>
      <c r="K21" s="111">
        <v>0</v>
      </c>
      <c r="L21" s="112">
        <v>-100</v>
      </c>
      <c r="M21" s="111">
        <v>-40</v>
      </c>
      <c r="N21" s="111">
        <v>0</v>
      </c>
      <c r="O21" s="111">
        <v>-75</v>
      </c>
      <c r="P21" s="111">
        <v>0</v>
      </c>
      <c r="Q21" s="112">
        <v>-115</v>
      </c>
      <c r="R21" s="111">
        <v>0</v>
      </c>
      <c r="S21" s="111">
        <v>-4.5999999999999996</v>
      </c>
      <c r="T21" s="111">
        <v>0</v>
      </c>
      <c r="U21" s="111">
        <v>-75</v>
      </c>
      <c r="V21" s="112">
        <v>-79.599999999999994</v>
      </c>
      <c r="W21" s="111">
        <v>0</v>
      </c>
      <c r="X21" s="111">
        <v>0</v>
      </c>
      <c r="Y21" s="111">
        <v>0</v>
      </c>
      <c r="Z21" s="111">
        <v>0</v>
      </c>
      <c r="AA21" s="112">
        <v>0</v>
      </c>
      <c r="AB21" s="112">
        <v>0</v>
      </c>
      <c r="AC21" s="112">
        <v>0</v>
      </c>
      <c r="AD21" s="112">
        <v>0</v>
      </c>
      <c r="AE21" s="112">
        <v>0</v>
      </c>
      <c r="AF21" s="112">
        <v>0</v>
      </c>
      <c r="AH21" s="200">
        <v>0</v>
      </c>
      <c r="AI21" s="196" t="str">
        <f t="shared" si="5"/>
        <v>ns</v>
      </c>
      <c r="AJ21" s="201"/>
      <c r="AK21" s="200">
        <v>0</v>
      </c>
      <c r="AL21" s="196" t="str">
        <f t="shared" si="6"/>
        <v>ns</v>
      </c>
      <c r="AM21" s="201"/>
      <c r="AN21" s="200">
        <v>-79.599999999999994</v>
      </c>
      <c r="AO21" s="196">
        <f t="shared" si="7"/>
        <v>-1</v>
      </c>
      <c r="AP21" s="202"/>
      <c r="AQ21" s="202"/>
      <c r="AR21" s="202"/>
      <c r="AS21" s="202" t="b">
        <f t="shared" si="1"/>
        <v>1</v>
      </c>
      <c r="AT21" s="202" t="b">
        <f t="shared" si="2"/>
        <v>1</v>
      </c>
      <c r="AU21" s="202" t="b">
        <f t="shared" si="3"/>
        <v>1</v>
      </c>
      <c r="AV21" s="202" t="b">
        <f t="shared" si="4"/>
        <v>1</v>
      </c>
    </row>
    <row r="22" spans="1:48" ht="13">
      <c r="A22" s="26" t="s">
        <v>123</v>
      </c>
      <c r="B22" s="34" t="s">
        <v>50</v>
      </c>
      <c r="C22" s="106">
        <v>112</v>
      </c>
      <c r="D22" s="106">
        <v>6</v>
      </c>
      <c r="E22" s="106">
        <v>300</v>
      </c>
      <c r="F22" s="107">
        <v>37</v>
      </c>
      <c r="G22" s="108">
        <v>455</v>
      </c>
      <c r="H22" s="107">
        <v>122.88096018447099</v>
      </c>
      <c r="I22" s="107">
        <v>120.93952110676901</v>
      </c>
      <c r="J22" s="107">
        <v>149.26324131210501</v>
      </c>
      <c r="K22" s="107">
        <v>125.219014851729</v>
      </c>
      <c r="L22" s="108">
        <v>518.30273745507395</v>
      </c>
      <c r="M22" s="107">
        <v>215.00520321477001</v>
      </c>
      <c r="N22" s="107">
        <v>223.75532078757601</v>
      </c>
      <c r="O22" s="107">
        <v>238.84533560070801</v>
      </c>
      <c r="P22" s="107">
        <v>50.215608128466201</v>
      </c>
      <c r="Q22" s="108">
        <v>727.82146773151999</v>
      </c>
      <c r="R22" s="107">
        <v>92.593518188850595</v>
      </c>
      <c r="S22" s="107">
        <v>77.413676488530996</v>
      </c>
      <c r="T22" s="107">
        <v>78.1565511222975</v>
      </c>
      <c r="U22" s="107">
        <v>7.3933229895797403</v>
      </c>
      <c r="V22" s="108">
        <v>255.55706878925901</v>
      </c>
      <c r="W22" s="107">
        <v>85.076258657003805</v>
      </c>
      <c r="X22" s="107">
        <v>108.140494334846</v>
      </c>
      <c r="Y22" s="107">
        <v>82.143646868313397</v>
      </c>
      <c r="Z22" s="107">
        <v>76.300647105413404</v>
      </c>
      <c r="AA22" s="108">
        <v>351.66104696557699</v>
      </c>
      <c r="AB22" s="108">
        <v>89.970224129866295</v>
      </c>
      <c r="AC22" s="108">
        <v>88.358941065060094</v>
      </c>
      <c r="AD22" s="108">
        <v>98.460315651878403</v>
      </c>
      <c r="AE22" s="108">
        <v>136.51820722512801</v>
      </c>
      <c r="AF22" s="108">
        <v>413.307688071933</v>
      </c>
      <c r="AH22" s="198">
        <v>76.300647105413404</v>
      </c>
      <c r="AI22" s="196">
        <f t="shared" si="5"/>
        <v>0.78921427804564814</v>
      </c>
      <c r="AJ22" s="199"/>
      <c r="AK22" s="198">
        <v>98.460315651878403</v>
      </c>
      <c r="AL22" s="196">
        <f t="shared" si="6"/>
        <v>0.3865302616722166</v>
      </c>
      <c r="AM22" s="199"/>
      <c r="AN22" s="198">
        <v>255.55706878925901</v>
      </c>
      <c r="AO22" s="196">
        <f t="shared" si="7"/>
        <v>0.37605681827399806</v>
      </c>
      <c r="AS22" s="146" t="b">
        <f t="shared" si="1"/>
        <v>0</v>
      </c>
      <c r="AT22" s="146" t="b">
        <f t="shared" si="2"/>
        <v>0</v>
      </c>
      <c r="AU22" s="146" t="b">
        <f t="shared" si="3"/>
        <v>1</v>
      </c>
      <c r="AV22" s="146" t="b">
        <f t="shared" si="4"/>
        <v>1</v>
      </c>
    </row>
    <row r="23" spans="1:48" ht="13">
      <c r="A23" s="26" t="s">
        <v>124</v>
      </c>
      <c r="B23" s="34" t="s">
        <v>52</v>
      </c>
      <c r="C23" s="106">
        <v>-2</v>
      </c>
      <c r="D23" s="106">
        <v>3</v>
      </c>
      <c r="E23" s="106">
        <v>1</v>
      </c>
      <c r="F23" s="107">
        <v>36</v>
      </c>
      <c r="G23" s="108">
        <v>38</v>
      </c>
      <c r="H23" s="107">
        <v>0.18731361035244801</v>
      </c>
      <c r="I23" s="107">
        <v>2.9401205143538598</v>
      </c>
      <c r="J23" s="107">
        <v>-49.501211263497098</v>
      </c>
      <c r="K23" s="107">
        <v>-5.76697856937197</v>
      </c>
      <c r="L23" s="108">
        <v>-52.1407557081628</v>
      </c>
      <c r="M23" s="107">
        <v>-0.50882458691358601</v>
      </c>
      <c r="N23" s="107">
        <v>8.1669720406658E-2</v>
      </c>
      <c r="O23" s="107">
        <v>-7.2904748391660403</v>
      </c>
      <c r="P23" s="107">
        <v>13.4314335208073</v>
      </c>
      <c r="Q23" s="108">
        <v>5.7138038151343098</v>
      </c>
      <c r="R23" s="107">
        <v>18.4007199409936</v>
      </c>
      <c r="S23" s="107">
        <v>14.0405723183242</v>
      </c>
      <c r="T23" s="107">
        <v>-9.2335157891222805E-2</v>
      </c>
      <c r="U23" s="107">
        <v>56.441791516654099</v>
      </c>
      <c r="V23" s="108">
        <v>88.790748618080698</v>
      </c>
      <c r="W23" s="107">
        <v>22.779712068167701</v>
      </c>
      <c r="X23" s="107">
        <v>-0.87683448573235201</v>
      </c>
      <c r="Y23" s="107">
        <v>17.4880288195906</v>
      </c>
      <c r="Z23" s="107">
        <v>14.283180580784</v>
      </c>
      <c r="AA23" s="108">
        <v>53.674086982809897</v>
      </c>
      <c r="AB23" s="108">
        <v>5.1514236870530397</v>
      </c>
      <c r="AC23" s="108">
        <v>82.057144461542705</v>
      </c>
      <c r="AD23" s="108">
        <v>-3.06796554304993</v>
      </c>
      <c r="AE23" s="108">
        <v>-9.1633984934306802</v>
      </c>
      <c r="AF23" s="108">
        <v>74.977204112115103</v>
      </c>
      <c r="AH23" s="198">
        <v>14.283180580784</v>
      </c>
      <c r="AI23" s="196" t="str">
        <f t="shared" si="5"/>
        <v>ns</v>
      </c>
      <c r="AJ23" s="199"/>
      <c r="AK23" s="198">
        <v>-3.06796554304993</v>
      </c>
      <c r="AL23" s="196" t="str">
        <f t="shared" si="6"/>
        <v>x3</v>
      </c>
      <c r="AM23" s="199"/>
      <c r="AN23" s="198">
        <v>88.790748618080698</v>
      </c>
      <c r="AO23" s="196">
        <f t="shared" si="7"/>
        <v>-0.39549910527637899</v>
      </c>
      <c r="AS23" s="146" t="b">
        <f t="shared" si="1"/>
        <v>0</v>
      </c>
      <c r="AT23" s="146" t="b">
        <f t="shared" si="2"/>
        <v>0</v>
      </c>
      <c r="AU23" s="146" t="b">
        <f t="shared" si="3"/>
        <v>1</v>
      </c>
      <c r="AV23" s="146" t="b">
        <f t="shared" si="4"/>
        <v>1</v>
      </c>
    </row>
    <row r="24" spans="1:48" ht="13">
      <c r="A24" s="26" t="s">
        <v>125</v>
      </c>
      <c r="B24" s="34" t="s">
        <v>54</v>
      </c>
      <c r="C24" s="106">
        <v>0</v>
      </c>
      <c r="D24" s="106">
        <v>0</v>
      </c>
      <c r="E24" s="106">
        <v>0</v>
      </c>
      <c r="F24" s="107">
        <v>0</v>
      </c>
      <c r="G24" s="108">
        <v>0</v>
      </c>
      <c r="H24" s="107">
        <v>0</v>
      </c>
      <c r="I24" s="107">
        <v>0</v>
      </c>
      <c r="J24" s="107">
        <v>0</v>
      </c>
      <c r="K24" s="107">
        <v>-491</v>
      </c>
      <c r="L24" s="108">
        <v>-491</v>
      </c>
      <c r="M24" s="107">
        <v>0</v>
      </c>
      <c r="N24" s="107">
        <v>0</v>
      </c>
      <c r="O24" s="107">
        <v>0</v>
      </c>
      <c r="P24" s="107">
        <v>186.45135570414499</v>
      </c>
      <c r="Q24" s="108">
        <v>186.45135570414499</v>
      </c>
      <c r="R24" s="107">
        <v>85.569000000000003</v>
      </c>
      <c r="S24" s="107">
        <v>0</v>
      </c>
      <c r="T24" s="107">
        <v>0</v>
      </c>
      <c r="U24" s="107">
        <v>0</v>
      </c>
      <c r="V24" s="108">
        <v>85.569000000000003</v>
      </c>
      <c r="W24" s="107">
        <v>0</v>
      </c>
      <c r="X24" s="107">
        <v>0</v>
      </c>
      <c r="Y24" s="107">
        <v>0</v>
      </c>
      <c r="Z24" s="107">
        <v>-589.43100000000004</v>
      </c>
      <c r="AA24" s="108">
        <v>-589.43100000000004</v>
      </c>
      <c r="AB24" s="108">
        <v>0</v>
      </c>
      <c r="AC24" s="108">
        <v>0</v>
      </c>
      <c r="AD24" s="108">
        <v>0</v>
      </c>
      <c r="AE24" s="108">
        <v>-903</v>
      </c>
      <c r="AF24" s="108">
        <v>-903</v>
      </c>
      <c r="AH24" s="198">
        <v>-589.43100000000004</v>
      </c>
      <c r="AI24" s="196">
        <f t="shared" si="5"/>
        <v>0.53198593219562595</v>
      </c>
      <c r="AJ24" s="199"/>
      <c r="AK24" s="198">
        <v>0</v>
      </c>
      <c r="AL24" s="196" t="str">
        <f t="shared" si="6"/>
        <v>ns</v>
      </c>
      <c r="AM24" s="199"/>
      <c r="AN24" s="198">
        <v>85.569000000000003</v>
      </c>
      <c r="AO24" s="196" t="str">
        <f t="shared" si="7"/>
        <v>ns</v>
      </c>
      <c r="AS24" s="146" t="b">
        <f t="shared" si="1"/>
        <v>0</v>
      </c>
      <c r="AT24" s="146" t="b">
        <f t="shared" si="2"/>
        <v>1</v>
      </c>
      <c r="AU24" s="146" t="b">
        <f t="shared" si="3"/>
        <v>1</v>
      </c>
      <c r="AV24" s="146" t="b">
        <f t="shared" si="4"/>
        <v>1</v>
      </c>
    </row>
    <row r="25" spans="1:48" ht="13">
      <c r="A25" s="28" t="s">
        <v>126</v>
      </c>
      <c r="B25" s="33" t="s">
        <v>56</v>
      </c>
      <c r="C25" s="103">
        <v>839</v>
      </c>
      <c r="D25" s="103">
        <v>1250</v>
      </c>
      <c r="E25" s="103">
        <v>881</v>
      </c>
      <c r="F25" s="104">
        <v>841</v>
      </c>
      <c r="G25" s="105">
        <v>3811</v>
      </c>
      <c r="H25" s="104">
        <v>344.22297727488098</v>
      </c>
      <c r="I25" s="104">
        <v>1515.20803059678</v>
      </c>
      <c r="J25" s="104">
        <v>656.919523006742</v>
      </c>
      <c r="K25" s="104">
        <v>831.72828413719799</v>
      </c>
      <c r="L25" s="105">
        <v>3348.07881501561</v>
      </c>
      <c r="M25" s="104">
        <v>1287.2768408488</v>
      </c>
      <c r="N25" s="104">
        <v>1775.52941911165</v>
      </c>
      <c r="O25" s="104">
        <v>1567.21424204298</v>
      </c>
      <c r="P25" s="104">
        <v>1298.8140901408301</v>
      </c>
      <c r="Q25" s="105">
        <v>5928.8345921442597</v>
      </c>
      <c r="R25" s="104">
        <v>1390.7524438615401</v>
      </c>
      <c r="S25" s="104">
        <v>2058.7510122431399</v>
      </c>
      <c r="T25" s="104">
        <v>1663.2216738598599</v>
      </c>
      <c r="U25" s="104">
        <v>1383.36324551701</v>
      </c>
      <c r="V25" s="105">
        <v>6496.0883754815604</v>
      </c>
      <c r="W25" s="104">
        <v>1302.06870129807</v>
      </c>
      <c r="X25" s="104">
        <v>1860.5389901150199</v>
      </c>
      <c r="Y25" s="104">
        <v>1768.7703343133101</v>
      </c>
      <c r="Z25" s="104">
        <v>1020.5926590888999</v>
      </c>
      <c r="AA25" s="105">
        <v>5951.97068481529</v>
      </c>
      <c r="AB25" s="105">
        <v>1059.8170571770299</v>
      </c>
      <c r="AC25" s="105">
        <v>1166.04198633909</v>
      </c>
      <c r="AD25" s="105">
        <v>1650.3977940290999</v>
      </c>
      <c r="AE25" s="105">
        <v>711.53860805101499</v>
      </c>
      <c r="AF25" s="105">
        <v>4587.7954455962299</v>
      </c>
      <c r="AH25" s="195">
        <v>1020.5926590888999</v>
      </c>
      <c r="AI25" s="196">
        <f t="shared" si="5"/>
        <v>-0.30281821869440317</v>
      </c>
      <c r="AJ25" s="196"/>
      <c r="AK25" s="195">
        <v>1650.3977940290999</v>
      </c>
      <c r="AL25" s="196">
        <f t="shared" si="6"/>
        <v>-0.56886842031341867</v>
      </c>
      <c r="AM25" s="196"/>
      <c r="AN25" s="195">
        <v>6496.0883754815604</v>
      </c>
      <c r="AO25" s="196">
        <f t="shared" si="7"/>
        <v>-8.3760820237599454E-2</v>
      </c>
      <c r="AP25" s="197"/>
      <c r="AQ25" s="197"/>
      <c r="AR25" s="197"/>
      <c r="AS25" s="197" t="b">
        <f t="shared" si="1"/>
        <v>0</v>
      </c>
      <c r="AT25" s="197" t="b">
        <f t="shared" si="2"/>
        <v>0</v>
      </c>
      <c r="AU25" s="197" t="b">
        <f t="shared" si="3"/>
        <v>1</v>
      </c>
      <c r="AV25" s="197" t="b">
        <f t="shared" si="4"/>
        <v>0</v>
      </c>
    </row>
    <row r="26" spans="1:48" ht="13">
      <c r="A26" s="26" t="s">
        <v>58</v>
      </c>
      <c r="B26" s="34" t="s">
        <v>58</v>
      </c>
      <c r="C26" s="106">
        <v>-288</v>
      </c>
      <c r="D26" s="106">
        <v>-429</v>
      </c>
      <c r="E26" s="106">
        <v>-93</v>
      </c>
      <c r="F26" s="107">
        <v>-88</v>
      </c>
      <c r="G26" s="108">
        <v>-898</v>
      </c>
      <c r="H26" s="107">
        <v>-11.8626129931669</v>
      </c>
      <c r="I26" s="107">
        <v>-254.972631122699</v>
      </c>
      <c r="J26" s="107">
        <v>32.742808010926602</v>
      </c>
      <c r="K26" s="107">
        <v>-460.90051952250298</v>
      </c>
      <c r="L26" s="108">
        <v>-694.99295562744305</v>
      </c>
      <c r="M26" s="107">
        <v>-342.53725560163599</v>
      </c>
      <c r="N26" s="107">
        <v>-320.74783729683401</v>
      </c>
      <c r="O26" s="107">
        <v>-366.71593251520801</v>
      </c>
      <c r="P26" s="107">
        <v>-702.58630234223199</v>
      </c>
      <c r="Q26" s="108">
        <v>-1732.5873277559101</v>
      </c>
      <c r="R26" s="107">
        <v>-362.22243422482899</v>
      </c>
      <c r="S26" s="107">
        <v>-447.77538652496997</v>
      </c>
      <c r="T26" s="107">
        <v>-433.867580854256</v>
      </c>
      <c r="U26" s="107">
        <v>-221.930238509286</v>
      </c>
      <c r="V26" s="108">
        <v>-1465.7956401133399</v>
      </c>
      <c r="W26" s="107">
        <v>-394.37256670791999</v>
      </c>
      <c r="X26" s="107">
        <v>-485.19321184333398</v>
      </c>
      <c r="Y26" s="107">
        <v>-422.88108235378797</v>
      </c>
      <c r="Z26" s="107">
        <v>846.52429604881502</v>
      </c>
      <c r="AA26" s="108">
        <v>-455.92256485622602</v>
      </c>
      <c r="AB26" s="108">
        <v>-260.76297629837597</v>
      </c>
      <c r="AC26" s="108">
        <v>-85.810657385340903</v>
      </c>
      <c r="AD26" s="108">
        <v>-345.69332008347402</v>
      </c>
      <c r="AE26" s="108">
        <v>-436.449438128672</v>
      </c>
      <c r="AF26" s="108">
        <v>-1128.7163918958599</v>
      </c>
      <c r="AH26" s="198">
        <v>846.52429604881502</v>
      </c>
      <c r="AI26" s="196" t="str">
        <f t="shared" si="5"/>
        <v>ns</v>
      </c>
      <c r="AJ26" s="199"/>
      <c r="AK26" s="198">
        <v>-345.69332008347402</v>
      </c>
      <c r="AL26" s="196">
        <f t="shared" si="6"/>
        <v>0.26253361801519115</v>
      </c>
      <c r="AM26" s="199"/>
      <c r="AN26" s="198">
        <v>-1465.7956401133399</v>
      </c>
      <c r="AO26" s="196">
        <f t="shared" si="7"/>
        <v>-0.68895898419988977</v>
      </c>
      <c r="AS26" s="146" t="b">
        <f t="shared" si="1"/>
        <v>0</v>
      </c>
      <c r="AT26" s="146" t="b">
        <f t="shared" si="2"/>
        <v>0</v>
      </c>
      <c r="AU26" s="146" t="b">
        <f t="shared" si="3"/>
        <v>1</v>
      </c>
      <c r="AV26" s="146" t="b">
        <f t="shared" si="4"/>
        <v>1</v>
      </c>
    </row>
    <row r="27" spans="1:48" ht="13">
      <c r="A27" s="26" t="s">
        <v>127</v>
      </c>
      <c r="B27" s="34" t="s">
        <v>60</v>
      </c>
      <c r="C27" s="106">
        <v>347</v>
      </c>
      <c r="D27" s="106">
        <v>231</v>
      </c>
      <c r="E27" s="106">
        <v>247</v>
      </c>
      <c r="F27" s="107">
        <v>233</v>
      </c>
      <c r="G27" s="108">
        <v>1058</v>
      </c>
      <c r="H27" s="107">
        <v>-2.1000000000000001E-2</v>
      </c>
      <c r="I27" s="107">
        <v>11.278</v>
      </c>
      <c r="J27" s="107">
        <v>1272.1179999999999</v>
      </c>
      <c r="K27" s="107">
        <v>19.619996564005302</v>
      </c>
      <c r="L27" s="108">
        <v>1302.9949965640101</v>
      </c>
      <c r="M27" s="107">
        <v>14.6943888296945</v>
      </c>
      <c r="N27" s="107">
        <v>30.775124597533999</v>
      </c>
      <c r="O27" s="107">
        <v>-2.4632340958300198</v>
      </c>
      <c r="P27" s="107">
        <v>-22.941269675061999</v>
      </c>
      <c r="Q27" s="108">
        <v>20.0650096563365</v>
      </c>
      <c r="R27" s="107">
        <v>-0.76100000000000001</v>
      </c>
      <c r="S27" s="107">
        <v>-1.0740000000000001</v>
      </c>
      <c r="T27" s="107">
        <v>-1.161</v>
      </c>
      <c r="U27" s="107">
        <v>-2.5999999999999999E-2</v>
      </c>
      <c r="V27" s="108">
        <v>-3.0219999999999998</v>
      </c>
      <c r="W27" s="107">
        <v>-4.0000000000000001E-3</v>
      </c>
      <c r="X27" s="107">
        <v>8.2469999999999999</v>
      </c>
      <c r="Y27" s="107">
        <v>4.0000000000000001E-3</v>
      </c>
      <c r="Z27" s="107">
        <v>-45.971107891886298</v>
      </c>
      <c r="AA27" s="108">
        <v>-37.724107891886298</v>
      </c>
      <c r="AB27" s="108">
        <v>-0.40873503782354398</v>
      </c>
      <c r="AC27" s="108">
        <v>-0.147858773948324</v>
      </c>
      <c r="AD27" s="108">
        <v>-124.74399486647999</v>
      </c>
      <c r="AE27" s="108">
        <v>-95.860757232926602</v>
      </c>
      <c r="AF27" s="108">
        <v>-221.16134591117799</v>
      </c>
      <c r="AH27" s="198">
        <v>-45.971107891886298</v>
      </c>
      <c r="AI27" s="196" t="str">
        <f t="shared" si="5"/>
        <v>x2,1</v>
      </c>
      <c r="AJ27" s="199"/>
      <c r="AK27" s="198">
        <v>-124.74399486647999</v>
      </c>
      <c r="AL27" s="196">
        <f t="shared" si="6"/>
        <v>-0.23154010471180297</v>
      </c>
      <c r="AM27" s="199"/>
      <c r="AN27" s="198">
        <v>-3.0219999999999998</v>
      </c>
      <c r="AO27" s="196" t="str">
        <f t="shared" si="7"/>
        <v>x12,5</v>
      </c>
      <c r="AS27" s="146" t="b">
        <f t="shared" si="1"/>
        <v>0</v>
      </c>
      <c r="AT27" s="146" t="b">
        <f t="shared" si="2"/>
        <v>0</v>
      </c>
      <c r="AU27" s="146" t="b">
        <f t="shared" si="3"/>
        <v>1</v>
      </c>
      <c r="AV27" s="146" t="b">
        <f t="shared" si="4"/>
        <v>1</v>
      </c>
    </row>
    <row r="28" spans="1:48" ht="13">
      <c r="A28" s="28" t="s">
        <v>128</v>
      </c>
      <c r="B28" s="33" t="s">
        <v>62</v>
      </c>
      <c r="C28" s="103">
        <v>898</v>
      </c>
      <c r="D28" s="103">
        <v>1052</v>
      </c>
      <c r="E28" s="103">
        <v>1035</v>
      </c>
      <c r="F28" s="104">
        <v>986</v>
      </c>
      <c r="G28" s="105">
        <v>3971</v>
      </c>
      <c r="H28" s="104">
        <v>332.33936428171501</v>
      </c>
      <c r="I28" s="104">
        <v>1271.51339947408</v>
      </c>
      <c r="J28" s="104">
        <v>1961.7803310176701</v>
      </c>
      <c r="K28" s="104">
        <v>390.44776117870202</v>
      </c>
      <c r="L28" s="105">
        <v>3956.0808559521702</v>
      </c>
      <c r="M28" s="104">
        <v>959.433974076862</v>
      </c>
      <c r="N28" s="104">
        <v>1485.55670641235</v>
      </c>
      <c r="O28" s="104">
        <v>1198.03507543194</v>
      </c>
      <c r="P28" s="104">
        <v>573.28651812353496</v>
      </c>
      <c r="Q28" s="105">
        <v>4216.3122740446897</v>
      </c>
      <c r="R28" s="104">
        <v>1027.7690096367101</v>
      </c>
      <c r="S28" s="104">
        <v>1609.90162571817</v>
      </c>
      <c r="T28" s="104">
        <v>1228.1930930056101</v>
      </c>
      <c r="U28" s="104">
        <v>1161.40700700772</v>
      </c>
      <c r="V28" s="105">
        <v>5027.2707353682099</v>
      </c>
      <c r="W28" s="104">
        <v>907.69213459014395</v>
      </c>
      <c r="X28" s="104">
        <v>1383.5927782716799</v>
      </c>
      <c r="Y28" s="104">
        <v>1345.8932519595201</v>
      </c>
      <c r="Z28" s="104">
        <v>1821.1458472458301</v>
      </c>
      <c r="AA28" s="105">
        <v>5458.3240120671799</v>
      </c>
      <c r="AB28" s="105">
        <v>798.64534584083106</v>
      </c>
      <c r="AC28" s="105">
        <v>1080.0834701798001</v>
      </c>
      <c r="AD28" s="105">
        <v>1179.96047907915</v>
      </c>
      <c r="AE28" s="105">
        <v>179.22841268941599</v>
      </c>
      <c r="AF28" s="105">
        <v>3237.91770778919</v>
      </c>
      <c r="AH28" s="195">
        <v>1821.1458472458301</v>
      </c>
      <c r="AI28" s="196">
        <f t="shared" si="5"/>
        <v>-0.90158481103505894</v>
      </c>
      <c r="AJ28" s="196"/>
      <c r="AK28" s="195">
        <v>1179.96047907915</v>
      </c>
      <c r="AL28" s="196">
        <f t="shared" si="6"/>
        <v>-0.84810642740400322</v>
      </c>
      <c r="AM28" s="196"/>
      <c r="AN28" s="195">
        <v>5027.2707353682099</v>
      </c>
      <c r="AO28" s="196">
        <f t="shared" si="7"/>
        <v>8.5743000405049452E-2</v>
      </c>
      <c r="AP28" s="197"/>
      <c r="AQ28" s="197"/>
      <c r="AR28" s="197"/>
      <c r="AS28" s="197" t="b">
        <f t="shared" si="1"/>
        <v>0</v>
      </c>
      <c r="AT28" s="197" t="b">
        <f t="shared" si="2"/>
        <v>0</v>
      </c>
      <c r="AU28" s="197" t="b">
        <f t="shared" si="3"/>
        <v>1</v>
      </c>
      <c r="AV28" s="197" t="b">
        <f t="shared" si="4"/>
        <v>1</v>
      </c>
    </row>
    <row r="29" spans="1:48" ht="13">
      <c r="A29" s="26" t="s">
        <v>129</v>
      </c>
      <c r="B29" s="34" t="s">
        <v>64</v>
      </c>
      <c r="C29" s="107">
        <v>-114</v>
      </c>
      <c r="D29" s="107">
        <v>-132</v>
      </c>
      <c r="E29" s="107">
        <v>-105</v>
      </c>
      <c r="F29" s="107">
        <v>-104</v>
      </c>
      <c r="G29" s="108">
        <v>-455</v>
      </c>
      <c r="H29" s="107">
        <v>-104.815318217807</v>
      </c>
      <c r="I29" s="107">
        <v>-113.79929775889499</v>
      </c>
      <c r="J29" s="107">
        <v>-97.591343619524295</v>
      </c>
      <c r="K29" s="107">
        <v>-99.224343147284003</v>
      </c>
      <c r="L29" s="108">
        <v>-415.43030274351099</v>
      </c>
      <c r="M29" s="107">
        <v>-114.05334420957401</v>
      </c>
      <c r="N29" s="107">
        <v>-135.55570350753999</v>
      </c>
      <c r="O29" s="107">
        <v>-131.76212508095199</v>
      </c>
      <c r="P29" s="107">
        <v>-186.145008654657</v>
      </c>
      <c r="Q29" s="108">
        <v>-567.516181452723</v>
      </c>
      <c r="R29" s="107">
        <v>-172.25003513903101</v>
      </c>
      <c r="S29" s="107">
        <v>-173.574745700883</v>
      </c>
      <c r="T29" s="107">
        <v>-127.532109571945</v>
      </c>
      <c r="U29" s="107">
        <v>-153.77236068371701</v>
      </c>
      <c r="V29" s="108">
        <v>-627.12925109557705</v>
      </c>
      <c r="W29" s="107">
        <v>-145.14230553053201</v>
      </c>
      <c r="X29" s="107">
        <v>-161.47366440414001</v>
      </c>
      <c r="Y29" s="107">
        <v>-147.38798806434801</v>
      </c>
      <c r="Z29" s="107">
        <v>-159.88673372993301</v>
      </c>
      <c r="AA29" s="108">
        <v>-613.89069172895302</v>
      </c>
      <c r="AB29" s="108">
        <v>-160.98157215755799</v>
      </c>
      <c r="AC29" s="108">
        <v>-126.05993433645401</v>
      </c>
      <c r="AD29" s="108">
        <v>-203.177009493176</v>
      </c>
      <c r="AE29" s="108">
        <v>-55.540575605691799</v>
      </c>
      <c r="AF29" s="108">
        <v>-545.75909159288005</v>
      </c>
      <c r="AH29" s="198">
        <v>-159.88673372993301</v>
      </c>
      <c r="AI29" s="196">
        <f t="shared" si="5"/>
        <v>-0.6526254911210696</v>
      </c>
      <c r="AJ29" s="199"/>
      <c r="AK29" s="198">
        <v>-203.177009493176</v>
      </c>
      <c r="AL29" s="196">
        <f t="shared" si="6"/>
        <v>-0.72663946701333249</v>
      </c>
      <c r="AM29" s="199"/>
      <c r="AN29" s="198">
        <v>-627.12925109557705</v>
      </c>
      <c r="AO29" s="196">
        <f t="shared" si="7"/>
        <v>-2.1109778157368142E-2</v>
      </c>
      <c r="AS29" s="146" t="b">
        <f t="shared" si="1"/>
        <v>0</v>
      </c>
      <c r="AT29" s="146" t="b">
        <f t="shared" si="2"/>
        <v>0</v>
      </c>
      <c r="AU29" s="146" t="b">
        <f t="shared" si="3"/>
        <v>1</v>
      </c>
      <c r="AV29" s="146" t="b">
        <f t="shared" si="4"/>
        <v>0</v>
      </c>
    </row>
    <row r="30" spans="1:48" ht="13">
      <c r="A30" s="28" t="s">
        <v>130</v>
      </c>
      <c r="B30" s="41" t="s">
        <v>66</v>
      </c>
      <c r="C30" s="105">
        <v>784</v>
      </c>
      <c r="D30" s="105">
        <v>920</v>
      </c>
      <c r="E30" s="105">
        <v>930</v>
      </c>
      <c r="F30" s="105">
        <v>882</v>
      </c>
      <c r="G30" s="105">
        <v>3516</v>
      </c>
      <c r="H30" s="105">
        <v>227.52404606390701</v>
      </c>
      <c r="I30" s="105">
        <v>1157.7141017151901</v>
      </c>
      <c r="J30" s="105">
        <v>1864.1889873981399</v>
      </c>
      <c r="K30" s="105">
        <v>291.22341803141597</v>
      </c>
      <c r="L30" s="105">
        <v>3540.6505532086599</v>
      </c>
      <c r="M30" s="105">
        <v>845.38062986728801</v>
      </c>
      <c r="N30" s="105">
        <v>1350.0010029048101</v>
      </c>
      <c r="O30" s="105">
        <v>1066.27295035098</v>
      </c>
      <c r="P30" s="105">
        <v>387.14150946887997</v>
      </c>
      <c r="Q30" s="105">
        <v>3648.7960925919601</v>
      </c>
      <c r="R30" s="105">
        <v>855.51897449767796</v>
      </c>
      <c r="S30" s="105">
        <v>1436.32688001729</v>
      </c>
      <c r="T30" s="105">
        <v>1100.66098343366</v>
      </c>
      <c r="U30" s="105">
        <v>1007.634646324</v>
      </c>
      <c r="V30" s="105">
        <v>4400.1414842726399</v>
      </c>
      <c r="W30" s="105">
        <v>762.54982905961197</v>
      </c>
      <c r="X30" s="105">
        <v>1222.1191138675399</v>
      </c>
      <c r="Y30" s="105">
        <v>1198.5052638951699</v>
      </c>
      <c r="Z30" s="105">
        <v>1661.2591135159</v>
      </c>
      <c r="AA30" s="105">
        <v>4844.4333203382303</v>
      </c>
      <c r="AB30" s="105">
        <v>637.66377368327301</v>
      </c>
      <c r="AC30" s="105">
        <v>954.02353584334401</v>
      </c>
      <c r="AD30" s="105">
        <v>976.78346958596899</v>
      </c>
      <c r="AE30" s="105">
        <v>123.68783708372401</v>
      </c>
      <c r="AF30" s="105">
        <v>2692.15861619631</v>
      </c>
      <c r="AH30" s="195">
        <v>1661.2591135159</v>
      </c>
      <c r="AI30" s="196">
        <f t="shared" si="5"/>
        <v>-0.92554572849147521</v>
      </c>
      <c r="AJ30" s="196"/>
      <c r="AK30" s="195">
        <v>976.78346958596899</v>
      </c>
      <c r="AL30" s="196">
        <f t="shared" si="6"/>
        <v>-0.87337230723596115</v>
      </c>
      <c r="AM30" s="196"/>
      <c r="AN30" s="195">
        <v>4400.1414842726399</v>
      </c>
      <c r="AO30" s="196">
        <f t="shared" si="7"/>
        <v>0.10097217047533946</v>
      </c>
      <c r="AP30" s="197"/>
      <c r="AQ30" s="197"/>
      <c r="AR30" s="197"/>
      <c r="AS30" s="197" t="b">
        <f t="shared" si="1"/>
        <v>0</v>
      </c>
      <c r="AT30" s="197" t="b">
        <f t="shared" si="2"/>
        <v>0</v>
      </c>
      <c r="AU30" s="197" t="b">
        <f t="shared" si="3"/>
        <v>1</v>
      </c>
      <c r="AV30" s="197" t="b">
        <f t="shared" si="4"/>
        <v>0</v>
      </c>
    </row>
    <row r="31" spans="1:48" ht="13">
      <c r="A31" s="26"/>
      <c r="B31" s="26"/>
      <c r="C31" s="79"/>
      <c r="D31" s="79"/>
      <c r="E31" s="79"/>
      <c r="F31" s="79"/>
      <c r="G31" s="79"/>
      <c r="AH31" s="204"/>
      <c r="AI31" s="205"/>
      <c r="AJ31" s="205"/>
      <c r="AK31" s="204"/>
      <c r="AL31" s="205"/>
      <c r="AM31" s="205"/>
      <c r="AN31" s="204"/>
      <c r="AO31" s="205"/>
    </row>
    <row r="32" spans="1:48" ht="13">
      <c r="A32" s="26"/>
      <c r="AI32" s="205"/>
      <c r="AJ32" s="205"/>
      <c r="AL32" s="205"/>
      <c r="AM32" s="205"/>
      <c r="AO32" s="205"/>
    </row>
    <row r="33" spans="1:48" ht="16" thickBot="1">
      <c r="A33" s="26"/>
      <c r="B33" s="29" t="s">
        <v>131</v>
      </c>
      <c r="C33" s="102"/>
      <c r="D33" s="102"/>
      <c r="E33" s="102"/>
      <c r="F33" s="102"/>
      <c r="G33" s="102"/>
      <c r="M33" s="29"/>
      <c r="N33" s="29"/>
      <c r="O33" s="29"/>
      <c r="P33" s="29"/>
      <c r="Q33" s="29"/>
      <c r="R33" s="29"/>
      <c r="S33" s="29"/>
      <c r="T33" s="29"/>
      <c r="U33" s="29"/>
      <c r="V33" s="29"/>
      <c r="W33" s="29"/>
      <c r="X33" s="29"/>
      <c r="Y33" s="29"/>
      <c r="Z33" s="29"/>
      <c r="AA33" s="29"/>
      <c r="AB33" s="29"/>
      <c r="AC33" s="29"/>
      <c r="AD33" s="29"/>
      <c r="AE33" s="29"/>
      <c r="AF33" s="29"/>
      <c r="AH33" s="159"/>
      <c r="AI33" s="160"/>
      <c r="AJ33" s="160"/>
      <c r="AK33" s="159"/>
      <c r="AL33" s="160"/>
      <c r="AM33" s="160"/>
      <c r="AN33" s="159"/>
      <c r="AO33" s="160"/>
    </row>
    <row r="34" spans="1:48" ht="13">
      <c r="A34" s="26"/>
      <c r="AI34" s="143"/>
      <c r="AJ34" s="143"/>
      <c r="AL34" s="143"/>
      <c r="AM34" s="143"/>
      <c r="AO34" s="143"/>
    </row>
    <row r="35" spans="1:48" ht="26">
      <c r="A35" s="26"/>
      <c r="B35" s="30" t="s">
        <v>36</v>
      </c>
      <c r="C35" s="70" t="s">
        <v>112</v>
      </c>
      <c r="D35" s="70" t="s">
        <v>113</v>
      </c>
      <c r="E35" s="70" t="s">
        <v>114</v>
      </c>
      <c r="F35" s="70" t="s">
        <v>115</v>
      </c>
      <c r="G35" s="70" t="s">
        <v>116</v>
      </c>
      <c r="H35" s="70" t="str">
        <f t="shared" ref="H35:AF35" si="8">H$14</f>
        <v>Q1-16
Stated</v>
      </c>
      <c r="I35" s="70" t="str">
        <f t="shared" si="8"/>
        <v>Q2-16
Stated</v>
      </c>
      <c r="J35" s="70" t="str">
        <f t="shared" si="8"/>
        <v>Q3-16
Stated</v>
      </c>
      <c r="K35" s="70" t="str">
        <f t="shared" si="8"/>
        <v>Q4-16
Stated</v>
      </c>
      <c r="L35" s="70" t="str">
        <f t="shared" si="8"/>
        <v>FY-2016
Stated</v>
      </c>
      <c r="M35" s="69" t="str">
        <f t="shared" si="8"/>
        <v>Q1-17
Stated</v>
      </c>
      <c r="N35" s="69" t="str">
        <f t="shared" si="8"/>
        <v>Q2-17
Stated</v>
      </c>
      <c r="O35" s="69" t="str">
        <f t="shared" si="8"/>
        <v>Q3-17
Stated</v>
      </c>
      <c r="P35" s="69" t="str">
        <f t="shared" si="8"/>
        <v>Q4-17
Stated</v>
      </c>
      <c r="Q35" s="70" t="str">
        <f t="shared" si="8"/>
        <v>FY-2017
Stated</v>
      </c>
      <c r="R35" s="69" t="str">
        <f t="shared" si="8"/>
        <v>Q1-18
Stated</v>
      </c>
      <c r="S35" s="69" t="str">
        <f t="shared" si="8"/>
        <v>Q2-18
Stated</v>
      </c>
      <c r="T35" s="69" t="str">
        <f t="shared" si="8"/>
        <v>Q3-18
Stated</v>
      </c>
      <c r="U35" s="69" t="str">
        <f t="shared" si="8"/>
        <v>Q4-18
Stated</v>
      </c>
      <c r="V35" s="70" t="str">
        <f t="shared" si="8"/>
        <v>FY-2018
Stated</v>
      </c>
      <c r="W35" s="69" t="str">
        <f t="shared" si="8"/>
        <v>Q1-19
Stated</v>
      </c>
      <c r="X35" s="69" t="str">
        <f t="shared" si="8"/>
        <v>Q2-19
Stated</v>
      </c>
      <c r="Y35" s="69" t="str">
        <f t="shared" si="8"/>
        <v>Q3-19
Stated</v>
      </c>
      <c r="Z35" s="69" t="str">
        <f t="shared" si="8"/>
        <v>Q4-19
Stated</v>
      </c>
      <c r="AA35" s="69" t="str">
        <f t="shared" si="8"/>
        <v>FY-2019
Stated</v>
      </c>
      <c r="AB35" s="69" t="str">
        <f t="shared" si="8"/>
        <v>Q1-20
Stated</v>
      </c>
      <c r="AC35" s="69" t="str">
        <f t="shared" si="8"/>
        <v>Q2-20
Stated</v>
      </c>
      <c r="AD35" s="69" t="str">
        <f t="shared" si="8"/>
        <v>Q3-20
Stated</v>
      </c>
      <c r="AE35" s="69" t="str">
        <f t="shared" si="8"/>
        <v>Q4-20
Stated</v>
      </c>
      <c r="AF35" s="69" t="str">
        <f t="shared" si="8"/>
        <v>FY-2020
Stated</v>
      </c>
      <c r="AH35" s="162" t="str">
        <f t="shared" ref="AH35" si="9">AH$14</f>
        <v>Q4-19
Stated</v>
      </c>
      <c r="AI35" s="162" t="str">
        <f>AI$14</f>
        <v>Q4/Q4</v>
      </c>
      <c r="AJ35" s="162"/>
      <c r="AK35" s="162" t="str">
        <f>AK$14</f>
        <v>Q3-20
Stated</v>
      </c>
      <c r="AL35" s="162" t="str">
        <f>AL$14</f>
        <v>Q4/Q3</v>
      </c>
      <c r="AM35" s="162"/>
      <c r="AN35" s="162" t="str">
        <f>AN$14</f>
        <v>FY-2018
Stated</v>
      </c>
      <c r="AO35" s="162" t="str">
        <f>AO$14</f>
        <v>FY/FY</v>
      </c>
    </row>
    <row r="36" spans="1:48" ht="13">
      <c r="A36" s="26"/>
      <c r="B36" s="31"/>
      <c r="H36" s="100"/>
      <c r="I36" s="100"/>
      <c r="J36" s="100"/>
      <c r="K36" s="100"/>
      <c r="L36" s="100"/>
      <c r="M36" s="156"/>
      <c r="N36" s="156"/>
      <c r="O36" s="156"/>
      <c r="P36" s="156"/>
      <c r="Q36" s="100"/>
      <c r="R36" s="156"/>
      <c r="S36" s="156"/>
      <c r="T36" s="156"/>
      <c r="U36" s="156"/>
      <c r="V36" s="100"/>
      <c r="W36" s="156"/>
      <c r="X36" s="156"/>
      <c r="Y36" s="156"/>
      <c r="Z36" s="156"/>
      <c r="AA36" s="156"/>
      <c r="AB36" s="156"/>
      <c r="AC36" s="156"/>
      <c r="AD36" s="156"/>
      <c r="AE36" s="156"/>
      <c r="AF36" s="156"/>
      <c r="AI36" s="205"/>
      <c r="AJ36" s="205"/>
      <c r="AL36" s="205"/>
      <c r="AM36" s="205"/>
      <c r="AO36" s="205"/>
    </row>
    <row r="37" spans="1:48" ht="13">
      <c r="A37" s="26" t="s">
        <v>132</v>
      </c>
      <c r="B37" s="33" t="s">
        <v>38</v>
      </c>
      <c r="C37" s="73">
        <v>1170</v>
      </c>
      <c r="D37" s="73">
        <v>1177</v>
      </c>
      <c r="E37" s="73">
        <v>1121</v>
      </c>
      <c r="F37" s="73">
        <v>1146</v>
      </c>
      <c r="G37" s="105">
        <v>4614</v>
      </c>
      <c r="H37" s="73">
        <v>1178.1730641172101</v>
      </c>
      <c r="I37" s="73">
        <v>1164.39098443597</v>
      </c>
      <c r="J37" s="73">
        <v>1107.58396250491</v>
      </c>
      <c r="K37" s="73">
        <v>1293.44360353457</v>
      </c>
      <c r="L37" s="105">
        <v>4743.5916145926603</v>
      </c>
      <c r="M37" s="164">
        <v>1250.3218087108301</v>
      </c>
      <c r="N37" s="164">
        <v>1150.5419608503601</v>
      </c>
      <c r="O37" s="164">
        <v>1302.3448382067199</v>
      </c>
      <c r="P37" s="164">
        <v>1560.2449185871001</v>
      </c>
      <c r="Q37" s="105">
        <v>5263.4535263550097</v>
      </c>
      <c r="R37" s="164">
        <v>1467.2617301287801</v>
      </c>
      <c r="S37" s="164">
        <v>1388.0217508503099</v>
      </c>
      <c r="T37" s="164">
        <v>1452.36985829542</v>
      </c>
      <c r="U37" s="164">
        <v>1470.07056798752</v>
      </c>
      <c r="V37" s="105">
        <v>5777.7239072620296</v>
      </c>
      <c r="W37" s="164">
        <v>1468.7977761529901</v>
      </c>
      <c r="X37" s="164">
        <v>1479.4214987887001</v>
      </c>
      <c r="Y37" s="164">
        <v>1507.13298643301</v>
      </c>
      <c r="Z37" s="164">
        <v>1622.59874064308</v>
      </c>
      <c r="AA37" s="105">
        <v>6077.9510020177704</v>
      </c>
      <c r="AB37" s="105">
        <v>1319.66892649431</v>
      </c>
      <c r="AC37" s="105">
        <v>1358.6188270922701</v>
      </c>
      <c r="AD37" s="105">
        <v>1411.3057205939799</v>
      </c>
      <c r="AE37" s="105">
        <v>1644.4137030470299</v>
      </c>
      <c r="AF37" s="105">
        <v>5734.0071772275896</v>
      </c>
      <c r="AH37" s="206">
        <v>1622.59874064308</v>
      </c>
      <c r="AI37" s="196">
        <f t="shared" ref="AI37:AI50" si="10">IF(ISERROR($AE37/AH37),"ns",IF($AE37/AH37&gt;200%,"x"&amp;(ROUND($AE37/AH37,1)),IF($AE37/AH37&lt;0,"ns",$AE37/AH37-1)))</f>
        <v>1.3444459099791972E-2</v>
      </c>
      <c r="AJ37" s="196"/>
      <c r="AK37" s="206">
        <v>1411.3057205939799</v>
      </c>
      <c r="AL37" s="196">
        <f t="shared" ref="AL37:AL51" si="11">IF(ISERROR($AE37/AK37),"ns",IF($AE37/AK37&gt;200%,"x"&amp;(ROUND($AE37/AK37,1)),IF($AE37/AK37&lt;0,"ns",$AE37/AK37-1)))</f>
        <v>0.16517185401540169</v>
      </c>
      <c r="AM37" s="196"/>
      <c r="AN37" s="206">
        <v>5777.7239072620296</v>
      </c>
      <c r="AO37" s="196">
        <f>IF(ISERROR($AA37/AN37),"ns",IF($AA37/AN37&gt;200%,"x"&amp;(ROUND($AA37/AN37,1)),IF($AA37/AN37&lt;0,"ns",$AA37/AN37-1)))</f>
        <v>5.196286627306379E-2</v>
      </c>
      <c r="AS37" s="146" t="b">
        <f t="shared" ref="AS37:AS50" si="12">AH37=X37</f>
        <v>0</v>
      </c>
      <c r="AT37" s="146" t="b">
        <f t="shared" ref="AT37:AT50" si="13">AK37=AB37</f>
        <v>0</v>
      </c>
      <c r="AU37" s="146" t="b">
        <f t="shared" ref="AU37:AU50" si="14">AN37=V37</f>
        <v>1</v>
      </c>
      <c r="AV37" s="146" t="b">
        <f t="shared" ref="AV37:AV50" si="15">V37=(R:R+S:S+T:T+U:U)</f>
        <v>1</v>
      </c>
    </row>
    <row r="38" spans="1:48" ht="13">
      <c r="A38" s="26" t="s">
        <v>133</v>
      </c>
      <c r="B38" s="34" t="s">
        <v>40</v>
      </c>
      <c r="C38" s="85">
        <v>-584</v>
      </c>
      <c r="D38" s="85">
        <v>-537</v>
      </c>
      <c r="E38" s="85">
        <v>-501</v>
      </c>
      <c r="F38" s="85">
        <v>-534</v>
      </c>
      <c r="G38" s="108">
        <v>-2156</v>
      </c>
      <c r="H38" s="107">
        <v>-592.99570346096505</v>
      </c>
      <c r="I38" s="107">
        <v>-530.67763636434597</v>
      </c>
      <c r="J38" s="107">
        <v>-477.54078102346801</v>
      </c>
      <c r="K38" s="107">
        <v>-554.53660389287097</v>
      </c>
      <c r="L38" s="108">
        <v>-2155.7507247416502</v>
      </c>
      <c r="M38" s="107">
        <v>-627.79505807632995</v>
      </c>
      <c r="N38" s="107">
        <v>-570.14136423873299</v>
      </c>
      <c r="O38" s="107">
        <v>-680.40967288995103</v>
      </c>
      <c r="P38" s="107">
        <v>-830.40919066813399</v>
      </c>
      <c r="Q38" s="108">
        <v>-2708.7552858731501</v>
      </c>
      <c r="R38" s="107">
        <v>-746.90643679112804</v>
      </c>
      <c r="S38" s="107">
        <v>-685.38689790851402</v>
      </c>
      <c r="T38" s="107">
        <v>-680.34543696692299</v>
      </c>
      <c r="U38" s="107">
        <v>-723.86089201593404</v>
      </c>
      <c r="V38" s="108">
        <v>-2836.4996636824999</v>
      </c>
      <c r="W38" s="107">
        <v>-757.37871609544595</v>
      </c>
      <c r="X38" s="107">
        <v>-693.71025994341699</v>
      </c>
      <c r="Y38" s="107">
        <v>-706.38662919528394</v>
      </c>
      <c r="Z38" s="107">
        <v>-746.03960583794606</v>
      </c>
      <c r="AA38" s="108">
        <v>-2903.5152110720901</v>
      </c>
      <c r="AB38" s="108">
        <v>-812.86712776249897</v>
      </c>
      <c r="AC38" s="108">
        <v>-664.54033752744203</v>
      </c>
      <c r="AD38" s="108">
        <v>-658.16372080566498</v>
      </c>
      <c r="AE38" s="108">
        <v>-734.91744451416298</v>
      </c>
      <c r="AF38" s="108">
        <v>-2870.4886306097701</v>
      </c>
      <c r="AH38" s="207">
        <v>-746.03960583794606</v>
      </c>
      <c r="AI38" s="196">
        <f t="shared" si="10"/>
        <v>-1.4908271942601137E-2</v>
      </c>
      <c r="AJ38" s="199"/>
      <c r="AK38" s="207">
        <v>-658.16372080566498</v>
      </c>
      <c r="AL38" s="196">
        <f t="shared" si="11"/>
        <v>0.11661798011981417</v>
      </c>
      <c r="AM38" s="199"/>
      <c r="AN38" s="207">
        <v>-2836.4996636824999</v>
      </c>
      <c r="AO38" s="196">
        <f t="shared" ref="AO38:AO51" si="16">IF(ISERROR($AA38/AN38),"ns",IF($AA38/AN38&gt;200%,"x"&amp;(ROUND($AA38/AN38,1)),IF($AA38/AN38&lt;0,"ns",$AA38/AN38-1)))</f>
        <v>2.3626143252415188E-2</v>
      </c>
      <c r="AS38" s="146" t="b">
        <f t="shared" si="12"/>
        <v>0</v>
      </c>
      <c r="AT38" s="146" t="b">
        <f t="shared" si="13"/>
        <v>0</v>
      </c>
      <c r="AU38" s="146" t="b">
        <f t="shared" si="14"/>
        <v>1</v>
      </c>
      <c r="AV38" s="146" t="b">
        <f t="shared" si="15"/>
        <v>1</v>
      </c>
    </row>
    <row r="39" spans="1:48" ht="13">
      <c r="A39" s="109" t="s">
        <v>134</v>
      </c>
      <c r="B39" s="36" t="s">
        <v>42</v>
      </c>
      <c r="C39" s="110"/>
      <c r="D39" s="110"/>
      <c r="E39" s="110"/>
      <c r="F39" s="111"/>
      <c r="G39" s="112"/>
      <c r="H39" s="111">
        <v>-2.2000000000000002</v>
      </c>
      <c r="I39" s="111">
        <v>-0.22000000000000008</v>
      </c>
      <c r="J39" s="111">
        <v>0</v>
      </c>
      <c r="K39" s="111">
        <v>0</v>
      </c>
      <c r="L39" s="112">
        <v>-2.4200000000000004</v>
      </c>
      <c r="M39" s="111">
        <v>-2.11</v>
      </c>
      <c r="N39" s="111">
        <v>-0.56999999999999995</v>
      </c>
      <c r="O39" s="111">
        <v>0</v>
      </c>
      <c r="P39" s="111">
        <v>0</v>
      </c>
      <c r="Q39" s="112">
        <v>-2.6799999999999997</v>
      </c>
      <c r="R39" s="111">
        <v>-3.3246283983303502</v>
      </c>
      <c r="S39" s="111">
        <v>3.0197250587473697E-2</v>
      </c>
      <c r="T39" s="111">
        <v>0</v>
      </c>
      <c r="U39" s="111">
        <v>0</v>
      </c>
      <c r="V39" s="112">
        <v>-3.2944311477428765</v>
      </c>
      <c r="W39" s="111">
        <v>-4.7300000000000004</v>
      </c>
      <c r="X39" s="111">
        <v>-2.5409999999999999</v>
      </c>
      <c r="Y39" s="111">
        <v>0</v>
      </c>
      <c r="Z39" s="111">
        <v>0</v>
      </c>
      <c r="AA39" s="112">
        <v>-7.2709999999999999</v>
      </c>
      <c r="AB39" s="112">
        <v>-7.2049311944262975</v>
      </c>
      <c r="AC39" s="112">
        <v>1.0427419208966682</v>
      </c>
      <c r="AD39" s="112">
        <v>0</v>
      </c>
      <c r="AE39" s="112">
        <v>0</v>
      </c>
      <c r="AF39" s="112">
        <v>-6.1621892735296298</v>
      </c>
      <c r="AH39" s="200">
        <v>0</v>
      </c>
      <c r="AI39" s="196" t="str">
        <f t="shared" si="10"/>
        <v>ns</v>
      </c>
      <c r="AJ39" s="201"/>
      <c r="AK39" s="200">
        <v>0</v>
      </c>
      <c r="AL39" s="196" t="str">
        <f t="shared" si="11"/>
        <v>ns</v>
      </c>
      <c r="AM39" s="201"/>
      <c r="AN39" s="200">
        <v>-3.2944311477428765</v>
      </c>
      <c r="AO39" s="196" t="str">
        <f t="shared" si="16"/>
        <v>x2,2</v>
      </c>
      <c r="AP39" s="202"/>
      <c r="AQ39" s="202"/>
      <c r="AR39" s="202"/>
      <c r="AS39" s="202" t="b">
        <f t="shared" si="12"/>
        <v>0</v>
      </c>
      <c r="AT39" s="202" t="b">
        <f t="shared" si="13"/>
        <v>0</v>
      </c>
      <c r="AU39" s="202" t="b">
        <f t="shared" si="14"/>
        <v>1</v>
      </c>
      <c r="AV39" s="202" t="b">
        <f t="shared" si="15"/>
        <v>1</v>
      </c>
    </row>
    <row r="40" spans="1:48" ht="13">
      <c r="A40" s="26" t="s">
        <v>135</v>
      </c>
      <c r="B40" s="33" t="s">
        <v>44</v>
      </c>
      <c r="C40" s="87">
        <v>586</v>
      </c>
      <c r="D40" s="73">
        <v>640</v>
      </c>
      <c r="E40" s="73">
        <v>620</v>
      </c>
      <c r="F40" s="73">
        <v>612</v>
      </c>
      <c r="G40" s="105">
        <v>2458</v>
      </c>
      <c r="H40" s="73">
        <v>585.17736065624604</v>
      </c>
      <c r="I40" s="73">
        <v>633.71334807162702</v>
      </c>
      <c r="J40" s="73">
        <v>630.04318148144296</v>
      </c>
      <c r="K40" s="73">
        <v>738.90699964169698</v>
      </c>
      <c r="L40" s="105">
        <v>2587.8408898510102</v>
      </c>
      <c r="M40" s="164">
        <v>622.52675063450295</v>
      </c>
      <c r="N40" s="164">
        <v>580.40059661162297</v>
      </c>
      <c r="O40" s="164">
        <v>621.93516531676903</v>
      </c>
      <c r="P40" s="164">
        <v>729.83572791896302</v>
      </c>
      <c r="Q40" s="105">
        <v>2554.69824048186</v>
      </c>
      <c r="R40" s="164">
        <v>720.35529333764998</v>
      </c>
      <c r="S40" s="164">
        <v>702.63485294179804</v>
      </c>
      <c r="T40" s="164">
        <v>772.02442132849706</v>
      </c>
      <c r="U40" s="164">
        <v>746.20967597158597</v>
      </c>
      <c r="V40" s="105">
        <v>2941.2242435795301</v>
      </c>
      <c r="W40" s="164">
        <v>711.41906005754299</v>
      </c>
      <c r="X40" s="164">
        <v>785.71123884528402</v>
      </c>
      <c r="Y40" s="164">
        <v>800.74635723772406</v>
      </c>
      <c r="Z40" s="164">
        <v>876.55913480512902</v>
      </c>
      <c r="AA40" s="105">
        <v>3174.4357909456799</v>
      </c>
      <c r="AB40" s="105">
        <v>506.80179873180998</v>
      </c>
      <c r="AC40" s="105">
        <v>694.07848956482701</v>
      </c>
      <c r="AD40" s="105">
        <v>753.14199978831698</v>
      </c>
      <c r="AE40" s="105">
        <v>909.49625853287</v>
      </c>
      <c r="AF40" s="105">
        <v>2863.51854661782</v>
      </c>
      <c r="AH40" s="206">
        <v>876.55913480512902</v>
      </c>
      <c r="AI40" s="196">
        <f t="shared" si="10"/>
        <v>3.7575472572153767E-2</v>
      </c>
      <c r="AJ40" s="196"/>
      <c r="AK40" s="206">
        <v>753.14199978831698</v>
      </c>
      <c r="AL40" s="196">
        <f t="shared" si="11"/>
        <v>0.20760262843992106</v>
      </c>
      <c r="AM40" s="196"/>
      <c r="AN40" s="206">
        <v>2941.2242435795301</v>
      </c>
      <c r="AO40" s="196">
        <f t="shared" si="16"/>
        <v>7.9290638201161556E-2</v>
      </c>
      <c r="AS40" s="146" t="b">
        <f t="shared" si="12"/>
        <v>0</v>
      </c>
      <c r="AT40" s="146" t="b">
        <f t="shared" si="13"/>
        <v>0</v>
      </c>
      <c r="AU40" s="146" t="b">
        <f t="shared" si="14"/>
        <v>1</v>
      </c>
      <c r="AV40" s="146" t="b">
        <f t="shared" si="15"/>
        <v>1</v>
      </c>
    </row>
    <row r="41" spans="1:48" ht="13">
      <c r="A41" s="26" t="s">
        <v>136</v>
      </c>
      <c r="B41" s="34" t="s">
        <v>46</v>
      </c>
      <c r="C41" s="85">
        <v>-8</v>
      </c>
      <c r="D41" s="113">
        <v>52</v>
      </c>
      <c r="E41" s="113">
        <v>-66</v>
      </c>
      <c r="F41" s="113">
        <v>-7</v>
      </c>
      <c r="G41" s="108">
        <v>-29</v>
      </c>
      <c r="H41" s="107">
        <v>-1.7637066538858199</v>
      </c>
      <c r="I41" s="107">
        <v>-5.5070131498823702</v>
      </c>
      <c r="J41" s="107">
        <v>-1.2420771926749401</v>
      </c>
      <c r="K41" s="107">
        <v>-0.80121873562067603</v>
      </c>
      <c r="L41" s="108">
        <v>-9.3140157320638099</v>
      </c>
      <c r="M41" s="107">
        <v>0.81574780196366103</v>
      </c>
      <c r="N41" s="107">
        <v>-1.7631861707231</v>
      </c>
      <c r="O41" s="107">
        <v>0.165857518178777</v>
      </c>
      <c r="P41" s="107">
        <v>-23.837229785038598</v>
      </c>
      <c r="Q41" s="108">
        <v>-24.618810635619301</v>
      </c>
      <c r="R41" s="107">
        <v>-4.8203706388445902</v>
      </c>
      <c r="S41" s="107">
        <v>-3.74556587385525</v>
      </c>
      <c r="T41" s="107">
        <v>13.732658337939601</v>
      </c>
      <c r="U41" s="107">
        <v>-22.1496124724049</v>
      </c>
      <c r="V41" s="108">
        <v>-16.9828906471651</v>
      </c>
      <c r="W41" s="107">
        <v>4.1653002998862698</v>
      </c>
      <c r="X41" s="107">
        <v>-7.5854626137073504</v>
      </c>
      <c r="Y41" s="107">
        <v>-10.720497236123</v>
      </c>
      <c r="Z41" s="107">
        <v>-5.1955287610476404</v>
      </c>
      <c r="AA41" s="108">
        <v>-19.336188310991702</v>
      </c>
      <c r="AB41" s="108">
        <v>-18.838880475767699</v>
      </c>
      <c r="AC41" s="108">
        <v>64.391350056451003</v>
      </c>
      <c r="AD41" s="108">
        <v>-41.107842604511298</v>
      </c>
      <c r="AE41" s="108">
        <v>-59.501172330700001</v>
      </c>
      <c r="AF41" s="108">
        <v>-55.056545354527998</v>
      </c>
      <c r="AH41" s="208">
        <v>-5.1955287610476404</v>
      </c>
      <c r="AI41" s="196" t="str">
        <f t="shared" si="10"/>
        <v>x11,5</v>
      </c>
      <c r="AJ41" s="199"/>
      <c r="AK41" s="208">
        <v>-41.107842604511298</v>
      </c>
      <c r="AL41" s="196">
        <f t="shared" si="11"/>
        <v>0.44744089110067198</v>
      </c>
      <c r="AM41" s="199"/>
      <c r="AN41" s="208">
        <v>-16.9828906471651</v>
      </c>
      <c r="AO41" s="196">
        <f t="shared" si="16"/>
        <v>0.13856873442327866</v>
      </c>
      <c r="AS41" s="146" t="b">
        <f t="shared" si="12"/>
        <v>0</v>
      </c>
      <c r="AT41" s="146" t="b">
        <f t="shared" si="13"/>
        <v>0</v>
      </c>
      <c r="AU41" s="146" t="b">
        <f t="shared" si="14"/>
        <v>1</v>
      </c>
      <c r="AV41" s="146" t="b">
        <f t="shared" si="15"/>
        <v>1</v>
      </c>
    </row>
    <row r="42" spans="1:48" ht="13">
      <c r="A42" s="26" t="s">
        <v>137</v>
      </c>
      <c r="B42" s="34" t="s">
        <v>50</v>
      </c>
      <c r="C42" s="85">
        <v>6</v>
      </c>
      <c r="D42" s="113">
        <v>6</v>
      </c>
      <c r="E42" s="113">
        <v>7</v>
      </c>
      <c r="F42" s="113">
        <v>6</v>
      </c>
      <c r="G42" s="108">
        <v>25</v>
      </c>
      <c r="H42" s="113">
        <v>6.51650472039824</v>
      </c>
      <c r="I42" s="113">
        <v>6.2238668804396999</v>
      </c>
      <c r="J42" s="113">
        <v>8.0379305877789893</v>
      </c>
      <c r="K42" s="113">
        <v>7.6179460315777101</v>
      </c>
      <c r="L42" s="108">
        <v>28.3962482201947</v>
      </c>
      <c r="M42" s="165">
        <v>7.5851793288201703</v>
      </c>
      <c r="N42" s="165">
        <v>7.8730024185312697</v>
      </c>
      <c r="O42" s="165">
        <v>8.9267099672286605</v>
      </c>
      <c r="P42" s="165">
        <v>8.5513694167524203</v>
      </c>
      <c r="Q42" s="108">
        <v>32.9362611313325</v>
      </c>
      <c r="R42" s="165">
        <v>11.6247402649514</v>
      </c>
      <c r="S42" s="165">
        <v>13.5570693634268</v>
      </c>
      <c r="T42" s="165">
        <v>12.326530352912799</v>
      </c>
      <c r="U42" s="165">
        <v>9.8666312800955893</v>
      </c>
      <c r="V42" s="108">
        <v>47.374971261386499</v>
      </c>
      <c r="W42" s="165">
        <v>12.6546200594972</v>
      </c>
      <c r="X42" s="165">
        <v>11.945549061093701</v>
      </c>
      <c r="Y42" s="165">
        <v>7.8551758549777402</v>
      </c>
      <c r="Z42" s="165">
        <v>13.5369345119028</v>
      </c>
      <c r="AA42" s="108">
        <v>45.9922794874714</v>
      </c>
      <c r="AB42" s="108">
        <v>13.8041454863755</v>
      </c>
      <c r="AC42" s="108">
        <v>15.121323147820799</v>
      </c>
      <c r="AD42" s="108">
        <v>16.775404144747899</v>
      </c>
      <c r="AE42" s="108">
        <v>20.286614559005901</v>
      </c>
      <c r="AF42" s="108">
        <v>65.9874873379501</v>
      </c>
      <c r="AH42" s="208">
        <v>13.5369345119028</v>
      </c>
      <c r="AI42" s="196">
        <f t="shared" si="10"/>
        <v>0.49861215189954722</v>
      </c>
      <c r="AJ42" s="199"/>
      <c r="AK42" s="208">
        <v>16.775404144747899</v>
      </c>
      <c r="AL42" s="196">
        <f t="shared" si="11"/>
        <v>0.20930705358638435</v>
      </c>
      <c r="AM42" s="199"/>
      <c r="AN42" s="208">
        <v>47.374971261386499</v>
      </c>
      <c r="AO42" s="196">
        <f t="shared" si="16"/>
        <v>-2.918612375058216E-2</v>
      </c>
      <c r="AS42" s="146" t="b">
        <f t="shared" si="12"/>
        <v>0</v>
      </c>
      <c r="AT42" s="146" t="b">
        <f t="shared" si="13"/>
        <v>0</v>
      </c>
      <c r="AU42" s="146" t="b">
        <f t="shared" si="14"/>
        <v>1</v>
      </c>
      <c r="AV42" s="146" t="b">
        <f t="shared" si="15"/>
        <v>0</v>
      </c>
    </row>
    <row r="43" spans="1:48" ht="13">
      <c r="A43" s="26" t="s">
        <v>138</v>
      </c>
      <c r="B43" s="34" t="s">
        <v>52</v>
      </c>
      <c r="C43" s="85">
        <v>-3</v>
      </c>
      <c r="D43" s="113">
        <v>10</v>
      </c>
      <c r="E43" s="113">
        <v>0</v>
      </c>
      <c r="F43" s="113">
        <v>3</v>
      </c>
      <c r="G43" s="108">
        <v>10</v>
      </c>
      <c r="H43" s="113">
        <v>1.25879716784419E-3</v>
      </c>
      <c r="I43" s="113">
        <v>0.57794576509830897</v>
      </c>
      <c r="J43" s="113">
        <v>-5.1100641031284798E-3</v>
      </c>
      <c r="K43" s="113">
        <v>1.3946431119364799</v>
      </c>
      <c r="L43" s="108">
        <v>1.96873761009951</v>
      </c>
      <c r="M43" s="165">
        <v>-5.8999999999999997E-2</v>
      </c>
      <c r="N43" s="165">
        <v>2.2241441109428502E-2</v>
      </c>
      <c r="O43" s="165">
        <v>-8.9314741941269399E-2</v>
      </c>
      <c r="P43" s="165">
        <v>4.3510615667855603</v>
      </c>
      <c r="Q43" s="108">
        <v>4.2249882659537201</v>
      </c>
      <c r="R43" s="165">
        <v>0.115751296426529</v>
      </c>
      <c r="S43" s="165">
        <v>-0.265481387041479</v>
      </c>
      <c r="T43" s="165">
        <v>-2.0311026639274998</v>
      </c>
      <c r="U43" s="165">
        <v>-0.80330296406146096</v>
      </c>
      <c r="V43" s="108">
        <v>-2.9841357186039099</v>
      </c>
      <c r="W43" s="165">
        <v>3.0887122404694798E-3</v>
      </c>
      <c r="X43" s="165">
        <v>-0.25640814433713499</v>
      </c>
      <c r="Y43" s="165">
        <v>20.706689924931801</v>
      </c>
      <c r="Z43" s="165">
        <v>11.326799199571299</v>
      </c>
      <c r="AA43" s="108">
        <v>31.780169692406499</v>
      </c>
      <c r="AB43" s="108">
        <v>3.5225862920030302</v>
      </c>
      <c r="AC43" s="108">
        <v>-0.27212379866606401</v>
      </c>
      <c r="AD43" s="108">
        <v>-0.785039315392278</v>
      </c>
      <c r="AE43" s="108">
        <v>0.88378053534519296</v>
      </c>
      <c r="AF43" s="108">
        <v>3.3492037132898802</v>
      </c>
      <c r="AH43" s="208">
        <v>11.326799199571299</v>
      </c>
      <c r="AI43" s="196">
        <f t="shared" si="10"/>
        <v>-0.92197437954240047</v>
      </c>
      <c r="AJ43" s="199"/>
      <c r="AK43" s="208">
        <v>-0.785039315392278</v>
      </c>
      <c r="AL43" s="196" t="str">
        <f t="shared" si="11"/>
        <v>ns</v>
      </c>
      <c r="AM43" s="199"/>
      <c r="AN43" s="208">
        <v>-2.9841357186039099</v>
      </c>
      <c r="AO43" s="196" t="str">
        <f t="shared" si="16"/>
        <v>ns</v>
      </c>
      <c r="AS43" s="146" t="b">
        <f t="shared" si="12"/>
        <v>0</v>
      </c>
      <c r="AT43" s="146" t="b">
        <f t="shared" si="13"/>
        <v>0</v>
      </c>
      <c r="AU43" s="146" t="b">
        <f t="shared" si="14"/>
        <v>1</v>
      </c>
      <c r="AV43" s="146" t="b">
        <f t="shared" si="15"/>
        <v>1</v>
      </c>
    </row>
    <row r="44" spans="1:48" ht="13">
      <c r="A44" s="26" t="s">
        <v>139</v>
      </c>
      <c r="B44" s="34" t="s">
        <v>54</v>
      </c>
      <c r="C44" s="85">
        <v>0</v>
      </c>
      <c r="D44" s="113">
        <v>0</v>
      </c>
      <c r="E44" s="113">
        <v>0</v>
      </c>
      <c r="F44" s="113">
        <v>0</v>
      </c>
      <c r="G44" s="108">
        <v>0</v>
      </c>
      <c r="H44" s="113">
        <v>0</v>
      </c>
      <c r="I44" s="113">
        <v>0</v>
      </c>
      <c r="J44" s="113">
        <v>0</v>
      </c>
      <c r="K44" s="113">
        <v>0</v>
      </c>
      <c r="L44" s="108">
        <v>0</v>
      </c>
      <c r="M44" s="165">
        <v>0</v>
      </c>
      <c r="N44" s="165">
        <v>0</v>
      </c>
      <c r="O44" s="165">
        <v>0</v>
      </c>
      <c r="P44" s="165">
        <v>0</v>
      </c>
      <c r="Q44" s="108">
        <v>0</v>
      </c>
      <c r="R44" s="165">
        <v>0</v>
      </c>
      <c r="S44" s="165">
        <v>0</v>
      </c>
      <c r="T44" s="165">
        <v>0</v>
      </c>
      <c r="U44" s="165">
        <v>0</v>
      </c>
      <c r="V44" s="108">
        <v>0</v>
      </c>
      <c r="W44" s="165">
        <v>0</v>
      </c>
      <c r="X44" s="165">
        <v>0</v>
      </c>
      <c r="Y44" s="165">
        <v>0</v>
      </c>
      <c r="Z44" s="165">
        <v>0</v>
      </c>
      <c r="AA44" s="108">
        <v>0</v>
      </c>
      <c r="AB44" s="108">
        <v>0</v>
      </c>
      <c r="AC44" s="108">
        <v>0</v>
      </c>
      <c r="AD44" s="108">
        <v>0</v>
      </c>
      <c r="AE44" s="108">
        <v>0</v>
      </c>
      <c r="AF44" s="108">
        <v>0</v>
      </c>
      <c r="AH44" s="208">
        <v>0</v>
      </c>
      <c r="AI44" s="196" t="str">
        <f t="shared" si="10"/>
        <v>ns</v>
      </c>
      <c r="AJ44" s="199"/>
      <c r="AK44" s="208">
        <v>0</v>
      </c>
      <c r="AL44" s="196" t="str">
        <f t="shared" si="11"/>
        <v>ns</v>
      </c>
      <c r="AM44" s="199"/>
      <c r="AN44" s="208">
        <v>0</v>
      </c>
      <c r="AO44" s="196" t="str">
        <f t="shared" si="16"/>
        <v>ns</v>
      </c>
      <c r="AS44" s="146" t="b">
        <f t="shared" si="12"/>
        <v>1</v>
      </c>
      <c r="AT44" s="146" t="b">
        <f t="shared" si="13"/>
        <v>1</v>
      </c>
      <c r="AU44" s="146" t="b">
        <f t="shared" si="14"/>
        <v>1</v>
      </c>
      <c r="AV44" s="146" t="b">
        <f t="shared" si="15"/>
        <v>1</v>
      </c>
    </row>
    <row r="45" spans="1:48" ht="13">
      <c r="A45" s="26" t="s">
        <v>140</v>
      </c>
      <c r="B45" s="33" t="s">
        <v>56</v>
      </c>
      <c r="C45" s="87">
        <v>581</v>
      </c>
      <c r="D45" s="73">
        <v>708</v>
      </c>
      <c r="E45" s="73">
        <v>561</v>
      </c>
      <c r="F45" s="73">
        <v>614</v>
      </c>
      <c r="G45" s="105">
        <v>2464</v>
      </c>
      <c r="H45" s="73">
        <v>589.93141751992698</v>
      </c>
      <c r="I45" s="73">
        <v>635.008147567283</v>
      </c>
      <c r="J45" s="73">
        <v>636.83392481244402</v>
      </c>
      <c r="K45" s="73">
        <v>747.11837004959102</v>
      </c>
      <c r="L45" s="105">
        <v>2608.8918599492399</v>
      </c>
      <c r="M45" s="164">
        <v>630.86867776528698</v>
      </c>
      <c r="N45" s="164">
        <v>586.53265430054</v>
      </c>
      <c r="O45" s="164">
        <v>630.93841806023602</v>
      </c>
      <c r="P45" s="164">
        <v>718.90092911746103</v>
      </c>
      <c r="Q45" s="105">
        <v>2567.2406792435199</v>
      </c>
      <c r="R45" s="164">
        <v>727.27541426018399</v>
      </c>
      <c r="S45" s="164">
        <v>712.18087504432799</v>
      </c>
      <c r="T45" s="164">
        <v>796.05250735542097</v>
      </c>
      <c r="U45" s="164">
        <v>733.123391815216</v>
      </c>
      <c r="V45" s="105">
        <v>2968.6321884751501</v>
      </c>
      <c r="W45" s="164">
        <v>728.24206912916702</v>
      </c>
      <c r="X45" s="164">
        <v>789.81491714833305</v>
      </c>
      <c r="Y45" s="164">
        <v>818.58772578151002</v>
      </c>
      <c r="Z45" s="164">
        <v>896.22733975555502</v>
      </c>
      <c r="AA45" s="105">
        <v>3232.8720518145701</v>
      </c>
      <c r="AB45" s="105">
        <v>505.28965003442102</v>
      </c>
      <c r="AC45" s="105">
        <v>773.31903897043298</v>
      </c>
      <c r="AD45" s="105">
        <v>728.024522013161</v>
      </c>
      <c r="AE45" s="105">
        <v>871.16548129652199</v>
      </c>
      <c r="AF45" s="105">
        <v>2877.7986923145399</v>
      </c>
      <c r="AH45" s="206">
        <v>896.22733975555502</v>
      </c>
      <c r="AI45" s="196">
        <f t="shared" si="10"/>
        <v>-2.7963729008611438E-2</v>
      </c>
      <c r="AJ45" s="196"/>
      <c r="AK45" s="206">
        <v>728.024522013161</v>
      </c>
      <c r="AL45" s="196">
        <f t="shared" si="11"/>
        <v>0.19661557400229079</v>
      </c>
      <c r="AM45" s="196"/>
      <c r="AN45" s="206">
        <v>2968.6321884751501</v>
      </c>
      <c r="AO45" s="196">
        <f t="shared" si="16"/>
        <v>8.9010644149603468E-2</v>
      </c>
      <c r="AS45" s="146" t="b">
        <f t="shared" si="12"/>
        <v>0</v>
      </c>
      <c r="AT45" s="146" t="b">
        <f t="shared" si="13"/>
        <v>0</v>
      </c>
      <c r="AU45" s="146" t="b">
        <f t="shared" si="14"/>
        <v>1</v>
      </c>
      <c r="AV45" s="146" t="b">
        <f t="shared" si="15"/>
        <v>1</v>
      </c>
    </row>
    <row r="46" spans="1:48" ht="13">
      <c r="A46" s="26" t="s">
        <v>141</v>
      </c>
      <c r="B46" s="34" t="s">
        <v>58</v>
      </c>
      <c r="C46" s="85">
        <v>-205</v>
      </c>
      <c r="D46" s="85">
        <v>-247</v>
      </c>
      <c r="E46" s="85">
        <v>-203</v>
      </c>
      <c r="F46" s="85">
        <v>-189</v>
      </c>
      <c r="G46" s="108">
        <v>-844</v>
      </c>
      <c r="H46" s="85">
        <v>-171.79477071573899</v>
      </c>
      <c r="I46" s="85">
        <v>-178.933370335852</v>
      </c>
      <c r="J46" s="85">
        <v>-148.898935063246</v>
      </c>
      <c r="K46" s="85">
        <v>-273.53251552081502</v>
      </c>
      <c r="L46" s="108">
        <v>-773.15959163565196</v>
      </c>
      <c r="M46" s="166">
        <v>-191.80375045232401</v>
      </c>
      <c r="N46" s="166">
        <v>-100.47114418948</v>
      </c>
      <c r="O46" s="166">
        <v>-112.51165122469899</v>
      </c>
      <c r="P46" s="166">
        <v>-242.25966482521</v>
      </c>
      <c r="Q46" s="108">
        <v>-647.04621069171401</v>
      </c>
      <c r="R46" s="166">
        <v>-209.885290936725</v>
      </c>
      <c r="S46" s="166">
        <v>-147.40710626973899</v>
      </c>
      <c r="T46" s="166">
        <v>-241.66697304919501</v>
      </c>
      <c r="U46" s="166">
        <v>-175.52780657778601</v>
      </c>
      <c r="V46" s="108">
        <v>-774.48717683344398</v>
      </c>
      <c r="W46" s="166">
        <v>-198.672390413231</v>
      </c>
      <c r="X46" s="166">
        <v>-221.44098517304599</v>
      </c>
      <c r="Y46" s="166">
        <v>-237.531314147779</v>
      </c>
      <c r="Z46" s="166">
        <v>-223.79741122578201</v>
      </c>
      <c r="AA46" s="108">
        <v>-881.44210095983794</v>
      </c>
      <c r="AB46" s="108">
        <v>-121.988580511759</v>
      </c>
      <c r="AC46" s="108">
        <v>-201.122375971048</v>
      </c>
      <c r="AD46" s="108">
        <v>-171.651163974263</v>
      </c>
      <c r="AE46" s="108">
        <v>-275.32883760941502</v>
      </c>
      <c r="AF46" s="108">
        <v>-770.09095806648497</v>
      </c>
      <c r="AH46" s="207">
        <v>-223.79741122578201</v>
      </c>
      <c r="AI46" s="196">
        <f t="shared" si="10"/>
        <v>0.23025926037922129</v>
      </c>
      <c r="AJ46" s="199"/>
      <c r="AK46" s="207">
        <v>-171.651163974263</v>
      </c>
      <c r="AL46" s="196">
        <f t="shared" si="11"/>
        <v>0.60400215899903387</v>
      </c>
      <c r="AM46" s="199"/>
      <c r="AN46" s="207">
        <v>-774.48717683344398</v>
      </c>
      <c r="AO46" s="196">
        <f t="shared" si="16"/>
        <v>0.13809773399178571</v>
      </c>
      <c r="AS46" s="146" t="b">
        <f t="shared" si="12"/>
        <v>0</v>
      </c>
      <c r="AT46" s="146" t="b">
        <f t="shared" si="13"/>
        <v>0</v>
      </c>
      <c r="AU46" s="146" t="b">
        <f t="shared" si="14"/>
        <v>1</v>
      </c>
      <c r="AV46" s="146" t="b">
        <f t="shared" si="15"/>
        <v>0</v>
      </c>
    </row>
    <row r="47" spans="1:48" ht="13">
      <c r="A47" s="26" t="s">
        <v>142</v>
      </c>
      <c r="B47" s="34" t="s">
        <v>60</v>
      </c>
      <c r="C47" s="85">
        <v>0</v>
      </c>
      <c r="D47" s="113">
        <v>1</v>
      </c>
      <c r="E47" s="113">
        <v>0</v>
      </c>
      <c r="F47" s="113">
        <v>2</v>
      </c>
      <c r="G47" s="108">
        <v>3</v>
      </c>
      <c r="H47" s="113">
        <v>7.0000000000000007E-2</v>
      </c>
      <c r="I47" s="113">
        <v>2.3E-2</v>
      </c>
      <c r="J47" s="113">
        <v>0.29099999999999998</v>
      </c>
      <c r="K47" s="113">
        <v>22.234999999999999</v>
      </c>
      <c r="L47" s="108">
        <v>22.619</v>
      </c>
      <c r="M47" s="165">
        <v>-0.45500000000000002</v>
      </c>
      <c r="N47" s="165">
        <v>30.783000000000001</v>
      </c>
      <c r="O47" s="165">
        <v>-0.60899999999999999</v>
      </c>
      <c r="P47" s="165">
        <v>-8.3550000000000004</v>
      </c>
      <c r="Q47" s="108">
        <v>21.364000000000001</v>
      </c>
      <c r="R47" s="165">
        <v>-0.35599999999999998</v>
      </c>
      <c r="S47" s="165">
        <v>-0.372</v>
      </c>
      <c r="T47" s="165">
        <v>-0.70699999999999996</v>
      </c>
      <c r="U47" s="165">
        <v>-2.5999999999999999E-2</v>
      </c>
      <c r="V47" s="108">
        <v>-1.4610000000000001</v>
      </c>
      <c r="W47" s="165">
        <v>-4.0000000000000001E-3</v>
      </c>
      <c r="X47" s="165">
        <v>8.2469999999999999</v>
      </c>
      <c r="Y47" s="165">
        <v>4.0000000000000001E-3</v>
      </c>
      <c r="Z47" s="165">
        <v>0</v>
      </c>
      <c r="AA47" s="108">
        <v>8.2469999999999999</v>
      </c>
      <c r="AB47" s="108">
        <v>0</v>
      </c>
      <c r="AC47" s="108">
        <v>0</v>
      </c>
      <c r="AD47" s="108">
        <v>0</v>
      </c>
      <c r="AE47" s="108">
        <v>-23.515999999999998</v>
      </c>
      <c r="AF47" s="108">
        <v>-23.515999999999998</v>
      </c>
      <c r="AH47" s="208">
        <v>0</v>
      </c>
      <c r="AI47" s="196" t="str">
        <f t="shared" si="10"/>
        <v>ns</v>
      </c>
      <c r="AJ47" s="199"/>
      <c r="AK47" s="208">
        <v>0</v>
      </c>
      <c r="AL47" s="196" t="str">
        <f t="shared" si="11"/>
        <v>ns</v>
      </c>
      <c r="AM47" s="199"/>
      <c r="AN47" s="208">
        <v>-1.4610000000000001</v>
      </c>
      <c r="AO47" s="196" t="str">
        <f t="shared" si="16"/>
        <v>ns</v>
      </c>
      <c r="AS47" s="146" t="b">
        <f t="shared" si="12"/>
        <v>0</v>
      </c>
      <c r="AT47" s="146" t="b">
        <f t="shared" si="13"/>
        <v>1</v>
      </c>
      <c r="AU47" s="146" t="b">
        <f t="shared" si="14"/>
        <v>1</v>
      </c>
      <c r="AV47" s="146" t="b">
        <f t="shared" si="15"/>
        <v>1</v>
      </c>
    </row>
    <row r="48" spans="1:48" ht="13">
      <c r="A48" s="26" t="s">
        <v>143</v>
      </c>
      <c r="B48" s="33" t="s">
        <v>62</v>
      </c>
      <c r="C48" s="87">
        <v>376</v>
      </c>
      <c r="D48" s="87">
        <v>462</v>
      </c>
      <c r="E48" s="73">
        <v>358</v>
      </c>
      <c r="F48" s="73">
        <v>427</v>
      </c>
      <c r="G48" s="105">
        <v>1623</v>
      </c>
      <c r="H48" s="73">
        <v>418.20664680418798</v>
      </c>
      <c r="I48" s="73">
        <v>456.097777231431</v>
      </c>
      <c r="J48" s="73">
        <v>488.22598974919799</v>
      </c>
      <c r="K48" s="73">
        <v>495.82085452877601</v>
      </c>
      <c r="L48" s="105">
        <v>1858.35126831359</v>
      </c>
      <c r="M48" s="164">
        <v>438.60992731296199</v>
      </c>
      <c r="N48" s="164">
        <v>516.84451011106</v>
      </c>
      <c r="O48" s="164">
        <v>517.81776683553699</v>
      </c>
      <c r="P48" s="164">
        <v>468.28626429225199</v>
      </c>
      <c r="Q48" s="105">
        <v>1941.5584685518099</v>
      </c>
      <c r="R48" s="164">
        <v>517.03412332345897</v>
      </c>
      <c r="S48" s="164">
        <v>564.40176877458896</v>
      </c>
      <c r="T48" s="164">
        <v>553.67853430622699</v>
      </c>
      <c r="U48" s="164">
        <v>557.56958523742799</v>
      </c>
      <c r="V48" s="105">
        <v>2192.6840116417002</v>
      </c>
      <c r="W48" s="164">
        <v>529.56567871593597</v>
      </c>
      <c r="X48" s="164">
        <v>576.62093197528702</v>
      </c>
      <c r="Y48" s="164">
        <v>581.06041163373095</v>
      </c>
      <c r="Z48" s="164">
        <v>672.42992852977295</v>
      </c>
      <c r="AA48" s="105">
        <v>2359.67695085473</v>
      </c>
      <c r="AB48" s="105">
        <v>383.30106952266198</v>
      </c>
      <c r="AC48" s="105">
        <v>572.19666299938399</v>
      </c>
      <c r="AD48" s="105">
        <v>556.373358038898</v>
      </c>
      <c r="AE48" s="105">
        <v>572.32064368710701</v>
      </c>
      <c r="AF48" s="105">
        <v>2084.1917342480501</v>
      </c>
      <c r="AH48" s="206">
        <v>672.42992852977295</v>
      </c>
      <c r="AI48" s="196">
        <f t="shared" si="10"/>
        <v>-0.1488769024031229</v>
      </c>
      <c r="AJ48" s="196"/>
      <c r="AK48" s="206">
        <v>556.373358038898</v>
      </c>
      <c r="AL48" s="196">
        <f t="shared" si="11"/>
        <v>2.8662921072317271E-2</v>
      </c>
      <c r="AM48" s="196"/>
      <c r="AN48" s="206">
        <v>2192.6840116417002</v>
      </c>
      <c r="AO48" s="196">
        <f t="shared" si="16"/>
        <v>7.6159144831817072E-2</v>
      </c>
      <c r="AS48" s="146" t="b">
        <f t="shared" si="12"/>
        <v>0</v>
      </c>
      <c r="AT48" s="146" t="b">
        <f t="shared" si="13"/>
        <v>0</v>
      </c>
      <c r="AU48" s="146" t="b">
        <f t="shared" si="14"/>
        <v>1</v>
      </c>
      <c r="AV48" s="146" t="b">
        <f t="shared" si="15"/>
        <v>1</v>
      </c>
    </row>
    <row r="49" spans="1:48" ht="13">
      <c r="A49" s="26" t="s">
        <v>144</v>
      </c>
      <c r="B49" s="34" t="s">
        <v>64</v>
      </c>
      <c r="C49" s="107">
        <v>-33</v>
      </c>
      <c r="D49" s="107">
        <v>-35</v>
      </c>
      <c r="E49" s="107">
        <v>-31</v>
      </c>
      <c r="F49" s="107">
        <v>-36</v>
      </c>
      <c r="G49" s="108">
        <v>-135</v>
      </c>
      <c r="H49" s="107">
        <v>-39.392926010025199</v>
      </c>
      <c r="I49" s="107">
        <v>-41.149315261854902</v>
      </c>
      <c r="J49" s="107">
        <v>-40.133628319448903</v>
      </c>
      <c r="K49" s="107">
        <v>-47.881419470914899</v>
      </c>
      <c r="L49" s="108">
        <v>-168.557289062244</v>
      </c>
      <c r="M49" s="165">
        <v>-40.920055497453298</v>
      </c>
      <c r="N49" s="165">
        <v>-50.826054650415998</v>
      </c>
      <c r="O49" s="165">
        <v>-63.091984812456602</v>
      </c>
      <c r="P49" s="165">
        <v>-67.060920302607101</v>
      </c>
      <c r="Q49" s="108">
        <v>-221.89901526293301</v>
      </c>
      <c r="R49" s="165">
        <v>-73.663763568722601</v>
      </c>
      <c r="S49" s="165">
        <v>-81.679164731362107</v>
      </c>
      <c r="T49" s="165">
        <v>-69.846343669465199</v>
      </c>
      <c r="U49" s="165">
        <v>-59.548322902396201</v>
      </c>
      <c r="V49" s="108">
        <v>-284.73759487194599</v>
      </c>
      <c r="W49" s="165">
        <v>-76.851958773237698</v>
      </c>
      <c r="X49" s="165">
        <v>-80.404046361948602</v>
      </c>
      <c r="Y49" s="165">
        <v>-79.244172340846404</v>
      </c>
      <c r="Z49" s="165">
        <v>-89.581288113302605</v>
      </c>
      <c r="AA49" s="108">
        <v>-326.08146558933498</v>
      </c>
      <c r="AB49" s="108">
        <v>-65.420965470775002</v>
      </c>
      <c r="AC49" s="108">
        <v>-74.010481587162104</v>
      </c>
      <c r="AD49" s="108">
        <v>-115.925310569939</v>
      </c>
      <c r="AE49" s="108">
        <v>-123.166921048596</v>
      </c>
      <c r="AF49" s="108">
        <v>-378.52367867647303</v>
      </c>
      <c r="AH49" s="208">
        <v>-89.581288113302605</v>
      </c>
      <c r="AI49" s="196">
        <f t="shared" si="10"/>
        <v>0.37491795041855402</v>
      </c>
      <c r="AJ49" s="199"/>
      <c r="AK49" s="208">
        <v>-115.925310569939</v>
      </c>
      <c r="AL49" s="196">
        <f t="shared" si="11"/>
        <v>6.2467898020321044E-2</v>
      </c>
      <c r="AM49" s="199"/>
      <c r="AN49" s="208">
        <v>-284.73759487194599</v>
      </c>
      <c r="AO49" s="196">
        <f t="shared" si="16"/>
        <v>0.14519990146008799</v>
      </c>
      <c r="AS49" s="146" t="b">
        <f t="shared" si="12"/>
        <v>0</v>
      </c>
      <c r="AT49" s="146" t="b">
        <f t="shared" si="13"/>
        <v>0</v>
      </c>
      <c r="AU49" s="146" t="b">
        <f t="shared" si="14"/>
        <v>1</v>
      </c>
      <c r="AV49" s="146" t="b">
        <f t="shared" si="15"/>
        <v>1</v>
      </c>
    </row>
    <row r="50" spans="1:48" ht="13">
      <c r="A50" s="26" t="s">
        <v>145</v>
      </c>
      <c r="B50" s="41" t="s">
        <v>66</v>
      </c>
      <c r="C50" s="74">
        <v>343</v>
      </c>
      <c r="D50" s="74">
        <v>427</v>
      </c>
      <c r="E50" s="74">
        <v>327</v>
      </c>
      <c r="F50" s="74">
        <v>391</v>
      </c>
      <c r="G50" s="105">
        <v>1488</v>
      </c>
      <c r="H50" s="74">
        <v>378.81372079416298</v>
      </c>
      <c r="I50" s="74">
        <v>414.94846196957599</v>
      </c>
      <c r="J50" s="74">
        <v>448.09236142974902</v>
      </c>
      <c r="K50" s="74">
        <v>447.93943505786098</v>
      </c>
      <c r="L50" s="105">
        <v>1689.79397925135</v>
      </c>
      <c r="M50" s="167">
        <v>397.68987181550898</v>
      </c>
      <c r="N50" s="167">
        <v>466.01845546064402</v>
      </c>
      <c r="O50" s="167">
        <v>454.72578202308</v>
      </c>
      <c r="P50" s="167">
        <v>401.22534398964501</v>
      </c>
      <c r="Q50" s="105">
        <v>1719.6594532888801</v>
      </c>
      <c r="R50" s="167">
        <v>443.370359754736</v>
      </c>
      <c r="S50" s="167">
        <v>482.722604043226</v>
      </c>
      <c r="T50" s="167">
        <v>483.83219063676302</v>
      </c>
      <c r="U50" s="167">
        <v>498.02126233503202</v>
      </c>
      <c r="V50" s="105">
        <v>1907.9464167697599</v>
      </c>
      <c r="W50" s="167">
        <v>452.71371994269902</v>
      </c>
      <c r="X50" s="167">
        <v>496.216885613339</v>
      </c>
      <c r="Y50" s="167">
        <v>501.81623929288497</v>
      </c>
      <c r="Z50" s="167">
        <v>582.84864041646995</v>
      </c>
      <c r="AA50" s="105">
        <v>2033.5954852653899</v>
      </c>
      <c r="AB50" s="105">
        <v>317.88010405188697</v>
      </c>
      <c r="AC50" s="105">
        <v>498.18618141222203</v>
      </c>
      <c r="AD50" s="105">
        <v>440.44804746895801</v>
      </c>
      <c r="AE50" s="105">
        <v>449.153722638511</v>
      </c>
      <c r="AF50" s="105">
        <v>1705.66805557158</v>
      </c>
      <c r="AH50" s="206">
        <v>582.84864041646995</v>
      </c>
      <c r="AI50" s="196">
        <f t="shared" si="10"/>
        <v>-0.22938188151632011</v>
      </c>
      <c r="AJ50" s="196"/>
      <c r="AK50" s="206">
        <v>440.44804746895801</v>
      </c>
      <c r="AL50" s="196">
        <f t="shared" si="11"/>
        <v>1.9765498381887125E-2</v>
      </c>
      <c r="AM50" s="196"/>
      <c r="AN50" s="206">
        <v>1907.9464167697599</v>
      </c>
      <c r="AO50" s="196">
        <f t="shared" si="16"/>
        <v>6.5855658938451578E-2</v>
      </c>
      <c r="AS50" s="146" t="b">
        <f t="shared" si="12"/>
        <v>0</v>
      </c>
      <c r="AT50" s="146" t="b">
        <f t="shared" si="13"/>
        <v>0</v>
      </c>
      <c r="AU50" s="146" t="b">
        <f t="shared" si="14"/>
        <v>1</v>
      </c>
      <c r="AV50" s="146" t="b">
        <f t="shared" si="15"/>
        <v>1</v>
      </c>
    </row>
    <row r="51" spans="1:48" ht="13">
      <c r="A51" s="26"/>
      <c r="AI51" s="196" t="str">
        <f t="shared" ref="AI51" si="17">IF(ISERROR($AC51/AH51),"ns",IF($AC51/AH51&gt;200%,"x"&amp;(ROUND($AC51/AH51,1)),IF($AC51/AH51&lt;0,"ns",$AC51/AH51-1)))</f>
        <v>ns</v>
      </c>
      <c r="AJ51" s="205"/>
      <c r="AL51" s="196" t="str">
        <f t="shared" si="11"/>
        <v>ns</v>
      </c>
      <c r="AM51" s="205"/>
      <c r="AO51" s="196" t="str">
        <f t="shared" si="16"/>
        <v>ns</v>
      </c>
    </row>
    <row r="52" spans="1:48" ht="16" thickBot="1">
      <c r="A52" s="26"/>
      <c r="B52" s="114" t="s">
        <v>146</v>
      </c>
      <c r="C52" s="115"/>
      <c r="D52" s="115"/>
      <c r="E52" s="115"/>
      <c r="F52" s="115"/>
      <c r="G52" s="115"/>
      <c r="AH52" s="209"/>
      <c r="AI52" s="209"/>
      <c r="AJ52" s="209"/>
      <c r="AK52" s="209"/>
      <c r="AL52" s="209"/>
      <c r="AM52" s="209"/>
      <c r="AN52" s="209"/>
      <c r="AO52" s="205"/>
    </row>
    <row r="53" spans="1:48" ht="13">
      <c r="A53" s="26"/>
      <c r="H53" s="100"/>
      <c r="I53" s="100"/>
      <c r="J53" s="100"/>
      <c r="K53" s="100"/>
      <c r="L53" s="100"/>
      <c r="M53" s="156"/>
      <c r="N53" s="156"/>
      <c r="O53" s="156"/>
      <c r="P53" s="156"/>
      <c r="Q53" s="100"/>
      <c r="R53" s="156"/>
      <c r="S53" s="156"/>
      <c r="T53" s="156"/>
      <c r="U53" s="156"/>
      <c r="V53" s="100"/>
      <c r="W53" s="156"/>
      <c r="X53" s="156"/>
      <c r="Y53" s="156"/>
      <c r="Z53" s="156"/>
      <c r="AA53" s="156"/>
      <c r="AB53" s="156"/>
      <c r="AC53" s="156"/>
      <c r="AD53" s="156"/>
      <c r="AE53" s="156"/>
      <c r="AF53" s="156"/>
      <c r="AI53" s="205"/>
      <c r="AJ53" s="205"/>
      <c r="AL53" s="205"/>
      <c r="AM53" s="205"/>
      <c r="AO53" s="205"/>
    </row>
    <row r="54" spans="1:48" ht="26">
      <c r="A54" s="26"/>
      <c r="B54" s="116" t="s">
        <v>36</v>
      </c>
      <c r="C54" s="117" t="s">
        <v>112</v>
      </c>
      <c r="D54" s="117" t="s">
        <v>113</v>
      </c>
      <c r="E54" s="117" t="s">
        <v>114</v>
      </c>
      <c r="F54" s="117" t="s">
        <v>115</v>
      </c>
      <c r="G54" s="117" t="s">
        <v>116</v>
      </c>
      <c r="H54" s="117" t="str">
        <f t="shared" ref="H54:AF54" si="18">H$14</f>
        <v>Q1-16
Stated</v>
      </c>
      <c r="I54" s="117" t="str">
        <f t="shared" si="18"/>
        <v>Q2-16
Stated</v>
      </c>
      <c r="J54" s="117" t="str">
        <f t="shared" si="18"/>
        <v>Q3-16
Stated</v>
      </c>
      <c r="K54" s="117" t="str">
        <f t="shared" si="18"/>
        <v>Q4-16
Stated</v>
      </c>
      <c r="L54" s="117" t="str">
        <f t="shared" si="18"/>
        <v>FY-2016
Stated</v>
      </c>
      <c r="M54" s="168" t="str">
        <f t="shared" si="18"/>
        <v>Q1-17
Stated</v>
      </c>
      <c r="N54" s="168" t="str">
        <f t="shared" si="18"/>
        <v>Q2-17
Stated</v>
      </c>
      <c r="O54" s="168" t="str">
        <f t="shared" si="18"/>
        <v>Q3-17
Stated</v>
      </c>
      <c r="P54" s="168" t="str">
        <f t="shared" si="18"/>
        <v>Q4-17
Stated</v>
      </c>
      <c r="Q54" s="117" t="str">
        <f t="shared" si="18"/>
        <v>FY-2017
Stated</v>
      </c>
      <c r="R54" s="168" t="str">
        <f t="shared" si="18"/>
        <v>Q1-18
Stated</v>
      </c>
      <c r="S54" s="168" t="str">
        <f t="shared" si="18"/>
        <v>Q2-18
Stated</v>
      </c>
      <c r="T54" s="168" t="str">
        <f t="shared" si="18"/>
        <v>Q3-18
Stated</v>
      </c>
      <c r="U54" s="168" t="str">
        <f t="shared" si="18"/>
        <v>Q4-18
Stated</v>
      </c>
      <c r="V54" s="117" t="str">
        <f t="shared" si="18"/>
        <v>FY-2018
Stated</v>
      </c>
      <c r="W54" s="168" t="str">
        <f t="shared" si="18"/>
        <v>Q1-19
Stated</v>
      </c>
      <c r="X54" s="168" t="str">
        <f t="shared" si="18"/>
        <v>Q2-19
Stated</v>
      </c>
      <c r="Y54" s="168" t="str">
        <f t="shared" si="18"/>
        <v>Q3-19
Stated</v>
      </c>
      <c r="Z54" s="168" t="str">
        <f t="shared" si="18"/>
        <v>Q4-19
Stated</v>
      </c>
      <c r="AA54" s="168" t="str">
        <f t="shared" si="18"/>
        <v>FY-2019
Stated</v>
      </c>
      <c r="AB54" s="168" t="str">
        <f t="shared" si="18"/>
        <v>Q1-20
Stated</v>
      </c>
      <c r="AC54" s="168" t="str">
        <f t="shared" si="18"/>
        <v>Q2-20
Stated</v>
      </c>
      <c r="AD54" s="168" t="str">
        <f t="shared" si="18"/>
        <v>Q3-20
Stated</v>
      </c>
      <c r="AE54" s="168" t="str">
        <f t="shared" si="18"/>
        <v>Q4-20
Stated</v>
      </c>
      <c r="AF54" s="168" t="str">
        <f t="shared" si="18"/>
        <v>FY-2020
Stated</v>
      </c>
      <c r="AH54" s="162" t="str">
        <f t="shared" ref="AH54" si="19">AH$14</f>
        <v>Q4-19
Stated</v>
      </c>
      <c r="AI54" s="163" t="str">
        <f>AI$14</f>
        <v>Q4/Q4</v>
      </c>
      <c r="AJ54" s="163"/>
      <c r="AK54" s="162" t="str">
        <f>AK$14</f>
        <v>Q3-20
Stated</v>
      </c>
      <c r="AL54" s="163" t="str">
        <f>AL$14</f>
        <v>Q4/Q3</v>
      </c>
      <c r="AM54" s="163"/>
      <c r="AN54" s="162" t="str">
        <f>AN$14</f>
        <v>FY-2018
Stated</v>
      </c>
      <c r="AO54" s="163" t="str">
        <f>AO$14</f>
        <v>FY/FY</v>
      </c>
    </row>
    <row r="55" spans="1:48" ht="13">
      <c r="A55" s="26"/>
      <c r="B55" s="31"/>
      <c r="H55" s="100"/>
      <c r="I55" s="100"/>
      <c r="J55" s="100"/>
      <c r="K55" s="100"/>
      <c r="L55" s="100"/>
      <c r="M55" s="156"/>
      <c r="N55" s="156"/>
      <c r="O55" s="156"/>
      <c r="P55" s="156"/>
      <c r="Q55" s="100"/>
      <c r="R55" s="156"/>
      <c r="S55" s="156"/>
      <c r="T55" s="156"/>
      <c r="U55" s="156"/>
      <c r="V55" s="100"/>
      <c r="W55" s="156"/>
      <c r="X55" s="156"/>
      <c r="Y55" s="156"/>
      <c r="Z55" s="156"/>
      <c r="AA55" s="156"/>
      <c r="AB55" s="156"/>
      <c r="AC55" s="156"/>
      <c r="AD55" s="156"/>
      <c r="AE55" s="156"/>
      <c r="AF55" s="156"/>
      <c r="AI55" s="205"/>
      <c r="AJ55" s="205"/>
      <c r="AL55" s="205"/>
      <c r="AM55" s="205"/>
      <c r="AO55" s="205"/>
    </row>
    <row r="56" spans="1:48" ht="13">
      <c r="A56" s="26" t="s">
        <v>147</v>
      </c>
      <c r="B56" s="33" t="s">
        <v>38</v>
      </c>
      <c r="C56" s="73">
        <v>566</v>
      </c>
      <c r="D56" s="73">
        <v>541</v>
      </c>
      <c r="E56" s="73">
        <v>556</v>
      </c>
      <c r="F56" s="73">
        <v>526</v>
      </c>
      <c r="G56" s="74">
        <v>2189</v>
      </c>
      <c r="H56" s="73">
        <v>606.71151055336702</v>
      </c>
      <c r="I56" s="73">
        <v>546.01444282990997</v>
      </c>
      <c r="J56" s="87">
        <v>532.94085266215598</v>
      </c>
      <c r="K56" s="87">
        <v>651.58974558780301</v>
      </c>
      <c r="L56" s="74">
        <v>2337.2565516332402</v>
      </c>
      <c r="M56" s="169">
        <v>630.56860583381501</v>
      </c>
      <c r="N56" s="169">
        <v>476.04680311221603</v>
      </c>
      <c r="O56" s="169">
        <v>507.43259411546001</v>
      </c>
      <c r="P56" s="169">
        <v>629.12073583710196</v>
      </c>
      <c r="Q56" s="74">
        <v>2243.1687388985902</v>
      </c>
      <c r="R56" s="169">
        <v>627.10604272521505</v>
      </c>
      <c r="S56" s="169">
        <v>511.67515764252101</v>
      </c>
      <c r="T56" s="169">
        <v>644.96531639836701</v>
      </c>
      <c r="U56" s="169">
        <v>667.041963981658</v>
      </c>
      <c r="V56" s="74">
        <v>2450.7884807477599</v>
      </c>
      <c r="W56" s="169">
        <v>628.54076427035204</v>
      </c>
      <c r="X56" s="169">
        <v>617.86781308792797</v>
      </c>
      <c r="Y56" s="169">
        <v>660.318502370847</v>
      </c>
      <c r="Z56" s="169">
        <v>710.53328196101802</v>
      </c>
      <c r="AA56" s="74">
        <v>2617.2603616901501</v>
      </c>
      <c r="AB56" s="74">
        <v>510.91631608479798</v>
      </c>
      <c r="AC56" s="74">
        <v>558.48322066789694</v>
      </c>
      <c r="AD56" s="74">
        <v>610.21552326533902</v>
      </c>
      <c r="AE56" s="74">
        <v>712.66747553563096</v>
      </c>
      <c r="AF56" s="74">
        <v>2392.2825355536602</v>
      </c>
      <c r="AH56" s="210">
        <v>710.53328196101802</v>
      </c>
      <c r="AI56" s="196">
        <f t="shared" ref="AI56:AI68" si="20">IF(ISERROR($AE56/AH56),"ns",IF($AE56/AH56&gt;200%,"x"&amp;(ROUND($AE56/AH56,1)),IF($AE56/AH56&lt;0,"ns",$AE56/AH56-1)))</f>
        <v>3.0036503972379336E-3</v>
      </c>
      <c r="AJ56" s="196"/>
      <c r="AK56" s="210">
        <v>610.21552326533902</v>
      </c>
      <c r="AL56" s="196">
        <f t="shared" ref="AL56:AL68" si="21">IF(ISERROR($AE56/AK56),"ns",IF($AE56/AK56&gt;200%,"x"&amp;(ROUND($AE56/AK56,1)),IF($AE56/AK56&lt;0,"ns",$AE56/AK56-1)))</f>
        <v>0.1678947000922868</v>
      </c>
      <c r="AM56" s="196"/>
      <c r="AN56" s="210">
        <v>2450.7884807477599</v>
      </c>
      <c r="AO56" s="196">
        <f>IF(ISERROR($AA56/AN56),"ns",IF($AA56/AN56&gt;200%,"x"&amp;(ROUND($AA56/AN56,1)),IF($AA56/AN56&lt;0,"ns",$AA56/AN56-1)))</f>
        <v>6.7925846008382695E-2</v>
      </c>
      <c r="AS56" s="146" t="b">
        <f t="shared" ref="AS56:AS68" si="22">AH56=X56</f>
        <v>0</v>
      </c>
      <c r="AT56" s="146" t="b">
        <f t="shared" ref="AT56:AT68" si="23">AK56=AB56</f>
        <v>0</v>
      </c>
      <c r="AU56" s="146" t="b">
        <f t="shared" ref="AU56:AU68" si="24">AN56=V56</f>
        <v>1</v>
      </c>
      <c r="AV56" s="146" t="b">
        <f t="shared" ref="AV56:AV68" si="25">V56=(R:R+S:S+T:T+U:U)</f>
        <v>1</v>
      </c>
    </row>
    <row r="57" spans="1:48" ht="13">
      <c r="A57" s="26" t="s">
        <v>148</v>
      </c>
      <c r="B57" s="34" t="s">
        <v>40</v>
      </c>
      <c r="C57" s="113">
        <v>-216</v>
      </c>
      <c r="D57" s="113">
        <v>-152</v>
      </c>
      <c r="E57" s="113">
        <v>-149</v>
      </c>
      <c r="F57" s="113">
        <v>-144</v>
      </c>
      <c r="G57" s="118">
        <v>-661</v>
      </c>
      <c r="H57" s="107">
        <v>-230.01590573716999</v>
      </c>
      <c r="I57" s="107">
        <v>-153.70925054855601</v>
      </c>
      <c r="J57" s="107">
        <v>-146.366879611332</v>
      </c>
      <c r="K57" s="107">
        <v>-163.175165508888</v>
      </c>
      <c r="L57" s="108">
        <v>-693.26720140594603</v>
      </c>
      <c r="M57" s="107">
        <v>-241.341771418956</v>
      </c>
      <c r="N57" s="107">
        <v>-152.20637006890601</v>
      </c>
      <c r="O57" s="107">
        <v>-153.15871070169001</v>
      </c>
      <c r="P57" s="107">
        <v>-196.53479887153</v>
      </c>
      <c r="Q57" s="108">
        <v>-743.24165106108296</v>
      </c>
      <c r="R57" s="107">
        <v>-229.432376094554</v>
      </c>
      <c r="S57" s="107">
        <v>-139.54625890611899</v>
      </c>
      <c r="T57" s="107">
        <v>-152.949416411079</v>
      </c>
      <c r="U57" s="107">
        <v>-172.476026829772</v>
      </c>
      <c r="V57" s="108">
        <v>-694.40407824152396</v>
      </c>
      <c r="W57" s="107">
        <v>-232.28425565509201</v>
      </c>
      <c r="X57" s="107">
        <v>-160.398402428048</v>
      </c>
      <c r="Y57" s="107">
        <v>-167.69793853636401</v>
      </c>
      <c r="Z57" s="107">
        <v>-193.74994021254599</v>
      </c>
      <c r="AA57" s="108">
        <v>-754.13053683204998</v>
      </c>
      <c r="AB57" s="108">
        <v>-285.88086667118603</v>
      </c>
      <c r="AC57" s="108">
        <v>-166.956210105211</v>
      </c>
      <c r="AD57" s="108">
        <v>-167.56263489540399</v>
      </c>
      <c r="AE57" s="108">
        <v>-179.23790182259901</v>
      </c>
      <c r="AF57" s="108">
        <v>-799.63761349440097</v>
      </c>
      <c r="AH57" s="207">
        <v>-193.74994021254599</v>
      </c>
      <c r="AI57" s="196">
        <f t="shared" si="20"/>
        <v>-7.4900866415892109E-2</v>
      </c>
      <c r="AJ57" s="199"/>
      <c r="AK57" s="207">
        <v>-167.56263489540399</v>
      </c>
      <c r="AL57" s="196">
        <f t="shared" si="21"/>
        <v>6.9677031126199163E-2</v>
      </c>
      <c r="AM57" s="199"/>
      <c r="AN57" s="207">
        <v>-694.40407824152396</v>
      </c>
      <c r="AO57" s="196">
        <f t="shared" ref="AO57:AO68" si="26">IF(ISERROR($AA57/AN57),"ns",IF($AA57/AN57&gt;200%,"x"&amp;(ROUND($AA57/AN57,1)),IF($AA57/AN57&lt;0,"ns",$AA57/AN57-1)))</f>
        <v>8.6011099966138538E-2</v>
      </c>
      <c r="AS57" s="146" t="b">
        <f t="shared" si="22"/>
        <v>0</v>
      </c>
      <c r="AT57" s="146" t="b">
        <f t="shared" si="23"/>
        <v>0</v>
      </c>
      <c r="AU57" s="146" t="b">
        <f t="shared" si="24"/>
        <v>1</v>
      </c>
      <c r="AV57" s="146" t="b">
        <f t="shared" si="25"/>
        <v>1</v>
      </c>
    </row>
    <row r="58" spans="1:48" ht="13">
      <c r="A58" s="26" t="s">
        <v>149</v>
      </c>
      <c r="B58" s="33" t="s">
        <v>44</v>
      </c>
      <c r="C58" s="73">
        <v>350</v>
      </c>
      <c r="D58" s="73">
        <v>389</v>
      </c>
      <c r="E58" s="73">
        <v>407</v>
      </c>
      <c r="F58" s="73">
        <v>382</v>
      </c>
      <c r="G58" s="74">
        <v>1528</v>
      </c>
      <c r="H58" s="73">
        <v>376.69560481619698</v>
      </c>
      <c r="I58" s="73">
        <v>392.30519228135398</v>
      </c>
      <c r="J58" s="87">
        <v>386.57397305082401</v>
      </c>
      <c r="K58" s="87">
        <v>488.41458007891498</v>
      </c>
      <c r="L58" s="74">
        <v>1643.9893502272901</v>
      </c>
      <c r="M58" s="169">
        <v>389.22683441485901</v>
      </c>
      <c r="N58" s="169">
        <v>323.84043304330999</v>
      </c>
      <c r="O58" s="169">
        <v>354.27388341377002</v>
      </c>
      <c r="P58" s="169">
        <v>432.58593696557199</v>
      </c>
      <c r="Q58" s="74">
        <v>1499.92708783751</v>
      </c>
      <c r="R58" s="169">
        <v>397.67366663066201</v>
      </c>
      <c r="S58" s="169">
        <v>372.12889873640199</v>
      </c>
      <c r="T58" s="169">
        <v>492.01589998728798</v>
      </c>
      <c r="U58" s="169">
        <v>494.56593715188501</v>
      </c>
      <c r="V58" s="74">
        <v>1756.3844025062399</v>
      </c>
      <c r="W58" s="169">
        <v>396.25650861525997</v>
      </c>
      <c r="X58" s="169">
        <v>457.46941065988102</v>
      </c>
      <c r="Y58" s="169">
        <v>492.62056383448299</v>
      </c>
      <c r="Z58" s="169">
        <v>516.78334174847203</v>
      </c>
      <c r="AA58" s="74">
        <v>1863.1298248580999</v>
      </c>
      <c r="AB58" s="74">
        <v>225.03544941361099</v>
      </c>
      <c r="AC58" s="74">
        <v>391.52701056268597</v>
      </c>
      <c r="AD58" s="74">
        <v>442.652888369935</v>
      </c>
      <c r="AE58" s="74">
        <v>533.429573713031</v>
      </c>
      <c r="AF58" s="74">
        <v>1592.6449220592599</v>
      </c>
      <c r="AH58" s="210">
        <v>516.78334174847203</v>
      </c>
      <c r="AI58" s="196">
        <f t="shared" si="20"/>
        <v>3.2211239449473128E-2</v>
      </c>
      <c r="AJ58" s="196"/>
      <c r="AK58" s="210">
        <v>442.652888369935</v>
      </c>
      <c r="AL58" s="196">
        <f t="shared" si="21"/>
        <v>0.2050741963468945</v>
      </c>
      <c r="AM58" s="196"/>
      <c r="AN58" s="210">
        <v>1756.3844025062399</v>
      </c>
      <c r="AO58" s="196">
        <f t="shared" si="26"/>
        <v>6.0775660612529814E-2</v>
      </c>
      <c r="AS58" s="146" t="b">
        <f t="shared" si="22"/>
        <v>0</v>
      </c>
      <c r="AT58" s="146" t="b">
        <f t="shared" si="23"/>
        <v>0</v>
      </c>
      <c r="AU58" s="146" t="b">
        <f t="shared" si="24"/>
        <v>1</v>
      </c>
      <c r="AV58" s="146" t="b">
        <f t="shared" si="25"/>
        <v>1</v>
      </c>
    </row>
    <row r="59" spans="1:48" ht="13">
      <c r="A59" s="26" t="s">
        <v>150</v>
      </c>
      <c r="B59" s="34" t="s">
        <v>46</v>
      </c>
      <c r="C59" s="113">
        <v>0</v>
      </c>
      <c r="D59" s="113">
        <v>66</v>
      </c>
      <c r="E59" s="113">
        <v>-66</v>
      </c>
      <c r="F59" s="113">
        <v>0</v>
      </c>
      <c r="G59" s="118">
        <v>0</v>
      </c>
      <c r="H59" s="107">
        <v>0</v>
      </c>
      <c r="I59" s="107">
        <v>-1E-3</v>
      </c>
      <c r="J59" s="107">
        <v>-1E-3</v>
      </c>
      <c r="K59" s="107">
        <v>1.6E-2</v>
      </c>
      <c r="L59" s="108">
        <v>1.4E-2</v>
      </c>
      <c r="M59" s="107">
        <v>0</v>
      </c>
      <c r="N59" s="107">
        <v>0</v>
      </c>
      <c r="O59" s="107">
        <v>0</v>
      </c>
      <c r="P59" s="107">
        <v>-3.56035363514074E-3</v>
      </c>
      <c r="Q59" s="108">
        <v>-3.56035363514074E-3</v>
      </c>
      <c r="R59" s="107">
        <v>-5.1854874111944102E-2</v>
      </c>
      <c r="S59" s="107">
        <v>0.58022836997583105</v>
      </c>
      <c r="T59" s="107">
        <v>0.167398812153673</v>
      </c>
      <c r="U59" s="107">
        <v>-0.93906208358454302</v>
      </c>
      <c r="V59" s="108">
        <v>-0.243289775566983</v>
      </c>
      <c r="W59" s="107">
        <v>0.58520571281712097</v>
      </c>
      <c r="X59" s="107">
        <v>-3.9921449313422501E-2</v>
      </c>
      <c r="Y59" s="107">
        <v>0.80039193063525205</v>
      </c>
      <c r="Z59" s="107">
        <v>-0.28875038610890102</v>
      </c>
      <c r="AA59" s="108">
        <v>1.0569258080300501</v>
      </c>
      <c r="AB59" s="108">
        <v>-6.8777479621170698</v>
      </c>
      <c r="AC59" s="108">
        <v>70.399617262248199</v>
      </c>
      <c r="AD59" s="108">
        <v>-27.373865969705701</v>
      </c>
      <c r="AE59" s="108">
        <v>-35.9470619939068</v>
      </c>
      <c r="AF59" s="108">
        <v>0.200941336518592</v>
      </c>
      <c r="AH59" s="207">
        <v>-0.28875038610890102</v>
      </c>
      <c r="AI59" s="196" t="str">
        <f t="shared" si="20"/>
        <v>x124,5</v>
      </c>
      <c r="AJ59" s="199"/>
      <c r="AK59" s="207">
        <v>-27.373865969705701</v>
      </c>
      <c r="AL59" s="196">
        <f t="shared" si="21"/>
        <v>0.31318908457025918</v>
      </c>
      <c r="AM59" s="199"/>
      <c r="AN59" s="207">
        <v>-0.243289775566983</v>
      </c>
      <c r="AO59" s="196" t="str">
        <f t="shared" si="26"/>
        <v>ns</v>
      </c>
      <c r="AS59" s="146" t="b">
        <f t="shared" si="22"/>
        <v>0</v>
      </c>
      <c r="AT59" s="146" t="b">
        <f t="shared" si="23"/>
        <v>0</v>
      </c>
      <c r="AU59" s="146" t="b">
        <f t="shared" si="24"/>
        <v>1</v>
      </c>
      <c r="AV59" s="146" t="b">
        <f t="shared" si="25"/>
        <v>1</v>
      </c>
    </row>
    <row r="60" spans="1:48" ht="13">
      <c r="A60" s="26" t="s">
        <v>151</v>
      </c>
      <c r="B60" s="34" t="s">
        <v>50</v>
      </c>
      <c r="C60" s="113">
        <v>0</v>
      </c>
      <c r="D60" s="113">
        <v>0</v>
      </c>
      <c r="E60" s="113">
        <v>0</v>
      </c>
      <c r="F60" s="113">
        <v>0</v>
      </c>
      <c r="G60" s="118">
        <v>0</v>
      </c>
      <c r="H60" s="113">
        <v>4.6879482881740801E-4</v>
      </c>
      <c r="I60" s="113">
        <v>-4.2875860662619503E-3</v>
      </c>
      <c r="J60" s="85">
        <v>1.20598046123519E-4</v>
      </c>
      <c r="K60" s="85">
        <v>-6.3794484313971197E-3</v>
      </c>
      <c r="L60" s="118">
        <v>-1.0077641622718099E-2</v>
      </c>
      <c r="M60" s="166">
        <v>-3.3448137522940698E-3</v>
      </c>
      <c r="N60" s="166">
        <v>-1.6382489336170601E-3</v>
      </c>
      <c r="O60" s="166">
        <v>-1.74849071758217E-3</v>
      </c>
      <c r="P60" s="166">
        <v>2.3084108906937199E-4</v>
      </c>
      <c r="Q60" s="118">
        <v>-6.5007123144239396E-3</v>
      </c>
      <c r="R60" s="166">
        <v>9.6365832822289097E-4</v>
      </c>
      <c r="S60" s="166">
        <v>1.4615758812722101E-3</v>
      </c>
      <c r="T60" s="166">
        <v>-7.5631253620304104E-4</v>
      </c>
      <c r="U60" s="166">
        <v>1.2036981218298E-2</v>
      </c>
      <c r="V60" s="118">
        <v>1.3705902891590099E-2</v>
      </c>
      <c r="W60" s="166">
        <v>-1.0565792024203799E-3</v>
      </c>
      <c r="X60" s="166">
        <v>6.0684690233347299E-4</v>
      </c>
      <c r="Y60" s="166">
        <v>-4.5502676999276404E-3</v>
      </c>
      <c r="Z60" s="166">
        <v>5.0000000000236496E-3</v>
      </c>
      <c r="AA60" s="118">
        <v>9.0949470177292794E-15</v>
      </c>
      <c r="AB60" s="118">
        <v>0</v>
      </c>
      <c r="AC60" s="118">
        <v>9.9999999997834308E-4</v>
      </c>
      <c r="AD60" s="118">
        <v>-9.9999999999380402E-4</v>
      </c>
      <c r="AE60" s="118">
        <v>2.4101609596982601E-14</v>
      </c>
      <c r="AF60" s="118">
        <v>8.6401996668428196E-15</v>
      </c>
      <c r="AH60" s="207">
        <v>5.0000000000236496E-3</v>
      </c>
      <c r="AI60" s="196">
        <f t="shared" si="20"/>
        <v>-0.99999999999517963</v>
      </c>
      <c r="AJ60" s="199"/>
      <c r="AK60" s="207">
        <v>-9.9999999999380402E-4</v>
      </c>
      <c r="AL60" s="196" t="str">
        <f t="shared" si="21"/>
        <v>ns</v>
      </c>
      <c r="AM60" s="199"/>
      <c r="AN60" s="207">
        <v>1.3705902891590099E-2</v>
      </c>
      <c r="AO60" s="196">
        <f t="shared" si="26"/>
        <v>-0.99999999999933642</v>
      </c>
      <c r="AS60" s="146" t="b">
        <f t="shared" si="22"/>
        <v>0</v>
      </c>
      <c r="AT60" s="146" t="b">
        <f t="shared" si="23"/>
        <v>0</v>
      </c>
      <c r="AU60" s="146" t="b">
        <f t="shared" si="24"/>
        <v>1</v>
      </c>
      <c r="AV60" s="146" t="b">
        <f t="shared" si="25"/>
        <v>1</v>
      </c>
    </row>
    <row r="61" spans="1:48" ht="13">
      <c r="A61" s="26" t="s">
        <v>152</v>
      </c>
      <c r="B61" s="34" t="s">
        <v>52</v>
      </c>
      <c r="C61" s="113">
        <v>0</v>
      </c>
      <c r="D61" s="113">
        <v>0</v>
      </c>
      <c r="E61" s="113">
        <v>0</v>
      </c>
      <c r="F61" s="113">
        <v>-5</v>
      </c>
      <c r="G61" s="118">
        <v>-5</v>
      </c>
      <c r="H61" s="113">
        <v>0</v>
      </c>
      <c r="I61" s="113">
        <v>-1.4E-2</v>
      </c>
      <c r="J61" s="85">
        <v>-8.0000000000000002E-3</v>
      </c>
      <c r="K61" s="85">
        <v>-2.0790000000000002</v>
      </c>
      <c r="L61" s="118">
        <v>-2.101</v>
      </c>
      <c r="M61" s="166">
        <v>-4.0000000000000001E-3</v>
      </c>
      <c r="N61" s="166">
        <v>-3.6805259474850501E-4</v>
      </c>
      <c r="O61" s="166">
        <v>-2.39910532740128E-2</v>
      </c>
      <c r="P61" s="166">
        <v>4.4005818611285101E-2</v>
      </c>
      <c r="Q61" s="118">
        <v>1.56467127425238E-2</v>
      </c>
      <c r="R61" s="166">
        <v>-4.3999999999999997E-2</v>
      </c>
      <c r="S61" s="166">
        <v>0</v>
      </c>
      <c r="T61" s="166">
        <v>-2</v>
      </c>
      <c r="U61" s="166">
        <v>-0.8</v>
      </c>
      <c r="V61" s="118">
        <v>-2.8439999999999999</v>
      </c>
      <c r="W61" s="166">
        <v>0</v>
      </c>
      <c r="X61" s="166">
        <v>0</v>
      </c>
      <c r="Y61" s="166">
        <v>-8.8853935128981494E-3</v>
      </c>
      <c r="Z61" s="166">
        <v>-2.1007041914666001E-3</v>
      </c>
      <c r="AA61" s="118">
        <v>-1.0986097704364799E-2</v>
      </c>
      <c r="AB61" s="118">
        <v>0</v>
      </c>
      <c r="AC61" s="118">
        <v>-0.13065383316437601</v>
      </c>
      <c r="AD61" s="118">
        <v>-3.2340994641892299E-3</v>
      </c>
      <c r="AE61" s="118">
        <v>4.8565305510763603E-3</v>
      </c>
      <c r="AF61" s="118">
        <v>-0.129031402077489</v>
      </c>
      <c r="AH61" s="207">
        <v>-2.1007041914666001E-3</v>
      </c>
      <c r="AI61" s="196" t="str">
        <f t="shared" si="20"/>
        <v>ns</v>
      </c>
      <c r="AJ61" s="199"/>
      <c r="AK61" s="207">
        <v>-3.2340994641892299E-3</v>
      </c>
      <c r="AL61" s="196" t="str">
        <f t="shared" si="21"/>
        <v>ns</v>
      </c>
      <c r="AM61" s="199"/>
      <c r="AN61" s="207">
        <v>-2.8439999999999999</v>
      </c>
      <c r="AO61" s="196">
        <f t="shared" si="26"/>
        <v>-0.99613709644712911</v>
      </c>
      <c r="AS61" s="146" t="b">
        <f t="shared" si="22"/>
        <v>0</v>
      </c>
      <c r="AT61" s="146" t="b">
        <f t="shared" si="23"/>
        <v>0</v>
      </c>
      <c r="AU61" s="146" t="b">
        <f t="shared" si="24"/>
        <v>1</v>
      </c>
      <c r="AV61" s="146" t="b">
        <f t="shared" si="25"/>
        <v>1</v>
      </c>
    </row>
    <row r="62" spans="1:48" ht="13">
      <c r="A62" s="26" t="s">
        <v>153</v>
      </c>
      <c r="B62" s="34" t="s">
        <v>54</v>
      </c>
      <c r="C62" s="113">
        <v>0</v>
      </c>
      <c r="D62" s="113">
        <v>0</v>
      </c>
      <c r="E62" s="113">
        <v>0</v>
      </c>
      <c r="F62" s="113">
        <v>0</v>
      </c>
      <c r="G62" s="118">
        <v>0</v>
      </c>
      <c r="H62" s="113">
        <v>0</v>
      </c>
      <c r="I62" s="113">
        <v>0</v>
      </c>
      <c r="J62" s="85">
        <v>0</v>
      </c>
      <c r="K62" s="85">
        <v>0</v>
      </c>
      <c r="L62" s="118">
        <v>0</v>
      </c>
      <c r="M62" s="166">
        <v>0</v>
      </c>
      <c r="N62" s="166">
        <v>0</v>
      </c>
      <c r="O62" s="166">
        <v>0</v>
      </c>
      <c r="P62" s="166">
        <v>0</v>
      </c>
      <c r="Q62" s="118">
        <v>0</v>
      </c>
      <c r="R62" s="166">
        <v>0</v>
      </c>
      <c r="S62" s="166">
        <v>0</v>
      </c>
      <c r="T62" s="166">
        <v>0</v>
      </c>
      <c r="U62" s="166">
        <v>0</v>
      </c>
      <c r="V62" s="118">
        <v>0</v>
      </c>
      <c r="W62" s="166">
        <v>0</v>
      </c>
      <c r="X62" s="166">
        <v>0</v>
      </c>
      <c r="Y62" s="166">
        <v>0</v>
      </c>
      <c r="Z62" s="166">
        <v>0</v>
      </c>
      <c r="AA62" s="118">
        <v>0</v>
      </c>
      <c r="AB62" s="118">
        <v>0</v>
      </c>
      <c r="AC62" s="118">
        <v>0</v>
      </c>
      <c r="AD62" s="118">
        <v>0</v>
      </c>
      <c r="AE62" s="118">
        <v>0</v>
      </c>
      <c r="AF62" s="118">
        <v>0</v>
      </c>
      <c r="AH62" s="207">
        <v>0</v>
      </c>
      <c r="AI62" s="196" t="str">
        <f t="shared" si="20"/>
        <v>ns</v>
      </c>
      <c r="AJ62" s="199"/>
      <c r="AK62" s="207">
        <v>0</v>
      </c>
      <c r="AL62" s="196" t="str">
        <f t="shared" si="21"/>
        <v>ns</v>
      </c>
      <c r="AM62" s="199"/>
      <c r="AN62" s="207">
        <v>0</v>
      </c>
      <c r="AO62" s="196" t="str">
        <f t="shared" si="26"/>
        <v>ns</v>
      </c>
      <c r="AS62" s="146" t="b">
        <f t="shared" si="22"/>
        <v>1</v>
      </c>
      <c r="AT62" s="146" t="b">
        <f t="shared" si="23"/>
        <v>1</v>
      </c>
      <c r="AU62" s="146" t="b">
        <f t="shared" si="24"/>
        <v>1</v>
      </c>
      <c r="AV62" s="146" t="b">
        <f t="shared" si="25"/>
        <v>1</v>
      </c>
    </row>
    <row r="63" spans="1:48" ht="13">
      <c r="A63" s="26" t="s">
        <v>154</v>
      </c>
      <c r="B63" s="33" t="s">
        <v>56</v>
      </c>
      <c r="C63" s="73">
        <v>350</v>
      </c>
      <c r="D63" s="73">
        <v>455</v>
      </c>
      <c r="E63" s="73">
        <v>341</v>
      </c>
      <c r="F63" s="73">
        <v>377</v>
      </c>
      <c r="G63" s="74">
        <v>1523</v>
      </c>
      <c r="H63" s="73">
        <v>376.69607361102499</v>
      </c>
      <c r="I63" s="73">
        <v>392.28590469528802</v>
      </c>
      <c r="J63" s="87">
        <v>386.56509364887</v>
      </c>
      <c r="K63" s="87">
        <v>486.34520063048399</v>
      </c>
      <c r="L63" s="74">
        <v>1641.8922725856701</v>
      </c>
      <c r="M63" s="169">
        <v>389.219489601107</v>
      </c>
      <c r="N63" s="169">
        <v>323.83842674178101</v>
      </c>
      <c r="O63" s="169">
        <v>354.24814386977903</v>
      </c>
      <c r="P63" s="169">
        <v>432.62661327163698</v>
      </c>
      <c r="Q63" s="74">
        <v>1499.9326734843</v>
      </c>
      <c r="R63" s="169">
        <v>397.57877541487801</v>
      </c>
      <c r="S63" s="169">
        <v>372.71058868225902</v>
      </c>
      <c r="T63" s="169">
        <v>490.18254248690499</v>
      </c>
      <c r="U63" s="169">
        <v>492.83891204951999</v>
      </c>
      <c r="V63" s="74">
        <v>1753.3108186335601</v>
      </c>
      <c r="W63" s="169">
        <v>396.84065774887398</v>
      </c>
      <c r="X63" s="169">
        <v>457.43009605747</v>
      </c>
      <c r="Y63" s="169">
        <v>493.40752010390497</v>
      </c>
      <c r="Z63" s="169">
        <v>516.49749065817196</v>
      </c>
      <c r="AA63" s="74">
        <v>1864.1757645684199</v>
      </c>
      <c r="AB63" s="74">
        <v>218.15770145149401</v>
      </c>
      <c r="AC63" s="74">
        <v>461.79697399177002</v>
      </c>
      <c r="AD63" s="74">
        <v>415.27478830076501</v>
      </c>
      <c r="AE63" s="74">
        <v>497.48736824967602</v>
      </c>
      <c r="AF63" s="74">
        <v>1592.71683199371</v>
      </c>
      <c r="AH63" s="210">
        <v>516.49749065817196</v>
      </c>
      <c r="AI63" s="196">
        <f t="shared" si="20"/>
        <v>-3.6805836915628332E-2</v>
      </c>
      <c r="AJ63" s="196"/>
      <c r="AK63" s="210">
        <v>415.27478830076501</v>
      </c>
      <c r="AL63" s="196">
        <f t="shared" si="21"/>
        <v>0.19797151733027452</v>
      </c>
      <c r="AM63" s="196"/>
      <c r="AN63" s="210">
        <v>1753.3108186335601</v>
      </c>
      <c r="AO63" s="196">
        <f t="shared" si="26"/>
        <v>6.3231769721960873E-2</v>
      </c>
      <c r="AS63" s="146" t="b">
        <f t="shared" si="22"/>
        <v>0</v>
      </c>
      <c r="AT63" s="146" t="b">
        <f t="shared" si="23"/>
        <v>0</v>
      </c>
      <c r="AU63" s="146" t="b">
        <f t="shared" si="24"/>
        <v>1</v>
      </c>
      <c r="AV63" s="146" t="b">
        <f t="shared" si="25"/>
        <v>1</v>
      </c>
    </row>
    <row r="64" spans="1:48" ht="13">
      <c r="A64" s="26" t="s">
        <v>155</v>
      </c>
      <c r="B64" s="34" t="s">
        <v>58</v>
      </c>
      <c r="C64" s="113">
        <v>-129</v>
      </c>
      <c r="D64" s="113">
        <v>-162</v>
      </c>
      <c r="E64" s="113">
        <v>-130</v>
      </c>
      <c r="F64" s="113">
        <v>-103</v>
      </c>
      <c r="G64" s="118">
        <v>-524</v>
      </c>
      <c r="H64" s="113">
        <v>-109.045588796994</v>
      </c>
      <c r="I64" s="113">
        <v>-98.835412547977398</v>
      </c>
      <c r="J64" s="85">
        <v>-80.878740306661001</v>
      </c>
      <c r="K64" s="85">
        <v>-194.08531897979799</v>
      </c>
      <c r="L64" s="118">
        <v>-482.84506063142999</v>
      </c>
      <c r="M64" s="166">
        <v>-119.910195779437</v>
      </c>
      <c r="N64" s="166">
        <v>-11.8768431304737</v>
      </c>
      <c r="O64" s="166">
        <v>-45.1186529155014</v>
      </c>
      <c r="P64" s="166">
        <v>-180.043959679783</v>
      </c>
      <c r="Q64" s="118">
        <v>-356.94965150519602</v>
      </c>
      <c r="R64" s="166">
        <v>-120.42318062587201</v>
      </c>
      <c r="S64" s="166">
        <v>-52.464369366185501</v>
      </c>
      <c r="T64" s="166">
        <v>-158.84940870038099</v>
      </c>
      <c r="U64" s="166">
        <v>-122.36655609831099</v>
      </c>
      <c r="V64" s="118">
        <v>-454.10351479075001</v>
      </c>
      <c r="W64" s="166">
        <v>-111.558601288866</v>
      </c>
      <c r="X64" s="166">
        <v>-144.90798021565999</v>
      </c>
      <c r="Y64" s="166">
        <v>-153.07157332829399</v>
      </c>
      <c r="Z64" s="166">
        <v>-130.98009797432599</v>
      </c>
      <c r="AA64" s="118">
        <v>-540.51825280714502</v>
      </c>
      <c r="AB64" s="118">
        <v>-51.945076406418401</v>
      </c>
      <c r="AC64" s="118">
        <v>-126.72635442099001</v>
      </c>
      <c r="AD64" s="118">
        <v>-90.615462881441601</v>
      </c>
      <c r="AE64" s="118">
        <v>-187.12385233246599</v>
      </c>
      <c r="AF64" s="118">
        <v>-456.41074604131501</v>
      </c>
      <c r="AH64" s="207">
        <v>-130.98009797432599</v>
      </c>
      <c r="AI64" s="196">
        <f t="shared" si="20"/>
        <v>0.42864339870279378</v>
      </c>
      <c r="AJ64" s="199"/>
      <c r="AK64" s="207">
        <v>-90.615462881441601</v>
      </c>
      <c r="AL64" s="196" t="str">
        <f t="shared" si="21"/>
        <v>x2,1</v>
      </c>
      <c r="AM64" s="199"/>
      <c r="AN64" s="207">
        <v>-454.10351479075001</v>
      </c>
      <c r="AO64" s="196">
        <f t="shared" si="26"/>
        <v>0.19029744364831602</v>
      </c>
      <c r="AS64" s="146" t="b">
        <f t="shared" si="22"/>
        <v>0</v>
      </c>
      <c r="AT64" s="146" t="b">
        <f t="shared" si="23"/>
        <v>0</v>
      </c>
      <c r="AU64" s="146" t="b">
        <f t="shared" si="24"/>
        <v>1</v>
      </c>
      <c r="AV64" s="146" t="b">
        <f t="shared" si="25"/>
        <v>1</v>
      </c>
    </row>
    <row r="65" spans="1:48" ht="13">
      <c r="A65" s="26" t="s">
        <v>156</v>
      </c>
      <c r="B65" s="34" t="s">
        <v>60</v>
      </c>
      <c r="C65" s="113">
        <v>0</v>
      </c>
      <c r="D65" s="113">
        <v>1</v>
      </c>
      <c r="E65" s="113">
        <v>0</v>
      </c>
      <c r="F65" s="113">
        <v>2</v>
      </c>
      <c r="G65" s="118">
        <v>3</v>
      </c>
      <c r="H65" s="113">
        <v>7.0000000000000007E-2</v>
      </c>
      <c r="I65" s="113">
        <v>2.3E-2</v>
      </c>
      <c r="J65" s="85">
        <v>0.29099999999999998</v>
      </c>
      <c r="K65" s="85">
        <v>22.236999999999998</v>
      </c>
      <c r="L65" s="118">
        <v>22.620999999999999</v>
      </c>
      <c r="M65" s="166">
        <v>-0.45500000000000002</v>
      </c>
      <c r="N65" s="166">
        <v>30.783000000000001</v>
      </c>
      <c r="O65" s="166">
        <v>-0.60899999999999999</v>
      </c>
      <c r="P65" s="166">
        <v>-8.3550000000000004</v>
      </c>
      <c r="Q65" s="118">
        <v>21.364000000000001</v>
      </c>
      <c r="R65" s="166">
        <v>-0.35599999999999998</v>
      </c>
      <c r="S65" s="166">
        <v>-0.372</v>
      </c>
      <c r="T65" s="166">
        <v>-0.70699999999999996</v>
      </c>
      <c r="U65" s="166">
        <v>-2.5999999999999999E-2</v>
      </c>
      <c r="V65" s="118">
        <v>-1.4610000000000001</v>
      </c>
      <c r="W65" s="166">
        <v>0</v>
      </c>
      <c r="X65" s="166">
        <v>8.2469999999999999</v>
      </c>
      <c r="Y65" s="166">
        <v>0</v>
      </c>
      <c r="Z65" s="166">
        <v>0</v>
      </c>
      <c r="AA65" s="118">
        <v>8.2469999999999999</v>
      </c>
      <c r="AB65" s="118">
        <v>0</v>
      </c>
      <c r="AC65" s="118">
        <v>0</v>
      </c>
      <c r="AD65" s="118">
        <v>0</v>
      </c>
      <c r="AE65" s="118">
        <v>0</v>
      </c>
      <c r="AF65" s="118">
        <v>0</v>
      </c>
      <c r="AH65" s="207">
        <v>0</v>
      </c>
      <c r="AI65" s="196" t="str">
        <f t="shared" si="20"/>
        <v>ns</v>
      </c>
      <c r="AJ65" s="199"/>
      <c r="AK65" s="207">
        <v>0</v>
      </c>
      <c r="AL65" s="196" t="str">
        <f t="shared" si="21"/>
        <v>ns</v>
      </c>
      <c r="AM65" s="199"/>
      <c r="AN65" s="207">
        <v>-1.4610000000000001</v>
      </c>
      <c r="AO65" s="196" t="str">
        <f t="shared" si="26"/>
        <v>ns</v>
      </c>
      <c r="AS65" s="146" t="b">
        <f t="shared" si="22"/>
        <v>0</v>
      </c>
      <c r="AT65" s="146" t="b">
        <f t="shared" si="23"/>
        <v>1</v>
      </c>
      <c r="AU65" s="146" t="b">
        <f t="shared" si="24"/>
        <v>1</v>
      </c>
      <c r="AV65" s="146" t="b">
        <f t="shared" si="25"/>
        <v>1</v>
      </c>
    </row>
    <row r="66" spans="1:48" ht="13">
      <c r="A66" s="26" t="s">
        <v>157</v>
      </c>
      <c r="B66" s="33" t="s">
        <v>62</v>
      </c>
      <c r="C66" s="73">
        <v>221</v>
      </c>
      <c r="D66" s="73">
        <v>294</v>
      </c>
      <c r="E66" s="73">
        <v>211</v>
      </c>
      <c r="F66" s="73">
        <v>276</v>
      </c>
      <c r="G66" s="74">
        <v>1002</v>
      </c>
      <c r="H66" s="73">
        <v>267.72048481403101</v>
      </c>
      <c r="I66" s="73">
        <v>293.47349214731099</v>
      </c>
      <c r="J66" s="87">
        <v>305.97735334220903</v>
      </c>
      <c r="K66" s="87">
        <v>314.49688165068602</v>
      </c>
      <c r="L66" s="74">
        <v>1181.66821195424</v>
      </c>
      <c r="M66" s="169">
        <v>268.85429382166899</v>
      </c>
      <c r="N66" s="169">
        <v>342.74458361130797</v>
      </c>
      <c r="O66" s="169">
        <v>308.52049095427702</v>
      </c>
      <c r="P66" s="169">
        <v>244.22765359185399</v>
      </c>
      <c r="Q66" s="74">
        <v>1164.34702197911</v>
      </c>
      <c r="R66" s="169">
        <v>276.79959478900599</v>
      </c>
      <c r="S66" s="169">
        <v>319.87421931607298</v>
      </c>
      <c r="T66" s="169">
        <v>330.62613378652497</v>
      </c>
      <c r="U66" s="169">
        <v>370.44635595120701</v>
      </c>
      <c r="V66" s="74">
        <v>1297.74630384281</v>
      </c>
      <c r="W66" s="169">
        <v>285.28205646000902</v>
      </c>
      <c r="X66" s="169">
        <v>320.76911584180999</v>
      </c>
      <c r="Y66" s="169">
        <v>340.335946775612</v>
      </c>
      <c r="Z66" s="169">
        <v>385.51739268384603</v>
      </c>
      <c r="AA66" s="74">
        <v>1331.90451176128</v>
      </c>
      <c r="AB66" s="74">
        <v>166.21262504507601</v>
      </c>
      <c r="AC66" s="74">
        <v>335.07061957078002</v>
      </c>
      <c r="AD66" s="74">
        <v>324.65932541932301</v>
      </c>
      <c r="AE66" s="74">
        <v>310.36351591721001</v>
      </c>
      <c r="AF66" s="74">
        <v>1136.30608595239</v>
      </c>
      <c r="AH66" s="210">
        <v>385.51739268384603</v>
      </c>
      <c r="AI66" s="196">
        <f t="shared" si="20"/>
        <v>-0.19494289542539001</v>
      </c>
      <c r="AJ66" s="196"/>
      <c r="AK66" s="210">
        <v>324.65932541932301</v>
      </c>
      <c r="AL66" s="196">
        <f t="shared" si="21"/>
        <v>-4.4033263124811928E-2</v>
      </c>
      <c r="AM66" s="196"/>
      <c r="AN66" s="210">
        <v>1297.74630384281</v>
      </c>
      <c r="AO66" s="196">
        <f t="shared" si="26"/>
        <v>2.6321175269251595E-2</v>
      </c>
      <c r="AS66" s="146" t="b">
        <f t="shared" si="22"/>
        <v>0</v>
      </c>
      <c r="AT66" s="146" t="b">
        <f t="shared" si="23"/>
        <v>0</v>
      </c>
      <c r="AU66" s="146" t="b">
        <f t="shared" si="24"/>
        <v>1</v>
      </c>
      <c r="AV66" s="146" t="b">
        <f t="shared" si="25"/>
        <v>1</v>
      </c>
    </row>
    <row r="67" spans="1:48" ht="13">
      <c r="A67" s="26" t="s">
        <v>158</v>
      </c>
      <c r="B67" s="34" t="s">
        <v>64</v>
      </c>
      <c r="C67" s="107">
        <v>-1</v>
      </c>
      <c r="D67" s="107">
        <v>-1</v>
      </c>
      <c r="E67" s="107">
        <v>-1</v>
      </c>
      <c r="F67" s="107">
        <v>-1</v>
      </c>
      <c r="G67" s="118">
        <v>-4</v>
      </c>
      <c r="H67" s="107">
        <v>-1.1884862929572499</v>
      </c>
      <c r="I67" s="107">
        <v>-0.432282323994785</v>
      </c>
      <c r="J67" s="107">
        <v>-0.28946386039543898</v>
      </c>
      <c r="K67" s="107">
        <v>-3.3220671083978601</v>
      </c>
      <c r="L67" s="118">
        <v>-5.2322995857453298</v>
      </c>
      <c r="M67" s="166">
        <v>-0.57966420758526305</v>
      </c>
      <c r="N67" s="166">
        <v>-1.2575443732714999</v>
      </c>
      <c r="O67" s="166">
        <v>-0.808048380613131</v>
      </c>
      <c r="P67" s="166">
        <v>-0.64115270904314103</v>
      </c>
      <c r="Q67" s="118">
        <v>-3.2864096705130401</v>
      </c>
      <c r="R67" s="166">
        <v>-0.91674587825959497</v>
      </c>
      <c r="S67" s="166">
        <v>-6.8852278291896702</v>
      </c>
      <c r="T67" s="166">
        <v>-1.03257163052349</v>
      </c>
      <c r="U67" s="166">
        <v>-1.1563382890417799</v>
      </c>
      <c r="V67" s="118">
        <v>-9.9908836270145507</v>
      </c>
      <c r="W67" s="166">
        <v>-0.803696490398492</v>
      </c>
      <c r="X67" s="166">
        <v>-0.83531317791500403</v>
      </c>
      <c r="Y67" s="166">
        <v>-0.65233476855265404</v>
      </c>
      <c r="Z67" s="166">
        <v>-0.61341358038426397</v>
      </c>
      <c r="AA67" s="118">
        <v>-2.9047580172504102</v>
      </c>
      <c r="AB67" s="118">
        <v>-0.76431318819643002</v>
      </c>
      <c r="AC67" s="118">
        <v>-1.9316867299388401</v>
      </c>
      <c r="AD67" s="118">
        <v>-43.1033539686984</v>
      </c>
      <c r="AE67" s="118">
        <v>-34.0318847401984</v>
      </c>
      <c r="AF67" s="118">
        <v>-79.831238627031993</v>
      </c>
      <c r="AH67" s="207">
        <v>-0.61341358038426397</v>
      </c>
      <c r="AI67" s="196" t="str">
        <f t="shared" si="20"/>
        <v>x55,5</v>
      </c>
      <c r="AJ67" s="199"/>
      <c r="AK67" s="207">
        <v>-43.1033539686984</v>
      </c>
      <c r="AL67" s="196">
        <f t="shared" si="21"/>
        <v>-0.21045854656896745</v>
      </c>
      <c r="AM67" s="199"/>
      <c r="AN67" s="207">
        <v>-9.9908836270145507</v>
      </c>
      <c r="AO67" s="196">
        <f t="shared" si="26"/>
        <v>-0.70925914807012891</v>
      </c>
      <c r="AS67" s="146" t="b">
        <f t="shared" si="22"/>
        <v>0</v>
      </c>
      <c r="AT67" s="146" t="b">
        <f t="shared" si="23"/>
        <v>0</v>
      </c>
      <c r="AU67" s="146" t="b">
        <f t="shared" si="24"/>
        <v>1</v>
      </c>
      <c r="AV67" s="146" t="b">
        <f t="shared" si="25"/>
        <v>0</v>
      </c>
    </row>
    <row r="68" spans="1:48" ht="13">
      <c r="A68" s="26" t="s">
        <v>159</v>
      </c>
      <c r="B68" s="41" t="s">
        <v>66</v>
      </c>
      <c r="C68" s="74">
        <v>220</v>
      </c>
      <c r="D68" s="74">
        <v>293</v>
      </c>
      <c r="E68" s="74">
        <v>210</v>
      </c>
      <c r="F68" s="74">
        <v>275</v>
      </c>
      <c r="G68" s="74">
        <v>998</v>
      </c>
      <c r="H68" s="74">
        <v>266.531998521074</v>
      </c>
      <c r="I68" s="74">
        <v>293.04120982331602</v>
      </c>
      <c r="J68" s="88">
        <v>305.68788948181299</v>
      </c>
      <c r="K68" s="88">
        <v>311.174814542288</v>
      </c>
      <c r="L68" s="74">
        <v>1176.4359123684901</v>
      </c>
      <c r="M68" s="170">
        <v>268.27462961408401</v>
      </c>
      <c r="N68" s="170">
        <v>341.487039238036</v>
      </c>
      <c r="O68" s="170">
        <v>307.71244257366402</v>
      </c>
      <c r="P68" s="170">
        <v>243.58650088281101</v>
      </c>
      <c r="Q68" s="74">
        <v>1161.0606123086</v>
      </c>
      <c r="R68" s="170">
        <v>275.88284891074602</v>
      </c>
      <c r="S68" s="170">
        <v>312.98899148688298</v>
      </c>
      <c r="T68" s="170">
        <v>329.59356215600098</v>
      </c>
      <c r="U68" s="170">
        <v>369.29001766216601</v>
      </c>
      <c r="V68" s="74">
        <v>1287.7554202158001</v>
      </c>
      <c r="W68" s="170">
        <v>284.47835996960998</v>
      </c>
      <c r="X68" s="170">
        <v>319.93380266389499</v>
      </c>
      <c r="Y68" s="170">
        <v>339.68361200705903</v>
      </c>
      <c r="Z68" s="170">
        <v>384.90397910346098</v>
      </c>
      <c r="AA68" s="74">
        <v>1328.9997537440199</v>
      </c>
      <c r="AB68" s="74">
        <v>165.44831185688</v>
      </c>
      <c r="AC68" s="74">
        <v>333.13893284084202</v>
      </c>
      <c r="AD68" s="74">
        <v>281.55597145062501</v>
      </c>
      <c r="AE68" s="74">
        <v>276.33163117701201</v>
      </c>
      <c r="AF68" s="74">
        <v>1056.4748473253601</v>
      </c>
      <c r="AH68" s="210">
        <v>384.90397910346098</v>
      </c>
      <c r="AI68" s="196">
        <f t="shared" si="20"/>
        <v>-0.28207644976635859</v>
      </c>
      <c r="AJ68" s="196"/>
      <c r="AK68" s="210">
        <v>281.55597145062501</v>
      </c>
      <c r="AL68" s="196">
        <f t="shared" si="21"/>
        <v>-1.8555245859984026E-2</v>
      </c>
      <c r="AM68" s="196"/>
      <c r="AN68" s="210">
        <v>1287.7554202158001</v>
      </c>
      <c r="AO68" s="196">
        <f t="shared" si="26"/>
        <v>3.202807992942347E-2</v>
      </c>
      <c r="AS68" s="146" t="b">
        <f t="shared" si="22"/>
        <v>0</v>
      </c>
      <c r="AT68" s="146" t="b">
        <f t="shared" si="23"/>
        <v>0</v>
      </c>
      <c r="AU68" s="146" t="b">
        <f t="shared" si="24"/>
        <v>1</v>
      </c>
      <c r="AV68" s="146" t="b">
        <f t="shared" si="25"/>
        <v>1</v>
      </c>
    </row>
    <row r="69" spans="1:48" ht="13">
      <c r="A69" s="26"/>
      <c r="H69" s="100"/>
      <c r="I69" s="100"/>
      <c r="J69" s="100"/>
      <c r="K69" s="100"/>
      <c r="L69" s="100"/>
      <c r="M69" s="156"/>
      <c r="N69" s="156"/>
      <c r="O69" s="156"/>
      <c r="P69" s="156"/>
      <c r="Q69" s="100"/>
      <c r="R69" s="156"/>
      <c r="S69" s="156"/>
      <c r="T69" s="156"/>
      <c r="U69" s="156"/>
      <c r="V69" s="100"/>
      <c r="W69" s="156"/>
      <c r="X69" s="156"/>
      <c r="Y69" s="156"/>
      <c r="Z69" s="156"/>
      <c r="AA69" s="156"/>
      <c r="AB69" s="156"/>
      <c r="AC69" s="156"/>
      <c r="AD69" s="156"/>
      <c r="AE69" s="156"/>
      <c r="AF69" s="156"/>
      <c r="AI69" s="196"/>
      <c r="AJ69" s="205"/>
      <c r="AL69" s="196" t="str">
        <f t="shared" ref="AL69:AL70" si="27">IF(ISERROR($AD69/AK69),"ns",IF($AD69/AK69&gt;200%,"x"&amp;(ROUND($AD69/AK69,1)),IF($AD69/AK69&lt;0,"ns",$AD69/AK69-1)))</f>
        <v>ns</v>
      </c>
      <c r="AM69" s="205"/>
      <c r="AO69" s="205"/>
    </row>
    <row r="70" spans="1:48" ht="16" thickBot="1">
      <c r="A70" s="26"/>
      <c r="B70" s="114" t="s">
        <v>160</v>
      </c>
      <c r="C70" s="115"/>
      <c r="D70" s="115"/>
      <c r="E70" s="115"/>
      <c r="F70" s="115"/>
      <c r="G70" s="115"/>
      <c r="H70" s="115"/>
      <c r="I70" s="115"/>
      <c r="J70" s="115"/>
      <c r="K70" s="115"/>
      <c r="L70" s="115"/>
      <c r="M70" s="171"/>
      <c r="N70" s="171"/>
      <c r="O70" s="171"/>
      <c r="P70" s="171"/>
      <c r="Q70" s="115"/>
      <c r="R70" s="171"/>
      <c r="S70" s="171"/>
      <c r="T70" s="171"/>
      <c r="U70" s="171"/>
      <c r="V70" s="115"/>
      <c r="W70" s="171"/>
      <c r="X70" s="171"/>
      <c r="Y70" s="171"/>
      <c r="Z70" s="171"/>
      <c r="AA70" s="171"/>
      <c r="AB70" s="171"/>
      <c r="AC70" s="171"/>
      <c r="AD70" s="171"/>
      <c r="AE70" s="171"/>
      <c r="AF70" s="171"/>
      <c r="AH70" s="209"/>
      <c r="AI70" s="196"/>
      <c r="AJ70" s="209"/>
      <c r="AK70" s="209"/>
      <c r="AL70" s="196" t="str">
        <f t="shared" si="27"/>
        <v>ns</v>
      </c>
      <c r="AM70" s="209"/>
      <c r="AN70" s="209"/>
      <c r="AO70" s="205"/>
    </row>
    <row r="71" spans="1:48" ht="13">
      <c r="A71" s="26"/>
      <c r="H71" s="100"/>
      <c r="I71" s="100"/>
      <c r="J71" s="100"/>
      <c r="K71" s="100"/>
      <c r="L71" s="100"/>
      <c r="M71" s="156"/>
      <c r="N71" s="156"/>
      <c r="O71" s="156"/>
      <c r="P71" s="156"/>
      <c r="Q71" s="100"/>
      <c r="R71" s="156"/>
      <c r="S71" s="156"/>
      <c r="T71" s="156"/>
      <c r="U71" s="156"/>
      <c r="V71" s="100"/>
      <c r="W71" s="156"/>
      <c r="X71" s="156"/>
      <c r="Y71" s="156"/>
      <c r="Z71" s="156"/>
      <c r="AA71" s="156"/>
      <c r="AB71" s="156"/>
      <c r="AC71" s="156"/>
      <c r="AD71" s="156"/>
      <c r="AE71" s="156"/>
      <c r="AF71" s="156"/>
      <c r="AI71" s="205"/>
      <c r="AJ71" s="205"/>
      <c r="AL71" s="205"/>
      <c r="AM71" s="205"/>
      <c r="AO71" s="205"/>
    </row>
    <row r="72" spans="1:48" ht="26">
      <c r="A72" s="26"/>
      <c r="B72" s="116" t="s">
        <v>36</v>
      </c>
      <c r="C72" s="117" t="s">
        <v>112</v>
      </c>
      <c r="D72" s="117" t="s">
        <v>113</v>
      </c>
      <c r="E72" s="117" t="s">
        <v>114</v>
      </c>
      <c r="F72" s="117" t="s">
        <v>115</v>
      </c>
      <c r="G72" s="117" t="s">
        <v>116</v>
      </c>
      <c r="H72" s="117" t="str">
        <f t="shared" ref="H72:AF72" si="28">H$14</f>
        <v>Q1-16
Stated</v>
      </c>
      <c r="I72" s="117" t="str">
        <f t="shared" si="28"/>
        <v>Q2-16
Stated</v>
      </c>
      <c r="J72" s="117" t="str">
        <f t="shared" si="28"/>
        <v>Q3-16
Stated</v>
      </c>
      <c r="K72" s="117" t="str">
        <f t="shared" si="28"/>
        <v>Q4-16
Stated</v>
      </c>
      <c r="L72" s="117" t="str">
        <f t="shared" si="28"/>
        <v>FY-2016
Stated</v>
      </c>
      <c r="M72" s="168" t="str">
        <f t="shared" si="28"/>
        <v>Q1-17
Stated</v>
      </c>
      <c r="N72" s="168" t="str">
        <f t="shared" si="28"/>
        <v>Q2-17
Stated</v>
      </c>
      <c r="O72" s="168" t="str">
        <f t="shared" si="28"/>
        <v>Q3-17
Stated</v>
      </c>
      <c r="P72" s="168" t="str">
        <f t="shared" si="28"/>
        <v>Q4-17
Stated</v>
      </c>
      <c r="Q72" s="117" t="str">
        <f t="shared" si="28"/>
        <v>FY-2017
Stated</v>
      </c>
      <c r="R72" s="168" t="str">
        <f t="shared" si="28"/>
        <v>Q1-18
Stated</v>
      </c>
      <c r="S72" s="168" t="str">
        <f t="shared" si="28"/>
        <v>Q2-18
Stated</v>
      </c>
      <c r="T72" s="168" t="str">
        <f t="shared" si="28"/>
        <v>Q3-18
Stated</v>
      </c>
      <c r="U72" s="168" t="str">
        <f t="shared" si="28"/>
        <v>Q4-18
Stated</v>
      </c>
      <c r="V72" s="117" t="str">
        <f t="shared" si="28"/>
        <v>FY-2018
Stated</v>
      </c>
      <c r="W72" s="168" t="str">
        <f t="shared" si="28"/>
        <v>Q1-19
Stated</v>
      </c>
      <c r="X72" s="168" t="str">
        <f t="shared" si="28"/>
        <v>Q2-19
Stated</v>
      </c>
      <c r="Y72" s="168" t="str">
        <f t="shared" si="28"/>
        <v>Q3-19
Stated</v>
      </c>
      <c r="Z72" s="168" t="str">
        <f t="shared" si="28"/>
        <v>Q4-19
Stated</v>
      </c>
      <c r="AA72" s="168" t="str">
        <f t="shared" si="28"/>
        <v>FY-2019
Stated</v>
      </c>
      <c r="AB72" s="168" t="str">
        <f t="shared" si="28"/>
        <v>Q1-20
Stated</v>
      </c>
      <c r="AC72" s="168" t="str">
        <f t="shared" si="28"/>
        <v>Q2-20
Stated</v>
      </c>
      <c r="AD72" s="168" t="str">
        <f t="shared" si="28"/>
        <v>Q3-20
Stated</v>
      </c>
      <c r="AE72" s="168" t="str">
        <f t="shared" si="28"/>
        <v>Q4-20
Stated</v>
      </c>
      <c r="AF72" s="168" t="str">
        <f t="shared" si="28"/>
        <v>FY-2020
Stated</v>
      </c>
      <c r="AH72" s="162" t="str">
        <f t="shared" ref="AH72" si="29">AH$14</f>
        <v>Q4-19
Stated</v>
      </c>
      <c r="AI72" s="163" t="str">
        <f>AI$14</f>
        <v>Q4/Q4</v>
      </c>
      <c r="AJ72" s="163"/>
      <c r="AK72" s="162" t="str">
        <f>AK$14</f>
        <v>Q3-20
Stated</v>
      </c>
      <c r="AL72" s="163" t="str">
        <f>AL$14</f>
        <v>Q4/Q3</v>
      </c>
      <c r="AM72" s="163"/>
      <c r="AN72" s="162" t="str">
        <f>AN$14</f>
        <v>FY-2018
Stated</v>
      </c>
      <c r="AO72" s="163" t="str">
        <f>AO$14</f>
        <v>FY/FY</v>
      </c>
    </row>
    <row r="73" spans="1:48" ht="13">
      <c r="A73" s="26"/>
      <c r="B73" s="31"/>
      <c r="H73" s="100"/>
      <c r="I73" s="100"/>
      <c r="J73" s="100"/>
      <c r="K73" s="100"/>
      <c r="L73" s="100"/>
      <c r="M73" s="156"/>
      <c r="N73" s="156"/>
      <c r="O73" s="156"/>
      <c r="P73" s="156"/>
      <c r="Q73" s="100"/>
      <c r="R73" s="156"/>
      <c r="S73" s="156"/>
      <c r="T73" s="156"/>
      <c r="U73" s="156"/>
      <c r="V73" s="100"/>
      <c r="W73" s="156"/>
      <c r="X73" s="156"/>
      <c r="Y73" s="156"/>
      <c r="Z73" s="156"/>
      <c r="AA73" s="156"/>
      <c r="AB73" s="156"/>
      <c r="AC73" s="156"/>
      <c r="AD73" s="156"/>
      <c r="AE73" s="156"/>
      <c r="AF73" s="156"/>
      <c r="AI73" s="205"/>
      <c r="AJ73" s="205"/>
      <c r="AL73" s="205"/>
      <c r="AM73" s="205"/>
      <c r="AO73" s="205"/>
    </row>
    <row r="74" spans="1:48" ht="13">
      <c r="A74" s="26" t="s">
        <v>161</v>
      </c>
      <c r="B74" s="33" t="s">
        <v>38</v>
      </c>
      <c r="C74" s="73">
        <v>408</v>
      </c>
      <c r="D74" s="73">
        <v>440</v>
      </c>
      <c r="E74" s="73">
        <v>377</v>
      </c>
      <c r="F74" s="73">
        <v>431</v>
      </c>
      <c r="G74" s="74">
        <v>1656</v>
      </c>
      <c r="H74" s="73">
        <v>394.99255356384498</v>
      </c>
      <c r="I74" s="73">
        <v>442.99054160606403</v>
      </c>
      <c r="J74" s="87">
        <v>396.36910984275499</v>
      </c>
      <c r="K74" s="87">
        <v>443.01185794676502</v>
      </c>
      <c r="L74" s="74">
        <v>1677.3640629594299</v>
      </c>
      <c r="M74" s="169">
        <v>431.97720287701799</v>
      </c>
      <c r="N74" s="169">
        <v>475.89015773813998</v>
      </c>
      <c r="O74" s="169">
        <v>613.48324409126099</v>
      </c>
      <c r="P74" s="169">
        <v>733.52618274999395</v>
      </c>
      <c r="Q74" s="74">
        <v>2254.8767874564101</v>
      </c>
      <c r="R74" s="169">
        <v>644.05068740356398</v>
      </c>
      <c r="S74" s="169">
        <v>656.111593207792</v>
      </c>
      <c r="T74" s="169">
        <v>604.57354189705404</v>
      </c>
      <c r="U74" s="169">
        <v>599.74760400586194</v>
      </c>
      <c r="V74" s="74">
        <v>2504.4834265142699</v>
      </c>
      <c r="W74" s="169">
        <v>638.40901188263797</v>
      </c>
      <c r="X74" s="169">
        <v>655.71168570077305</v>
      </c>
      <c r="Y74" s="169">
        <v>639.83948406215995</v>
      </c>
      <c r="Z74" s="164">
        <v>702.28245868205795</v>
      </c>
      <c r="AA74" s="74">
        <v>2636.2426403276299</v>
      </c>
      <c r="AB74" s="74">
        <v>593.96661040951096</v>
      </c>
      <c r="AC74" s="74">
        <v>606.614606424371</v>
      </c>
      <c r="AD74" s="74">
        <v>609.11519732864303</v>
      </c>
      <c r="AE74" s="74">
        <v>712.372227511402</v>
      </c>
      <c r="AF74" s="74">
        <v>2522.06864167393</v>
      </c>
      <c r="AH74" s="210">
        <v>702.28245868205795</v>
      </c>
      <c r="AI74" s="196">
        <f t="shared" ref="AI74:AI87" si="30">IF(ISERROR($AE74/AH74),"ns",IF($AE74/AH74&gt;200%,"x"&amp;(ROUND($AE74/AH74,1)),IF($AE74/AH74&lt;0,"ns",$AE74/AH74-1)))</f>
        <v>1.4367109280045254E-2</v>
      </c>
      <c r="AJ74" s="196"/>
      <c r="AK74" s="210">
        <v>609.11519732864303</v>
      </c>
      <c r="AL74" s="196">
        <f t="shared" ref="AL74:AL87" si="31">IF(ISERROR($AE74/AK74),"ns",IF($AE74/AK74&gt;200%,"x"&amp;(ROUND($AE74/AK74,1)),IF($AE74/AK74&lt;0,"ns",$AE74/AK74-1)))</f>
        <v>0.16951970766056501</v>
      </c>
      <c r="AM74" s="196"/>
      <c r="AN74" s="210">
        <v>2504.4834265142699</v>
      </c>
      <c r="AO74" s="196">
        <f>IF(ISERROR($AA74/AN74),"ns",IF($AA74/AN74&gt;200%,"x"&amp;(ROUND($AA74/AN74,1)),IF($AA74/AN74&lt;0,"ns",$AA74/AN74-1)))</f>
        <v>5.2609337485910901E-2</v>
      </c>
      <c r="AS74" s="146" t="b">
        <f t="shared" ref="AS74:AS87" si="32">AH74=X74</f>
        <v>0</v>
      </c>
      <c r="AT74" s="146" t="b">
        <f t="shared" ref="AT74:AT87" si="33">AK74=AB74</f>
        <v>0</v>
      </c>
      <c r="AU74" s="146" t="b">
        <f t="shared" ref="AU74:AU87" si="34">AN74=V74</f>
        <v>1</v>
      </c>
      <c r="AV74" s="146" t="b">
        <f t="shared" ref="AV74:AV87" si="35">V74=(R:R+S:S+T:T+U:U)</f>
        <v>1</v>
      </c>
    </row>
    <row r="75" spans="1:48" ht="13">
      <c r="A75" s="26" t="s">
        <v>162</v>
      </c>
      <c r="B75" s="34" t="s">
        <v>40</v>
      </c>
      <c r="C75" s="113">
        <v>-220</v>
      </c>
      <c r="D75" s="113">
        <v>-233</v>
      </c>
      <c r="E75" s="113">
        <v>-206</v>
      </c>
      <c r="F75" s="113">
        <v>-240</v>
      </c>
      <c r="G75" s="118">
        <v>-899</v>
      </c>
      <c r="H75" s="107">
        <v>-216.43279772379501</v>
      </c>
      <c r="I75" s="107">
        <v>-227.252385815791</v>
      </c>
      <c r="J75" s="107">
        <v>-211.20890141213499</v>
      </c>
      <c r="K75" s="107">
        <v>-239.880438383984</v>
      </c>
      <c r="L75" s="108">
        <v>-894.77452333570398</v>
      </c>
      <c r="M75" s="107">
        <v>-235.62528665737401</v>
      </c>
      <c r="N75" s="107">
        <v>-262.17699416982703</v>
      </c>
      <c r="O75" s="107">
        <v>-369.016962188261</v>
      </c>
      <c r="P75" s="107">
        <v>-462.21439179660399</v>
      </c>
      <c r="Q75" s="108">
        <v>-1329.03363481207</v>
      </c>
      <c r="R75" s="107">
        <v>-353.02406069657502</v>
      </c>
      <c r="S75" s="107">
        <v>-355.88263900239599</v>
      </c>
      <c r="T75" s="107">
        <v>-348.09102055584401</v>
      </c>
      <c r="U75" s="107">
        <v>-359.99686518616198</v>
      </c>
      <c r="V75" s="108">
        <v>-1416.99458544098</v>
      </c>
      <c r="W75" s="107">
        <v>-342.49146044035399</v>
      </c>
      <c r="X75" s="107">
        <v>-351.821857515369</v>
      </c>
      <c r="Y75" s="107">
        <v>-343.07569065892</v>
      </c>
      <c r="Z75" s="107">
        <v>-367.56466562539902</v>
      </c>
      <c r="AA75" s="108">
        <v>-1404.9536742400401</v>
      </c>
      <c r="AB75" s="108">
        <v>-338.05426109131201</v>
      </c>
      <c r="AC75" s="108">
        <v>-324.37712742222999</v>
      </c>
      <c r="AD75" s="108">
        <v>-328.85408591026101</v>
      </c>
      <c r="AE75" s="108">
        <v>-378.69554269156401</v>
      </c>
      <c r="AF75" s="108">
        <v>-1369.9810171153699</v>
      </c>
      <c r="AH75" s="207">
        <v>-367.56466562539902</v>
      </c>
      <c r="AI75" s="196">
        <f t="shared" si="30"/>
        <v>3.0282772276889469E-2</v>
      </c>
      <c r="AJ75" s="199"/>
      <c r="AK75" s="207">
        <v>-328.85408591026101</v>
      </c>
      <c r="AL75" s="196">
        <f t="shared" si="31"/>
        <v>0.15156100810893958</v>
      </c>
      <c r="AM75" s="199"/>
      <c r="AN75" s="207">
        <v>-1416.99458544098</v>
      </c>
      <c r="AO75" s="196">
        <f t="shared" ref="AO75:AO87" si="36">IF(ISERROR($AA75/AN75),"ns",IF($AA75/AN75&gt;200%,"x"&amp;(ROUND($AA75/AN75,1)),IF($AA75/AN75&lt;0,"ns",$AA75/AN75-1)))</f>
        <v>-8.4974997961567711E-3</v>
      </c>
      <c r="AS75" s="146" t="b">
        <f t="shared" si="32"/>
        <v>0</v>
      </c>
      <c r="AT75" s="146" t="b">
        <f t="shared" si="33"/>
        <v>0</v>
      </c>
      <c r="AU75" s="146" t="b">
        <f t="shared" si="34"/>
        <v>1</v>
      </c>
      <c r="AV75" s="146" t="b">
        <f t="shared" si="35"/>
        <v>1</v>
      </c>
    </row>
    <row r="76" spans="1:48" ht="13">
      <c r="A76" s="109" t="s">
        <v>163</v>
      </c>
      <c r="B76" s="36" t="s">
        <v>42</v>
      </c>
      <c r="C76" s="110"/>
      <c r="D76" s="110"/>
      <c r="E76" s="110"/>
      <c r="F76" s="111"/>
      <c r="G76" s="112"/>
      <c r="H76" s="111">
        <v>-1.39</v>
      </c>
      <c r="I76" s="111">
        <v>-0.20000000000000018</v>
      </c>
      <c r="J76" s="111">
        <v>0</v>
      </c>
      <c r="K76" s="111">
        <v>0</v>
      </c>
      <c r="L76" s="112">
        <v>-1.59</v>
      </c>
      <c r="M76" s="111">
        <v>-1.23</v>
      </c>
      <c r="N76" s="111">
        <v>-4.0000000000000036E-2</v>
      </c>
      <c r="O76" s="111">
        <v>0</v>
      </c>
      <c r="P76" s="111">
        <v>0</v>
      </c>
      <c r="Q76" s="112">
        <v>-1.27</v>
      </c>
      <c r="R76" s="111">
        <v>-1.4683899941599501</v>
      </c>
      <c r="S76" s="111">
        <v>4.0245825100432599E-2</v>
      </c>
      <c r="T76" s="111">
        <v>0</v>
      </c>
      <c r="U76" s="111">
        <v>0</v>
      </c>
      <c r="V76" s="112">
        <v>-1.4281441690595176</v>
      </c>
      <c r="W76" s="111">
        <v>-1.6</v>
      </c>
      <c r="X76" s="111">
        <v>-1.7349999999999999</v>
      </c>
      <c r="Y76" s="111">
        <v>0</v>
      </c>
      <c r="Z76" s="111">
        <v>0</v>
      </c>
      <c r="AA76" s="112">
        <v>-3.335</v>
      </c>
      <c r="AB76" s="112">
        <v>-3.5685959999999999</v>
      </c>
      <c r="AC76" s="112">
        <v>0.29359599999999997</v>
      </c>
      <c r="AD76" s="112">
        <v>0</v>
      </c>
      <c r="AE76" s="112">
        <v>0</v>
      </c>
      <c r="AF76" s="112">
        <v>-3.2749999999999999</v>
      </c>
      <c r="AH76" s="200">
        <v>0</v>
      </c>
      <c r="AI76" s="196" t="str">
        <f t="shared" si="30"/>
        <v>ns</v>
      </c>
      <c r="AJ76" s="201"/>
      <c r="AK76" s="200">
        <v>0</v>
      </c>
      <c r="AL76" s="196" t="str">
        <f t="shared" si="31"/>
        <v>ns</v>
      </c>
      <c r="AM76" s="201"/>
      <c r="AN76" s="200">
        <v>-1.4281441690595176</v>
      </c>
      <c r="AO76" s="196" t="str">
        <f t="shared" si="36"/>
        <v>x2,3</v>
      </c>
      <c r="AP76" s="202"/>
      <c r="AQ76" s="202"/>
      <c r="AR76" s="202"/>
      <c r="AS76" s="202" t="b">
        <f t="shared" si="32"/>
        <v>0</v>
      </c>
      <c r="AT76" s="202" t="b">
        <f t="shared" si="33"/>
        <v>0</v>
      </c>
      <c r="AU76" s="202" t="b">
        <f t="shared" si="34"/>
        <v>1</v>
      </c>
      <c r="AV76" s="202" t="b">
        <f t="shared" si="35"/>
        <v>1</v>
      </c>
    </row>
    <row r="77" spans="1:48" ht="13">
      <c r="A77" s="26" t="s">
        <v>164</v>
      </c>
      <c r="B77" s="33" t="s">
        <v>44</v>
      </c>
      <c r="C77" s="73">
        <v>188</v>
      </c>
      <c r="D77" s="73">
        <v>207</v>
      </c>
      <c r="E77" s="73">
        <v>171</v>
      </c>
      <c r="F77" s="73">
        <v>191</v>
      </c>
      <c r="G77" s="74">
        <v>757</v>
      </c>
      <c r="H77" s="73">
        <v>178.55975584005</v>
      </c>
      <c r="I77" s="73">
        <v>215.738155790273</v>
      </c>
      <c r="J77" s="87">
        <v>185.16020843061901</v>
      </c>
      <c r="K77" s="87">
        <v>203.13141956278201</v>
      </c>
      <c r="L77" s="74">
        <v>782.58953962372402</v>
      </c>
      <c r="M77" s="169">
        <v>196.35191621964401</v>
      </c>
      <c r="N77" s="169">
        <v>213.71316356831301</v>
      </c>
      <c r="O77" s="169">
        <v>244.46628190300001</v>
      </c>
      <c r="P77" s="169">
        <v>271.31179095339002</v>
      </c>
      <c r="Q77" s="74">
        <v>925.84315264434701</v>
      </c>
      <c r="R77" s="169">
        <v>291.02662670698902</v>
      </c>
      <c r="S77" s="169">
        <v>300.22895420539601</v>
      </c>
      <c r="T77" s="169">
        <v>256.48252134120901</v>
      </c>
      <c r="U77" s="169">
        <v>239.75073881970101</v>
      </c>
      <c r="V77" s="74">
        <v>1087.4888410732899</v>
      </c>
      <c r="W77" s="169">
        <v>295.91755144228398</v>
      </c>
      <c r="X77" s="169">
        <v>303.88982818540302</v>
      </c>
      <c r="Y77" s="169">
        <v>296.76379340324098</v>
      </c>
      <c r="Z77" s="164">
        <v>334.717793056657</v>
      </c>
      <c r="AA77" s="74">
        <v>1231.2889660875801</v>
      </c>
      <c r="AB77" s="74">
        <v>255.91234931819801</v>
      </c>
      <c r="AC77" s="74">
        <v>282.23747900214101</v>
      </c>
      <c r="AD77" s="74">
        <v>280.26111141838197</v>
      </c>
      <c r="AE77" s="74">
        <v>333.67668481983998</v>
      </c>
      <c r="AF77" s="74">
        <v>1152.08762455856</v>
      </c>
      <c r="AH77" s="210">
        <v>334.717793056657</v>
      </c>
      <c r="AI77" s="196">
        <f t="shared" si="30"/>
        <v>-3.1104060148986479E-3</v>
      </c>
      <c r="AJ77" s="196"/>
      <c r="AK77" s="210">
        <v>280.26111141838197</v>
      </c>
      <c r="AL77" s="196">
        <f t="shared" si="31"/>
        <v>0.19059217003431383</v>
      </c>
      <c r="AM77" s="196"/>
      <c r="AN77" s="210">
        <v>1087.4888410732899</v>
      </c>
      <c r="AO77" s="196">
        <f t="shared" si="36"/>
        <v>0.13223135684994025</v>
      </c>
      <c r="AS77" s="146" t="b">
        <f t="shared" si="32"/>
        <v>0</v>
      </c>
      <c r="AT77" s="146" t="b">
        <f t="shared" si="33"/>
        <v>0</v>
      </c>
      <c r="AU77" s="146" t="b">
        <f t="shared" si="34"/>
        <v>1</v>
      </c>
      <c r="AV77" s="146" t="b">
        <f t="shared" si="35"/>
        <v>0</v>
      </c>
    </row>
    <row r="78" spans="1:48" ht="13">
      <c r="A78" s="26" t="s">
        <v>165</v>
      </c>
      <c r="B78" s="34" t="s">
        <v>46</v>
      </c>
      <c r="C78" s="113">
        <v>-3</v>
      </c>
      <c r="D78" s="113">
        <v>-2</v>
      </c>
      <c r="E78" s="113">
        <v>0</v>
      </c>
      <c r="F78" s="113">
        <v>-1</v>
      </c>
      <c r="G78" s="118">
        <v>-6</v>
      </c>
      <c r="H78" s="113">
        <v>-4.1706653885817298E-2</v>
      </c>
      <c r="I78" s="113">
        <v>0.19998685011762901</v>
      </c>
      <c r="J78" s="85">
        <v>-0.56607719267494405</v>
      </c>
      <c r="K78" s="85">
        <v>-0.149218735620677</v>
      </c>
      <c r="L78" s="118">
        <v>-0.55701573206380905</v>
      </c>
      <c r="M78" s="166">
        <v>-0.95125219803633898</v>
      </c>
      <c r="N78" s="166">
        <v>-2.2751861707230998</v>
      </c>
      <c r="O78" s="166">
        <v>-1.93514248182122</v>
      </c>
      <c r="P78" s="166">
        <v>-8.1166694314034498</v>
      </c>
      <c r="Q78" s="118">
        <v>-13.2782502819841</v>
      </c>
      <c r="R78" s="166">
        <v>-4.00351576473264</v>
      </c>
      <c r="S78" s="166">
        <v>-5.8697942438310804</v>
      </c>
      <c r="T78" s="166">
        <v>11.9392595257859</v>
      </c>
      <c r="U78" s="166">
        <v>-13.314550388820299</v>
      </c>
      <c r="V78" s="118">
        <v>-11.2486008715981</v>
      </c>
      <c r="W78" s="166">
        <v>5.11309458706915</v>
      </c>
      <c r="X78" s="166">
        <v>-2.47354116439393</v>
      </c>
      <c r="Y78" s="166">
        <v>-9.6528891667582499</v>
      </c>
      <c r="Z78" s="107">
        <v>-3.6827783749387302</v>
      </c>
      <c r="AA78" s="118">
        <v>-10.6961141190218</v>
      </c>
      <c r="AB78" s="118">
        <v>-13.056132513650599</v>
      </c>
      <c r="AC78" s="118">
        <v>-4.1762672057972399</v>
      </c>
      <c r="AD78" s="118">
        <v>-2.6839766348055698</v>
      </c>
      <c r="AE78" s="118">
        <v>-2.91811033679314</v>
      </c>
      <c r="AF78" s="118">
        <v>-22.8344866910466</v>
      </c>
      <c r="AH78" s="207">
        <v>-3.6827783749387302</v>
      </c>
      <c r="AI78" s="196">
        <f t="shared" si="30"/>
        <v>-0.20763346590420662</v>
      </c>
      <c r="AJ78" s="199"/>
      <c r="AK78" s="207">
        <v>-2.6839766348055698</v>
      </c>
      <c r="AL78" s="196">
        <f t="shared" si="31"/>
        <v>8.7233882348804803E-2</v>
      </c>
      <c r="AM78" s="199"/>
      <c r="AN78" s="207">
        <v>-11.2486008715981</v>
      </c>
      <c r="AO78" s="196">
        <f t="shared" si="36"/>
        <v>-4.9116041975610369E-2</v>
      </c>
      <c r="AS78" s="146" t="b">
        <f t="shared" si="32"/>
        <v>0</v>
      </c>
      <c r="AT78" s="146" t="b">
        <f t="shared" si="33"/>
        <v>0</v>
      </c>
      <c r="AU78" s="146" t="b">
        <f t="shared" si="34"/>
        <v>1</v>
      </c>
      <c r="AV78" s="146" t="b">
        <f t="shared" si="35"/>
        <v>1</v>
      </c>
    </row>
    <row r="79" spans="1:48" ht="13">
      <c r="A79" s="26" t="s">
        <v>166</v>
      </c>
      <c r="B79" s="34" t="s">
        <v>50</v>
      </c>
      <c r="C79" s="113">
        <v>6</v>
      </c>
      <c r="D79" s="113">
        <v>6</v>
      </c>
      <c r="E79" s="113">
        <v>7</v>
      </c>
      <c r="F79" s="113">
        <v>6</v>
      </c>
      <c r="G79" s="118">
        <v>25</v>
      </c>
      <c r="H79" s="113">
        <v>6.5160359255694296</v>
      </c>
      <c r="I79" s="113">
        <v>6.2281544665059698</v>
      </c>
      <c r="J79" s="85">
        <v>8.0378099897328905</v>
      </c>
      <c r="K79" s="85">
        <v>7.6243254800090998</v>
      </c>
      <c r="L79" s="118">
        <v>28.4063258618174</v>
      </c>
      <c r="M79" s="166">
        <v>7.5885241425724699</v>
      </c>
      <c r="N79" s="166">
        <v>7.8746406674648801</v>
      </c>
      <c r="O79" s="166">
        <v>8.9284584579462791</v>
      </c>
      <c r="P79" s="166">
        <v>8.5511385756633107</v>
      </c>
      <c r="Q79" s="118">
        <v>32.942761843646899</v>
      </c>
      <c r="R79" s="166">
        <v>11.623776606623199</v>
      </c>
      <c r="S79" s="166">
        <v>13.555607787545499</v>
      </c>
      <c r="T79" s="166">
        <v>12.327286665449</v>
      </c>
      <c r="U79" s="166">
        <v>9.8545942988773003</v>
      </c>
      <c r="V79" s="118">
        <v>47.361265358494997</v>
      </c>
      <c r="W79" s="166">
        <v>12.6556766386996</v>
      </c>
      <c r="X79" s="166">
        <v>11.9449422141913</v>
      </c>
      <c r="Y79" s="166">
        <v>7.85972612267767</v>
      </c>
      <c r="Z79" s="165">
        <v>13.531934511902801</v>
      </c>
      <c r="AA79" s="118">
        <v>45.9922794874714</v>
      </c>
      <c r="AB79" s="118">
        <v>13.8041454863755</v>
      </c>
      <c r="AC79" s="118">
        <v>15.1203231478208</v>
      </c>
      <c r="AD79" s="118">
        <v>16.7764041447479</v>
      </c>
      <c r="AE79" s="118">
        <v>20.286614559005798</v>
      </c>
      <c r="AF79" s="118">
        <v>65.9874873379501</v>
      </c>
      <c r="AH79" s="207">
        <v>13.531934511902801</v>
      </c>
      <c r="AI79" s="196">
        <f t="shared" si="30"/>
        <v>0.49916588357426095</v>
      </c>
      <c r="AJ79" s="199"/>
      <c r="AK79" s="207">
        <v>16.7764041447479</v>
      </c>
      <c r="AL79" s="196">
        <f t="shared" si="31"/>
        <v>0.20923496978086464</v>
      </c>
      <c r="AM79" s="199"/>
      <c r="AN79" s="207">
        <v>47.361265358494997</v>
      </c>
      <c r="AO79" s="196">
        <f t="shared" si="36"/>
        <v>-2.8905179383642565E-2</v>
      </c>
      <c r="AS79" s="146" t="b">
        <f t="shared" si="32"/>
        <v>0</v>
      </c>
      <c r="AT79" s="146" t="b">
        <f t="shared" si="33"/>
        <v>0</v>
      </c>
      <c r="AU79" s="146" t="b">
        <f t="shared" si="34"/>
        <v>1</v>
      </c>
      <c r="AV79" s="146" t="b">
        <f t="shared" si="35"/>
        <v>1</v>
      </c>
    </row>
    <row r="80" spans="1:48" ht="13">
      <c r="A80" s="26" t="s">
        <v>167</v>
      </c>
      <c r="B80" s="34" t="s">
        <v>52</v>
      </c>
      <c r="C80" s="113">
        <v>0</v>
      </c>
      <c r="D80" s="113">
        <v>10</v>
      </c>
      <c r="E80" s="113">
        <v>0</v>
      </c>
      <c r="F80" s="113">
        <v>3</v>
      </c>
      <c r="G80" s="118">
        <v>13</v>
      </c>
      <c r="H80" s="113">
        <v>2.5879716784419097E-4</v>
      </c>
      <c r="I80" s="113">
        <v>1.3945765098309301E-2</v>
      </c>
      <c r="J80" s="85">
        <v>1.08899358968714E-2</v>
      </c>
      <c r="K80" s="85">
        <v>-3.3568880635185499E-3</v>
      </c>
      <c r="L80" s="118">
        <v>2.17376100995063E-2</v>
      </c>
      <c r="M80" s="166">
        <v>-1.1659999999999999</v>
      </c>
      <c r="N80" s="166">
        <v>1.8609493704176899E-2</v>
      </c>
      <c r="O80" s="166">
        <v>-6.7323688667256396E-2</v>
      </c>
      <c r="P80" s="166">
        <v>-0.10194425182572101</v>
      </c>
      <c r="Q80" s="118">
        <v>-1.3166584467888001</v>
      </c>
      <c r="R80" s="166">
        <v>0.15975129642652899</v>
      </c>
      <c r="S80" s="166">
        <v>-0.267481387041479</v>
      </c>
      <c r="T80" s="166">
        <v>-2.81026639275034E-2</v>
      </c>
      <c r="U80" s="166">
        <v>2.1697035938539399E-2</v>
      </c>
      <c r="V80" s="118">
        <v>-0.114135718603914</v>
      </c>
      <c r="W80" s="166">
        <v>5.0887122404694798E-3</v>
      </c>
      <c r="X80" s="166">
        <v>-0.206408144337135</v>
      </c>
      <c r="Y80" s="166">
        <v>0.17857531844473001</v>
      </c>
      <c r="Z80" s="165">
        <v>1.18999037627677E-2</v>
      </c>
      <c r="AA80" s="118">
        <v>-1.08442098891669E-2</v>
      </c>
      <c r="AB80" s="118">
        <v>2.0586292003031002E-2</v>
      </c>
      <c r="AC80" s="118">
        <v>-4.6996550168744699E-4</v>
      </c>
      <c r="AD80" s="118">
        <v>-0.78080521592808905</v>
      </c>
      <c r="AE80" s="118">
        <v>0.78892400479411695</v>
      </c>
      <c r="AF80" s="118">
        <v>2.82351153673716E-2</v>
      </c>
      <c r="AH80" s="207">
        <v>1.18999037627677E-2</v>
      </c>
      <c r="AI80" s="196" t="str">
        <f t="shared" si="30"/>
        <v>x66,3</v>
      </c>
      <c r="AJ80" s="199"/>
      <c r="AK80" s="207">
        <v>-0.78080521592808905</v>
      </c>
      <c r="AL80" s="196" t="str">
        <f t="shared" si="31"/>
        <v>ns</v>
      </c>
      <c r="AM80" s="199"/>
      <c r="AN80" s="207">
        <v>-0.114135718603914</v>
      </c>
      <c r="AO80" s="196">
        <f t="shared" si="36"/>
        <v>-0.90498846441927927</v>
      </c>
      <c r="AS80" s="146" t="b">
        <f t="shared" si="32"/>
        <v>0</v>
      </c>
      <c r="AT80" s="146" t="b">
        <f t="shared" si="33"/>
        <v>0</v>
      </c>
      <c r="AU80" s="146" t="b">
        <f t="shared" si="34"/>
        <v>1</v>
      </c>
      <c r="AV80" s="146" t="b">
        <f t="shared" si="35"/>
        <v>1</v>
      </c>
    </row>
    <row r="81" spans="1:48" ht="13">
      <c r="A81" s="26" t="s">
        <v>168</v>
      </c>
      <c r="B81" s="34" t="s">
        <v>54</v>
      </c>
      <c r="C81" s="113">
        <v>0</v>
      </c>
      <c r="D81" s="113">
        <v>0</v>
      </c>
      <c r="E81" s="113">
        <v>0</v>
      </c>
      <c r="F81" s="113">
        <v>0</v>
      </c>
      <c r="G81" s="118">
        <v>0</v>
      </c>
      <c r="H81" s="113">
        <v>0</v>
      </c>
      <c r="I81" s="113">
        <v>0</v>
      </c>
      <c r="J81" s="85">
        <v>0</v>
      </c>
      <c r="K81" s="85">
        <v>0</v>
      </c>
      <c r="L81" s="118">
        <v>0</v>
      </c>
      <c r="M81" s="166">
        <v>0</v>
      </c>
      <c r="N81" s="166">
        <v>0</v>
      </c>
      <c r="O81" s="166">
        <v>0</v>
      </c>
      <c r="P81" s="166">
        <v>0</v>
      </c>
      <c r="Q81" s="118">
        <v>0</v>
      </c>
      <c r="R81" s="166">
        <v>0</v>
      </c>
      <c r="S81" s="166">
        <v>0</v>
      </c>
      <c r="T81" s="166">
        <v>0</v>
      </c>
      <c r="U81" s="166">
        <v>0</v>
      </c>
      <c r="V81" s="118">
        <v>0</v>
      </c>
      <c r="W81" s="166">
        <v>0</v>
      </c>
      <c r="X81" s="166">
        <v>0</v>
      </c>
      <c r="Y81" s="166">
        <v>0</v>
      </c>
      <c r="Z81" s="165">
        <v>0</v>
      </c>
      <c r="AA81" s="118">
        <v>0</v>
      </c>
      <c r="AB81" s="118">
        <v>0</v>
      </c>
      <c r="AC81" s="118">
        <v>0</v>
      </c>
      <c r="AD81" s="118">
        <v>0</v>
      </c>
      <c r="AE81" s="118">
        <v>0</v>
      </c>
      <c r="AF81" s="118">
        <v>0</v>
      </c>
      <c r="AH81" s="207">
        <v>0</v>
      </c>
      <c r="AI81" s="196" t="str">
        <f t="shared" si="30"/>
        <v>ns</v>
      </c>
      <c r="AJ81" s="199"/>
      <c r="AK81" s="207">
        <v>0</v>
      </c>
      <c r="AL81" s="196" t="str">
        <f t="shared" si="31"/>
        <v>ns</v>
      </c>
      <c r="AM81" s="199"/>
      <c r="AN81" s="207">
        <v>0</v>
      </c>
      <c r="AO81" s="196" t="str">
        <f t="shared" si="36"/>
        <v>ns</v>
      </c>
      <c r="AS81" s="146" t="b">
        <f t="shared" si="32"/>
        <v>1</v>
      </c>
      <c r="AT81" s="146" t="b">
        <f t="shared" si="33"/>
        <v>1</v>
      </c>
      <c r="AU81" s="146" t="b">
        <f t="shared" si="34"/>
        <v>1</v>
      </c>
      <c r="AV81" s="146" t="b">
        <f t="shared" si="35"/>
        <v>1</v>
      </c>
    </row>
    <row r="82" spans="1:48" ht="13">
      <c r="A82" s="26" t="s">
        <v>169</v>
      </c>
      <c r="B82" s="33" t="s">
        <v>56</v>
      </c>
      <c r="C82" s="73">
        <v>191</v>
      </c>
      <c r="D82" s="73">
        <v>221</v>
      </c>
      <c r="E82" s="73">
        <v>178</v>
      </c>
      <c r="F82" s="73">
        <v>199</v>
      </c>
      <c r="G82" s="74">
        <v>789</v>
      </c>
      <c r="H82" s="73">
        <v>185.03434390890101</v>
      </c>
      <c r="I82" s="73">
        <v>222.18024287199501</v>
      </c>
      <c r="J82" s="87">
        <v>192.64283116357399</v>
      </c>
      <c r="K82" s="87">
        <v>210.60316941910699</v>
      </c>
      <c r="L82" s="74">
        <v>810.46058736357804</v>
      </c>
      <c r="M82" s="169">
        <v>201.82318816418001</v>
      </c>
      <c r="N82" s="169">
        <v>219.331227558759</v>
      </c>
      <c r="O82" s="169">
        <v>251.39227419045801</v>
      </c>
      <c r="P82" s="169">
        <v>271.644315845824</v>
      </c>
      <c r="Q82" s="74">
        <v>944.19100575922096</v>
      </c>
      <c r="R82" s="169">
        <v>298.806638845306</v>
      </c>
      <c r="S82" s="169">
        <v>307.647286362069</v>
      </c>
      <c r="T82" s="169">
        <v>280.72096486851598</v>
      </c>
      <c r="U82" s="169">
        <v>236.312479765696</v>
      </c>
      <c r="V82" s="74">
        <v>1123.48736984159</v>
      </c>
      <c r="W82" s="169">
        <v>313.691411380293</v>
      </c>
      <c r="X82" s="169">
        <v>313.154821090864</v>
      </c>
      <c r="Y82" s="169">
        <v>295.14920567760498</v>
      </c>
      <c r="Z82" s="164">
        <v>344.578849097383</v>
      </c>
      <c r="AA82" s="74">
        <v>1266.5742872461401</v>
      </c>
      <c r="AB82" s="74">
        <v>256.68094858292602</v>
      </c>
      <c r="AC82" s="74">
        <v>293.18106497866302</v>
      </c>
      <c r="AD82" s="74">
        <v>293.572733712397</v>
      </c>
      <c r="AE82" s="74">
        <v>351.83411304684603</v>
      </c>
      <c r="AF82" s="74">
        <v>1195.2688603208301</v>
      </c>
      <c r="AH82" s="210">
        <v>344.578849097383</v>
      </c>
      <c r="AI82" s="196">
        <f t="shared" si="30"/>
        <v>2.1055453544139624E-2</v>
      </c>
      <c r="AJ82" s="196"/>
      <c r="AK82" s="210">
        <v>293.572733712397</v>
      </c>
      <c r="AL82" s="196">
        <f t="shared" si="31"/>
        <v>0.19845637092280399</v>
      </c>
      <c r="AM82" s="196"/>
      <c r="AN82" s="210">
        <v>1123.48736984159</v>
      </c>
      <c r="AO82" s="196">
        <f t="shared" si="36"/>
        <v>0.12735961368637838</v>
      </c>
      <c r="AS82" s="146" t="b">
        <f t="shared" si="32"/>
        <v>0</v>
      </c>
      <c r="AT82" s="146" t="b">
        <f t="shared" si="33"/>
        <v>0</v>
      </c>
      <c r="AU82" s="146" t="b">
        <f t="shared" si="34"/>
        <v>1</v>
      </c>
      <c r="AV82" s="146" t="b">
        <f t="shared" si="35"/>
        <v>1</v>
      </c>
    </row>
    <row r="83" spans="1:48" ht="13">
      <c r="A83" s="26" t="s">
        <v>170</v>
      </c>
      <c r="B83" s="34" t="s">
        <v>58</v>
      </c>
      <c r="C83" s="113">
        <v>-66</v>
      </c>
      <c r="D83" s="113">
        <v>-78</v>
      </c>
      <c r="E83" s="113">
        <v>-59</v>
      </c>
      <c r="F83" s="113">
        <v>-77</v>
      </c>
      <c r="G83" s="118">
        <v>-280</v>
      </c>
      <c r="H83" s="113">
        <v>-57.845181918744203</v>
      </c>
      <c r="I83" s="113">
        <v>-76.483957787874502</v>
      </c>
      <c r="J83" s="85">
        <v>-57.724194756585199</v>
      </c>
      <c r="K83" s="85">
        <v>-60.463196541017297</v>
      </c>
      <c r="L83" s="118">
        <v>-252.51653100422101</v>
      </c>
      <c r="M83" s="166">
        <v>-64.991554672887105</v>
      </c>
      <c r="N83" s="166">
        <v>-78.811301059006496</v>
      </c>
      <c r="O83" s="166">
        <v>-69.841998309198004</v>
      </c>
      <c r="P83" s="166">
        <v>-65.040705145426401</v>
      </c>
      <c r="Q83" s="118">
        <v>-278.68555918651799</v>
      </c>
      <c r="R83" s="166">
        <v>-84.143110310852805</v>
      </c>
      <c r="S83" s="166">
        <v>-82.440736903553201</v>
      </c>
      <c r="T83" s="166">
        <v>-76.281564348813802</v>
      </c>
      <c r="U83" s="166">
        <v>-53.668250479474601</v>
      </c>
      <c r="V83" s="118">
        <v>-296.533662042694</v>
      </c>
      <c r="W83" s="166">
        <v>-86.218789124364903</v>
      </c>
      <c r="X83" s="166">
        <v>-72.665004957386202</v>
      </c>
      <c r="Y83" s="166">
        <v>-82.245740819485206</v>
      </c>
      <c r="Z83" s="166">
        <v>-84.928313251456004</v>
      </c>
      <c r="AA83" s="118">
        <v>-326.05784815269197</v>
      </c>
      <c r="AB83" s="118">
        <v>-68.634504105340696</v>
      </c>
      <c r="AC83" s="118">
        <v>-76.997021550058605</v>
      </c>
      <c r="AD83" s="118">
        <v>-77.439701092821593</v>
      </c>
      <c r="AE83" s="118">
        <v>-84.132985276949</v>
      </c>
      <c r="AF83" s="118">
        <v>-307.20421202517002</v>
      </c>
      <c r="AH83" s="207">
        <v>-84.928313251456004</v>
      </c>
      <c r="AI83" s="196">
        <f t="shared" si="30"/>
        <v>-9.3646976380208358E-3</v>
      </c>
      <c r="AJ83" s="199"/>
      <c r="AK83" s="207">
        <v>-77.439701092821593</v>
      </c>
      <c r="AL83" s="196">
        <f t="shared" si="31"/>
        <v>8.643220582817901E-2</v>
      </c>
      <c r="AM83" s="199"/>
      <c r="AN83" s="207">
        <v>-296.533662042694</v>
      </c>
      <c r="AO83" s="196">
        <f t="shared" si="36"/>
        <v>9.956436617218567E-2</v>
      </c>
      <c r="AS83" s="146" t="b">
        <f t="shared" si="32"/>
        <v>0</v>
      </c>
      <c r="AT83" s="146" t="b">
        <f t="shared" si="33"/>
        <v>0</v>
      </c>
      <c r="AU83" s="146" t="b">
        <f t="shared" si="34"/>
        <v>1</v>
      </c>
      <c r="AV83" s="146" t="b">
        <f t="shared" si="35"/>
        <v>1</v>
      </c>
    </row>
    <row r="84" spans="1:48" ht="13">
      <c r="A84" s="26" t="s">
        <v>171</v>
      </c>
      <c r="B84" s="34" t="s">
        <v>60</v>
      </c>
      <c r="C84" s="113">
        <v>0</v>
      </c>
      <c r="D84" s="113">
        <v>0</v>
      </c>
      <c r="E84" s="113">
        <v>0</v>
      </c>
      <c r="F84" s="113">
        <v>0</v>
      </c>
      <c r="G84" s="118">
        <v>0</v>
      </c>
      <c r="H84" s="113">
        <v>0</v>
      </c>
      <c r="I84" s="113">
        <v>0</v>
      </c>
      <c r="J84" s="85">
        <v>0</v>
      </c>
      <c r="K84" s="85">
        <v>0</v>
      </c>
      <c r="L84" s="118">
        <v>0</v>
      </c>
      <c r="M84" s="166">
        <v>0</v>
      </c>
      <c r="N84" s="166">
        <v>0</v>
      </c>
      <c r="O84" s="166">
        <v>0</v>
      </c>
      <c r="P84" s="166">
        <v>0</v>
      </c>
      <c r="Q84" s="118">
        <v>0</v>
      </c>
      <c r="R84" s="166">
        <v>0</v>
      </c>
      <c r="S84" s="166">
        <v>0</v>
      </c>
      <c r="T84" s="166">
        <v>0</v>
      </c>
      <c r="U84" s="166">
        <v>0</v>
      </c>
      <c r="V84" s="118">
        <v>0</v>
      </c>
      <c r="W84" s="166">
        <v>0</v>
      </c>
      <c r="X84" s="166">
        <v>0</v>
      </c>
      <c r="Y84" s="166">
        <v>0</v>
      </c>
      <c r="Z84" s="165">
        <v>0</v>
      </c>
      <c r="AA84" s="118">
        <v>0</v>
      </c>
      <c r="AB84" s="118">
        <v>0</v>
      </c>
      <c r="AC84" s="118">
        <v>0</v>
      </c>
      <c r="AD84" s="118">
        <v>0</v>
      </c>
      <c r="AE84" s="118">
        <v>0</v>
      </c>
      <c r="AF84" s="118">
        <v>0</v>
      </c>
      <c r="AH84" s="207">
        <v>0</v>
      </c>
      <c r="AI84" s="196" t="str">
        <f t="shared" si="30"/>
        <v>ns</v>
      </c>
      <c r="AJ84" s="199"/>
      <c r="AK84" s="207">
        <v>0</v>
      </c>
      <c r="AL84" s="196" t="str">
        <f t="shared" si="31"/>
        <v>ns</v>
      </c>
      <c r="AM84" s="199"/>
      <c r="AN84" s="207">
        <v>0</v>
      </c>
      <c r="AO84" s="196" t="str">
        <f t="shared" si="36"/>
        <v>ns</v>
      </c>
      <c r="AS84" s="146" t="b">
        <f t="shared" si="32"/>
        <v>1</v>
      </c>
      <c r="AT84" s="146" t="b">
        <f t="shared" si="33"/>
        <v>1</v>
      </c>
      <c r="AU84" s="146" t="b">
        <f t="shared" si="34"/>
        <v>1</v>
      </c>
      <c r="AV84" s="146" t="b">
        <f t="shared" si="35"/>
        <v>1</v>
      </c>
    </row>
    <row r="85" spans="1:48" ht="13">
      <c r="A85" s="26" t="s">
        <v>172</v>
      </c>
      <c r="B85" s="33" t="s">
        <v>62</v>
      </c>
      <c r="C85" s="73">
        <v>125</v>
      </c>
      <c r="D85" s="73">
        <v>143</v>
      </c>
      <c r="E85" s="73">
        <v>119</v>
      </c>
      <c r="F85" s="73">
        <v>122</v>
      </c>
      <c r="G85" s="74">
        <v>509</v>
      </c>
      <c r="H85" s="73">
        <v>127.189161990157</v>
      </c>
      <c r="I85" s="73">
        <v>145.696285084121</v>
      </c>
      <c r="J85" s="87">
        <v>134.91863640698901</v>
      </c>
      <c r="K85" s="87">
        <v>150.13997287808999</v>
      </c>
      <c r="L85" s="74">
        <v>557.94405635935698</v>
      </c>
      <c r="M85" s="169">
        <v>136.83163349129299</v>
      </c>
      <c r="N85" s="169">
        <v>140.51992649975199</v>
      </c>
      <c r="O85" s="169">
        <v>181.55027588126001</v>
      </c>
      <c r="P85" s="169">
        <v>206.60361070039801</v>
      </c>
      <c r="Q85" s="74">
        <v>665.50544657270302</v>
      </c>
      <c r="R85" s="169">
        <v>214.66352853445301</v>
      </c>
      <c r="S85" s="169">
        <v>225.20654945851601</v>
      </c>
      <c r="T85" s="169">
        <v>204.43940051970301</v>
      </c>
      <c r="U85" s="169">
        <v>182.64422928622099</v>
      </c>
      <c r="V85" s="74">
        <v>826.95370779889197</v>
      </c>
      <c r="W85" s="169">
        <v>227.472622255928</v>
      </c>
      <c r="X85" s="169">
        <v>240.489816133478</v>
      </c>
      <c r="Y85" s="169">
        <v>212.90346485811901</v>
      </c>
      <c r="Z85" s="164">
        <v>259.650535845928</v>
      </c>
      <c r="AA85" s="74">
        <v>940.51643909345296</v>
      </c>
      <c r="AB85" s="74">
        <v>188.04644447758599</v>
      </c>
      <c r="AC85" s="74">
        <v>216.18404342860401</v>
      </c>
      <c r="AD85" s="74">
        <v>216.133032619575</v>
      </c>
      <c r="AE85" s="74">
        <v>267.70112776989703</v>
      </c>
      <c r="AF85" s="74">
        <v>888.06464829566198</v>
      </c>
      <c r="AH85" s="210">
        <v>259.650535845928</v>
      </c>
      <c r="AI85" s="196">
        <f t="shared" si="30"/>
        <v>3.1005489350293791E-2</v>
      </c>
      <c r="AJ85" s="196"/>
      <c r="AK85" s="210">
        <v>216.133032619575</v>
      </c>
      <c r="AL85" s="196">
        <f t="shared" si="31"/>
        <v>0.23859423303003036</v>
      </c>
      <c r="AM85" s="196"/>
      <c r="AN85" s="210">
        <v>826.95370779889197</v>
      </c>
      <c r="AO85" s="196">
        <f t="shared" si="36"/>
        <v>0.137326588203869</v>
      </c>
      <c r="AS85" s="146" t="b">
        <f t="shared" si="32"/>
        <v>0</v>
      </c>
      <c r="AT85" s="146" t="b">
        <f t="shared" si="33"/>
        <v>0</v>
      </c>
      <c r="AU85" s="146" t="b">
        <f t="shared" si="34"/>
        <v>1</v>
      </c>
      <c r="AV85" s="146" t="b">
        <f t="shared" si="35"/>
        <v>0</v>
      </c>
    </row>
    <row r="86" spans="1:48" ht="13">
      <c r="A86" s="26" t="s">
        <v>173</v>
      </c>
      <c r="B86" s="34" t="s">
        <v>64</v>
      </c>
      <c r="C86" s="113">
        <v>27</v>
      </c>
      <c r="D86" s="113">
        <v>-30</v>
      </c>
      <c r="E86" s="113">
        <v>-26</v>
      </c>
      <c r="F86" s="113">
        <v>-31</v>
      </c>
      <c r="G86" s="118">
        <v>-60</v>
      </c>
      <c r="H86" s="113">
        <v>-34.585439717067899</v>
      </c>
      <c r="I86" s="113">
        <v>-37.274032937860099</v>
      </c>
      <c r="J86" s="113">
        <v>-35.426164459053503</v>
      </c>
      <c r="K86" s="113">
        <v>-39.893352362517099</v>
      </c>
      <c r="L86" s="118">
        <v>-147.178989476499</v>
      </c>
      <c r="M86" s="166">
        <v>-36.218391289868102</v>
      </c>
      <c r="N86" s="166">
        <v>-45.232510277144499</v>
      </c>
      <c r="O86" s="166">
        <v>-58.248936431843397</v>
      </c>
      <c r="P86" s="166">
        <v>-65.601767593564006</v>
      </c>
      <c r="Q86" s="118">
        <v>-205.30160559242</v>
      </c>
      <c r="R86" s="166">
        <v>-69.145017690463106</v>
      </c>
      <c r="S86" s="166">
        <v>-72.335936902172406</v>
      </c>
      <c r="T86" s="166">
        <v>-66.206772038941693</v>
      </c>
      <c r="U86" s="166">
        <v>-57.857984613354397</v>
      </c>
      <c r="V86" s="118">
        <v>-265.54571124493202</v>
      </c>
      <c r="W86" s="166">
        <v>-73.139262282839198</v>
      </c>
      <c r="X86" s="166">
        <v>-77.272733184033498</v>
      </c>
      <c r="Y86" s="166">
        <v>-68.684837572293802</v>
      </c>
      <c r="Z86" s="165">
        <v>-83.1938745329184</v>
      </c>
      <c r="AA86" s="118">
        <v>-302.29070757208501</v>
      </c>
      <c r="AB86" s="118">
        <v>-60.903652282578598</v>
      </c>
      <c r="AC86" s="118">
        <v>-69.779794857223294</v>
      </c>
      <c r="AD86" s="118">
        <v>-69.740956601241095</v>
      </c>
      <c r="AE86" s="118">
        <v>-87.372036308397995</v>
      </c>
      <c r="AF86" s="118">
        <v>-287.796440049441</v>
      </c>
      <c r="AH86" s="207">
        <v>-83.1938745329184</v>
      </c>
      <c r="AI86" s="196">
        <f t="shared" si="30"/>
        <v>5.0221988084307334E-2</v>
      </c>
      <c r="AJ86" s="199"/>
      <c r="AK86" s="207">
        <v>-69.740956601241095</v>
      </c>
      <c r="AL86" s="196">
        <f t="shared" si="31"/>
        <v>0.25280811400345971</v>
      </c>
      <c r="AM86" s="199"/>
      <c r="AN86" s="207">
        <v>-265.54571124493202</v>
      </c>
      <c r="AO86" s="196">
        <f t="shared" si="36"/>
        <v>0.13837540871921838</v>
      </c>
      <c r="AS86" s="146" t="b">
        <f t="shared" si="32"/>
        <v>0</v>
      </c>
      <c r="AT86" s="146" t="b">
        <f t="shared" si="33"/>
        <v>0</v>
      </c>
      <c r="AU86" s="146" t="b">
        <f t="shared" si="34"/>
        <v>1</v>
      </c>
      <c r="AV86" s="146" t="b">
        <f t="shared" si="35"/>
        <v>1</v>
      </c>
    </row>
    <row r="87" spans="1:48" ht="13">
      <c r="A87" s="26" t="s">
        <v>174</v>
      </c>
      <c r="B87" s="41" t="s">
        <v>66</v>
      </c>
      <c r="C87" s="74">
        <v>98</v>
      </c>
      <c r="D87" s="74">
        <v>113</v>
      </c>
      <c r="E87" s="74">
        <v>93</v>
      </c>
      <c r="F87" s="74">
        <v>91</v>
      </c>
      <c r="G87" s="74">
        <v>395</v>
      </c>
      <c r="H87" s="74">
        <v>92.603722273089105</v>
      </c>
      <c r="I87" s="74">
        <v>108.422252146261</v>
      </c>
      <c r="J87" s="88">
        <v>99.492471947935698</v>
      </c>
      <c r="K87" s="88">
        <v>110.246620515572</v>
      </c>
      <c r="L87" s="74">
        <v>410.76506688285798</v>
      </c>
      <c r="M87" s="170">
        <v>100.613242201425</v>
      </c>
      <c r="N87" s="170">
        <v>95.287416222607803</v>
      </c>
      <c r="O87" s="170">
        <v>123.30133944941601</v>
      </c>
      <c r="P87" s="170">
        <v>141.001843106834</v>
      </c>
      <c r="Q87" s="74">
        <v>460.20384098028302</v>
      </c>
      <c r="R87" s="170">
        <v>145.51851084398999</v>
      </c>
      <c r="S87" s="170">
        <v>152.87061255634299</v>
      </c>
      <c r="T87" s="170">
        <v>138.232628480762</v>
      </c>
      <c r="U87" s="170">
        <v>124.786244672866</v>
      </c>
      <c r="V87" s="74">
        <v>561.40799655396097</v>
      </c>
      <c r="W87" s="170">
        <v>154.33335997308899</v>
      </c>
      <c r="X87" s="170">
        <v>163.21708294944401</v>
      </c>
      <c r="Y87" s="170">
        <v>144.21862728582599</v>
      </c>
      <c r="Z87" s="167">
        <v>176.45666131300899</v>
      </c>
      <c r="AA87" s="74">
        <v>638.22573152136795</v>
      </c>
      <c r="AB87" s="74">
        <v>127.142792195007</v>
      </c>
      <c r="AC87" s="74">
        <v>146.404248571381</v>
      </c>
      <c r="AD87" s="74">
        <v>146.392076018334</v>
      </c>
      <c r="AE87" s="74">
        <v>180.32909146150001</v>
      </c>
      <c r="AF87" s="74">
        <v>600.26820824622098</v>
      </c>
      <c r="AH87" s="210">
        <v>176.45666131300899</v>
      </c>
      <c r="AI87" s="196">
        <f t="shared" si="30"/>
        <v>2.1945502763547564E-2</v>
      </c>
      <c r="AJ87" s="196"/>
      <c r="AK87" s="210">
        <v>146.392076018334</v>
      </c>
      <c r="AL87" s="196">
        <f t="shared" si="31"/>
        <v>0.23182276231205146</v>
      </c>
      <c r="AM87" s="196"/>
      <c r="AN87" s="210">
        <v>561.40799655396097</v>
      </c>
      <c r="AO87" s="196">
        <f t="shared" si="36"/>
        <v>0.13683049660662161</v>
      </c>
      <c r="AS87" s="146" t="b">
        <f t="shared" si="32"/>
        <v>0</v>
      </c>
      <c r="AT87" s="146" t="b">
        <f t="shared" si="33"/>
        <v>0</v>
      </c>
      <c r="AU87" s="146" t="b">
        <f t="shared" si="34"/>
        <v>1</v>
      </c>
      <c r="AV87" s="146" t="b">
        <f t="shared" si="35"/>
        <v>1</v>
      </c>
    </row>
    <row r="88" spans="1:48" ht="13">
      <c r="A88" s="26"/>
      <c r="H88" s="100"/>
      <c r="I88" s="100"/>
      <c r="J88" s="100"/>
      <c r="K88" s="100"/>
      <c r="L88" s="100"/>
      <c r="M88" s="156"/>
      <c r="N88" s="156"/>
      <c r="O88" s="156"/>
      <c r="P88" s="156"/>
      <c r="Q88" s="100"/>
      <c r="R88" s="156"/>
      <c r="S88" s="156"/>
      <c r="T88" s="156"/>
      <c r="U88" s="156"/>
      <c r="V88" s="100"/>
      <c r="W88" s="156"/>
      <c r="X88" s="156"/>
      <c r="Y88" s="156"/>
      <c r="Z88" s="156"/>
      <c r="AA88" s="156"/>
      <c r="AB88" s="156"/>
      <c r="AC88" s="156"/>
      <c r="AD88" s="156"/>
      <c r="AE88" s="156"/>
      <c r="AF88" s="156"/>
      <c r="AI88" s="205"/>
      <c r="AJ88" s="205"/>
      <c r="AL88" s="196" t="str">
        <f t="shared" ref="AL88" si="37">IF(ISERROR($AD88/AK88),"ns",IF($AD88/AK88&gt;200%,"x"&amp;(ROUND($AD88/AK88,1)),IF($AD88/AK88&lt;0,"ns",$AD88/AK88-1)))</f>
        <v>ns</v>
      </c>
      <c r="AM88" s="205"/>
      <c r="AO88" s="205"/>
    </row>
    <row r="89" spans="1:48" ht="13">
      <c r="A89" s="26"/>
      <c r="H89" s="100"/>
      <c r="I89" s="100"/>
      <c r="J89" s="100"/>
      <c r="K89" s="100"/>
      <c r="L89" s="100"/>
      <c r="M89" s="156"/>
      <c r="N89" s="156"/>
      <c r="O89" s="156"/>
      <c r="P89" s="156"/>
      <c r="Q89" s="100"/>
      <c r="R89" s="156"/>
      <c r="S89" s="156"/>
      <c r="T89" s="156"/>
      <c r="U89" s="156"/>
      <c r="V89" s="100"/>
      <c r="W89" s="156"/>
      <c r="X89" s="156"/>
      <c r="Y89" s="156"/>
      <c r="Z89" s="156"/>
      <c r="AA89" s="156"/>
      <c r="AB89" s="156"/>
      <c r="AC89" s="156"/>
      <c r="AD89" s="156"/>
      <c r="AE89" s="156"/>
      <c r="AF89" s="156"/>
      <c r="AI89" s="205"/>
      <c r="AJ89" s="205"/>
      <c r="AL89" s="205"/>
      <c r="AM89" s="205"/>
      <c r="AO89" s="205"/>
    </row>
    <row r="90" spans="1:48" ht="16" thickBot="1">
      <c r="A90" s="26"/>
      <c r="B90" s="114" t="s">
        <v>175</v>
      </c>
      <c r="C90" s="115"/>
      <c r="D90" s="115"/>
      <c r="E90" s="115"/>
      <c r="F90" s="115"/>
      <c r="G90" s="115"/>
      <c r="H90" s="115"/>
      <c r="I90" s="115"/>
      <c r="J90" s="115"/>
      <c r="K90" s="115"/>
      <c r="L90" s="115"/>
      <c r="M90" s="171"/>
      <c r="N90" s="171"/>
      <c r="O90" s="171"/>
      <c r="P90" s="171"/>
      <c r="Q90" s="115"/>
      <c r="R90" s="171"/>
      <c r="S90" s="171"/>
      <c r="T90" s="171"/>
      <c r="U90" s="171"/>
      <c r="V90" s="115"/>
      <c r="W90" s="171"/>
      <c r="X90" s="171"/>
      <c r="Y90" s="171"/>
      <c r="Z90" s="171"/>
      <c r="AA90" s="171"/>
      <c r="AB90" s="171"/>
      <c r="AC90" s="171"/>
      <c r="AD90" s="171"/>
      <c r="AE90" s="171"/>
      <c r="AF90" s="171"/>
      <c r="AH90" s="209"/>
      <c r="AI90" s="209"/>
      <c r="AJ90" s="209"/>
      <c r="AK90" s="209"/>
      <c r="AL90" s="209"/>
      <c r="AM90" s="209"/>
      <c r="AN90" s="209"/>
      <c r="AO90" s="205"/>
    </row>
    <row r="91" spans="1:48" ht="13">
      <c r="A91" s="26"/>
      <c r="H91" s="100"/>
      <c r="I91" s="100"/>
      <c r="J91" s="100"/>
      <c r="K91" s="100"/>
      <c r="L91" s="100"/>
      <c r="M91" s="156"/>
      <c r="N91" s="156"/>
      <c r="O91" s="156"/>
      <c r="P91" s="156"/>
      <c r="Q91" s="100"/>
      <c r="R91" s="156"/>
      <c r="S91" s="156"/>
      <c r="T91" s="156"/>
      <c r="U91" s="156"/>
      <c r="V91" s="100"/>
      <c r="W91" s="156"/>
      <c r="X91" s="156"/>
      <c r="Y91" s="156"/>
      <c r="Z91" s="156"/>
      <c r="AA91" s="156"/>
      <c r="AB91" s="156"/>
      <c r="AC91" s="156"/>
      <c r="AD91" s="156"/>
      <c r="AE91" s="156"/>
      <c r="AF91" s="156"/>
      <c r="AI91" s="205"/>
      <c r="AJ91" s="205"/>
      <c r="AL91" s="205"/>
      <c r="AM91" s="205"/>
      <c r="AO91" s="205"/>
    </row>
    <row r="92" spans="1:48" ht="26">
      <c r="A92" s="26"/>
      <c r="B92" s="116" t="s">
        <v>36</v>
      </c>
      <c r="C92" s="117" t="s">
        <v>112</v>
      </c>
      <c r="D92" s="117" t="s">
        <v>113</v>
      </c>
      <c r="E92" s="117" t="s">
        <v>114</v>
      </c>
      <c r="F92" s="117" t="s">
        <v>115</v>
      </c>
      <c r="G92" s="117" t="s">
        <v>116</v>
      </c>
      <c r="H92" s="117" t="str">
        <f t="shared" ref="H92:AF92" si="38">H$14</f>
        <v>Q1-16
Stated</v>
      </c>
      <c r="I92" s="117" t="str">
        <f t="shared" si="38"/>
        <v>Q2-16
Stated</v>
      </c>
      <c r="J92" s="117" t="str">
        <f t="shared" si="38"/>
        <v>Q3-16
Stated</v>
      </c>
      <c r="K92" s="117" t="str">
        <f t="shared" si="38"/>
        <v>Q4-16
Stated</v>
      </c>
      <c r="L92" s="117" t="str">
        <f t="shared" si="38"/>
        <v>FY-2016
Stated</v>
      </c>
      <c r="M92" s="168" t="str">
        <f t="shared" si="38"/>
        <v>Q1-17
Stated</v>
      </c>
      <c r="N92" s="168" t="str">
        <f t="shared" si="38"/>
        <v>Q2-17
Stated</v>
      </c>
      <c r="O92" s="168" t="str">
        <f t="shared" si="38"/>
        <v>Q3-17
Stated</v>
      </c>
      <c r="P92" s="168" t="str">
        <f t="shared" si="38"/>
        <v>Q4-17
Stated</v>
      </c>
      <c r="Q92" s="117" t="str">
        <f t="shared" si="38"/>
        <v>FY-2017
Stated</v>
      </c>
      <c r="R92" s="168" t="str">
        <f t="shared" si="38"/>
        <v>Q1-18
Stated</v>
      </c>
      <c r="S92" s="168" t="str">
        <f t="shared" si="38"/>
        <v>Q2-18
Stated</v>
      </c>
      <c r="T92" s="168" t="str">
        <f t="shared" si="38"/>
        <v>Q3-18
Stated</v>
      </c>
      <c r="U92" s="168" t="str">
        <f t="shared" si="38"/>
        <v>Q4-18
Stated</v>
      </c>
      <c r="V92" s="117" t="str">
        <f t="shared" si="38"/>
        <v>FY-2018
Stated</v>
      </c>
      <c r="W92" s="168" t="str">
        <f t="shared" si="38"/>
        <v>Q1-19
Stated</v>
      </c>
      <c r="X92" s="168" t="str">
        <f t="shared" si="38"/>
        <v>Q2-19
Stated</v>
      </c>
      <c r="Y92" s="168" t="str">
        <f t="shared" si="38"/>
        <v>Q3-19
Stated</v>
      </c>
      <c r="Z92" s="168" t="str">
        <f t="shared" si="38"/>
        <v>Q4-19
Stated</v>
      </c>
      <c r="AA92" s="168" t="str">
        <f t="shared" si="38"/>
        <v>FY-2019
Stated</v>
      </c>
      <c r="AB92" s="168" t="str">
        <f t="shared" si="38"/>
        <v>Q1-20
Stated</v>
      </c>
      <c r="AC92" s="168" t="str">
        <f t="shared" si="38"/>
        <v>Q2-20
Stated</v>
      </c>
      <c r="AD92" s="168" t="str">
        <f t="shared" si="38"/>
        <v>Q3-20
Stated</v>
      </c>
      <c r="AE92" s="168" t="str">
        <f t="shared" si="38"/>
        <v>Q4-20
Stated</v>
      </c>
      <c r="AF92" s="168" t="str">
        <f t="shared" si="38"/>
        <v>FY-2020
Stated</v>
      </c>
      <c r="AH92" s="162" t="str">
        <f t="shared" ref="AH92" si="39">AH$14</f>
        <v>Q4-19
Stated</v>
      </c>
      <c r="AI92" s="163" t="str">
        <f>AI$14</f>
        <v>Q4/Q4</v>
      </c>
      <c r="AJ92" s="163"/>
      <c r="AK92" s="162" t="str">
        <f>AK$14</f>
        <v>Q3-20
Stated</v>
      </c>
      <c r="AL92" s="163" t="str">
        <f>AL$14</f>
        <v>Q4/Q3</v>
      </c>
      <c r="AM92" s="163"/>
      <c r="AN92" s="162" t="str">
        <f>AN$14</f>
        <v>FY-2018
Stated</v>
      </c>
      <c r="AO92" s="163" t="str">
        <f>AO$14</f>
        <v>FY/FY</v>
      </c>
    </row>
    <row r="93" spans="1:48" ht="13">
      <c r="A93" s="26"/>
      <c r="B93" s="31"/>
      <c r="H93" s="100"/>
      <c r="I93" s="100"/>
      <c r="J93" s="100"/>
      <c r="K93" s="100"/>
      <c r="L93" s="100"/>
      <c r="M93" s="156"/>
      <c r="N93" s="156"/>
      <c r="O93" s="156"/>
      <c r="P93" s="156"/>
      <c r="Q93" s="100"/>
      <c r="R93" s="156"/>
      <c r="S93" s="156"/>
      <c r="T93" s="156"/>
      <c r="U93" s="156"/>
      <c r="V93" s="100"/>
      <c r="W93" s="156"/>
      <c r="X93" s="156"/>
      <c r="Y93" s="156"/>
      <c r="Z93" s="156"/>
      <c r="AA93" s="156"/>
      <c r="AB93" s="156"/>
      <c r="AC93" s="156"/>
      <c r="AD93" s="156"/>
      <c r="AE93" s="156"/>
      <c r="AF93" s="156"/>
      <c r="AI93" s="205"/>
      <c r="AJ93" s="205"/>
      <c r="AL93" s="205"/>
      <c r="AM93" s="205"/>
      <c r="AO93" s="205"/>
    </row>
    <row r="94" spans="1:48" ht="13">
      <c r="A94" s="26" t="s">
        <v>176</v>
      </c>
      <c r="B94" s="33" t="s">
        <v>38</v>
      </c>
      <c r="C94" s="73">
        <v>196</v>
      </c>
      <c r="D94" s="73">
        <v>196</v>
      </c>
      <c r="E94" s="73">
        <v>188</v>
      </c>
      <c r="F94" s="73">
        <v>189</v>
      </c>
      <c r="G94" s="74">
        <v>769</v>
      </c>
      <c r="H94" s="73">
        <v>176.46899999999999</v>
      </c>
      <c r="I94" s="73">
        <v>175.386</v>
      </c>
      <c r="J94" s="87">
        <v>178.274</v>
      </c>
      <c r="K94" s="87">
        <v>198.84200000000001</v>
      </c>
      <c r="L94" s="74">
        <v>728.971</v>
      </c>
      <c r="M94" s="169">
        <v>187.77600000000001</v>
      </c>
      <c r="N94" s="169">
        <v>198.60499999999999</v>
      </c>
      <c r="O94" s="169">
        <v>181.429</v>
      </c>
      <c r="P94" s="169">
        <v>197.59800000000001</v>
      </c>
      <c r="Q94" s="74">
        <v>765.40800000000002</v>
      </c>
      <c r="R94" s="169">
        <v>196.10499999999999</v>
      </c>
      <c r="S94" s="169">
        <v>220.23500000000001</v>
      </c>
      <c r="T94" s="169">
        <v>202.83099999999999</v>
      </c>
      <c r="U94" s="169">
        <v>203.28100000000001</v>
      </c>
      <c r="V94" s="74">
        <v>822.452</v>
      </c>
      <c r="W94" s="169">
        <v>201.84800000000001</v>
      </c>
      <c r="X94" s="169">
        <v>205.84200000000001</v>
      </c>
      <c r="Y94" s="169">
        <v>206.97499999999999</v>
      </c>
      <c r="Z94" s="164">
        <v>209.78299999999999</v>
      </c>
      <c r="AA94" s="74">
        <v>824.44799999999998</v>
      </c>
      <c r="AB94" s="74">
        <v>214.786</v>
      </c>
      <c r="AC94" s="74">
        <v>193.52099999999999</v>
      </c>
      <c r="AD94" s="74">
        <v>191.97499999999999</v>
      </c>
      <c r="AE94" s="74">
        <v>219.374</v>
      </c>
      <c r="AF94" s="74">
        <v>819.65599999999995</v>
      </c>
      <c r="AH94" s="210">
        <v>209.78299999999999</v>
      </c>
      <c r="AI94" s="196">
        <f t="shared" ref="AI94:AI107" si="40">IF(ISERROR($AE94/AH94),"ns",IF($AE94/AH94&gt;200%,"x"&amp;(ROUND($AE94/AH94,1)),IF($AE94/AH94&lt;0,"ns",$AE94/AH94-1)))</f>
        <v>4.5718671198333505E-2</v>
      </c>
      <c r="AJ94" s="196"/>
      <c r="AK94" s="210">
        <v>191.97499999999999</v>
      </c>
      <c r="AL94" s="196">
        <f t="shared" ref="AL94:AL107" si="41">IF(ISERROR($AE94/AK94),"ns",IF($AE94/AK94&gt;200%,"x"&amp;(ROUND($AE94/AK94,1)),IF($AE94/AK94&lt;0,"ns",$AE94/AK94-1)))</f>
        <v>0.14272170855580146</v>
      </c>
      <c r="AM94" s="196"/>
      <c r="AN94" s="210">
        <v>822.452</v>
      </c>
      <c r="AO94" s="196">
        <f>IF(ISERROR($AA94/AN94),"ns",IF($AA94/AN94&gt;200%,"x"&amp;(ROUND($AA94/AN94,1)),IF($AA94/AN94&lt;0,"ns",$AA94/AN94-1)))</f>
        <v>2.4268893503816003E-3</v>
      </c>
      <c r="AS94" s="146" t="b">
        <f t="shared" ref="AS94:AS107" si="42">AH94=X94</f>
        <v>0</v>
      </c>
      <c r="AT94" s="146" t="b">
        <f t="shared" ref="AT94:AT107" si="43">AK94=AB94</f>
        <v>0</v>
      </c>
      <c r="AU94" s="146" t="b">
        <f t="shared" ref="AU94:AU107" si="44">AN94=V94</f>
        <v>1</v>
      </c>
      <c r="AV94" s="146" t="b">
        <f t="shared" ref="AV94:AV107" si="45">V94=(R:R+S:S+T:T+U:U)</f>
        <v>1</v>
      </c>
    </row>
    <row r="95" spans="1:48" ht="13">
      <c r="A95" s="26" t="s">
        <v>177</v>
      </c>
      <c r="B95" s="34" t="s">
        <v>40</v>
      </c>
      <c r="C95" s="113">
        <v>-148</v>
      </c>
      <c r="D95" s="113">
        <v>-152</v>
      </c>
      <c r="E95" s="113">
        <v>-146</v>
      </c>
      <c r="F95" s="113">
        <v>-150</v>
      </c>
      <c r="G95" s="118">
        <v>-596</v>
      </c>
      <c r="H95" s="107">
        <v>-146.547</v>
      </c>
      <c r="I95" s="107">
        <v>-149.71600000000001</v>
      </c>
      <c r="J95" s="107">
        <v>-119.965</v>
      </c>
      <c r="K95" s="107">
        <v>-151.48099999999999</v>
      </c>
      <c r="L95" s="108">
        <v>-567.70899999999995</v>
      </c>
      <c r="M95" s="107">
        <v>-150.828</v>
      </c>
      <c r="N95" s="107">
        <v>-155.75800000000001</v>
      </c>
      <c r="O95" s="107">
        <v>-158.23400000000001</v>
      </c>
      <c r="P95" s="107">
        <v>-171.66</v>
      </c>
      <c r="Q95" s="108">
        <v>-636.48</v>
      </c>
      <c r="R95" s="107">
        <v>-164.45</v>
      </c>
      <c r="S95" s="107">
        <v>-189.958</v>
      </c>
      <c r="T95" s="107">
        <v>-179.30500000000001</v>
      </c>
      <c r="U95" s="107">
        <v>-191.38800000000001</v>
      </c>
      <c r="V95" s="108">
        <v>-725.101</v>
      </c>
      <c r="W95" s="107">
        <v>-182.60300000000001</v>
      </c>
      <c r="X95" s="107">
        <v>-181.49</v>
      </c>
      <c r="Y95" s="107">
        <v>-195.613</v>
      </c>
      <c r="Z95" s="107">
        <v>-184.72499999999999</v>
      </c>
      <c r="AA95" s="108">
        <v>-744.43100000000004</v>
      </c>
      <c r="AB95" s="108">
        <v>-188.93199999999999</v>
      </c>
      <c r="AC95" s="108">
        <v>-173.20699999999999</v>
      </c>
      <c r="AD95" s="108">
        <v>-161.74700000000001</v>
      </c>
      <c r="AE95" s="108">
        <v>-176.98400000000001</v>
      </c>
      <c r="AF95" s="108">
        <v>-700.87</v>
      </c>
      <c r="AH95" s="207">
        <v>-184.72499999999999</v>
      </c>
      <c r="AI95" s="196">
        <f t="shared" si="40"/>
        <v>-4.1905535255108872E-2</v>
      </c>
      <c r="AJ95" s="199"/>
      <c r="AK95" s="207">
        <v>-161.74700000000001</v>
      </c>
      <c r="AL95" s="196">
        <f t="shared" si="41"/>
        <v>9.4202674547286813E-2</v>
      </c>
      <c r="AM95" s="199"/>
      <c r="AN95" s="207">
        <v>-725.101</v>
      </c>
      <c r="AO95" s="196">
        <f t="shared" ref="AO95:AO107" si="46">IF(ISERROR($AA95/AN95),"ns",IF($AA95/AN95&gt;200%,"x"&amp;(ROUND($AA95/AN95,1)),IF($AA95/AN95&lt;0,"ns",$AA95/AN95-1)))</f>
        <v>2.6658355180864568E-2</v>
      </c>
      <c r="AS95" s="146" t="b">
        <f t="shared" si="42"/>
        <v>0</v>
      </c>
      <c r="AT95" s="146" t="b">
        <f t="shared" si="43"/>
        <v>0</v>
      </c>
      <c r="AU95" s="146" t="b">
        <f t="shared" si="44"/>
        <v>1</v>
      </c>
      <c r="AV95" s="146" t="b">
        <f t="shared" si="45"/>
        <v>1</v>
      </c>
    </row>
    <row r="96" spans="1:48" ht="13">
      <c r="A96" s="109" t="s">
        <v>178</v>
      </c>
      <c r="B96" s="36" t="s">
        <v>42</v>
      </c>
      <c r="C96" s="110"/>
      <c r="D96" s="110"/>
      <c r="E96" s="110"/>
      <c r="F96" s="111"/>
      <c r="G96" s="112"/>
      <c r="H96" s="111">
        <v>-0.81</v>
      </c>
      <c r="I96" s="111">
        <v>-1.9999999999999907E-2</v>
      </c>
      <c r="J96" s="111">
        <v>0</v>
      </c>
      <c r="K96" s="111">
        <v>0</v>
      </c>
      <c r="L96" s="112">
        <v>-0.83</v>
      </c>
      <c r="M96" s="111">
        <v>-0.88</v>
      </c>
      <c r="N96" s="111">
        <v>-0.52999999999999992</v>
      </c>
      <c r="O96" s="111">
        <v>0</v>
      </c>
      <c r="P96" s="111">
        <v>0</v>
      </c>
      <c r="Q96" s="112">
        <v>-1.41</v>
      </c>
      <c r="R96" s="111">
        <v>-1.8562384041704001</v>
      </c>
      <c r="S96" s="111">
        <v>-1.00485745129589E-2</v>
      </c>
      <c r="T96" s="111">
        <v>0</v>
      </c>
      <c r="U96" s="111">
        <v>0</v>
      </c>
      <c r="V96" s="112">
        <v>-1.8662869786833589</v>
      </c>
      <c r="W96" s="111">
        <v>-3.13</v>
      </c>
      <c r="X96" s="111">
        <v>-0.80600000000000005</v>
      </c>
      <c r="Y96" s="111">
        <v>0</v>
      </c>
      <c r="Z96" s="111">
        <v>0</v>
      </c>
      <c r="AA96" s="112">
        <v>-3.9359999999999999</v>
      </c>
      <c r="AB96" s="112">
        <v>-3.636335194426298</v>
      </c>
      <c r="AC96" s="112">
        <v>0.7491459208966682</v>
      </c>
      <c r="AD96" s="112">
        <v>0</v>
      </c>
      <c r="AE96" s="112">
        <v>0</v>
      </c>
      <c r="AF96" s="112">
        <v>-2.8871892735296298</v>
      </c>
      <c r="AH96" s="200">
        <v>0</v>
      </c>
      <c r="AI96" s="196" t="str">
        <f t="shared" si="40"/>
        <v>ns</v>
      </c>
      <c r="AJ96" s="201"/>
      <c r="AK96" s="200">
        <v>0</v>
      </c>
      <c r="AL96" s="196" t="str">
        <f t="shared" si="41"/>
        <v>ns</v>
      </c>
      <c r="AM96" s="201"/>
      <c r="AN96" s="200">
        <v>-1.8662869786833589</v>
      </c>
      <c r="AO96" s="196" t="str">
        <f t="shared" si="46"/>
        <v>x2,1</v>
      </c>
      <c r="AP96" s="202"/>
      <c r="AQ96" s="202"/>
      <c r="AR96" s="202"/>
      <c r="AS96" s="202" t="b">
        <f t="shared" si="42"/>
        <v>0</v>
      </c>
      <c r="AT96" s="202" t="b">
        <f t="shared" si="43"/>
        <v>0</v>
      </c>
      <c r="AU96" s="202" t="b">
        <f t="shared" si="44"/>
        <v>1</v>
      </c>
      <c r="AV96" s="202" t="b">
        <f t="shared" si="45"/>
        <v>1</v>
      </c>
    </row>
    <row r="97" spans="1:48" ht="13">
      <c r="A97" s="26" t="s">
        <v>179</v>
      </c>
      <c r="B97" s="33" t="s">
        <v>44</v>
      </c>
      <c r="C97" s="73">
        <v>48</v>
      </c>
      <c r="D97" s="73">
        <v>44</v>
      </c>
      <c r="E97" s="73">
        <v>42</v>
      </c>
      <c r="F97" s="73">
        <v>39</v>
      </c>
      <c r="G97" s="74">
        <v>173</v>
      </c>
      <c r="H97" s="73">
        <v>29.922000000000001</v>
      </c>
      <c r="I97" s="73">
        <v>25.67</v>
      </c>
      <c r="J97" s="87">
        <v>58.308999999999997</v>
      </c>
      <c r="K97" s="87">
        <v>47.360999999999997</v>
      </c>
      <c r="L97" s="74">
        <v>161.262</v>
      </c>
      <c r="M97" s="169">
        <v>36.948</v>
      </c>
      <c r="N97" s="169">
        <v>42.847000000000001</v>
      </c>
      <c r="O97" s="169">
        <v>23.195</v>
      </c>
      <c r="P97" s="169">
        <v>25.937999999999999</v>
      </c>
      <c r="Q97" s="74">
        <v>128.928</v>
      </c>
      <c r="R97" s="169">
        <v>31.655000000000001</v>
      </c>
      <c r="S97" s="169">
        <v>30.277000000000001</v>
      </c>
      <c r="T97" s="169">
        <v>23.526</v>
      </c>
      <c r="U97" s="169">
        <v>11.893000000000001</v>
      </c>
      <c r="V97" s="74">
        <v>97.350999999999999</v>
      </c>
      <c r="W97" s="169">
        <v>19.245000000000001</v>
      </c>
      <c r="X97" s="169">
        <v>24.352</v>
      </c>
      <c r="Y97" s="169">
        <v>11.362</v>
      </c>
      <c r="Z97" s="164">
        <v>25.058</v>
      </c>
      <c r="AA97" s="74">
        <v>80.016999999999996</v>
      </c>
      <c r="AB97" s="74">
        <v>25.853999999999999</v>
      </c>
      <c r="AC97" s="74">
        <v>20.314</v>
      </c>
      <c r="AD97" s="74">
        <v>30.228000000000002</v>
      </c>
      <c r="AE97" s="74">
        <v>42.39</v>
      </c>
      <c r="AF97" s="74">
        <v>118.786</v>
      </c>
      <c r="AH97" s="210">
        <v>25.058</v>
      </c>
      <c r="AI97" s="196">
        <f t="shared" si="40"/>
        <v>0.6916753132732063</v>
      </c>
      <c r="AJ97" s="196"/>
      <c r="AK97" s="210">
        <v>30.228000000000002</v>
      </c>
      <c r="AL97" s="196">
        <f t="shared" si="41"/>
        <v>0.40234219928543058</v>
      </c>
      <c r="AM97" s="196"/>
      <c r="AN97" s="210">
        <v>97.350999999999999</v>
      </c>
      <c r="AO97" s="196">
        <f t="shared" si="46"/>
        <v>-0.17805672258117533</v>
      </c>
      <c r="AS97" s="146" t="b">
        <f t="shared" si="42"/>
        <v>0</v>
      </c>
      <c r="AT97" s="146" t="b">
        <f t="shared" si="43"/>
        <v>0</v>
      </c>
      <c r="AU97" s="146" t="b">
        <f t="shared" si="44"/>
        <v>1</v>
      </c>
      <c r="AV97" s="146" t="b">
        <f t="shared" si="45"/>
        <v>1</v>
      </c>
    </row>
    <row r="98" spans="1:48" ht="13">
      <c r="A98" s="26" t="s">
        <v>180</v>
      </c>
      <c r="B98" s="34" t="s">
        <v>46</v>
      </c>
      <c r="C98" s="113">
        <v>-5</v>
      </c>
      <c r="D98" s="113">
        <v>-12</v>
      </c>
      <c r="E98" s="113">
        <v>0</v>
      </c>
      <c r="F98" s="113">
        <v>-6</v>
      </c>
      <c r="G98" s="118">
        <v>-23</v>
      </c>
      <c r="H98" s="113">
        <v>-1.722</v>
      </c>
      <c r="I98" s="113">
        <v>-5.7060000000000004</v>
      </c>
      <c r="J98" s="85">
        <v>-0.67500000000000004</v>
      </c>
      <c r="K98" s="85">
        <v>-0.66800000000000004</v>
      </c>
      <c r="L98" s="118">
        <v>-8.7710000000000008</v>
      </c>
      <c r="M98" s="166">
        <v>1.7669999999999999</v>
      </c>
      <c r="N98" s="166">
        <v>0.51200000000000001</v>
      </c>
      <c r="O98" s="166">
        <v>2.101</v>
      </c>
      <c r="P98" s="166">
        <v>-15.717000000000001</v>
      </c>
      <c r="Q98" s="118">
        <v>-11.337</v>
      </c>
      <c r="R98" s="166">
        <v>-0.76500000000000001</v>
      </c>
      <c r="S98" s="166">
        <v>1.544</v>
      </c>
      <c r="T98" s="166">
        <v>1.6259999999999999</v>
      </c>
      <c r="U98" s="166">
        <v>-7.8959999999999999</v>
      </c>
      <c r="V98" s="118">
        <v>-5.4909999999999997</v>
      </c>
      <c r="W98" s="166">
        <v>-1.5329999999999999</v>
      </c>
      <c r="X98" s="166">
        <v>-5.0720000000000001</v>
      </c>
      <c r="Y98" s="166">
        <v>-1.8680000000000001</v>
      </c>
      <c r="Z98" s="107">
        <v>-1.224</v>
      </c>
      <c r="AA98" s="118">
        <v>-9.6969999999999992</v>
      </c>
      <c r="AB98" s="118">
        <v>1.095</v>
      </c>
      <c r="AC98" s="118">
        <v>-1.8320000000000001</v>
      </c>
      <c r="AD98" s="118">
        <v>-11.05</v>
      </c>
      <c r="AE98" s="118">
        <v>-20.635999999999999</v>
      </c>
      <c r="AF98" s="118">
        <v>-32.423000000000002</v>
      </c>
      <c r="AH98" s="207">
        <v>-1.224</v>
      </c>
      <c r="AI98" s="196" t="str">
        <f t="shared" si="40"/>
        <v>x16,9</v>
      </c>
      <c r="AJ98" s="199"/>
      <c r="AK98" s="207">
        <v>-11.05</v>
      </c>
      <c r="AL98" s="196">
        <f t="shared" si="41"/>
        <v>0.86751131221719446</v>
      </c>
      <c r="AM98" s="199"/>
      <c r="AN98" s="207">
        <v>-5.4909999999999997</v>
      </c>
      <c r="AO98" s="196">
        <f t="shared" si="46"/>
        <v>0.76598069568384619</v>
      </c>
      <c r="AS98" s="146" t="b">
        <f t="shared" si="42"/>
        <v>0</v>
      </c>
      <c r="AT98" s="146" t="b">
        <f t="shared" si="43"/>
        <v>0</v>
      </c>
      <c r="AU98" s="146" t="b">
        <f t="shared" si="44"/>
        <v>1</v>
      </c>
      <c r="AV98" s="146" t="b">
        <f t="shared" si="45"/>
        <v>1</v>
      </c>
    </row>
    <row r="99" spans="1:48" ht="13">
      <c r="A99" s="26" t="s">
        <v>181</v>
      </c>
      <c r="B99" s="34" t="s">
        <v>50</v>
      </c>
      <c r="C99" s="113">
        <v>0</v>
      </c>
      <c r="D99" s="113">
        <v>0</v>
      </c>
      <c r="E99" s="113">
        <v>0</v>
      </c>
      <c r="F99" s="113">
        <v>0</v>
      </c>
      <c r="G99" s="118">
        <v>0</v>
      </c>
      <c r="H99" s="113">
        <v>0</v>
      </c>
      <c r="I99" s="113">
        <v>0</v>
      </c>
      <c r="J99" s="85">
        <v>0</v>
      </c>
      <c r="K99" s="85">
        <v>0</v>
      </c>
      <c r="L99" s="118">
        <v>0</v>
      </c>
      <c r="M99" s="166">
        <v>0</v>
      </c>
      <c r="N99" s="166">
        <v>0</v>
      </c>
      <c r="O99" s="166">
        <v>0</v>
      </c>
      <c r="P99" s="166">
        <v>0</v>
      </c>
      <c r="Q99" s="118">
        <v>0</v>
      </c>
      <c r="R99" s="166">
        <v>0</v>
      </c>
      <c r="S99" s="166">
        <v>0</v>
      </c>
      <c r="T99" s="166">
        <v>0</v>
      </c>
      <c r="U99" s="166">
        <v>0</v>
      </c>
      <c r="V99" s="118">
        <v>0</v>
      </c>
      <c r="W99" s="166">
        <v>0</v>
      </c>
      <c r="X99" s="166">
        <v>0</v>
      </c>
      <c r="Y99" s="166">
        <v>0</v>
      </c>
      <c r="Z99" s="165">
        <v>0</v>
      </c>
      <c r="AA99" s="118">
        <v>0</v>
      </c>
      <c r="AB99" s="118">
        <v>0</v>
      </c>
      <c r="AC99" s="118">
        <v>0</v>
      </c>
      <c r="AD99" s="118">
        <v>0</v>
      </c>
      <c r="AE99" s="118">
        <v>0</v>
      </c>
      <c r="AF99" s="118">
        <v>0</v>
      </c>
      <c r="AH99" s="207">
        <v>0</v>
      </c>
      <c r="AI99" s="196" t="str">
        <f t="shared" si="40"/>
        <v>ns</v>
      </c>
      <c r="AJ99" s="199"/>
      <c r="AK99" s="207">
        <v>0</v>
      </c>
      <c r="AL99" s="196" t="str">
        <f t="shared" si="41"/>
        <v>ns</v>
      </c>
      <c r="AM99" s="199"/>
      <c r="AN99" s="207">
        <v>0</v>
      </c>
      <c r="AO99" s="196" t="str">
        <f t="shared" si="46"/>
        <v>ns</v>
      </c>
      <c r="AS99" s="146" t="b">
        <f t="shared" si="42"/>
        <v>1</v>
      </c>
      <c r="AT99" s="146" t="b">
        <f t="shared" si="43"/>
        <v>1</v>
      </c>
      <c r="AU99" s="146" t="b">
        <f t="shared" si="44"/>
        <v>1</v>
      </c>
      <c r="AV99" s="146" t="b">
        <f t="shared" si="45"/>
        <v>1</v>
      </c>
    </row>
    <row r="100" spans="1:48" ht="13">
      <c r="A100" s="26" t="s">
        <v>182</v>
      </c>
      <c r="B100" s="34" t="s">
        <v>52</v>
      </c>
      <c r="C100" s="113">
        <v>-3</v>
      </c>
      <c r="D100" s="113">
        <v>0</v>
      </c>
      <c r="E100" s="113">
        <v>0</v>
      </c>
      <c r="F100" s="113">
        <v>5</v>
      </c>
      <c r="G100" s="118">
        <v>2</v>
      </c>
      <c r="H100" s="113">
        <v>1E-3</v>
      </c>
      <c r="I100" s="113">
        <v>0.57799999999999996</v>
      </c>
      <c r="J100" s="85">
        <v>-8.0000000000000002E-3</v>
      </c>
      <c r="K100" s="85">
        <v>3.4769999999999999</v>
      </c>
      <c r="L100" s="118">
        <v>4.048</v>
      </c>
      <c r="M100" s="166">
        <v>1.111</v>
      </c>
      <c r="N100" s="166">
        <v>4.0000000000000001E-3</v>
      </c>
      <c r="O100" s="166">
        <v>2E-3</v>
      </c>
      <c r="P100" s="166">
        <v>4.4089999999999998</v>
      </c>
      <c r="Q100" s="118">
        <v>5.5259999999999998</v>
      </c>
      <c r="R100" s="166">
        <v>0</v>
      </c>
      <c r="S100" s="166">
        <v>2E-3</v>
      </c>
      <c r="T100" s="166">
        <v>-3.0000000000000001E-3</v>
      </c>
      <c r="U100" s="166">
        <v>-2.5000000000000001E-2</v>
      </c>
      <c r="V100" s="118">
        <v>-2.5999999999999999E-2</v>
      </c>
      <c r="W100" s="166">
        <v>-2E-3</v>
      </c>
      <c r="X100" s="166">
        <v>-0.05</v>
      </c>
      <c r="Y100" s="166">
        <v>20.536999999999999</v>
      </c>
      <c r="Z100" s="165">
        <v>11.317</v>
      </c>
      <c r="AA100" s="118">
        <v>31.802</v>
      </c>
      <c r="AB100" s="118">
        <v>3.5019999999999998</v>
      </c>
      <c r="AC100" s="118">
        <v>-0.14099999999999999</v>
      </c>
      <c r="AD100" s="118">
        <v>-1E-3</v>
      </c>
      <c r="AE100" s="118">
        <v>0.09</v>
      </c>
      <c r="AF100" s="118">
        <v>3.45</v>
      </c>
      <c r="AH100" s="207">
        <v>11.317</v>
      </c>
      <c r="AI100" s="196">
        <f t="shared" si="40"/>
        <v>-0.99204736237518776</v>
      </c>
      <c r="AJ100" s="199"/>
      <c r="AK100" s="207">
        <v>-1E-3</v>
      </c>
      <c r="AL100" s="196" t="str">
        <f t="shared" si="41"/>
        <v>ns</v>
      </c>
      <c r="AM100" s="199"/>
      <c r="AN100" s="207">
        <v>-2.5999999999999999E-2</v>
      </c>
      <c r="AO100" s="196" t="str">
        <f t="shared" si="46"/>
        <v>ns</v>
      </c>
      <c r="AS100" s="146" t="b">
        <f t="shared" si="42"/>
        <v>0</v>
      </c>
      <c r="AT100" s="146" t="b">
        <f t="shared" si="43"/>
        <v>0</v>
      </c>
      <c r="AU100" s="146" t="b">
        <f t="shared" si="44"/>
        <v>1</v>
      </c>
      <c r="AV100" s="146" t="b">
        <f t="shared" si="45"/>
        <v>1</v>
      </c>
    </row>
    <row r="101" spans="1:48" ht="13">
      <c r="A101" s="26" t="s">
        <v>183</v>
      </c>
      <c r="B101" s="34" t="s">
        <v>54</v>
      </c>
      <c r="C101" s="113">
        <v>0</v>
      </c>
      <c r="D101" s="113">
        <v>0</v>
      </c>
      <c r="E101" s="113">
        <v>0</v>
      </c>
      <c r="F101" s="113">
        <v>0</v>
      </c>
      <c r="G101" s="118">
        <v>0</v>
      </c>
      <c r="H101" s="113">
        <v>0</v>
      </c>
      <c r="I101" s="113">
        <v>0</v>
      </c>
      <c r="J101" s="85">
        <v>0</v>
      </c>
      <c r="K101" s="85">
        <v>0</v>
      </c>
      <c r="L101" s="118">
        <v>0</v>
      </c>
      <c r="M101" s="166">
        <v>0</v>
      </c>
      <c r="N101" s="166">
        <v>0</v>
      </c>
      <c r="O101" s="166">
        <v>0</v>
      </c>
      <c r="P101" s="166">
        <v>0</v>
      </c>
      <c r="Q101" s="118">
        <v>0</v>
      </c>
      <c r="R101" s="166">
        <v>0</v>
      </c>
      <c r="S101" s="166">
        <v>0</v>
      </c>
      <c r="T101" s="166">
        <v>0</v>
      </c>
      <c r="U101" s="166">
        <v>0</v>
      </c>
      <c r="V101" s="118">
        <v>0</v>
      </c>
      <c r="W101" s="166">
        <v>0</v>
      </c>
      <c r="X101" s="166">
        <v>0</v>
      </c>
      <c r="Y101" s="166">
        <v>0</v>
      </c>
      <c r="Z101" s="165">
        <v>0</v>
      </c>
      <c r="AA101" s="118">
        <v>0</v>
      </c>
      <c r="AB101" s="118">
        <v>0</v>
      </c>
      <c r="AC101" s="118">
        <v>0</v>
      </c>
      <c r="AD101" s="118">
        <v>0</v>
      </c>
      <c r="AE101" s="118">
        <v>0</v>
      </c>
      <c r="AF101" s="118">
        <v>0</v>
      </c>
      <c r="AH101" s="207">
        <v>0</v>
      </c>
      <c r="AI101" s="196" t="str">
        <f t="shared" si="40"/>
        <v>ns</v>
      </c>
      <c r="AJ101" s="199"/>
      <c r="AK101" s="207">
        <v>0</v>
      </c>
      <c r="AL101" s="196" t="str">
        <f t="shared" si="41"/>
        <v>ns</v>
      </c>
      <c r="AM101" s="199"/>
      <c r="AN101" s="207">
        <v>0</v>
      </c>
      <c r="AO101" s="196" t="str">
        <f t="shared" si="46"/>
        <v>ns</v>
      </c>
      <c r="AS101" s="146" t="b">
        <f t="shared" si="42"/>
        <v>1</v>
      </c>
      <c r="AT101" s="146" t="b">
        <f t="shared" si="43"/>
        <v>1</v>
      </c>
      <c r="AU101" s="146" t="b">
        <f t="shared" si="44"/>
        <v>1</v>
      </c>
      <c r="AV101" s="146" t="b">
        <f t="shared" si="45"/>
        <v>1</v>
      </c>
    </row>
    <row r="102" spans="1:48" ht="13">
      <c r="A102" s="26" t="s">
        <v>184</v>
      </c>
      <c r="B102" s="33" t="s">
        <v>56</v>
      </c>
      <c r="C102" s="73">
        <v>40</v>
      </c>
      <c r="D102" s="73">
        <v>32</v>
      </c>
      <c r="E102" s="73">
        <v>42</v>
      </c>
      <c r="F102" s="73">
        <v>38</v>
      </c>
      <c r="G102" s="74">
        <v>152</v>
      </c>
      <c r="H102" s="73">
        <v>28.201000000000001</v>
      </c>
      <c r="I102" s="73">
        <v>20.542000000000002</v>
      </c>
      <c r="J102" s="87">
        <v>57.625999999999998</v>
      </c>
      <c r="K102" s="87">
        <v>50.17</v>
      </c>
      <c r="L102" s="74">
        <v>156.53899999999999</v>
      </c>
      <c r="M102" s="169">
        <v>39.826000000000001</v>
      </c>
      <c r="N102" s="169">
        <v>43.363</v>
      </c>
      <c r="O102" s="169">
        <v>25.297999999999998</v>
      </c>
      <c r="P102" s="169">
        <v>14.63</v>
      </c>
      <c r="Q102" s="74">
        <v>123.117</v>
      </c>
      <c r="R102" s="169">
        <v>30.89</v>
      </c>
      <c r="S102" s="169">
        <v>31.823</v>
      </c>
      <c r="T102" s="169">
        <v>25.149000000000001</v>
      </c>
      <c r="U102" s="169">
        <v>3.972</v>
      </c>
      <c r="V102" s="74">
        <v>91.834000000000003</v>
      </c>
      <c r="W102" s="169">
        <v>17.71</v>
      </c>
      <c r="X102" s="169">
        <v>19.23</v>
      </c>
      <c r="Y102" s="169">
        <v>30.030999999999999</v>
      </c>
      <c r="Z102" s="164">
        <v>35.151000000000003</v>
      </c>
      <c r="AA102" s="74">
        <v>102.122</v>
      </c>
      <c r="AB102" s="74">
        <v>30.451000000000001</v>
      </c>
      <c r="AC102" s="74">
        <v>18.341000000000001</v>
      </c>
      <c r="AD102" s="74">
        <v>19.177</v>
      </c>
      <c r="AE102" s="74">
        <v>21.844000000000001</v>
      </c>
      <c r="AF102" s="74">
        <v>89.813000000000002</v>
      </c>
      <c r="AH102" s="210">
        <v>35.151000000000003</v>
      </c>
      <c r="AI102" s="196">
        <f t="shared" si="40"/>
        <v>-0.37856675485761426</v>
      </c>
      <c r="AJ102" s="196"/>
      <c r="AK102" s="210">
        <v>19.177</v>
      </c>
      <c r="AL102" s="196">
        <f t="shared" si="41"/>
        <v>0.13907284768211925</v>
      </c>
      <c r="AM102" s="196"/>
      <c r="AN102" s="210">
        <v>91.834000000000003</v>
      </c>
      <c r="AO102" s="196">
        <f t="shared" si="46"/>
        <v>0.11202822484047292</v>
      </c>
      <c r="AS102" s="146" t="b">
        <f t="shared" si="42"/>
        <v>0</v>
      </c>
      <c r="AT102" s="146" t="b">
        <f t="shared" si="43"/>
        <v>0</v>
      </c>
      <c r="AU102" s="146" t="b">
        <f t="shared" si="44"/>
        <v>1</v>
      </c>
      <c r="AV102" s="146" t="b">
        <f t="shared" si="45"/>
        <v>1</v>
      </c>
    </row>
    <row r="103" spans="1:48" ht="13">
      <c r="A103" s="26" t="s">
        <v>185</v>
      </c>
      <c r="B103" s="34" t="s">
        <v>58</v>
      </c>
      <c r="C103" s="113">
        <v>-10</v>
      </c>
      <c r="D103" s="113">
        <v>-7</v>
      </c>
      <c r="E103" s="113">
        <v>-14</v>
      </c>
      <c r="F103" s="113">
        <v>-9</v>
      </c>
      <c r="G103" s="118">
        <v>-40</v>
      </c>
      <c r="H103" s="113">
        <v>-4.9039999999999999</v>
      </c>
      <c r="I103" s="113">
        <v>-3.6139999999999999</v>
      </c>
      <c r="J103" s="85">
        <v>-10.295999999999999</v>
      </c>
      <c r="K103" s="85">
        <v>-18.984000000000002</v>
      </c>
      <c r="L103" s="118">
        <v>-37.798000000000002</v>
      </c>
      <c r="M103" s="166">
        <v>-6.9020000000000001</v>
      </c>
      <c r="N103" s="166">
        <v>-9.7829999999999995</v>
      </c>
      <c r="O103" s="166">
        <v>2.4489999999999998</v>
      </c>
      <c r="P103" s="166">
        <v>2.8250000000000002</v>
      </c>
      <c r="Q103" s="118">
        <v>-11.411</v>
      </c>
      <c r="R103" s="166">
        <v>-5.319</v>
      </c>
      <c r="S103" s="166">
        <v>-12.502000000000001</v>
      </c>
      <c r="T103" s="166">
        <v>-6.5359999999999996</v>
      </c>
      <c r="U103" s="166">
        <v>0.50700000000000001</v>
      </c>
      <c r="V103" s="118">
        <v>-23.85</v>
      </c>
      <c r="W103" s="166">
        <v>-0.89500000000000002</v>
      </c>
      <c r="X103" s="166">
        <v>-3.8679999999999999</v>
      </c>
      <c r="Y103" s="166">
        <v>-2.214</v>
      </c>
      <c r="Z103" s="166">
        <v>-7.8890000000000002</v>
      </c>
      <c r="AA103" s="118">
        <v>-14.866</v>
      </c>
      <c r="AB103" s="118">
        <v>-1.409</v>
      </c>
      <c r="AC103" s="118">
        <v>2.601</v>
      </c>
      <c r="AD103" s="118">
        <v>-3.5960000000000001</v>
      </c>
      <c r="AE103" s="118">
        <v>-4.0720000000000001</v>
      </c>
      <c r="AF103" s="118">
        <v>-6.476</v>
      </c>
      <c r="AH103" s="207">
        <v>-7.8890000000000002</v>
      </c>
      <c r="AI103" s="196">
        <f t="shared" si="40"/>
        <v>-0.48383825579921413</v>
      </c>
      <c r="AJ103" s="199"/>
      <c r="AK103" s="207">
        <v>-3.5960000000000001</v>
      </c>
      <c r="AL103" s="196">
        <f t="shared" si="41"/>
        <v>0.13236929922135698</v>
      </c>
      <c r="AM103" s="199"/>
      <c r="AN103" s="207">
        <v>-23.85</v>
      </c>
      <c r="AO103" s="196">
        <f t="shared" si="46"/>
        <v>-0.37668763102725367</v>
      </c>
      <c r="AS103" s="146" t="b">
        <f t="shared" si="42"/>
        <v>0</v>
      </c>
      <c r="AT103" s="146" t="b">
        <f t="shared" si="43"/>
        <v>0</v>
      </c>
      <c r="AU103" s="146" t="b">
        <f t="shared" si="44"/>
        <v>1</v>
      </c>
      <c r="AV103" s="146" t="b">
        <f t="shared" si="45"/>
        <v>1</v>
      </c>
    </row>
    <row r="104" spans="1:48" ht="13">
      <c r="A104" s="26" t="s">
        <v>186</v>
      </c>
      <c r="B104" s="34" t="s">
        <v>60</v>
      </c>
      <c r="C104" s="113">
        <v>0</v>
      </c>
      <c r="D104" s="113">
        <v>0</v>
      </c>
      <c r="E104" s="113">
        <v>0</v>
      </c>
      <c r="F104" s="113">
        <v>0</v>
      </c>
      <c r="G104" s="118">
        <v>0</v>
      </c>
      <c r="H104" s="113">
        <v>0</v>
      </c>
      <c r="I104" s="113">
        <v>0</v>
      </c>
      <c r="J104" s="85">
        <v>0</v>
      </c>
      <c r="K104" s="85">
        <v>-2E-3</v>
      </c>
      <c r="L104" s="118">
        <v>-2E-3</v>
      </c>
      <c r="M104" s="166">
        <v>0</v>
      </c>
      <c r="N104" s="166">
        <v>0</v>
      </c>
      <c r="O104" s="166">
        <v>0</v>
      </c>
      <c r="P104" s="166">
        <v>0</v>
      </c>
      <c r="Q104" s="118">
        <v>0</v>
      </c>
      <c r="R104" s="166">
        <v>0</v>
      </c>
      <c r="S104" s="166">
        <v>0</v>
      </c>
      <c r="T104" s="166">
        <v>0</v>
      </c>
      <c r="U104" s="166">
        <v>0</v>
      </c>
      <c r="V104" s="118">
        <v>0</v>
      </c>
      <c r="W104" s="166">
        <v>-4.0000000000000001E-3</v>
      </c>
      <c r="X104" s="166">
        <v>0</v>
      </c>
      <c r="Y104" s="166">
        <v>4.0000000000000001E-3</v>
      </c>
      <c r="Z104" s="165">
        <v>0</v>
      </c>
      <c r="AA104" s="118">
        <v>0</v>
      </c>
      <c r="AB104" s="118">
        <v>0</v>
      </c>
      <c r="AC104" s="118">
        <v>0</v>
      </c>
      <c r="AD104" s="118">
        <v>0</v>
      </c>
      <c r="AE104" s="118">
        <v>-23.515999999999998</v>
      </c>
      <c r="AF104" s="118">
        <v>-23.515999999999998</v>
      </c>
      <c r="AH104" s="207">
        <v>0</v>
      </c>
      <c r="AI104" s="196" t="str">
        <f t="shared" si="40"/>
        <v>ns</v>
      </c>
      <c r="AJ104" s="199"/>
      <c r="AK104" s="207">
        <v>0</v>
      </c>
      <c r="AL104" s="196" t="str">
        <f t="shared" si="41"/>
        <v>ns</v>
      </c>
      <c r="AM104" s="199"/>
      <c r="AN104" s="207">
        <v>0</v>
      </c>
      <c r="AO104" s="196" t="str">
        <f t="shared" si="46"/>
        <v>ns</v>
      </c>
      <c r="AS104" s="146" t="b">
        <f t="shared" si="42"/>
        <v>1</v>
      </c>
      <c r="AT104" s="146" t="b">
        <f t="shared" si="43"/>
        <v>1</v>
      </c>
      <c r="AU104" s="146" t="b">
        <f t="shared" si="44"/>
        <v>1</v>
      </c>
      <c r="AV104" s="146" t="b">
        <f t="shared" si="45"/>
        <v>1</v>
      </c>
    </row>
    <row r="105" spans="1:48" ht="13">
      <c r="A105" s="26" t="s">
        <v>187</v>
      </c>
      <c r="B105" s="33" t="s">
        <v>62</v>
      </c>
      <c r="C105" s="73">
        <v>30</v>
      </c>
      <c r="D105" s="73">
        <v>25</v>
      </c>
      <c r="E105" s="73">
        <v>28</v>
      </c>
      <c r="F105" s="73">
        <v>29</v>
      </c>
      <c r="G105" s="74">
        <v>112</v>
      </c>
      <c r="H105" s="73">
        <v>23.297000000000001</v>
      </c>
      <c r="I105" s="73">
        <v>16.928000000000001</v>
      </c>
      <c r="J105" s="87">
        <v>47.33</v>
      </c>
      <c r="K105" s="87">
        <v>31.184000000000001</v>
      </c>
      <c r="L105" s="74">
        <v>118.739</v>
      </c>
      <c r="M105" s="169">
        <v>32.923999999999999</v>
      </c>
      <c r="N105" s="169">
        <v>33.58</v>
      </c>
      <c r="O105" s="169">
        <v>27.747</v>
      </c>
      <c r="P105" s="169">
        <v>17.454999999999998</v>
      </c>
      <c r="Q105" s="74">
        <v>111.706</v>
      </c>
      <c r="R105" s="169">
        <v>25.571000000000002</v>
      </c>
      <c r="S105" s="169">
        <v>19.321000000000002</v>
      </c>
      <c r="T105" s="169">
        <v>18.613</v>
      </c>
      <c r="U105" s="169">
        <v>4.4790000000000001</v>
      </c>
      <c r="V105" s="74">
        <v>67.983999999999995</v>
      </c>
      <c r="W105" s="169">
        <v>16.811</v>
      </c>
      <c r="X105" s="169">
        <v>15.362</v>
      </c>
      <c r="Y105" s="169">
        <v>27.821000000000002</v>
      </c>
      <c r="Z105" s="164">
        <v>27.262</v>
      </c>
      <c r="AA105" s="74">
        <v>87.256</v>
      </c>
      <c r="AB105" s="74">
        <v>29.042000000000002</v>
      </c>
      <c r="AC105" s="74">
        <v>20.942</v>
      </c>
      <c r="AD105" s="74">
        <v>15.581</v>
      </c>
      <c r="AE105" s="74">
        <v>-5.7439999999999998</v>
      </c>
      <c r="AF105" s="74">
        <v>59.820999999999998</v>
      </c>
      <c r="AH105" s="210">
        <v>27.262</v>
      </c>
      <c r="AI105" s="196" t="str">
        <f t="shared" si="40"/>
        <v>ns</v>
      </c>
      <c r="AJ105" s="196"/>
      <c r="AK105" s="210">
        <v>15.581</v>
      </c>
      <c r="AL105" s="196" t="str">
        <f t="shared" si="41"/>
        <v>ns</v>
      </c>
      <c r="AM105" s="196"/>
      <c r="AN105" s="210">
        <v>67.983999999999995</v>
      </c>
      <c r="AO105" s="196">
        <f t="shared" si="46"/>
        <v>0.28347846552129918</v>
      </c>
      <c r="AS105" s="146" t="b">
        <f t="shared" si="42"/>
        <v>0</v>
      </c>
      <c r="AT105" s="146" t="b">
        <f t="shared" si="43"/>
        <v>0</v>
      </c>
      <c r="AU105" s="146" t="b">
        <f t="shared" si="44"/>
        <v>1</v>
      </c>
      <c r="AV105" s="146" t="b">
        <f t="shared" si="45"/>
        <v>1</v>
      </c>
    </row>
    <row r="106" spans="1:48" ht="13">
      <c r="A106" s="26" t="s">
        <v>188</v>
      </c>
      <c r="B106" s="34" t="s">
        <v>64</v>
      </c>
      <c r="C106" s="113">
        <v>-5</v>
      </c>
      <c r="D106" s="113">
        <v>4</v>
      </c>
      <c r="E106" s="113">
        <v>4</v>
      </c>
      <c r="F106" s="113">
        <v>4</v>
      </c>
      <c r="G106" s="118">
        <v>7</v>
      </c>
      <c r="H106" s="113">
        <v>-3.6190000000000002</v>
      </c>
      <c r="I106" s="113">
        <v>-3.4430000000000001</v>
      </c>
      <c r="J106" s="113">
        <v>-4.4180000000000001</v>
      </c>
      <c r="K106" s="113">
        <v>-4.6660000000000004</v>
      </c>
      <c r="L106" s="118">
        <v>-16.146000000000001</v>
      </c>
      <c r="M106" s="166">
        <v>-4.1219999999999999</v>
      </c>
      <c r="N106" s="166">
        <v>-4.3360000000000003</v>
      </c>
      <c r="O106" s="166">
        <v>-4.0350000000000001</v>
      </c>
      <c r="P106" s="166">
        <v>-0.81799999999999995</v>
      </c>
      <c r="Q106" s="118">
        <v>-13.311</v>
      </c>
      <c r="R106" s="166">
        <v>-3.6019999999999999</v>
      </c>
      <c r="S106" s="166">
        <v>-2.4580000000000002</v>
      </c>
      <c r="T106" s="166">
        <v>-2.6070000000000002</v>
      </c>
      <c r="U106" s="166">
        <v>-0.53400000000000003</v>
      </c>
      <c r="V106" s="118">
        <v>-9.2010000000000005</v>
      </c>
      <c r="W106" s="166">
        <v>-2.9089999999999998</v>
      </c>
      <c r="X106" s="166">
        <v>-2.2959999999999998</v>
      </c>
      <c r="Y106" s="166">
        <v>-9.907</v>
      </c>
      <c r="Z106" s="165">
        <v>-5.774</v>
      </c>
      <c r="AA106" s="118">
        <v>-20.885999999999999</v>
      </c>
      <c r="AB106" s="118">
        <v>-3.7530000000000001</v>
      </c>
      <c r="AC106" s="118">
        <v>-2.2989999999999999</v>
      </c>
      <c r="AD106" s="118">
        <v>-3.081</v>
      </c>
      <c r="AE106" s="118">
        <v>-1.7629999999999999</v>
      </c>
      <c r="AF106" s="118">
        <v>-10.896000000000001</v>
      </c>
      <c r="AH106" s="207">
        <v>-5.774</v>
      </c>
      <c r="AI106" s="196">
        <f t="shared" si="40"/>
        <v>-0.69466574298579842</v>
      </c>
      <c r="AJ106" s="199"/>
      <c r="AK106" s="207">
        <v>-3.081</v>
      </c>
      <c r="AL106" s="196">
        <f t="shared" si="41"/>
        <v>-0.42778318727685816</v>
      </c>
      <c r="AM106" s="199"/>
      <c r="AN106" s="207">
        <v>-9.2010000000000005</v>
      </c>
      <c r="AO106" s="196" t="str">
        <f t="shared" si="46"/>
        <v>x2,3</v>
      </c>
      <c r="AS106" s="146" t="b">
        <f t="shared" si="42"/>
        <v>0</v>
      </c>
      <c r="AT106" s="146" t="b">
        <f t="shared" si="43"/>
        <v>0</v>
      </c>
      <c r="AU106" s="146" t="b">
        <f t="shared" si="44"/>
        <v>1</v>
      </c>
      <c r="AV106" s="146" t="b">
        <f t="shared" si="45"/>
        <v>1</v>
      </c>
    </row>
    <row r="107" spans="1:48" ht="13">
      <c r="A107" s="26" t="s">
        <v>189</v>
      </c>
      <c r="B107" s="41" t="s">
        <v>66</v>
      </c>
      <c r="C107" s="74">
        <v>25</v>
      </c>
      <c r="D107" s="74">
        <v>21</v>
      </c>
      <c r="E107" s="74">
        <v>24</v>
      </c>
      <c r="F107" s="74">
        <v>25</v>
      </c>
      <c r="G107" s="74">
        <v>95</v>
      </c>
      <c r="H107" s="74">
        <v>19.678000000000001</v>
      </c>
      <c r="I107" s="74">
        <v>13.484999999999999</v>
      </c>
      <c r="J107" s="88">
        <v>42.911999999999999</v>
      </c>
      <c r="K107" s="88">
        <v>26.518000000000001</v>
      </c>
      <c r="L107" s="74">
        <v>102.593</v>
      </c>
      <c r="M107" s="170">
        <v>28.802</v>
      </c>
      <c r="N107" s="170">
        <v>29.244</v>
      </c>
      <c r="O107" s="170">
        <v>23.712</v>
      </c>
      <c r="P107" s="170">
        <v>16.637</v>
      </c>
      <c r="Q107" s="74">
        <v>98.394999999999996</v>
      </c>
      <c r="R107" s="170">
        <v>21.969000000000001</v>
      </c>
      <c r="S107" s="170">
        <v>16.863</v>
      </c>
      <c r="T107" s="170">
        <v>16.006</v>
      </c>
      <c r="U107" s="170">
        <v>3.9449999999999998</v>
      </c>
      <c r="V107" s="74">
        <v>58.783000000000001</v>
      </c>
      <c r="W107" s="170">
        <v>13.901999999999999</v>
      </c>
      <c r="X107" s="170">
        <v>13.066000000000001</v>
      </c>
      <c r="Y107" s="170">
        <v>17.914000000000001</v>
      </c>
      <c r="Z107" s="167">
        <v>21.488</v>
      </c>
      <c r="AA107" s="74">
        <v>66.37</v>
      </c>
      <c r="AB107" s="74">
        <v>25.289000000000001</v>
      </c>
      <c r="AC107" s="74">
        <v>18.643000000000001</v>
      </c>
      <c r="AD107" s="74">
        <v>12.5</v>
      </c>
      <c r="AE107" s="74">
        <v>-7.5069999999999997</v>
      </c>
      <c r="AF107" s="74">
        <v>48.924999999999997</v>
      </c>
      <c r="AH107" s="210">
        <v>21.488</v>
      </c>
      <c r="AI107" s="196" t="str">
        <f t="shared" si="40"/>
        <v>ns</v>
      </c>
      <c r="AJ107" s="196"/>
      <c r="AK107" s="210">
        <v>12.5</v>
      </c>
      <c r="AL107" s="196" t="str">
        <f t="shared" si="41"/>
        <v>ns</v>
      </c>
      <c r="AM107" s="196"/>
      <c r="AN107" s="210">
        <v>58.783000000000001</v>
      </c>
      <c r="AO107" s="196">
        <f t="shared" si="46"/>
        <v>0.12906792780225573</v>
      </c>
      <c r="AS107" s="146" t="b">
        <f t="shared" si="42"/>
        <v>0</v>
      </c>
      <c r="AT107" s="146" t="b">
        <f t="shared" si="43"/>
        <v>0</v>
      </c>
      <c r="AU107" s="146" t="b">
        <f t="shared" si="44"/>
        <v>1</v>
      </c>
      <c r="AV107" s="146" t="b">
        <f t="shared" si="45"/>
        <v>1</v>
      </c>
    </row>
    <row r="108" spans="1:48" ht="13">
      <c r="A108" s="26"/>
      <c r="H108" s="100"/>
      <c r="I108" s="100"/>
      <c r="J108" s="100"/>
      <c r="K108" s="100"/>
      <c r="L108" s="100"/>
      <c r="M108" s="156"/>
      <c r="N108" s="156"/>
      <c r="O108" s="156"/>
      <c r="P108" s="156"/>
      <c r="Q108" s="100"/>
      <c r="R108" s="156"/>
      <c r="S108" s="156"/>
      <c r="T108" s="156"/>
      <c r="U108" s="156"/>
      <c r="V108" s="100"/>
      <c r="W108" s="156"/>
      <c r="X108" s="156"/>
      <c r="Y108" s="156"/>
      <c r="Z108" s="156"/>
      <c r="AA108" s="156"/>
      <c r="AB108" s="156"/>
      <c r="AC108" s="156"/>
      <c r="AD108" s="156"/>
      <c r="AE108" s="156"/>
      <c r="AF108" s="156"/>
      <c r="AI108" s="205"/>
      <c r="AJ108" s="205"/>
      <c r="AL108" s="196" t="str">
        <f t="shared" ref="AL108" si="47">IF(ISERROR($AD108/AK108),"ns",IF($AD108/AK108&gt;200%,"x"&amp;(ROUND($AD108/AK108,1)),IF($AD108/AK108&lt;0,"ns",$AD108/AK108-1)))</f>
        <v>ns</v>
      </c>
      <c r="AM108" s="205"/>
      <c r="AO108" s="205"/>
    </row>
    <row r="109" spans="1:48" ht="13">
      <c r="A109" s="26"/>
      <c r="E109" s="119"/>
      <c r="F109" s="119"/>
      <c r="G109" s="119"/>
      <c r="H109" s="119"/>
      <c r="I109" s="119"/>
      <c r="J109" s="119"/>
      <c r="K109" s="119"/>
      <c r="L109" s="119"/>
      <c r="M109" s="172"/>
      <c r="N109" s="172"/>
      <c r="O109" s="172"/>
      <c r="P109" s="172"/>
      <c r="Q109" s="119"/>
      <c r="R109" s="172"/>
      <c r="S109" s="172"/>
      <c r="T109" s="172"/>
      <c r="U109" s="172"/>
      <c r="V109" s="119"/>
      <c r="W109" s="172"/>
      <c r="X109" s="172"/>
      <c r="Y109" s="172"/>
      <c r="Z109" s="172"/>
      <c r="AA109" s="172"/>
      <c r="AB109" s="172"/>
      <c r="AC109" s="172"/>
      <c r="AD109" s="172"/>
      <c r="AE109" s="172"/>
      <c r="AF109" s="172"/>
      <c r="AH109" s="211"/>
      <c r="AI109" s="205"/>
      <c r="AJ109" s="205"/>
      <c r="AK109" s="211"/>
      <c r="AL109" s="205"/>
      <c r="AM109" s="205"/>
      <c r="AN109" s="211"/>
      <c r="AO109" s="205"/>
    </row>
    <row r="110" spans="1:48" ht="16" thickBot="1">
      <c r="A110" s="26"/>
      <c r="B110" s="29" t="s">
        <v>190</v>
      </c>
      <c r="C110" s="102"/>
      <c r="D110" s="102"/>
      <c r="E110" s="102"/>
      <c r="F110" s="102"/>
      <c r="G110" s="102"/>
      <c r="H110" s="102"/>
      <c r="I110" s="102"/>
      <c r="J110" s="102"/>
      <c r="K110" s="102"/>
      <c r="L110" s="102"/>
      <c r="M110" s="158"/>
      <c r="N110" s="158"/>
      <c r="O110" s="158"/>
      <c r="P110" s="158"/>
      <c r="Q110" s="102"/>
      <c r="R110" s="158"/>
      <c r="S110" s="158"/>
      <c r="T110" s="158"/>
      <c r="U110" s="158"/>
      <c r="V110" s="102"/>
      <c r="W110" s="158"/>
      <c r="X110" s="158"/>
      <c r="Y110" s="158"/>
      <c r="Z110" s="158"/>
      <c r="AA110" s="158"/>
      <c r="AB110" s="158"/>
      <c r="AC110" s="158"/>
      <c r="AD110" s="158"/>
      <c r="AE110" s="158"/>
      <c r="AF110" s="158"/>
      <c r="AH110" s="159"/>
      <c r="AI110" s="160"/>
      <c r="AJ110" s="160"/>
      <c r="AK110" s="159"/>
      <c r="AL110" s="160"/>
      <c r="AM110" s="160"/>
      <c r="AN110" s="159"/>
      <c r="AO110" s="160"/>
    </row>
    <row r="111" spans="1:48" ht="13">
      <c r="A111" s="26"/>
      <c r="H111" s="100"/>
      <c r="I111" s="100"/>
      <c r="J111" s="100"/>
      <c r="K111" s="100"/>
      <c r="L111" s="100"/>
      <c r="M111" s="156"/>
      <c r="N111" s="156"/>
      <c r="O111" s="156"/>
      <c r="P111" s="156"/>
      <c r="Q111" s="100"/>
      <c r="R111" s="156"/>
      <c r="S111" s="156"/>
      <c r="T111" s="156"/>
      <c r="U111" s="156"/>
      <c r="V111" s="100"/>
      <c r="W111" s="156"/>
      <c r="X111" s="156"/>
      <c r="Y111" s="156"/>
      <c r="Z111" s="156"/>
      <c r="AA111" s="156"/>
      <c r="AB111" s="156"/>
      <c r="AC111" s="156"/>
      <c r="AD111" s="156"/>
      <c r="AE111" s="156"/>
      <c r="AF111" s="156"/>
      <c r="AI111" s="143"/>
      <c r="AJ111" s="143"/>
      <c r="AL111" s="143"/>
      <c r="AM111" s="143"/>
      <c r="AO111" s="143"/>
    </row>
    <row r="112" spans="1:48" ht="26">
      <c r="A112" s="26"/>
      <c r="B112" s="30" t="s">
        <v>36</v>
      </c>
      <c r="C112" s="70" t="s">
        <v>112</v>
      </c>
      <c r="D112" s="70" t="s">
        <v>113</v>
      </c>
      <c r="E112" s="70" t="s">
        <v>114</v>
      </c>
      <c r="F112" s="70" t="s">
        <v>115</v>
      </c>
      <c r="G112" s="70" t="s">
        <v>116</v>
      </c>
      <c r="H112" s="70" t="str">
        <f t="shared" ref="H112:AF112" si="48">H$14</f>
        <v>Q1-16
Stated</v>
      </c>
      <c r="I112" s="70" t="str">
        <f t="shared" si="48"/>
        <v>Q2-16
Stated</v>
      </c>
      <c r="J112" s="70" t="str">
        <f t="shared" si="48"/>
        <v>Q3-16
Stated</v>
      </c>
      <c r="K112" s="70" t="str">
        <f t="shared" si="48"/>
        <v>Q4-16
Stated</v>
      </c>
      <c r="L112" s="70" t="str">
        <f t="shared" si="48"/>
        <v>FY-2016
Stated</v>
      </c>
      <c r="M112" s="69" t="str">
        <f t="shared" si="48"/>
        <v>Q1-17
Stated</v>
      </c>
      <c r="N112" s="69" t="str">
        <f t="shared" si="48"/>
        <v>Q2-17
Stated</v>
      </c>
      <c r="O112" s="69" t="str">
        <f t="shared" si="48"/>
        <v>Q3-17
Stated</v>
      </c>
      <c r="P112" s="69" t="str">
        <f t="shared" si="48"/>
        <v>Q4-17
Stated</v>
      </c>
      <c r="Q112" s="70" t="str">
        <f t="shared" si="48"/>
        <v>FY-2017
Stated</v>
      </c>
      <c r="R112" s="69" t="str">
        <f t="shared" si="48"/>
        <v>Q1-18
Stated</v>
      </c>
      <c r="S112" s="69" t="str">
        <f t="shared" si="48"/>
        <v>Q2-18
Stated</v>
      </c>
      <c r="T112" s="69" t="str">
        <f t="shared" si="48"/>
        <v>Q3-18
Stated</v>
      </c>
      <c r="U112" s="69" t="str">
        <f t="shared" si="48"/>
        <v>Q4-18
Stated</v>
      </c>
      <c r="V112" s="70" t="str">
        <f t="shared" si="48"/>
        <v>FY-2018
Stated</v>
      </c>
      <c r="W112" s="69" t="str">
        <f t="shared" si="48"/>
        <v>Q1-19
Stated</v>
      </c>
      <c r="X112" s="69" t="str">
        <f t="shared" si="48"/>
        <v>Q2-19
Stated</v>
      </c>
      <c r="Y112" s="69" t="str">
        <f t="shared" si="48"/>
        <v>Q3-19
Stated</v>
      </c>
      <c r="Z112" s="69" t="str">
        <f t="shared" si="48"/>
        <v>Q4-19
Stated</v>
      </c>
      <c r="AA112" s="69" t="str">
        <f t="shared" si="48"/>
        <v>FY-2019
Stated</v>
      </c>
      <c r="AB112" s="69" t="str">
        <f t="shared" si="48"/>
        <v>Q1-20
Stated</v>
      </c>
      <c r="AC112" s="69" t="str">
        <f t="shared" si="48"/>
        <v>Q2-20
Stated</v>
      </c>
      <c r="AD112" s="69" t="str">
        <f t="shared" si="48"/>
        <v>Q3-20
Stated</v>
      </c>
      <c r="AE112" s="69" t="str">
        <f t="shared" si="48"/>
        <v>Q4-20
Stated</v>
      </c>
      <c r="AF112" s="69" t="str">
        <f t="shared" si="48"/>
        <v>FY-2020
Stated</v>
      </c>
      <c r="AH112" s="162" t="str">
        <f t="shared" ref="AH112" si="49">AH$14</f>
        <v>Q4-19
Stated</v>
      </c>
      <c r="AI112" s="163" t="str">
        <f>AI$14</f>
        <v>Q4/Q4</v>
      </c>
      <c r="AJ112" s="163"/>
      <c r="AK112" s="162" t="str">
        <f>AK$14</f>
        <v>Q3-20
Stated</v>
      </c>
      <c r="AL112" s="163" t="str">
        <f>AL$14</f>
        <v>Q4/Q3</v>
      </c>
      <c r="AM112" s="163"/>
      <c r="AN112" s="162" t="str">
        <f>AN$14</f>
        <v>FY-2018
Stated</v>
      </c>
      <c r="AO112" s="163" t="str">
        <f>AO$14</f>
        <v>FY/FY</v>
      </c>
    </row>
    <row r="113" spans="1:48" ht="13">
      <c r="A113" s="26"/>
      <c r="B113" s="31"/>
      <c r="H113" s="100"/>
      <c r="I113" s="100"/>
      <c r="J113" s="100"/>
      <c r="K113" s="100"/>
      <c r="L113" s="100"/>
      <c r="M113" s="156"/>
      <c r="N113" s="156"/>
      <c r="O113" s="156"/>
      <c r="P113" s="156"/>
      <c r="Q113" s="100"/>
      <c r="R113" s="156"/>
      <c r="S113" s="156"/>
      <c r="T113" s="156"/>
      <c r="U113" s="156"/>
      <c r="V113" s="100"/>
      <c r="W113" s="156"/>
      <c r="X113" s="156"/>
      <c r="Y113" s="156"/>
      <c r="Z113" s="156"/>
      <c r="AA113" s="156"/>
      <c r="AB113" s="156"/>
      <c r="AC113" s="156"/>
      <c r="AD113" s="156"/>
      <c r="AE113" s="156"/>
      <c r="AF113" s="156"/>
      <c r="AI113" s="205"/>
      <c r="AJ113" s="205"/>
      <c r="AL113" s="205"/>
      <c r="AM113" s="205"/>
      <c r="AO113" s="205"/>
    </row>
    <row r="114" spans="1:48" ht="13">
      <c r="A114" s="120" t="s">
        <v>191</v>
      </c>
      <c r="B114" s="44" t="s">
        <v>38</v>
      </c>
      <c r="C114" s="121">
        <v>922</v>
      </c>
      <c r="D114" s="121">
        <v>944</v>
      </c>
      <c r="E114" s="121">
        <v>891</v>
      </c>
      <c r="F114" s="121">
        <v>874</v>
      </c>
      <c r="G114" s="90">
        <v>3631</v>
      </c>
      <c r="H114" s="121">
        <v>835.37300000000005</v>
      </c>
      <c r="I114" s="121">
        <v>848.60799999999995</v>
      </c>
      <c r="J114" s="121">
        <v>570.30200000000002</v>
      </c>
      <c r="K114" s="173">
        <v>863.30899999999997</v>
      </c>
      <c r="L114" s="90">
        <v>3117.5920000000001</v>
      </c>
      <c r="M114" s="174">
        <v>903.65899999999999</v>
      </c>
      <c r="N114" s="174">
        <v>912.31700000000001</v>
      </c>
      <c r="O114" s="174">
        <v>848.33</v>
      </c>
      <c r="P114" s="174">
        <v>827.22500000000002</v>
      </c>
      <c r="Q114" s="90">
        <v>3491.5309999999999</v>
      </c>
      <c r="R114" s="174">
        <v>858.03599999999994</v>
      </c>
      <c r="S114" s="174">
        <v>875.48299999999995</v>
      </c>
      <c r="T114" s="174">
        <v>858.29700000000003</v>
      </c>
      <c r="U114" s="174">
        <v>841.60699999999997</v>
      </c>
      <c r="V114" s="90">
        <v>3433.4229999999998</v>
      </c>
      <c r="W114" s="174">
        <v>861.096</v>
      </c>
      <c r="X114" s="174">
        <v>886.11300000000006</v>
      </c>
      <c r="Y114" s="174">
        <v>858.25199999999995</v>
      </c>
      <c r="Z114" s="164">
        <v>851.41099999999994</v>
      </c>
      <c r="AA114" s="90">
        <v>3456.8719999999998</v>
      </c>
      <c r="AB114" s="90">
        <v>877.17700000000002</v>
      </c>
      <c r="AC114" s="90">
        <v>851.06399999999996</v>
      </c>
      <c r="AD114" s="90">
        <v>889.06200000000001</v>
      </c>
      <c r="AE114" s="90">
        <v>903.87800000000004</v>
      </c>
      <c r="AF114" s="90">
        <v>3521.181</v>
      </c>
      <c r="AH114" s="212">
        <v>851.41099999999994</v>
      </c>
      <c r="AI114" s="196">
        <f t="shared" ref="AI114:AI129" si="50">IF(ISERROR($AE114/AH114),"ns",IF($AE114/AH114&gt;200%,"x"&amp;(ROUND($AE114/AH114,1)),IF($AE114/AH114&lt;0,"ns",$AE114/AH114-1)))</f>
        <v>6.1623587198192276E-2</v>
      </c>
      <c r="AJ114" s="213"/>
      <c r="AK114" s="212">
        <v>889.06200000000001</v>
      </c>
      <c r="AL114" s="196">
        <f t="shared" ref="AL114:AL129" si="51">IF(ISERROR($AE114/AK114),"ns",IF($AE114/AK114&gt;200%,"x"&amp;(ROUND($AE114/AK114,1)),IF($AE114/AK114&lt;0,"ns",$AE114/AK114-1)))</f>
        <v>1.6664754539053472E-2</v>
      </c>
      <c r="AM114" s="213"/>
      <c r="AN114" s="212">
        <v>3433.4229999999998</v>
      </c>
      <c r="AO114" s="196">
        <f>IF(ISERROR($AA114/AN114),"ns",IF($AA114/AN114&gt;200%,"x"&amp;(ROUND($AA114/AN114,1)),IF($AA114/AN114&lt;0,"ns",$AA114/AN114-1)))</f>
        <v>6.829627459244092E-3</v>
      </c>
      <c r="AP114" s="214"/>
      <c r="AQ114" s="214"/>
      <c r="AR114" s="214"/>
      <c r="AS114" s="214" t="b">
        <f t="shared" ref="AS114:AS129" si="52">AH114=X114</f>
        <v>0</v>
      </c>
      <c r="AT114" s="214" t="b">
        <f t="shared" ref="AT114:AT129" si="53">AK114=AB114</f>
        <v>0</v>
      </c>
      <c r="AU114" s="214" t="b">
        <f t="shared" ref="AU114:AU129" si="54">AN114=V114</f>
        <v>1</v>
      </c>
      <c r="AV114" s="214" t="b">
        <f t="shared" ref="AV114:AV129" si="55">V114=(R:R+S:S+T:T+U:U)</f>
        <v>1</v>
      </c>
    </row>
    <row r="115" spans="1:48" ht="13">
      <c r="A115" s="122" t="s">
        <v>192</v>
      </c>
      <c r="B115" s="46" t="s">
        <v>70</v>
      </c>
      <c r="C115" s="123">
        <v>0</v>
      </c>
      <c r="D115" s="123">
        <v>9</v>
      </c>
      <c r="E115" s="123">
        <v>4</v>
      </c>
      <c r="F115" s="123">
        <v>-3</v>
      </c>
      <c r="G115" s="91">
        <v>10</v>
      </c>
      <c r="H115" s="123">
        <v>0</v>
      </c>
      <c r="I115" s="123">
        <v>0</v>
      </c>
      <c r="J115" s="123">
        <v>0</v>
      </c>
      <c r="K115" s="175">
        <v>-17</v>
      </c>
      <c r="L115" s="91">
        <v>-17</v>
      </c>
      <c r="M115" s="176">
        <v>0</v>
      </c>
      <c r="N115" s="176">
        <v>55</v>
      </c>
      <c r="O115" s="176">
        <v>7.6879999999999997</v>
      </c>
      <c r="P115" s="176">
        <v>2.3479999999999999</v>
      </c>
      <c r="Q115" s="91">
        <v>65.036000000000001</v>
      </c>
      <c r="R115" s="176">
        <v>0</v>
      </c>
      <c r="S115" s="176">
        <v>0</v>
      </c>
      <c r="T115" s="176">
        <v>-1.88</v>
      </c>
      <c r="U115" s="176">
        <v>0.997</v>
      </c>
      <c r="V115" s="91">
        <v>-0.8829999999999999</v>
      </c>
      <c r="W115" s="176">
        <v>-8.33</v>
      </c>
      <c r="X115" s="176">
        <v>-2.5209999999999999</v>
      </c>
      <c r="Y115" s="176">
        <v>-8.3409999999999993</v>
      </c>
      <c r="Z115" s="176">
        <v>-12.066921000000001</v>
      </c>
      <c r="AA115" s="91">
        <v>-31.258921000000001</v>
      </c>
      <c r="AB115" s="91">
        <v>-11.427</v>
      </c>
      <c r="AC115" s="91">
        <v>-3.78348</v>
      </c>
      <c r="AD115" s="91">
        <v>0</v>
      </c>
      <c r="AE115" s="91">
        <v>1.5204800000000001</v>
      </c>
      <c r="AF115" s="91">
        <v>-13.69</v>
      </c>
      <c r="AH115" s="215">
        <v>-12.066921000000001</v>
      </c>
      <c r="AI115" s="196" t="str">
        <f t="shared" si="50"/>
        <v>ns</v>
      </c>
      <c r="AJ115" s="216"/>
      <c r="AK115" s="215">
        <v>0</v>
      </c>
      <c r="AL115" s="196" t="str">
        <f t="shared" si="51"/>
        <v>ns</v>
      </c>
      <c r="AM115" s="216"/>
      <c r="AN115" s="215">
        <v>-0.8829999999999999</v>
      </c>
      <c r="AO115" s="196" t="str">
        <f t="shared" ref="AO115:AO129" si="56">IF(ISERROR($AA115/AN115),"ns",IF($AA115/AN115&gt;200%,"x"&amp;(ROUND($AA115/AN115,1)),IF($AA115/AN115&lt;0,"ns",$AA115/AN115-1)))</f>
        <v>x35,4</v>
      </c>
      <c r="AP115" s="214"/>
      <c r="AQ115" s="214"/>
      <c r="AR115" s="214"/>
      <c r="AS115" s="214" t="b">
        <f t="shared" si="52"/>
        <v>0</v>
      </c>
      <c r="AT115" s="214" t="b">
        <f t="shared" si="53"/>
        <v>0</v>
      </c>
      <c r="AU115" s="214" t="b">
        <f t="shared" si="54"/>
        <v>1</v>
      </c>
      <c r="AV115" s="214" t="b">
        <f t="shared" si="55"/>
        <v>1</v>
      </c>
    </row>
    <row r="116" spans="1:48" ht="13">
      <c r="A116" s="26" t="s">
        <v>193</v>
      </c>
      <c r="B116" s="34" t="s">
        <v>40</v>
      </c>
      <c r="C116" s="113">
        <v>-664</v>
      </c>
      <c r="D116" s="113">
        <v>-638</v>
      </c>
      <c r="E116" s="113">
        <v>-634</v>
      </c>
      <c r="F116" s="113">
        <v>-625</v>
      </c>
      <c r="G116" s="118">
        <v>-2561</v>
      </c>
      <c r="H116" s="107">
        <v>-670.28300000000002</v>
      </c>
      <c r="I116" s="107">
        <v>-665.80399999999997</v>
      </c>
      <c r="J116" s="107">
        <v>-599.53599999999994</v>
      </c>
      <c r="K116" s="107">
        <v>-603.59</v>
      </c>
      <c r="L116" s="108">
        <v>-2539.2130000000002</v>
      </c>
      <c r="M116" s="107">
        <v>-643.96699999999998</v>
      </c>
      <c r="N116" s="107">
        <v>-590.02599999999995</v>
      </c>
      <c r="O116" s="107">
        <v>-595.30100000000004</v>
      </c>
      <c r="P116" s="107">
        <v>-612.62900000000002</v>
      </c>
      <c r="Q116" s="108">
        <v>-2441.9229999999998</v>
      </c>
      <c r="R116" s="107">
        <v>-638.62099999999998</v>
      </c>
      <c r="S116" s="107">
        <v>-577.74599999999998</v>
      </c>
      <c r="T116" s="107">
        <v>-577.81500000000005</v>
      </c>
      <c r="U116" s="107">
        <v>-596.50800000000004</v>
      </c>
      <c r="V116" s="108">
        <v>-2390.69</v>
      </c>
      <c r="W116" s="107">
        <v>-623.53300000000002</v>
      </c>
      <c r="X116" s="107">
        <v>-573.73199999999997</v>
      </c>
      <c r="Y116" s="107">
        <v>-576.39</v>
      </c>
      <c r="Z116" s="107">
        <v>-597.67399999999998</v>
      </c>
      <c r="AA116" s="108">
        <v>-2371.3290000000002</v>
      </c>
      <c r="AB116" s="108">
        <v>-619.54399999999998</v>
      </c>
      <c r="AC116" s="108">
        <v>-550.66300000000001</v>
      </c>
      <c r="AD116" s="108">
        <v>-549.61800000000005</v>
      </c>
      <c r="AE116" s="108">
        <v>-598.82500000000005</v>
      </c>
      <c r="AF116" s="108">
        <v>-2318.65</v>
      </c>
      <c r="AH116" s="207">
        <v>-597.67399999999998</v>
      </c>
      <c r="AI116" s="196">
        <f t="shared" si="50"/>
        <v>1.925799014178331E-3</v>
      </c>
      <c r="AJ116" s="199"/>
      <c r="AK116" s="207">
        <v>-549.61800000000005</v>
      </c>
      <c r="AL116" s="196">
        <f t="shared" si="51"/>
        <v>8.9529455003293235E-2</v>
      </c>
      <c r="AM116" s="199"/>
      <c r="AN116" s="207">
        <v>-2390.69</v>
      </c>
      <c r="AO116" s="196">
        <f t="shared" si="56"/>
        <v>-8.0984987597721991E-3</v>
      </c>
      <c r="AS116" s="146" t="b">
        <f t="shared" si="52"/>
        <v>0</v>
      </c>
      <c r="AT116" s="146" t="b">
        <f t="shared" si="53"/>
        <v>0</v>
      </c>
      <c r="AU116" s="146" t="b">
        <f t="shared" si="54"/>
        <v>1</v>
      </c>
      <c r="AV116" s="146" t="b">
        <f t="shared" si="55"/>
        <v>1</v>
      </c>
    </row>
    <row r="117" spans="1:48" ht="13">
      <c r="A117" s="109" t="s">
        <v>194</v>
      </c>
      <c r="B117" s="36" t="s">
        <v>42</v>
      </c>
      <c r="C117" s="110"/>
      <c r="D117" s="110"/>
      <c r="E117" s="110"/>
      <c r="F117" s="111"/>
      <c r="G117" s="112"/>
      <c r="H117" s="111">
        <v>-15.9</v>
      </c>
      <c r="I117" s="111">
        <v>-3.0299999999999994</v>
      </c>
      <c r="J117" s="111">
        <v>0</v>
      </c>
      <c r="K117" s="111">
        <v>0</v>
      </c>
      <c r="L117" s="112">
        <v>-18.93</v>
      </c>
      <c r="M117" s="111">
        <v>-16.13</v>
      </c>
      <c r="N117" s="111">
        <v>1.2999999999999989</v>
      </c>
      <c r="O117" s="111">
        <v>0</v>
      </c>
      <c r="P117" s="111">
        <v>0</v>
      </c>
      <c r="Q117" s="112">
        <v>-14.83</v>
      </c>
      <c r="R117" s="111">
        <v>-25.905957645205302</v>
      </c>
      <c r="S117" s="111">
        <v>-1.93668040084813</v>
      </c>
      <c r="T117" s="111">
        <v>0</v>
      </c>
      <c r="U117" s="111">
        <v>0</v>
      </c>
      <c r="V117" s="112">
        <v>-27.84263804605343</v>
      </c>
      <c r="W117" s="111">
        <v>-30.4</v>
      </c>
      <c r="X117" s="111">
        <v>-1.1170000000000009</v>
      </c>
      <c r="Y117" s="111">
        <v>0</v>
      </c>
      <c r="Z117" s="111">
        <v>1.0199999999827014E-4</v>
      </c>
      <c r="AA117" s="112">
        <v>-31.516898000000001</v>
      </c>
      <c r="AB117" s="112">
        <v>-34.64</v>
      </c>
      <c r="AC117" s="112">
        <v>-7.0899999999999963</v>
      </c>
      <c r="AD117" s="112">
        <v>0</v>
      </c>
      <c r="AE117" s="112">
        <v>0</v>
      </c>
      <c r="AF117" s="112">
        <v>-41.73</v>
      </c>
      <c r="AH117" s="200">
        <v>1.0199999999827014E-4</v>
      </c>
      <c r="AI117" s="196">
        <f t="shared" si="50"/>
        <v>-1</v>
      </c>
      <c r="AJ117" s="201"/>
      <c r="AK117" s="200">
        <v>0</v>
      </c>
      <c r="AL117" s="196" t="str">
        <f t="shared" si="51"/>
        <v>ns</v>
      </c>
      <c r="AM117" s="201"/>
      <c r="AN117" s="200">
        <v>-27.84263804605343</v>
      </c>
      <c r="AO117" s="196">
        <f t="shared" si="56"/>
        <v>0.13196522354918816</v>
      </c>
      <c r="AP117" s="202"/>
      <c r="AQ117" s="202"/>
      <c r="AR117" s="202"/>
      <c r="AS117" s="202" t="b">
        <f t="shared" si="52"/>
        <v>0</v>
      </c>
      <c r="AT117" s="202" t="b">
        <f t="shared" si="53"/>
        <v>0</v>
      </c>
      <c r="AU117" s="202" t="b">
        <f t="shared" si="54"/>
        <v>1</v>
      </c>
      <c r="AV117" s="202" t="b">
        <f t="shared" si="55"/>
        <v>1</v>
      </c>
    </row>
    <row r="118" spans="1:48" ht="13">
      <c r="A118" s="26" t="s">
        <v>195</v>
      </c>
      <c r="B118" s="33" t="s">
        <v>44</v>
      </c>
      <c r="C118" s="73">
        <v>258</v>
      </c>
      <c r="D118" s="73">
        <v>306</v>
      </c>
      <c r="E118" s="73">
        <v>257</v>
      </c>
      <c r="F118" s="73">
        <v>249</v>
      </c>
      <c r="G118" s="74">
        <v>1070</v>
      </c>
      <c r="H118" s="73">
        <v>165.09</v>
      </c>
      <c r="I118" s="73">
        <v>182.804</v>
      </c>
      <c r="J118" s="73">
        <v>-29.234000000000002</v>
      </c>
      <c r="K118" s="73">
        <v>259.71899999999999</v>
      </c>
      <c r="L118" s="74">
        <v>578.37900000000002</v>
      </c>
      <c r="M118" s="164">
        <v>259.69200000000001</v>
      </c>
      <c r="N118" s="164">
        <v>322.291</v>
      </c>
      <c r="O118" s="164">
        <v>253.029</v>
      </c>
      <c r="P118" s="164">
        <v>214.596</v>
      </c>
      <c r="Q118" s="74">
        <v>1049.6079999999999</v>
      </c>
      <c r="R118" s="164">
        <v>219.41499999999999</v>
      </c>
      <c r="S118" s="164">
        <v>297.73700000000002</v>
      </c>
      <c r="T118" s="164">
        <v>280.48200000000003</v>
      </c>
      <c r="U118" s="164">
        <v>245.09899999999999</v>
      </c>
      <c r="V118" s="74">
        <v>1042.7329999999999</v>
      </c>
      <c r="W118" s="164">
        <v>237.56299999999999</v>
      </c>
      <c r="X118" s="164">
        <v>312.38099999999997</v>
      </c>
      <c r="Y118" s="164">
        <v>281.86200000000002</v>
      </c>
      <c r="Z118" s="164">
        <v>253.73699999999999</v>
      </c>
      <c r="AA118" s="74">
        <v>1085.5429999999999</v>
      </c>
      <c r="AB118" s="74">
        <v>257.63299999999998</v>
      </c>
      <c r="AC118" s="74">
        <v>300.40100000000001</v>
      </c>
      <c r="AD118" s="74">
        <v>339.44400000000002</v>
      </c>
      <c r="AE118" s="74">
        <v>305.053</v>
      </c>
      <c r="AF118" s="74">
        <v>1202.5309999999999</v>
      </c>
      <c r="AH118" s="206">
        <v>253.73699999999999</v>
      </c>
      <c r="AI118" s="196">
        <f t="shared" si="50"/>
        <v>0.20224090298222186</v>
      </c>
      <c r="AJ118" s="199"/>
      <c r="AK118" s="206">
        <v>339.44400000000002</v>
      </c>
      <c r="AL118" s="196">
        <f t="shared" si="51"/>
        <v>-0.10131568093706178</v>
      </c>
      <c r="AM118" s="199"/>
      <c r="AN118" s="206">
        <v>1042.7329999999999</v>
      </c>
      <c r="AO118" s="196">
        <f t="shared" si="56"/>
        <v>4.1055572231817772E-2</v>
      </c>
      <c r="AS118" s="146" t="b">
        <f t="shared" si="52"/>
        <v>0</v>
      </c>
      <c r="AT118" s="146" t="b">
        <f t="shared" si="53"/>
        <v>0</v>
      </c>
      <c r="AU118" s="146" t="b">
        <f t="shared" si="54"/>
        <v>1</v>
      </c>
      <c r="AV118" s="146" t="b">
        <f t="shared" si="55"/>
        <v>1</v>
      </c>
    </row>
    <row r="119" spans="1:48" ht="13">
      <c r="A119" s="26" t="s">
        <v>196</v>
      </c>
      <c r="B119" s="34" t="s">
        <v>46</v>
      </c>
      <c r="C119" s="113">
        <v>-48</v>
      </c>
      <c r="D119" s="113">
        <v>-16</v>
      </c>
      <c r="E119" s="113">
        <v>-19</v>
      </c>
      <c r="F119" s="113">
        <v>-51</v>
      </c>
      <c r="G119" s="118">
        <v>-134</v>
      </c>
      <c r="H119" s="113">
        <v>-22.495000000000001</v>
      </c>
      <c r="I119" s="113">
        <v>-52.594999999999999</v>
      </c>
      <c r="J119" s="113">
        <v>-55.390999999999998</v>
      </c>
      <c r="K119" s="113">
        <v>-51.725000000000001</v>
      </c>
      <c r="L119" s="118">
        <v>-182.20599999999999</v>
      </c>
      <c r="M119" s="165">
        <v>-48.348999999999997</v>
      </c>
      <c r="N119" s="165">
        <v>-55.774000000000001</v>
      </c>
      <c r="O119" s="165">
        <v>-45.177999999999997</v>
      </c>
      <c r="P119" s="165">
        <v>-55.008000000000003</v>
      </c>
      <c r="Q119" s="118">
        <v>-204.309</v>
      </c>
      <c r="R119" s="165">
        <v>-50.52</v>
      </c>
      <c r="S119" s="165">
        <v>-56.453000000000003</v>
      </c>
      <c r="T119" s="165">
        <v>-50.186999999999998</v>
      </c>
      <c r="U119" s="165">
        <v>-62.567999999999998</v>
      </c>
      <c r="V119" s="118">
        <v>-219.72800000000001</v>
      </c>
      <c r="W119" s="165">
        <v>-44.231000000000002</v>
      </c>
      <c r="X119" s="165">
        <v>-50.615000000000002</v>
      </c>
      <c r="Y119" s="165">
        <v>-57.948</v>
      </c>
      <c r="Z119" s="165">
        <v>-64.271000000000001</v>
      </c>
      <c r="AA119" s="118">
        <v>-217.065</v>
      </c>
      <c r="AB119" s="118">
        <v>-100.773</v>
      </c>
      <c r="AC119" s="118">
        <v>-117.23099999999999</v>
      </c>
      <c r="AD119" s="118">
        <v>-82.998999999999995</v>
      </c>
      <c r="AE119" s="118">
        <v>-89.43</v>
      </c>
      <c r="AF119" s="118">
        <v>-390.43299999999999</v>
      </c>
      <c r="AH119" s="208">
        <v>-64.271000000000001</v>
      </c>
      <c r="AI119" s="196">
        <f t="shared" si="50"/>
        <v>0.39145182119462918</v>
      </c>
      <c r="AJ119" s="199"/>
      <c r="AK119" s="208">
        <v>-82.998999999999995</v>
      </c>
      <c r="AL119" s="196">
        <f t="shared" si="51"/>
        <v>7.7482861239292156E-2</v>
      </c>
      <c r="AM119" s="199"/>
      <c r="AN119" s="208">
        <v>-219.72800000000001</v>
      </c>
      <c r="AO119" s="196">
        <f t="shared" si="56"/>
        <v>-1.2119529600233103E-2</v>
      </c>
      <c r="AS119" s="146" t="b">
        <f t="shared" si="52"/>
        <v>0</v>
      </c>
      <c r="AT119" s="146" t="b">
        <f t="shared" si="53"/>
        <v>0</v>
      </c>
      <c r="AU119" s="146" t="b">
        <f t="shared" si="54"/>
        <v>1</v>
      </c>
      <c r="AV119" s="146" t="b">
        <f t="shared" si="55"/>
        <v>1</v>
      </c>
    </row>
    <row r="120" spans="1:48" ht="13">
      <c r="A120" s="26" t="s">
        <v>197</v>
      </c>
      <c r="B120" s="34" t="s">
        <v>50</v>
      </c>
      <c r="C120" s="113">
        <v>0</v>
      </c>
      <c r="D120" s="113">
        <v>0</v>
      </c>
      <c r="E120" s="113">
        <v>0</v>
      </c>
      <c r="F120" s="113">
        <v>0</v>
      </c>
      <c r="G120" s="118">
        <v>0</v>
      </c>
      <c r="H120" s="113">
        <v>0</v>
      </c>
      <c r="I120" s="113">
        <v>0</v>
      </c>
      <c r="J120" s="113">
        <v>0</v>
      </c>
      <c r="K120" s="113">
        <v>0</v>
      </c>
      <c r="L120" s="118">
        <v>0</v>
      </c>
      <c r="M120" s="165">
        <v>0</v>
      </c>
      <c r="N120" s="165">
        <v>0</v>
      </c>
      <c r="O120" s="165">
        <v>0</v>
      </c>
      <c r="P120" s="165">
        <v>0</v>
      </c>
      <c r="Q120" s="118">
        <v>0</v>
      </c>
      <c r="R120" s="165">
        <v>0</v>
      </c>
      <c r="S120" s="165">
        <v>0</v>
      </c>
      <c r="T120" s="165">
        <v>0</v>
      </c>
      <c r="U120" s="165">
        <v>0</v>
      </c>
      <c r="V120" s="118">
        <v>0</v>
      </c>
      <c r="W120" s="165">
        <v>0</v>
      </c>
      <c r="X120" s="165">
        <v>0</v>
      </c>
      <c r="Y120" s="165">
        <v>0</v>
      </c>
      <c r="Z120" s="165">
        <v>0</v>
      </c>
      <c r="AA120" s="118">
        <v>0</v>
      </c>
      <c r="AB120" s="118">
        <v>0</v>
      </c>
      <c r="AC120" s="118">
        <v>0</v>
      </c>
      <c r="AD120" s="118">
        <v>0</v>
      </c>
      <c r="AE120" s="118">
        <v>0</v>
      </c>
      <c r="AF120" s="118">
        <v>0</v>
      </c>
      <c r="AH120" s="208">
        <v>0</v>
      </c>
      <c r="AI120" s="196" t="str">
        <f t="shared" si="50"/>
        <v>ns</v>
      </c>
      <c r="AJ120" s="199"/>
      <c r="AK120" s="208">
        <v>0</v>
      </c>
      <c r="AL120" s="196" t="str">
        <f t="shared" si="51"/>
        <v>ns</v>
      </c>
      <c r="AM120" s="199"/>
      <c r="AN120" s="208">
        <v>0</v>
      </c>
      <c r="AO120" s="196" t="str">
        <f t="shared" si="56"/>
        <v>ns</v>
      </c>
      <c r="AS120" s="146" t="b">
        <f t="shared" si="52"/>
        <v>1</v>
      </c>
      <c r="AT120" s="146" t="b">
        <f t="shared" si="53"/>
        <v>1</v>
      </c>
      <c r="AU120" s="146" t="b">
        <f t="shared" si="54"/>
        <v>1</v>
      </c>
      <c r="AV120" s="146" t="b">
        <f t="shared" si="55"/>
        <v>1</v>
      </c>
    </row>
    <row r="121" spans="1:48" ht="13">
      <c r="A121" s="26" t="s">
        <v>198</v>
      </c>
      <c r="B121" s="34" t="s">
        <v>52</v>
      </c>
      <c r="C121" s="113">
        <v>0</v>
      </c>
      <c r="D121" s="113">
        <v>-1</v>
      </c>
      <c r="E121" s="113">
        <v>0</v>
      </c>
      <c r="F121" s="113">
        <v>-1</v>
      </c>
      <c r="G121" s="118">
        <v>-2</v>
      </c>
      <c r="H121" s="113">
        <v>-0.21099999999999999</v>
      </c>
      <c r="I121" s="113">
        <v>0.47899999999999998</v>
      </c>
      <c r="J121" s="113">
        <v>-0.23599999999999999</v>
      </c>
      <c r="K121" s="113">
        <v>1.105</v>
      </c>
      <c r="L121" s="118">
        <v>1.137</v>
      </c>
      <c r="M121" s="165">
        <v>-7.1999999999999995E-2</v>
      </c>
      <c r="N121" s="165">
        <v>0.128</v>
      </c>
      <c r="O121" s="165">
        <v>-4.8000000000000001E-2</v>
      </c>
      <c r="P121" s="165">
        <v>5.7919999999999998</v>
      </c>
      <c r="Q121" s="118">
        <v>5.8</v>
      </c>
      <c r="R121" s="165">
        <v>1.528</v>
      </c>
      <c r="S121" s="165">
        <v>0.745</v>
      </c>
      <c r="T121" s="165">
        <v>0.317</v>
      </c>
      <c r="U121" s="165">
        <v>47.140999999999998</v>
      </c>
      <c r="V121" s="118">
        <v>49.731000000000002</v>
      </c>
      <c r="W121" s="165">
        <v>0.64</v>
      </c>
      <c r="X121" s="165">
        <v>-7.0000000000000001E-3</v>
      </c>
      <c r="Y121" s="165">
        <v>-1.0999999999999999E-2</v>
      </c>
      <c r="Z121" s="165">
        <v>1.099</v>
      </c>
      <c r="AA121" s="118">
        <v>1.7210000000000001</v>
      </c>
      <c r="AB121" s="118">
        <v>0.152</v>
      </c>
      <c r="AC121" s="118">
        <v>0</v>
      </c>
      <c r="AD121" s="118">
        <v>1.355</v>
      </c>
      <c r="AE121" s="118">
        <v>0.54900000000000004</v>
      </c>
      <c r="AF121" s="118">
        <v>2.056</v>
      </c>
      <c r="AH121" s="208">
        <v>1.099</v>
      </c>
      <c r="AI121" s="196">
        <f t="shared" si="50"/>
        <v>-0.50045495905368509</v>
      </c>
      <c r="AJ121" s="199"/>
      <c r="AK121" s="208">
        <v>1.355</v>
      </c>
      <c r="AL121" s="196">
        <f t="shared" si="51"/>
        <v>-0.59483394833948333</v>
      </c>
      <c r="AM121" s="199"/>
      <c r="AN121" s="208">
        <v>49.731000000000002</v>
      </c>
      <c r="AO121" s="196">
        <f t="shared" si="56"/>
        <v>-0.96539381874484731</v>
      </c>
      <c r="AS121" s="146" t="b">
        <f t="shared" si="52"/>
        <v>0</v>
      </c>
      <c r="AT121" s="146" t="b">
        <f t="shared" si="53"/>
        <v>0</v>
      </c>
      <c r="AU121" s="146" t="b">
        <f t="shared" si="54"/>
        <v>1</v>
      </c>
      <c r="AV121" s="146" t="b">
        <f t="shared" si="55"/>
        <v>1</v>
      </c>
    </row>
    <row r="122" spans="1:48" ht="13">
      <c r="A122" s="26" t="s">
        <v>199</v>
      </c>
      <c r="B122" s="34" t="s">
        <v>54</v>
      </c>
      <c r="C122" s="113">
        <v>0</v>
      </c>
      <c r="D122" s="113">
        <v>0</v>
      </c>
      <c r="E122" s="113">
        <v>0</v>
      </c>
      <c r="F122" s="113">
        <v>0</v>
      </c>
      <c r="G122" s="118">
        <v>0</v>
      </c>
      <c r="H122" s="113">
        <v>0</v>
      </c>
      <c r="I122" s="113">
        <v>0</v>
      </c>
      <c r="J122" s="113">
        <v>0</v>
      </c>
      <c r="K122" s="113">
        <v>0</v>
      </c>
      <c r="L122" s="118">
        <v>0</v>
      </c>
      <c r="M122" s="165">
        <v>0</v>
      </c>
      <c r="N122" s="165">
        <v>0</v>
      </c>
      <c r="O122" s="165">
        <v>0</v>
      </c>
      <c r="P122" s="165">
        <v>0</v>
      </c>
      <c r="Q122" s="118">
        <v>0</v>
      </c>
      <c r="R122" s="165">
        <v>0</v>
      </c>
      <c r="S122" s="165">
        <v>0</v>
      </c>
      <c r="T122" s="165">
        <v>0</v>
      </c>
      <c r="U122" s="165">
        <v>0</v>
      </c>
      <c r="V122" s="118">
        <v>0</v>
      </c>
      <c r="W122" s="165">
        <v>0</v>
      </c>
      <c r="X122" s="165">
        <v>0</v>
      </c>
      <c r="Y122" s="165">
        <v>0</v>
      </c>
      <c r="Z122" s="165">
        <v>0</v>
      </c>
      <c r="AA122" s="118">
        <v>0</v>
      </c>
      <c r="AB122" s="118">
        <v>0</v>
      </c>
      <c r="AC122" s="118">
        <v>0</v>
      </c>
      <c r="AD122" s="118">
        <v>0</v>
      </c>
      <c r="AE122" s="118">
        <v>0</v>
      </c>
      <c r="AF122" s="118">
        <v>0</v>
      </c>
      <c r="AH122" s="208">
        <v>0</v>
      </c>
      <c r="AI122" s="196" t="str">
        <f t="shared" si="50"/>
        <v>ns</v>
      </c>
      <c r="AJ122" s="196"/>
      <c r="AK122" s="208">
        <v>0</v>
      </c>
      <c r="AL122" s="196" t="str">
        <f t="shared" si="51"/>
        <v>ns</v>
      </c>
      <c r="AM122" s="196"/>
      <c r="AN122" s="208">
        <v>0</v>
      </c>
      <c r="AO122" s="196" t="str">
        <f t="shared" si="56"/>
        <v>ns</v>
      </c>
      <c r="AS122" s="146" t="b">
        <f t="shared" si="52"/>
        <v>1</v>
      </c>
      <c r="AT122" s="146" t="b">
        <f t="shared" si="53"/>
        <v>1</v>
      </c>
      <c r="AU122" s="146" t="b">
        <f t="shared" si="54"/>
        <v>1</v>
      </c>
      <c r="AV122" s="146" t="b">
        <f t="shared" si="55"/>
        <v>1</v>
      </c>
    </row>
    <row r="123" spans="1:48" ht="13">
      <c r="A123" s="26" t="s">
        <v>200</v>
      </c>
      <c r="B123" s="33" t="s">
        <v>56</v>
      </c>
      <c r="C123" s="73">
        <v>210</v>
      </c>
      <c r="D123" s="73">
        <v>289</v>
      </c>
      <c r="E123" s="73">
        <v>238</v>
      </c>
      <c r="F123" s="73">
        <v>197</v>
      </c>
      <c r="G123" s="74">
        <v>934</v>
      </c>
      <c r="H123" s="73">
        <v>142.38399999999999</v>
      </c>
      <c r="I123" s="73">
        <v>130.68799999999999</v>
      </c>
      <c r="J123" s="73">
        <v>-84.861000000000004</v>
      </c>
      <c r="K123" s="73">
        <v>209.09899999999999</v>
      </c>
      <c r="L123" s="74">
        <v>397.31</v>
      </c>
      <c r="M123" s="164">
        <v>211.27099999999999</v>
      </c>
      <c r="N123" s="164">
        <v>266.64499999999998</v>
      </c>
      <c r="O123" s="164">
        <v>207.803</v>
      </c>
      <c r="P123" s="164">
        <v>165.38</v>
      </c>
      <c r="Q123" s="74">
        <v>851.09900000000005</v>
      </c>
      <c r="R123" s="164">
        <v>170.423</v>
      </c>
      <c r="S123" s="164">
        <v>242.029</v>
      </c>
      <c r="T123" s="164">
        <v>230.61199999999999</v>
      </c>
      <c r="U123" s="164">
        <v>229.672</v>
      </c>
      <c r="V123" s="74">
        <v>872.73599999999999</v>
      </c>
      <c r="W123" s="164">
        <v>193.97200000000001</v>
      </c>
      <c r="X123" s="164">
        <v>261.75900000000001</v>
      </c>
      <c r="Y123" s="164">
        <v>223.90299999999999</v>
      </c>
      <c r="Z123" s="164">
        <v>190.565</v>
      </c>
      <c r="AA123" s="74">
        <v>870.19899999999996</v>
      </c>
      <c r="AB123" s="74">
        <v>157.012</v>
      </c>
      <c r="AC123" s="74">
        <v>183.17</v>
      </c>
      <c r="AD123" s="74">
        <v>257.8</v>
      </c>
      <c r="AE123" s="74">
        <v>216.172</v>
      </c>
      <c r="AF123" s="74">
        <v>814.154</v>
      </c>
      <c r="AH123" s="206">
        <v>190.565</v>
      </c>
      <c r="AI123" s="196">
        <f t="shared" si="50"/>
        <v>0.13437409807677181</v>
      </c>
      <c r="AJ123" s="199"/>
      <c r="AK123" s="206">
        <v>257.8</v>
      </c>
      <c r="AL123" s="196">
        <f t="shared" si="51"/>
        <v>-0.16147401086113267</v>
      </c>
      <c r="AM123" s="199"/>
      <c r="AN123" s="206">
        <v>872.73599999999999</v>
      </c>
      <c r="AO123" s="196">
        <f t="shared" si="56"/>
        <v>-2.9069500971656836E-3</v>
      </c>
      <c r="AS123" s="146" t="b">
        <f t="shared" si="52"/>
        <v>0</v>
      </c>
      <c r="AT123" s="146" t="b">
        <f t="shared" si="53"/>
        <v>0</v>
      </c>
      <c r="AU123" s="146" t="b">
        <f t="shared" si="54"/>
        <v>1</v>
      </c>
      <c r="AV123" s="146" t="b">
        <f t="shared" si="55"/>
        <v>1</v>
      </c>
    </row>
    <row r="124" spans="1:48" ht="13">
      <c r="A124" s="26" t="s">
        <v>201</v>
      </c>
      <c r="B124" s="34" t="s">
        <v>58</v>
      </c>
      <c r="C124" s="113">
        <v>-78</v>
      </c>
      <c r="D124" s="113">
        <v>-107</v>
      </c>
      <c r="E124" s="113">
        <v>-82</v>
      </c>
      <c r="F124" s="113">
        <v>-73</v>
      </c>
      <c r="G124" s="118">
        <v>-340</v>
      </c>
      <c r="H124" s="113">
        <v>-52.396999999999998</v>
      </c>
      <c r="I124" s="113">
        <v>-44.146000000000001</v>
      </c>
      <c r="J124" s="113">
        <v>52.308</v>
      </c>
      <c r="K124" s="113">
        <v>-66.116</v>
      </c>
      <c r="L124" s="118">
        <v>-110.351</v>
      </c>
      <c r="M124" s="165">
        <v>-64.015000000000001</v>
      </c>
      <c r="N124" s="165">
        <v>-70.709999999999994</v>
      </c>
      <c r="O124" s="165">
        <v>-58.784999999999997</v>
      </c>
      <c r="P124" s="165">
        <v>-144.46199999999999</v>
      </c>
      <c r="Q124" s="118">
        <v>-337.97199999999998</v>
      </c>
      <c r="R124" s="165">
        <v>-58.999000000000002</v>
      </c>
      <c r="S124" s="165">
        <v>-73.046999999999997</v>
      </c>
      <c r="T124" s="165">
        <v>-68.498999999999995</v>
      </c>
      <c r="U124" s="165">
        <v>-87.474000000000004</v>
      </c>
      <c r="V124" s="118">
        <v>-288.01900000000001</v>
      </c>
      <c r="W124" s="165">
        <v>-69.325999999999993</v>
      </c>
      <c r="X124" s="165">
        <v>-83.748999999999995</v>
      </c>
      <c r="Y124" s="165">
        <v>-68.186000000000007</v>
      </c>
      <c r="Z124" s="165">
        <v>-52.634</v>
      </c>
      <c r="AA124" s="118">
        <v>-273.89499999999998</v>
      </c>
      <c r="AB124" s="118">
        <v>-56.488</v>
      </c>
      <c r="AC124" s="118">
        <v>-52.942</v>
      </c>
      <c r="AD124" s="118">
        <v>-73.707999999999998</v>
      </c>
      <c r="AE124" s="118">
        <v>-68.411000000000001</v>
      </c>
      <c r="AF124" s="118">
        <v>-251.54900000000001</v>
      </c>
      <c r="AH124" s="208">
        <v>-52.634</v>
      </c>
      <c r="AI124" s="196">
        <f t="shared" si="50"/>
        <v>0.29974921153626943</v>
      </c>
      <c r="AJ124" s="199"/>
      <c r="AK124" s="208">
        <v>-73.707999999999998</v>
      </c>
      <c r="AL124" s="196">
        <f t="shared" si="51"/>
        <v>-7.1864655125630783E-2</v>
      </c>
      <c r="AM124" s="199"/>
      <c r="AN124" s="208">
        <v>-288.01900000000001</v>
      </c>
      <c r="AO124" s="196">
        <f t="shared" si="56"/>
        <v>-4.9038431492366863E-2</v>
      </c>
      <c r="AS124" s="146" t="b">
        <f t="shared" si="52"/>
        <v>0</v>
      </c>
      <c r="AT124" s="146" t="b">
        <f t="shared" si="53"/>
        <v>0</v>
      </c>
      <c r="AU124" s="146" t="b">
        <f t="shared" si="54"/>
        <v>1</v>
      </c>
      <c r="AV124" s="146" t="b">
        <f t="shared" si="55"/>
        <v>1</v>
      </c>
    </row>
    <row r="125" spans="1:48" ht="13">
      <c r="A125" s="26" t="s">
        <v>202</v>
      </c>
      <c r="B125" s="34" t="s">
        <v>60</v>
      </c>
      <c r="C125" s="113">
        <v>0</v>
      </c>
      <c r="D125" s="113">
        <v>0</v>
      </c>
      <c r="E125" s="113">
        <v>0</v>
      </c>
      <c r="F125" s="113">
        <v>0</v>
      </c>
      <c r="G125" s="118">
        <v>0</v>
      </c>
      <c r="H125" s="113">
        <v>0</v>
      </c>
      <c r="I125" s="113">
        <v>0</v>
      </c>
      <c r="J125" s="113">
        <v>0</v>
      </c>
      <c r="K125" s="113">
        <v>0</v>
      </c>
      <c r="L125" s="118">
        <v>0</v>
      </c>
      <c r="M125" s="165">
        <v>0</v>
      </c>
      <c r="N125" s="165">
        <v>0</v>
      </c>
      <c r="O125" s="165">
        <v>0</v>
      </c>
      <c r="P125" s="165">
        <v>0</v>
      </c>
      <c r="Q125" s="118">
        <v>0</v>
      </c>
      <c r="R125" s="165">
        <v>-0.40500000000000003</v>
      </c>
      <c r="S125" s="165">
        <v>-0.70199999999999996</v>
      </c>
      <c r="T125" s="165">
        <v>0</v>
      </c>
      <c r="U125" s="165">
        <v>0</v>
      </c>
      <c r="V125" s="118">
        <v>-1.107</v>
      </c>
      <c r="W125" s="165">
        <v>0</v>
      </c>
      <c r="X125" s="165">
        <v>0</v>
      </c>
      <c r="Y125" s="165">
        <v>0</v>
      </c>
      <c r="Z125" s="165">
        <v>0</v>
      </c>
      <c r="AA125" s="118">
        <v>0</v>
      </c>
      <c r="AB125" s="118">
        <v>0</v>
      </c>
      <c r="AC125" s="118">
        <v>0</v>
      </c>
      <c r="AD125" s="118">
        <v>0</v>
      </c>
      <c r="AE125" s="118">
        <v>0</v>
      </c>
      <c r="AF125" s="118">
        <v>0</v>
      </c>
      <c r="AH125" s="208">
        <v>0</v>
      </c>
      <c r="AI125" s="196" t="str">
        <f t="shared" si="50"/>
        <v>ns</v>
      </c>
      <c r="AJ125" s="196"/>
      <c r="AK125" s="208">
        <v>0</v>
      </c>
      <c r="AL125" s="196" t="str">
        <f t="shared" si="51"/>
        <v>ns</v>
      </c>
      <c r="AM125" s="196"/>
      <c r="AN125" s="208">
        <v>-1.107</v>
      </c>
      <c r="AO125" s="196">
        <f t="shared" si="56"/>
        <v>-1</v>
      </c>
      <c r="AS125" s="146" t="b">
        <f t="shared" si="52"/>
        <v>1</v>
      </c>
      <c r="AT125" s="146" t="b">
        <f t="shared" si="53"/>
        <v>1</v>
      </c>
      <c r="AU125" s="146" t="b">
        <f t="shared" si="54"/>
        <v>1</v>
      </c>
      <c r="AV125" s="146" t="b">
        <f t="shared" si="55"/>
        <v>1</v>
      </c>
    </row>
    <row r="126" spans="1:48" ht="13">
      <c r="A126" s="26" t="s">
        <v>203</v>
      </c>
      <c r="B126" s="33" t="s">
        <v>62</v>
      </c>
      <c r="C126" s="73">
        <v>132</v>
      </c>
      <c r="D126" s="73">
        <v>182</v>
      </c>
      <c r="E126" s="73">
        <v>156</v>
      </c>
      <c r="F126" s="73">
        <v>124</v>
      </c>
      <c r="G126" s="74">
        <v>594</v>
      </c>
      <c r="H126" s="73">
        <v>89.986999999999995</v>
      </c>
      <c r="I126" s="73">
        <v>86.542000000000002</v>
      </c>
      <c r="J126" s="73">
        <v>-32.552999999999997</v>
      </c>
      <c r="K126" s="73">
        <v>142.983</v>
      </c>
      <c r="L126" s="74">
        <v>286.959</v>
      </c>
      <c r="M126" s="164">
        <v>147.256</v>
      </c>
      <c r="N126" s="164">
        <v>195.935</v>
      </c>
      <c r="O126" s="164">
        <v>149.018</v>
      </c>
      <c r="P126" s="164">
        <v>20.917999999999999</v>
      </c>
      <c r="Q126" s="74">
        <v>513.12699999999995</v>
      </c>
      <c r="R126" s="164">
        <v>111.01900000000001</v>
      </c>
      <c r="S126" s="164">
        <v>168.28</v>
      </c>
      <c r="T126" s="164">
        <v>162.113</v>
      </c>
      <c r="U126" s="164">
        <v>142.19800000000001</v>
      </c>
      <c r="V126" s="74">
        <v>583.61</v>
      </c>
      <c r="W126" s="164">
        <v>124.646</v>
      </c>
      <c r="X126" s="164">
        <v>178.01</v>
      </c>
      <c r="Y126" s="164">
        <v>155.71700000000001</v>
      </c>
      <c r="Z126" s="164">
        <v>137.93100000000001</v>
      </c>
      <c r="AA126" s="74">
        <v>596.30399999999997</v>
      </c>
      <c r="AB126" s="74">
        <v>100.524</v>
      </c>
      <c r="AC126" s="74">
        <v>130.22800000000001</v>
      </c>
      <c r="AD126" s="74">
        <v>184.09200000000001</v>
      </c>
      <c r="AE126" s="74">
        <v>147.761</v>
      </c>
      <c r="AF126" s="74">
        <v>562.60500000000002</v>
      </c>
      <c r="AH126" s="206">
        <v>137.93100000000001</v>
      </c>
      <c r="AI126" s="196">
        <f t="shared" si="50"/>
        <v>7.1267517816879344E-2</v>
      </c>
      <c r="AJ126" s="199"/>
      <c r="AK126" s="206">
        <v>184.09200000000001</v>
      </c>
      <c r="AL126" s="196">
        <f t="shared" si="51"/>
        <v>-0.19735241075114629</v>
      </c>
      <c r="AM126" s="199"/>
      <c r="AN126" s="206">
        <v>583.61</v>
      </c>
      <c r="AO126" s="196">
        <f t="shared" si="56"/>
        <v>2.1750826750740915E-2</v>
      </c>
      <c r="AS126" s="146" t="b">
        <f t="shared" si="52"/>
        <v>0</v>
      </c>
      <c r="AT126" s="146" t="b">
        <f t="shared" si="53"/>
        <v>0</v>
      </c>
      <c r="AU126" s="146" t="b">
        <f t="shared" si="54"/>
        <v>1</v>
      </c>
      <c r="AV126" s="146" t="b">
        <f t="shared" si="55"/>
        <v>1</v>
      </c>
    </row>
    <row r="127" spans="1:48" ht="13">
      <c r="A127" s="26" t="s">
        <v>204</v>
      </c>
      <c r="B127" s="34" t="s">
        <v>64</v>
      </c>
      <c r="C127" s="113">
        <v>-6</v>
      </c>
      <c r="D127" s="113">
        <v>-10</v>
      </c>
      <c r="E127" s="113">
        <v>-7</v>
      </c>
      <c r="F127" s="113">
        <v>-6</v>
      </c>
      <c r="G127" s="118">
        <v>-29</v>
      </c>
      <c r="H127" s="113">
        <v>-4.4660000000000002</v>
      </c>
      <c r="I127" s="113">
        <v>-4.375</v>
      </c>
      <c r="J127" s="113">
        <v>1.544</v>
      </c>
      <c r="K127" s="113">
        <v>-6.6909999999999998</v>
      </c>
      <c r="L127" s="118">
        <v>-13.988</v>
      </c>
      <c r="M127" s="165">
        <v>-7.0750000000000002</v>
      </c>
      <c r="N127" s="165">
        <v>-9.9339999999999993</v>
      </c>
      <c r="O127" s="165">
        <v>-7.3810000000000002</v>
      </c>
      <c r="P127" s="165">
        <v>-1.0189999999999999</v>
      </c>
      <c r="Q127" s="118">
        <v>-25.408999999999999</v>
      </c>
      <c r="R127" s="165">
        <v>-5.484</v>
      </c>
      <c r="S127" s="165">
        <v>-7.1319999999999997</v>
      </c>
      <c r="T127" s="165">
        <v>-7.141</v>
      </c>
      <c r="U127" s="165">
        <v>-6.3330000000000002</v>
      </c>
      <c r="V127" s="118">
        <v>-26.09</v>
      </c>
      <c r="W127" s="165">
        <v>-5.6029999999999998</v>
      </c>
      <c r="X127" s="165">
        <v>-7.9660000000000002</v>
      </c>
      <c r="Y127" s="165">
        <v>-6.9420000000000002</v>
      </c>
      <c r="Z127" s="165">
        <v>-6.1680000000000001</v>
      </c>
      <c r="AA127" s="118">
        <v>-26.678999999999998</v>
      </c>
      <c r="AB127" s="118">
        <v>-4.524</v>
      </c>
      <c r="AC127" s="118">
        <v>-5.8460000000000001</v>
      </c>
      <c r="AD127" s="118">
        <v>-8.2040000000000006</v>
      </c>
      <c r="AE127" s="118">
        <v>-6.6479999999999997</v>
      </c>
      <c r="AF127" s="118">
        <v>-25.222000000000001</v>
      </c>
      <c r="AH127" s="208">
        <v>-6.1680000000000001</v>
      </c>
      <c r="AI127" s="196">
        <f t="shared" si="50"/>
        <v>7.7821011673151697E-2</v>
      </c>
      <c r="AJ127" s="196"/>
      <c r="AK127" s="208">
        <v>-8.2040000000000006</v>
      </c>
      <c r="AL127" s="196">
        <f t="shared" si="51"/>
        <v>-0.18966357874207718</v>
      </c>
      <c r="AM127" s="196"/>
      <c r="AN127" s="208">
        <v>-26.09</v>
      </c>
      <c r="AO127" s="196">
        <f t="shared" si="56"/>
        <v>2.2575699501724777E-2</v>
      </c>
      <c r="AS127" s="146" t="b">
        <f t="shared" si="52"/>
        <v>0</v>
      </c>
      <c r="AT127" s="146" t="b">
        <f t="shared" si="53"/>
        <v>0</v>
      </c>
      <c r="AU127" s="146" t="b">
        <f t="shared" si="54"/>
        <v>1</v>
      </c>
      <c r="AV127" s="146" t="b">
        <f t="shared" si="55"/>
        <v>1</v>
      </c>
    </row>
    <row r="128" spans="1:48" ht="13">
      <c r="A128" s="120" t="s">
        <v>205</v>
      </c>
      <c r="B128" s="52" t="s">
        <v>66</v>
      </c>
      <c r="C128" s="90">
        <v>126</v>
      </c>
      <c r="D128" s="90">
        <v>172</v>
      </c>
      <c r="E128" s="90">
        <v>149</v>
      </c>
      <c r="F128" s="90">
        <v>118</v>
      </c>
      <c r="G128" s="90">
        <v>565</v>
      </c>
      <c r="H128" s="90">
        <v>85.521000000000001</v>
      </c>
      <c r="I128" s="90">
        <v>82.167000000000002</v>
      </c>
      <c r="J128" s="90">
        <v>-31.009</v>
      </c>
      <c r="K128" s="90">
        <v>136.292</v>
      </c>
      <c r="L128" s="90">
        <v>272.971</v>
      </c>
      <c r="M128" s="177">
        <v>140.18100000000001</v>
      </c>
      <c r="N128" s="177">
        <v>186.001</v>
      </c>
      <c r="O128" s="177">
        <v>141.637</v>
      </c>
      <c r="P128" s="177">
        <v>19.899000000000001</v>
      </c>
      <c r="Q128" s="90">
        <v>487.71800000000002</v>
      </c>
      <c r="R128" s="177">
        <v>105.535</v>
      </c>
      <c r="S128" s="177">
        <v>161.148</v>
      </c>
      <c r="T128" s="177">
        <v>154.97200000000001</v>
      </c>
      <c r="U128" s="177">
        <v>135.86500000000001</v>
      </c>
      <c r="V128" s="90">
        <v>557.52</v>
      </c>
      <c r="W128" s="177">
        <v>119.04300000000001</v>
      </c>
      <c r="X128" s="177">
        <v>170.04400000000001</v>
      </c>
      <c r="Y128" s="177">
        <v>148.77500000000001</v>
      </c>
      <c r="Z128" s="177">
        <v>131.76300000000001</v>
      </c>
      <c r="AA128" s="90">
        <v>569.625</v>
      </c>
      <c r="AB128" s="90">
        <v>96</v>
      </c>
      <c r="AC128" s="90">
        <v>124.38200000000001</v>
      </c>
      <c r="AD128" s="90">
        <v>175.88800000000001</v>
      </c>
      <c r="AE128" s="90">
        <v>141.113</v>
      </c>
      <c r="AF128" s="90">
        <v>537.38300000000004</v>
      </c>
      <c r="AH128" s="217">
        <v>131.76300000000001</v>
      </c>
      <c r="AI128" s="196">
        <f t="shared" si="50"/>
        <v>7.0960740116724708E-2</v>
      </c>
      <c r="AJ128" s="218"/>
      <c r="AK128" s="217">
        <v>175.88800000000001</v>
      </c>
      <c r="AL128" s="196">
        <f t="shared" si="51"/>
        <v>-0.19771104339124901</v>
      </c>
      <c r="AM128" s="218"/>
      <c r="AN128" s="217">
        <v>557.52</v>
      </c>
      <c r="AO128" s="196">
        <f t="shared" si="56"/>
        <v>2.1712225570383215E-2</v>
      </c>
      <c r="AP128" s="214"/>
      <c r="AQ128" s="214"/>
      <c r="AR128" s="214"/>
      <c r="AS128" s="214" t="b">
        <f t="shared" si="52"/>
        <v>0</v>
      </c>
      <c r="AT128" s="214" t="b">
        <f t="shared" si="53"/>
        <v>0</v>
      </c>
      <c r="AU128" s="214" t="b">
        <f t="shared" si="54"/>
        <v>1</v>
      </c>
      <c r="AV128" s="214" t="b">
        <f t="shared" si="55"/>
        <v>1</v>
      </c>
    </row>
    <row r="129" spans="1:48" ht="13">
      <c r="A129" s="122" t="s">
        <v>206</v>
      </c>
      <c r="B129" s="54" t="s">
        <v>70</v>
      </c>
      <c r="C129" s="91">
        <v>0</v>
      </c>
      <c r="D129" s="91">
        <v>5</v>
      </c>
      <c r="E129" s="91">
        <v>3</v>
      </c>
      <c r="F129" s="91">
        <v>-2</v>
      </c>
      <c r="G129" s="91">
        <v>6</v>
      </c>
      <c r="H129" s="91">
        <v>0</v>
      </c>
      <c r="I129" s="91">
        <v>0</v>
      </c>
      <c r="J129" s="91">
        <v>0</v>
      </c>
      <c r="K129" s="91">
        <v>-11.1</v>
      </c>
      <c r="L129" s="91">
        <v>-11.1</v>
      </c>
      <c r="M129" s="178">
        <v>0</v>
      </c>
      <c r="N129" s="178">
        <v>34.063500000000005</v>
      </c>
      <c r="O129" s="178">
        <v>4.7940115415999998</v>
      </c>
      <c r="P129" s="178">
        <v>1.4649999999999999</v>
      </c>
      <c r="Q129" s="91">
        <v>40.322511541600008</v>
      </c>
      <c r="R129" s="178">
        <v>0</v>
      </c>
      <c r="S129" s="178">
        <v>0</v>
      </c>
      <c r="T129" s="178">
        <v>-1.1779834095999999</v>
      </c>
      <c r="U129" s="178">
        <v>0.62470715924000009</v>
      </c>
      <c r="V129" s="91">
        <v>-0.55327625035999983</v>
      </c>
      <c r="W129" s="178">
        <v>-5.2194690435999958</v>
      </c>
      <c r="X129" s="178">
        <v>-1.5796256253200001</v>
      </c>
      <c r="Y129" s="178">
        <v>-5.2259999999999991</v>
      </c>
      <c r="Z129" s="178">
        <v>-7.5613363300000005</v>
      </c>
      <c r="AA129" s="91">
        <v>-19.586430998919994</v>
      </c>
      <c r="AB129" s="91">
        <v>-7.4219999999999997</v>
      </c>
      <c r="AC129" s="91">
        <v>-2.4578320368770123</v>
      </c>
      <c r="AD129" s="91">
        <v>0</v>
      </c>
      <c r="AE129" s="91">
        <v>0.98772900000000008</v>
      </c>
      <c r="AF129" s="91">
        <v>-8.8921030368770122</v>
      </c>
      <c r="AH129" s="219">
        <v>-7.5613363300000005</v>
      </c>
      <c r="AI129" s="196" t="str">
        <f t="shared" si="50"/>
        <v>ns</v>
      </c>
      <c r="AJ129" s="220"/>
      <c r="AK129" s="219">
        <v>0</v>
      </c>
      <c r="AL129" s="196" t="str">
        <f t="shared" si="51"/>
        <v>ns</v>
      </c>
      <c r="AM129" s="220"/>
      <c r="AN129" s="219">
        <v>-0.55327625035999983</v>
      </c>
      <c r="AO129" s="196" t="str">
        <f t="shared" si="56"/>
        <v>x35,4</v>
      </c>
      <c r="AP129" s="221"/>
      <c r="AQ129" s="221"/>
      <c r="AR129" s="221"/>
      <c r="AS129" s="221" t="b">
        <f t="shared" si="52"/>
        <v>0</v>
      </c>
      <c r="AT129" s="221" t="b">
        <f t="shared" si="53"/>
        <v>0</v>
      </c>
      <c r="AU129" s="221" t="b">
        <f t="shared" si="54"/>
        <v>1</v>
      </c>
      <c r="AV129" s="221" t="b">
        <f t="shared" si="55"/>
        <v>1</v>
      </c>
    </row>
    <row r="130" spans="1:48" ht="13">
      <c r="A130" s="26"/>
      <c r="B130" s="124"/>
      <c r="C130" s="125"/>
      <c r="D130" s="125"/>
      <c r="E130" s="125"/>
      <c r="F130" s="125"/>
      <c r="G130" s="125"/>
      <c r="H130" s="125"/>
      <c r="I130" s="125"/>
      <c r="J130" s="125"/>
      <c r="K130" s="125"/>
      <c r="L130" s="125"/>
      <c r="M130" s="179"/>
      <c r="N130" s="179"/>
      <c r="O130" s="179"/>
      <c r="P130" s="179"/>
      <c r="Q130" s="125"/>
      <c r="R130" s="179"/>
      <c r="S130" s="179"/>
      <c r="T130" s="179"/>
      <c r="U130" s="179"/>
      <c r="V130" s="125"/>
      <c r="W130" s="179"/>
      <c r="X130" s="179"/>
      <c r="Y130" s="179"/>
      <c r="Z130" s="179"/>
      <c r="AA130" s="179"/>
      <c r="AB130" s="179"/>
      <c r="AC130" s="179"/>
      <c r="AD130" s="179"/>
      <c r="AE130" s="179"/>
      <c r="AF130" s="179"/>
      <c r="AH130" s="222"/>
      <c r="AI130" s="205"/>
      <c r="AJ130" s="205"/>
      <c r="AK130" s="222"/>
      <c r="AL130" s="205"/>
      <c r="AM130" s="205"/>
      <c r="AN130" s="222"/>
      <c r="AO130" s="205"/>
    </row>
    <row r="131" spans="1:48" ht="13">
      <c r="A131" s="26"/>
      <c r="H131" s="100"/>
      <c r="I131" s="100"/>
      <c r="J131" s="100"/>
      <c r="K131" s="100"/>
      <c r="L131" s="100"/>
      <c r="M131" s="156"/>
      <c r="N131" s="156"/>
      <c r="O131" s="156"/>
      <c r="P131" s="156"/>
      <c r="Q131" s="100"/>
      <c r="R131" s="156"/>
      <c r="S131" s="156"/>
      <c r="T131" s="156"/>
      <c r="U131" s="156"/>
      <c r="V131" s="100"/>
      <c r="W131" s="156"/>
      <c r="X131" s="156"/>
      <c r="Y131" s="156"/>
      <c r="Z131" s="156"/>
      <c r="AA131" s="156"/>
      <c r="AB131" s="156"/>
      <c r="AC131" s="156"/>
      <c r="AD131" s="156"/>
      <c r="AE131" s="156"/>
      <c r="AF131" s="156"/>
      <c r="AI131" s="205"/>
      <c r="AJ131" s="205"/>
      <c r="AL131" s="205"/>
      <c r="AM131" s="205"/>
      <c r="AO131" s="205"/>
    </row>
    <row r="132" spans="1:48" ht="16" thickBot="1">
      <c r="A132" s="26"/>
      <c r="B132" s="29" t="s">
        <v>207</v>
      </c>
      <c r="C132" s="102"/>
      <c r="D132" s="102"/>
      <c r="E132" s="102"/>
      <c r="F132" s="102"/>
      <c r="G132" s="102"/>
      <c r="H132" s="102"/>
      <c r="I132" s="102"/>
      <c r="J132" s="102"/>
      <c r="K132" s="102"/>
      <c r="L132" s="102"/>
      <c r="M132" s="158"/>
      <c r="N132" s="158"/>
      <c r="O132" s="158"/>
      <c r="P132" s="158"/>
      <c r="Q132" s="102"/>
      <c r="R132" s="158"/>
      <c r="S132" s="158"/>
      <c r="T132" s="158"/>
      <c r="U132" s="158"/>
      <c r="V132" s="102"/>
      <c r="W132" s="158"/>
      <c r="X132" s="158"/>
      <c r="Y132" s="158"/>
      <c r="Z132" s="158"/>
      <c r="AA132" s="158"/>
      <c r="AB132" s="158"/>
      <c r="AC132" s="158"/>
      <c r="AD132" s="158"/>
      <c r="AE132" s="158"/>
      <c r="AF132" s="158"/>
      <c r="AH132" s="159"/>
      <c r="AI132" s="160"/>
      <c r="AJ132" s="160"/>
      <c r="AK132" s="159"/>
      <c r="AL132" s="160"/>
      <c r="AM132" s="160"/>
      <c r="AN132" s="159"/>
      <c r="AO132" s="160"/>
    </row>
    <row r="133" spans="1:48" ht="13">
      <c r="A133" s="26"/>
      <c r="H133" s="100"/>
      <c r="I133" s="100"/>
      <c r="J133" s="100"/>
      <c r="K133" s="100"/>
      <c r="L133" s="100"/>
      <c r="M133" s="156"/>
      <c r="N133" s="156"/>
      <c r="O133" s="156"/>
      <c r="P133" s="156"/>
      <c r="Q133" s="100"/>
      <c r="R133" s="156"/>
      <c r="S133" s="156"/>
      <c r="T133" s="156"/>
      <c r="U133" s="156"/>
      <c r="V133" s="100"/>
      <c r="W133" s="156"/>
      <c r="X133" s="156"/>
      <c r="Y133" s="156"/>
      <c r="Z133" s="156"/>
      <c r="AA133" s="156"/>
      <c r="AB133" s="156"/>
      <c r="AC133" s="156"/>
      <c r="AD133" s="156"/>
      <c r="AE133" s="156"/>
      <c r="AF133" s="156"/>
      <c r="AI133" s="143"/>
      <c r="AJ133" s="143"/>
      <c r="AL133" s="143"/>
      <c r="AM133" s="143"/>
      <c r="AO133" s="143"/>
    </row>
    <row r="134" spans="1:48" ht="26">
      <c r="A134" s="26"/>
      <c r="B134" s="30" t="s">
        <v>36</v>
      </c>
      <c r="C134" s="70" t="s">
        <v>112</v>
      </c>
      <c r="D134" s="70" t="s">
        <v>113</v>
      </c>
      <c r="E134" s="70" t="s">
        <v>114</v>
      </c>
      <c r="F134" s="70" t="s">
        <v>115</v>
      </c>
      <c r="G134" s="70" t="s">
        <v>116</v>
      </c>
      <c r="H134" s="70" t="str">
        <f t="shared" ref="H134:AF134" si="57">H$14</f>
        <v>Q1-16
Stated</v>
      </c>
      <c r="I134" s="70" t="str">
        <f t="shared" si="57"/>
        <v>Q2-16
Stated</v>
      </c>
      <c r="J134" s="70" t="str">
        <f t="shared" si="57"/>
        <v>Q3-16
Stated</v>
      </c>
      <c r="K134" s="70" t="str">
        <f t="shared" si="57"/>
        <v>Q4-16
Stated</v>
      </c>
      <c r="L134" s="70" t="str">
        <f t="shared" si="57"/>
        <v>FY-2016
Stated</v>
      </c>
      <c r="M134" s="69" t="str">
        <f t="shared" si="57"/>
        <v>Q1-17
Stated</v>
      </c>
      <c r="N134" s="69" t="str">
        <f t="shared" si="57"/>
        <v>Q2-17
Stated</v>
      </c>
      <c r="O134" s="69" t="str">
        <f t="shared" si="57"/>
        <v>Q3-17
Stated</v>
      </c>
      <c r="P134" s="69" t="str">
        <f t="shared" si="57"/>
        <v>Q4-17
Stated</v>
      </c>
      <c r="Q134" s="70" t="str">
        <f t="shared" si="57"/>
        <v>FY-2017
Stated</v>
      </c>
      <c r="R134" s="69" t="str">
        <f t="shared" si="57"/>
        <v>Q1-18
Stated</v>
      </c>
      <c r="S134" s="69" t="str">
        <f t="shared" si="57"/>
        <v>Q2-18
Stated</v>
      </c>
      <c r="T134" s="69" t="str">
        <f t="shared" si="57"/>
        <v>Q3-18
Stated</v>
      </c>
      <c r="U134" s="69" t="str">
        <f t="shared" si="57"/>
        <v>Q4-18
Stated</v>
      </c>
      <c r="V134" s="70" t="str">
        <f t="shared" si="57"/>
        <v>FY-2018
Stated</v>
      </c>
      <c r="W134" s="69" t="str">
        <f t="shared" si="57"/>
        <v>Q1-19
Stated</v>
      </c>
      <c r="X134" s="69" t="str">
        <f t="shared" si="57"/>
        <v>Q2-19
Stated</v>
      </c>
      <c r="Y134" s="69" t="str">
        <f t="shared" si="57"/>
        <v>Q3-19
Stated</v>
      </c>
      <c r="Z134" s="69" t="str">
        <f t="shared" si="57"/>
        <v>Q4-19
Stated</v>
      </c>
      <c r="AA134" s="69" t="str">
        <f t="shared" si="57"/>
        <v>FY-2019
Stated</v>
      </c>
      <c r="AB134" s="69" t="str">
        <f t="shared" si="57"/>
        <v>Q1-20
Stated</v>
      </c>
      <c r="AC134" s="69" t="str">
        <f t="shared" si="57"/>
        <v>Q2-20
Stated</v>
      </c>
      <c r="AD134" s="69" t="str">
        <f t="shared" si="57"/>
        <v>Q3-20
Stated</v>
      </c>
      <c r="AE134" s="69" t="str">
        <f t="shared" si="57"/>
        <v>Q4-20
Stated</v>
      </c>
      <c r="AF134" s="69" t="str">
        <f t="shared" si="57"/>
        <v>FY-2020
Stated</v>
      </c>
      <c r="AH134" s="162" t="str">
        <f t="shared" ref="AH134" si="58">AH$14</f>
        <v>Q4-19
Stated</v>
      </c>
      <c r="AI134" s="163" t="str">
        <f>AI$14</f>
        <v>Q4/Q4</v>
      </c>
      <c r="AJ134" s="163"/>
      <c r="AK134" s="162" t="str">
        <f>AK$14</f>
        <v>Q3-20
Stated</v>
      </c>
      <c r="AL134" s="163" t="str">
        <f>AL$14</f>
        <v>Q4/Q3</v>
      </c>
      <c r="AM134" s="163"/>
      <c r="AN134" s="162" t="str">
        <f>AN$14</f>
        <v>FY-2018
Stated</v>
      </c>
      <c r="AO134" s="163" t="str">
        <f>AO$14</f>
        <v>FY/FY</v>
      </c>
    </row>
    <row r="135" spans="1:48" ht="13">
      <c r="A135" s="26"/>
      <c r="B135" s="31"/>
      <c r="H135" s="100"/>
      <c r="I135" s="100"/>
      <c r="J135" s="100"/>
      <c r="K135" s="100"/>
      <c r="L135" s="100"/>
      <c r="M135" s="156"/>
      <c r="N135" s="156"/>
      <c r="O135" s="156"/>
      <c r="P135" s="156"/>
      <c r="Q135" s="100"/>
      <c r="R135" s="156"/>
      <c r="S135" s="156"/>
      <c r="T135" s="156"/>
      <c r="U135" s="156"/>
      <c r="V135" s="100"/>
      <c r="W135" s="156"/>
      <c r="X135" s="156"/>
      <c r="Y135" s="156"/>
      <c r="Z135" s="156"/>
      <c r="AA135" s="156"/>
      <c r="AB135" s="156"/>
      <c r="AC135" s="156"/>
      <c r="AD135" s="156"/>
      <c r="AE135" s="156"/>
      <c r="AF135" s="156"/>
      <c r="AI135" s="205"/>
      <c r="AJ135" s="205"/>
      <c r="AL135" s="205"/>
      <c r="AM135" s="205"/>
      <c r="AO135" s="205"/>
    </row>
    <row r="136" spans="1:48" ht="13">
      <c r="A136" s="26" t="s">
        <v>208</v>
      </c>
      <c r="B136" s="33" t="s">
        <v>38</v>
      </c>
      <c r="C136" s="73">
        <v>644</v>
      </c>
      <c r="D136" s="73">
        <v>693</v>
      </c>
      <c r="E136" s="73">
        <v>636</v>
      </c>
      <c r="F136" s="73">
        <v>649</v>
      </c>
      <c r="G136" s="74">
        <v>2622</v>
      </c>
      <c r="H136" s="73">
        <v>624.14793180749496</v>
      </c>
      <c r="I136" s="73">
        <v>637.25678047296105</v>
      </c>
      <c r="J136" s="73">
        <v>632.25767032421402</v>
      </c>
      <c r="K136" s="73">
        <v>611.47929959073304</v>
      </c>
      <c r="L136" s="74">
        <v>2505.1416821953999</v>
      </c>
      <c r="M136" s="164">
        <v>606.60793734443496</v>
      </c>
      <c r="N136" s="164">
        <v>638.93882022912805</v>
      </c>
      <c r="O136" s="164">
        <v>618.78943424034605</v>
      </c>
      <c r="P136" s="164">
        <v>617.39913564228198</v>
      </c>
      <c r="Q136" s="74">
        <v>2481.7353274561901</v>
      </c>
      <c r="R136" s="164">
        <v>677.41104857053494</v>
      </c>
      <c r="S136" s="164">
        <v>688.54678699856095</v>
      </c>
      <c r="T136" s="164">
        <v>661.73112656237595</v>
      </c>
      <c r="U136" s="164">
        <v>704.23228997292904</v>
      </c>
      <c r="V136" s="74">
        <v>2731.9212521044001</v>
      </c>
      <c r="W136" s="164">
        <v>676.64436098015301</v>
      </c>
      <c r="X136" s="164">
        <v>714.53880037981105</v>
      </c>
      <c r="Y136" s="164">
        <v>691.73944304153895</v>
      </c>
      <c r="Z136" s="164">
        <v>712.61569609989897</v>
      </c>
      <c r="AA136" s="74">
        <v>2795.5383005014</v>
      </c>
      <c r="AB136" s="74">
        <v>670.41742911593099</v>
      </c>
      <c r="AC136" s="74">
        <v>639.72607946226299</v>
      </c>
      <c r="AD136" s="74">
        <v>656.67998736737297</v>
      </c>
      <c r="AE136" s="74">
        <v>692.31423574118105</v>
      </c>
      <c r="AF136" s="74">
        <v>2659.1377316867502</v>
      </c>
      <c r="AH136" s="206">
        <v>712.61569609989897</v>
      </c>
      <c r="AI136" s="196">
        <f t="shared" ref="AI136:AI149" si="59">IF(ISERROR($AE136/AH136),"ns",IF($AE136/AH136&gt;200%,"x"&amp;(ROUND($AE136/AH136,1)),IF($AE136/AH136&lt;0,"ns",$AE136/AH136-1)))</f>
        <v>-2.8488651695193545E-2</v>
      </c>
      <c r="AJ136" s="196"/>
      <c r="AK136" s="206">
        <v>656.67998736737297</v>
      </c>
      <c r="AL136" s="196">
        <f t="shared" ref="AL136:AL149" si="60">IF(ISERROR($AE136/AK136),"ns",IF($AE136/AK136&gt;200%,"x"&amp;(ROUND($AE136/AK136,1)),IF($AE136/AK136&lt;0,"ns",$AE136/AK136-1)))</f>
        <v>5.4264252085198583E-2</v>
      </c>
      <c r="AM136" s="196"/>
      <c r="AN136" s="206">
        <v>2731.9212521044001</v>
      </c>
      <c r="AO136" s="196">
        <f>IF(ISERROR($AA136/AN136),"ns",IF($AA136/AN136&gt;200%,"x"&amp;(ROUND($AA136/AN136,1)),IF($AA136/AN136&lt;0,"ns",$AA136/AN136-1)))</f>
        <v>2.3286560089532449E-2</v>
      </c>
      <c r="AS136" s="146" t="b">
        <f t="shared" ref="AS136:AS149" si="61">AH136=X136</f>
        <v>0</v>
      </c>
      <c r="AT136" s="146" t="b">
        <f t="shared" ref="AT136:AT149" si="62">AK136=AB136</f>
        <v>0</v>
      </c>
      <c r="AU136" s="146" t="b">
        <f t="shared" ref="AU136:AU149" si="63">AN136=V136</f>
        <v>1</v>
      </c>
      <c r="AV136" s="146" t="b">
        <f t="shared" ref="AV136:AV149" si="64">V136=(R:R+S:S+T:T+U:U)</f>
        <v>1</v>
      </c>
    </row>
    <row r="137" spans="1:48" ht="13">
      <c r="A137" s="26" t="s">
        <v>209</v>
      </c>
      <c r="B137" s="34" t="s">
        <v>40</v>
      </c>
      <c r="C137" s="113">
        <v>-383</v>
      </c>
      <c r="D137" s="113">
        <v>-365</v>
      </c>
      <c r="E137" s="113">
        <v>-354</v>
      </c>
      <c r="F137" s="113">
        <v>-430</v>
      </c>
      <c r="G137" s="118">
        <v>-1532</v>
      </c>
      <c r="H137" s="107">
        <v>-374.46810902468002</v>
      </c>
      <c r="I137" s="107">
        <v>-369.77959744394002</v>
      </c>
      <c r="J137" s="107">
        <v>-360.70145902991402</v>
      </c>
      <c r="K137" s="107">
        <v>-451.56497144276102</v>
      </c>
      <c r="L137" s="108">
        <v>-1556.5141369413</v>
      </c>
      <c r="M137" s="107">
        <v>-371.72462892365797</v>
      </c>
      <c r="N137" s="107">
        <v>-372.21155248923401</v>
      </c>
      <c r="O137" s="107">
        <v>-364.260076893536</v>
      </c>
      <c r="P137" s="107">
        <v>-449.27191384064901</v>
      </c>
      <c r="Q137" s="108">
        <v>-1557.4681721470799</v>
      </c>
      <c r="R137" s="107">
        <v>-440.15848941124102</v>
      </c>
      <c r="S137" s="107">
        <v>-414.10252108217799</v>
      </c>
      <c r="T137" s="107">
        <v>-416.51040585547503</v>
      </c>
      <c r="U137" s="107">
        <v>-467.48205598881299</v>
      </c>
      <c r="V137" s="108">
        <v>-1738.25347233771</v>
      </c>
      <c r="W137" s="107">
        <v>-435.48239547209897</v>
      </c>
      <c r="X137" s="107">
        <v>-442.73787192888699</v>
      </c>
      <c r="Y137" s="107">
        <v>-421.73951217847701</v>
      </c>
      <c r="Z137" s="107">
        <v>-453.51299544744995</v>
      </c>
      <c r="AA137" s="108">
        <v>-1753.4727750269101</v>
      </c>
      <c r="AB137" s="108">
        <v>-445.37250523195598</v>
      </c>
      <c r="AC137" s="108">
        <v>-427.77864289882598</v>
      </c>
      <c r="AD137" s="108">
        <v>-415.331571376505</v>
      </c>
      <c r="AE137" s="108">
        <v>-464.58545285501998</v>
      </c>
      <c r="AF137" s="108">
        <v>-1753.06817236231</v>
      </c>
      <c r="AH137" s="207">
        <v>-453.51299544744995</v>
      </c>
      <c r="AI137" s="196">
        <f t="shared" si="59"/>
        <v>2.4414862459774866E-2</v>
      </c>
      <c r="AJ137" s="199"/>
      <c r="AK137" s="207">
        <v>-415.331571376505</v>
      </c>
      <c r="AL137" s="196">
        <f t="shared" si="60"/>
        <v>0.11858930279553803</v>
      </c>
      <c r="AM137" s="199"/>
      <c r="AN137" s="207">
        <v>-1738.25347233771</v>
      </c>
      <c r="AO137" s="196">
        <f t="shared" ref="AO137:AO149" si="65">IF(ISERROR($AA137/AN137),"ns",IF($AA137/AN137&gt;200%,"x"&amp;(ROUND($AA137/AN137,1)),IF($AA137/AN137&lt;0,"ns",$AA137/AN137-1)))</f>
        <v>8.7555140440664925E-3</v>
      </c>
      <c r="AS137" s="146" t="b">
        <f t="shared" si="61"/>
        <v>0</v>
      </c>
      <c r="AT137" s="146" t="b">
        <f t="shared" si="62"/>
        <v>0</v>
      </c>
      <c r="AU137" s="146" t="b">
        <f t="shared" si="63"/>
        <v>1</v>
      </c>
      <c r="AV137" s="146" t="b">
        <f t="shared" si="64"/>
        <v>1</v>
      </c>
    </row>
    <row r="138" spans="1:48" ht="13">
      <c r="A138" s="109" t="s">
        <v>210</v>
      </c>
      <c r="B138" s="36" t="s">
        <v>42</v>
      </c>
      <c r="C138" s="110"/>
      <c r="D138" s="110"/>
      <c r="E138" s="110"/>
      <c r="F138" s="111"/>
      <c r="G138" s="112"/>
      <c r="H138" s="111">
        <v>-8.06</v>
      </c>
      <c r="I138" s="111">
        <v>-2.1399999999999988</v>
      </c>
      <c r="J138" s="111">
        <v>0</v>
      </c>
      <c r="K138" s="111">
        <v>0</v>
      </c>
      <c r="L138" s="112">
        <v>-10.199999999999999</v>
      </c>
      <c r="M138" s="111">
        <v>-10.199999999999999</v>
      </c>
      <c r="N138" s="111">
        <v>-0.29000000000000092</v>
      </c>
      <c r="O138" s="111">
        <v>0</v>
      </c>
      <c r="P138" s="111">
        <v>0</v>
      </c>
      <c r="Q138" s="112">
        <v>-10.49</v>
      </c>
      <c r="R138" s="111">
        <v>-16.709499999999998</v>
      </c>
      <c r="S138" s="111">
        <v>-5.0904999999999996</v>
      </c>
      <c r="T138" s="111">
        <v>0</v>
      </c>
      <c r="U138" s="111">
        <v>0</v>
      </c>
      <c r="V138" s="112">
        <v>-21.799999999999997</v>
      </c>
      <c r="W138" s="111">
        <v>-15.16</v>
      </c>
      <c r="X138" s="111">
        <v>-6.9726237600000012</v>
      </c>
      <c r="Y138" s="111">
        <v>0</v>
      </c>
      <c r="Z138" s="111">
        <v>-1.4269999999783067E-4</v>
      </c>
      <c r="AA138" s="112">
        <v>-22.132766459999999</v>
      </c>
      <c r="AB138" s="112">
        <v>-15.85563</v>
      </c>
      <c r="AC138" s="112">
        <v>-9.4279275299999998</v>
      </c>
      <c r="AD138" s="112">
        <v>0</v>
      </c>
      <c r="AE138" s="112">
        <v>0</v>
      </c>
      <c r="AF138" s="112">
        <v>-25.28355753</v>
      </c>
      <c r="AH138" s="200">
        <v>-1.4269999999783067E-4</v>
      </c>
      <c r="AI138" s="196">
        <f t="shared" si="59"/>
        <v>-1</v>
      </c>
      <c r="AJ138" s="201"/>
      <c r="AK138" s="200">
        <v>0</v>
      </c>
      <c r="AL138" s="196" t="str">
        <f t="shared" si="60"/>
        <v>ns</v>
      </c>
      <c r="AM138" s="201"/>
      <c r="AN138" s="200">
        <v>-21.799999999999997</v>
      </c>
      <c r="AO138" s="196">
        <f t="shared" si="65"/>
        <v>1.5264516513761484E-2</v>
      </c>
      <c r="AP138" s="202"/>
      <c r="AQ138" s="202"/>
      <c r="AR138" s="202"/>
      <c r="AS138" s="202" t="b">
        <f t="shared" si="61"/>
        <v>0</v>
      </c>
      <c r="AT138" s="202" t="b">
        <f t="shared" si="62"/>
        <v>0</v>
      </c>
      <c r="AU138" s="202" t="b">
        <f t="shared" si="63"/>
        <v>1</v>
      </c>
      <c r="AV138" s="202" t="b">
        <f t="shared" si="64"/>
        <v>1</v>
      </c>
    </row>
    <row r="139" spans="1:48" ht="13">
      <c r="A139" s="26" t="s">
        <v>211</v>
      </c>
      <c r="B139" s="33" t="s">
        <v>44</v>
      </c>
      <c r="C139" s="73">
        <v>261</v>
      </c>
      <c r="D139" s="73">
        <v>328</v>
      </c>
      <c r="E139" s="73">
        <v>282</v>
      </c>
      <c r="F139" s="73">
        <v>219</v>
      </c>
      <c r="G139" s="74">
        <v>1090</v>
      </c>
      <c r="H139" s="73">
        <v>249.67982278281499</v>
      </c>
      <c r="I139" s="73">
        <v>267.47718302902098</v>
      </c>
      <c r="J139" s="73">
        <v>271.55621129430102</v>
      </c>
      <c r="K139" s="73">
        <v>159.91432814797099</v>
      </c>
      <c r="L139" s="74">
        <v>948.62754525410799</v>
      </c>
      <c r="M139" s="164">
        <v>234.88330842077701</v>
      </c>
      <c r="N139" s="164">
        <v>266.72726773989399</v>
      </c>
      <c r="O139" s="164">
        <v>254.52935734680901</v>
      </c>
      <c r="P139" s="164">
        <v>168.127221801632</v>
      </c>
      <c r="Q139" s="74">
        <v>924.26715530911304</v>
      </c>
      <c r="R139" s="164">
        <v>237.25255915929401</v>
      </c>
      <c r="S139" s="164">
        <v>274.44426591638302</v>
      </c>
      <c r="T139" s="164">
        <v>245.22072070690101</v>
      </c>
      <c r="U139" s="164">
        <v>236.75023398411599</v>
      </c>
      <c r="V139" s="74">
        <v>993.66777976669403</v>
      </c>
      <c r="W139" s="164">
        <v>241.16196550805401</v>
      </c>
      <c r="X139" s="164">
        <v>271.80092845092503</v>
      </c>
      <c r="Y139" s="164">
        <v>269.99993086306102</v>
      </c>
      <c r="Z139" s="164">
        <v>259.10270065244998</v>
      </c>
      <c r="AA139" s="74">
        <v>1042.06552547449</v>
      </c>
      <c r="AB139" s="74">
        <v>225.044923883975</v>
      </c>
      <c r="AC139" s="74">
        <v>211.94743656343701</v>
      </c>
      <c r="AD139" s="74">
        <v>241.348415990869</v>
      </c>
      <c r="AE139" s="74">
        <v>227.72878288616101</v>
      </c>
      <c r="AF139" s="74">
        <v>906.06955932444203</v>
      </c>
      <c r="AH139" s="206">
        <v>259.10270065244998</v>
      </c>
      <c r="AI139" s="196">
        <f t="shared" si="59"/>
        <v>-0.12108680336903432</v>
      </c>
      <c r="AJ139" s="196"/>
      <c r="AK139" s="206">
        <v>241.348415990869</v>
      </c>
      <c r="AL139" s="196">
        <f t="shared" si="60"/>
        <v>-5.6431416998499184E-2</v>
      </c>
      <c r="AM139" s="196"/>
      <c r="AN139" s="206">
        <v>993.66777976669403</v>
      </c>
      <c r="AO139" s="196">
        <f t="shared" si="65"/>
        <v>4.8706163864102869E-2</v>
      </c>
      <c r="AS139" s="146" t="b">
        <f t="shared" si="61"/>
        <v>0</v>
      </c>
      <c r="AT139" s="146" t="b">
        <f t="shared" si="62"/>
        <v>0</v>
      </c>
      <c r="AU139" s="146" t="b">
        <f t="shared" si="63"/>
        <v>1</v>
      </c>
      <c r="AV139" s="146" t="b">
        <f t="shared" si="64"/>
        <v>1</v>
      </c>
    </row>
    <row r="140" spans="1:48" ht="13">
      <c r="A140" s="26" t="s">
        <v>212</v>
      </c>
      <c r="B140" s="34" t="s">
        <v>46</v>
      </c>
      <c r="C140" s="113">
        <v>-149</v>
      </c>
      <c r="D140" s="113">
        <v>-149</v>
      </c>
      <c r="E140" s="113">
        <v>-146</v>
      </c>
      <c r="F140" s="113">
        <v>-145</v>
      </c>
      <c r="G140" s="118">
        <v>-589</v>
      </c>
      <c r="H140" s="113">
        <v>-126.706452572505</v>
      </c>
      <c r="I140" s="113">
        <v>-113.10048369759301</v>
      </c>
      <c r="J140" s="113">
        <v>-108.470970544461</v>
      </c>
      <c r="K140" s="113">
        <v>-105.632438362548</v>
      </c>
      <c r="L140" s="118">
        <v>-453.91034517710801</v>
      </c>
      <c r="M140" s="165">
        <v>-104.48967882293501</v>
      </c>
      <c r="N140" s="165">
        <v>-107.340264694219</v>
      </c>
      <c r="O140" s="165">
        <v>-113.073684311953</v>
      </c>
      <c r="P140" s="165">
        <v>-104.36539079863699</v>
      </c>
      <c r="Q140" s="118">
        <v>-429.269018627744</v>
      </c>
      <c r="R140" s="165">
        <v>-93.312010553514</v>
      </c>
      <c r="S140" s="165">
        <v>-85.304611795490302</v>
      </c>
      <c r="T140" s="165">
        <v>-95.360466901247605</v>
      </c>
      <c r="U140" s="165">
        <v>-83.775020721439901</v>
      </c>
      <c r="V140" s="118">
        <v>-357.75210997169199</v>
      </c>
      <c r="W140" s="165">
        <v>-88.529049521877695</v>
      </c>
      <c r="X140" s="165">
        <v>-83.690000135213495</v>
      </c>
      <c r="Y140" s="165">
        <v>-84.164225583527994</v>
      </c>
      <c r="Z140" s="165">
        <v>-78.240659106431295</v>
      </c>
      <c r="AA140" s="118">
        <v>-334.62393434705098</v>
      </c>
      <c r="AB140" s="118">
        <v>-115.365637295342</v>
      </c>
      <c r="AC140" s="118">
        <v>-198.51567301971301</v>
      </c>
      <c r="AD140" s="118">
        <v>-124.493164145268</v>
      </c>
      <c r="AE140" s="118">
        <v>-131.07859426392699</v>
      </c>
      <c r="AF140" s="118">
        <v>-569.45306872424999</v>
      </c>
      <c r="AH140" s="208">
        <v>-78.240659106431295</v>
      </c>
      <c r="AI140" s="196">
        <f t="shared" si="59"/>
        <v>0.67532579302047924</v>
      </c>
      <c r="AJ140" s="199"/>
      <c r="AK140" s="208">
        <v>-124.493164145268</v>
      </c>
      <c r="AL140" s="196">
        <f t="shared" si="60"/>
        <v>5.2897925471430796E-2</v>
      </c>
      <c r="AM140" s="199"/>
      <c r="AN140" s="208">
        <v>-357.75210997169199</v>
      </c>
      <c r="AO140" s="196">
        <f t="shared" si="65"/>
        <v>-6.4648607177945294E-2</v>
      </c>
      <c r="AS140" s="146" t="b">
        <f t="shared" si="61"/>
        <v>0</v>
      </c>
      <c r="AT140" s="146" t="b">
        <f t="shared" si="62"/>
        <v>0</v>
      </c>
      <c r="AU140" s="146" t="b">
        <f t="shared" si="63"/>
        <v>1</v>
      </c>
      <c r="AV140" s="146" t="b">
        <f t="shared" si="64"/>
        <v>1</v>
      </c>
    </row>
    <row r="141" spans="1:48" ht="13">
      <c r="A141" s="26" t="s">
        <v>213</v>
      </c>
      <c r="B141" s="34" t="s">
        <v>50</v>
      </c>
      <c r="C141" s="113">
        <v>0</v>
      </c>
      <c r="D141" s="113">
        <v>0</v>
      </c>
      <c r="E141" s="113">
        <v>0</v>
      </c>
      <c r="F141" s="113">
        <v>0</v>
      </c>
      <c r="G141" s="118">
        <v>0</v>
      </c>
      <c r="H141" s="113">
        <v>-8.3273001483905799E-4</v>
      </c>
      <c r="I141" s="113">
        <v>2.5806241630527902E-4</v>
      </c>
      <c r="J141" s="113">
        <v>1.45040918034538E-2</v>
      </c>
      <c r="K141" s="113">
        <v>-1.39294242044201E-2</v>
      </c>
      <c r="L141" s="118">
        <v>0</v>
      </c>
      <c r="M141" s="165">
        <v>0</v>
      </c>
      <c r="N141" s="165">
        <v>0</v>
      </c>
      <c r="O141" s="165">
        <v>0</v>
      </c>
      <c r="P141" s="165">
        <v>0</v>
      </c>
      <c r="Q141" s="118">
        <v>0</v>
      </c>
      <c r="R141" s="165">
        <v>0</v>
      </c>
      <c r="S141" s="165">
        <v>0</v>
      </c>
      <c r="T141" s="165">
        <v>0</v>
      </c>
      <c r="U141" s="165">
        <v>0</v>
      </c>
      <c r="V141" s="118">
        <v>0</v>
      </c>
      <c r="W141" s="165">
        <v>0</v>
      </c>
      <c r="X141" s="165">
        <v>0</v>
      </c>
      <c r="Y141" s="165">
        <v>0</v>
      </c>
      <c r="Z141" s="165">
        <v>0</v>
      </c>
      <c r="AA141" s="118">
        <v>0</v>
      </c>
      <c r="AB141" s="118">
        <v>0</v>
      </c>
      <c r="AC141" s="118">
        <v>0</v>
      </c>
      <c r="AD141" s="118">
        <v>0</v>
      </c>
      <c r="AE141" s="118">
        <v>0</v>
      </c>
      <c r="AF141" s="118">
        <v>0</v>
      </c>
      <c r="AH141" s="208">
        <v>0</v>
      </c>
      <c r="AI141" s="196" t="str">
        <f t="shared" si="59"/>
        <v>ns</v>
      </c>
      <c r="AJ141" s="199"/>
      <c r="AK141" s="208">
        <v>0</v>
      </c>
      <c r="AL141" s="196" t="str">
        <f t="shared" si="60"/>
        <v>ns</v>
      </c>
      <c r="AM141" s="199"/>
      <c r="AN141" s="208">
        <v>0</v>
      </c>
      <c r="AO141" s="196" t="str">
        <f t="shared" si="65"/>
        <v>ns</v>
      </c>
      <c r="AS141" s="146" t="b">
        <f t="shared" si="61"/>
        <v>1</v>
      </c>
      <c r="AT141" s="146" t="b">
        <f t="shared" si="62"/>
        <v>1</v>
      </c>
      <c r="AU141" s="146" t="b">
        <f t="shared" si="63"/>
        <v>1</v>
      </c>
      <c r="AV141" s="146" t="b">
        <f t="shared" si="64"/>
        <v>1</v>
      </c>
    </row>
    <row r="142" spans="1:48" ht="13">
      <c r="A142" s="26" t="s">
        <v>214</v>
      </c>
      <c r="B142" s="34" t="s">
        <v>52</v>
      </c>
      <c r="C142" s="113">
        <v>0</v>
      </c>
      <c r="D142" s="113">
        <v>0</v>
      </c>
      <c r="E142" s="113">
        <v>2</v>
      </c>
      <c r="F142" s="113">
        <v>0</v>
      </c>
      <c r="G142" s="118">
        <v>2</v>
      </c>
      <c r="H142" s="113">
        <v>4.3930832950112401E-3</v>
      </c>
      <c r="I142" s="113">
        <v>0.189565312188549</v>
      </c>
      <c r="J142" s="113">
        <v>0.73761952285131005</v>
      </c>
      <c r="K142" s="113">
        <v>-1.4153119096037501</v>
      </c>
      <c r="L142" s="118">
        <v>-0.483733991268879</v>
      </c>
      <c r="M142" s="165">
        <v>0.21897630316276201</v>
      </c>
      <c r="N142" s="165">
        <v>1.5220736637489201E-2</v>
      </c>
      <c r="O142" s="165">
        <v>-7.5931081791970803</v>
      </c>
      <c r="P142" s="165">
        <v>-4.26211940977994</v>
      </c>
      <c r="Q142" s="118">
        <v>-11.621030549176799</v>
      </c>
      <c r="R142" s="165">
        <v>-5.1384483011318302E-2</v>
      </c>
      <c r="S142" s="165">
        <v>-0.16858326052595701</v>
      </c>
      <c r="T142" s="165">
        <v>0.45132934130372998</v>
      </c>
      <c r="U142" s="165">
        <v>13.925449163853299</v>
      </c>
      <c r="V142" s="118">
        <v>14.1568107616198</v>
      </c>
      <c r="W142" s="165">
        <v>6.3177467943121499E-2</v>
      </c>
      <c r="X142" s="165">
        <v>-1.0703719934462801</v>
      </c>
      <c r="Y142" s="165">
        <v>-2.7647706452485599E-2</v>
      </c>
      <c r="Z142" s="165">
        <v>3.3973228722282598</v>
      </c>
      <c r="AA142" s="118">
        <v>2.3624806402726199</v>
      </c>
      <c r="AB142" s="118">
        <v>1.09848084116886</v>
      </c>
      <c r="AC142" s="118">
        <v>64.713864296813298</v>
      </c>
      <c r="AD142" s="118">
        <v>6.2256125904963797</v>
      </c>
      <c r="AE142" s="118">
        <v>-0.35892142200584398</v>
      </c>
      <c r="AF142" s="118">
        <v>71.679036306472696</v>
      </c>
      <c r="AH142" s="208">
        <v>3.3973228722282598</v>
      </c>
      <c r="AI142" s="196" t="str">
        <f t="shared" si="59"/>
        <v>ns</v>
      </c>
      <c r="AJ142" s="199"/>
      <c r="AK142" s="208">
        <v>6.2256125904963797</v>
      </c>
      <c r="AL142" s="196" t="str">
        <f t="shared" si="60"/>
        <v>ns</v>
      </c>
      <c r="AM142" s="199"/>
      <c r="AN142" s="208">
        <v>14.1568107616198</v>
      </c>
      <c r="AO142" s="196">
        <f t="shared" si="65"/>
        <v>-0.83312056083440167</v>
      </c>
      <c r="AS142" s="146" t="b">
        <f t="shared" si="61"/>
        <v>0</v>
      </c>
      <c r="AT142" s="146" t="b">
        <f t="shared" si="62"/>
        <v>0</v>
      </c>
      <c r="AU142" s="146" t="b">
        <f t="shared" si="63"/>
        <v>1</v>
      </c>
      <c r="AV142" s="146" t="b">
        <f t="shared" si="64"/>
        <v>1</v>
      </c>
    </row>
    <row r="143" spans="1:48" ht="13">
      <c r="A143" s="26" t="s">
        <v>215</v>
      </c>
      <c r="B143" s="34" t="s">
        <v>54</v>
      </c>
      <c r="C143" s="113">
        <v>0</v>
      </c>
      <c r="D143" s="113">
        <v>0</v>
      </c>
      <c r="E143" s="113">
        <v>0</v>
      </c>
      <c r="F143" s="113">
        <v>0</v>
      </c>
      <c r="G143" s="118">
        <v>0</v>
      </c>
      <c r="H143" s="113">
        <v>0</v>
      </c>
      <c r="I143" s="113">
        <v>0</v>
      </c>
      <c r="J143" s="113">
        <v>0</v>
      </c>
      <c r="K143" s="113">
        <v>0</v>
      </c>
      <c r="L143" s="118">
        <v>0</v>
      </c>
      <c r="M143" s="165">
        <v>0</v>
      </c>
      <c r="N143" s="165">
        <v>0</v>
      </c>
      <c r="O143" s="165">
        <v>0</v>
      </c>
      <c r="P143" s="165">
        <v>3.5570414469111698E-4</v>
      </c>
      <c r="Q143" s="118">
        <v>3.5570414469111698E-4</v>
      </c>
      <c r="R143" s="165">
        <v>0</v>
      </c>
      <c r="S143" s="165">
        <v>0</v>
      </c>
      <c r="T143" s="165">
        <v>0</v>
      </c>
      <c r="U143" s="165">
        <v>0</v>
      </c>
      <c r="V143" s="118">
        <v>0</v>
      </c>
      <c r="W143" s="165">
        <v>0</v>
      </c>
      <c r="X143" s="165">
        <v>0</v>
      </c>
      <c r="Y143" s="165">
        <v>0</v>
      </c>
      <c r="Z143" s="165">
        <v>0</v>
      </c>
      <c r="AA143" s="118">
        <v>0</v>
      </c>
      <c r="AB143" s="118">
        <v>0</v>
      </c>
      <c r="AC143" s="118">
        <v>0</v>
      </c>
      <c r="AD143" s="118">
        <v>0</v>
      </c>
      <c r="AE143" s="118">
        <v>0</v>
      </c>
      <c r="AF143" s="118">
        <v>0</v>
      </c>
      <c r="AH143" s="208">
        <v>0</v>
      </c>
      <c r="AI143" s="196" t="str">
        <f t="shared" si="59"/>
        <v>ns</v>
      </c>
      <c r="AJ143" s="199"/>
      <c r="AK143" s="208">
        <v>0</v>
      </c>
      <c r="AL143" s="196" t="str">
        <f t="shared" si="60"/>
        <v>ns</v>
      </c>
      <c r="AM143" s="199"/>
      <c r="AN143" s="208">
        <v>0</v>
      </c>
      <c r="AO143" s="196" t="str">
        <f t="shared" si="65"/>
        <v>ns</v>
      </c>
      <c r="AS143" s="146" t="b">
        <f t="shared" si="61"/>
        <v>1</v>
      </c>
      <c r="AT143" s="146" t="b">
        <f t="shared" si="62"/>
        <v>1</v>
      </c>
      <c r="AU143" s="146" t="b">
        <f t="shared" si="63"/>
        <v>1</v>
      </c>
      <c r="AV143" s="146" t="b">
        <f t="shared" si="64"/>
        <v>1</v>
      </c>
    </row>
    <row r="144" spans="1:48" ht="13">
      <c r="A144" s="26" t="s">
        <v>216</v>
      </c>
      <c r="B144" s="33" t="s">
        <v>56</v>
      </c>
      <c r="C144" s="73">
        <v>112</v>
      </c>
      <c r="D144" s="73">
        <v>179</v>
      </c>
      <c r="E144" s="73">
        <v>138</v>
      </c>
      <c r="F144" s="73">
        <v>74</v>
      </c>
      <c r="G144" s="74">
        <v>503</v>
      </c>
      <c r="H144" s="73">
        <v>122.97693056359</v>
      </c>
      <c r="I144" s="73">
        <v>154.566522706032</v>
      </c>
      <c r="J144" s="73">
        <v>163.83736436449399</v>
      </c>
      <c r="K144" s="73">
        <v>52.852648451614598</v>
      </c>
      <c r="L144" s="74">
        <v>494.23346608573098</v>
      </c>
      <c r="M144" s="164">
        <v>130.612605901005</v>
      </c>
      <c r="N144" s="164">
        <v>159.402223782313</v>
      </c>
      <c r="O144" s="164">
        <v>133.862564855659</v>
      </c>
      <c r="P144" s="164">
        <v>59.5000672973596</v>
      </c>
      <c r="Q144" s="74">
        <v>483.37746183633698</v>
      </c>
      <c r="R144" s="164">
        <v>143.88916412276899</v>
      </c>
      <c r="S144" s="164">
        <v>188.97107086036601</v>
      </c>
      <c r="T144" s="164">
        <v>150.31158314695699</v>
      </c>
      <c r="U144" s="164">
        <v>166.90066242653</v>
      </c>
      <c r="V144" s="74">
        <v>650.07248055662205</v>
      </c>
      <c r="W144" s="164">
        <v>152.69609345411899</v>
      </c>
      <c r="X144" s="164">
        <v>187.04055632226499</v>
      </c>
      <c r="Y144" s="164">
        <v>185.80805757307999</v>
      </c>
      <c r="Z144" s="164">
        <v>184.259364418247</v>
      </c>
      <c r="AA144" s="74">
        <v>709.804071767712</v>
      </c>
      <c r="AB144" s="74">
        <v>110.777767429802</v>
      </c>
      <c r="AC144" s="74">
        <v>78.145627840536704</v>
      </c>
      <c r="AD144" s="74">
        <v>123.080864436097</v>
      </c>
      <c r="AE144" s="74">
        <v>96.291267200228305</v>
      </c>
      <c r="AF144" s="74">
        <v>408.29552690666401</v>
      </c>
      <c r="AH144" s="206">
        <v>184.259364418247</v>
      </c>
      <c r="AI144" s="196">
        <f t="shared" si="59"/>
        <v>-0.47741452650591754</v>
      </c>
      <c r="AJ144" s="196"/>
      <c r="AK144" s="206">
        <v>123.080864436097</v>
      </c>
      <c r="AL144" s="196">
        <f t="shared" si="60"/>
        <v>-0.21765850734480119</v>
      </c>
      <c r="AM144" s="196"/>
      <c r="AN144" s="206">
        <v>650.07248055662205</v>
      </c>
      <c r="AO144" s="196">
        <f t="shared" si="65"/>
        <v>9.1884509801037906E-2</v>
      </c>
      <c r="AS144" s="146" t="b">
        <f t="shared" si="61"/>
        <v>0</v>
      </c>
      <c r="AT144" s="146" t="b">
        <f t="shared" si="62"/>
        <v>0</v>
      </c>
      <c r="AU144" s="146" t="b">
        <f t="shared" si="63"/>
        <v>1</v>
      </c>
      <c r="AV144" s="146" t="b">
        <f t="shared" si="64"/>
        <v>1</v>
      </c>
    </row>
    <row r="145" spans="1:48" ht="13">
      <c r="A145" s="26" t="s">
        <v>217</v>
      </c>
      <c r="B145" s="34" t="s">
        <v>58</v>
      </c>
      <c r="C145" s="113">
        <v>-46</v>
      </c>
      <c r="D145" s="113">
        <v>-57</v>
      </c>
      <c r="E145" s="113">
        <v>-40</v>
      </c>
      <c r="F145" s="113">
        <v>-18</v>
      </c>
      <c r="G145" s="118">
        <v>-161</v>
      </c>
      <c r="H145" s="113">
        <v>-42.502830482395296</v>
      </c>
      <c r="I145" s="113">
        <v>-48.393033278496901</v>
      </c>
      <c r="J145" s="113">
        <v>-52.230238977562898</v>
      </c>
      <c r="K145" s="113">
        <v>-13.6015965612683</v>
      </c>
      <c r="L145" s="118">
        <v>-156.72769929972301</v>
      </c>
      <c r="M145" s="165">
        <v>-43.987625763573398</v>
      </c>
      <c r="N145" s="165">
        <v>-47.253358185983899</v>
      </c>
      <c r="O145" s="165">
        <v>-41.935247943334502</v>
      </c>
      <c r="P145" s="165">
        <v>-18.844214258065598</v>
      </c>
      <c r="Q145" s="118">
        <v>-152.02044615095701</v>
      </c>
      <c r="R145" s="165">
        <v>-46.704047496310302</v>
      </c>
      <c r="S145" s="165">
        <v>-54.315588141913203</v>
      </c>
      <c r="T145" s="165">
        <v>-44.612642454170903</v>
      </c>
      <c r="U145" s="165">
        <v>-39.4106975601036</v>
      </c>
      <c r="V145" s="118">
        <v>-185.042975652498</v>
      </c>
      <c r="W145" s="165">
        <v>-44.119177203683499</v>
      </c>
      <c r="X145" s="165">
        <v>-52.375191100509603</v>
      </c>
      <c r="Y145" s="165">
        <v>-54.141116592863597</v>
      </c>
      <c r="Z145" s="165">
        <v>-48.628990172156001</v>
      </c>
      <c r="AA145" s="118">
        <v>-199.26447506921301</v>
      </c>
      <c r="AB145" s="118">
        <v>-36.817766633669699</v>
      </c>
      <c r="AC145" s="118">
        <v>-16.089953626634799</v>
      </c>
      <c r="AD145" s="118">
        <v>-33.2038419041384</v>
      </c>
      <c r="AE145" s="118">
        <v>-15.2637238543329</v>
      </c>
      <c r="AF145" s="118">
        <v>-101.37528601877599</v>
      </c>
      <c r="AH145" s="208">
        <v>-48.628990172156001</v>
      </c>
      <c r="AI145" s="196">
        <f t="shared" si="59"/>
        <v>-0.68611883980530186</v>
      </c>
      <c r="AJ145" s="199"/>
      <c r="AK145" s="208">
        <v>-33.2038419041384</v>
      </c>
      <c r="AL145" s="196">
        <f t="shared" si="60"/>
        <v>-0.54030247769519435</v>
      </c>
      <c r="AM145" s="199"/>
      <c r="AN145" s="208">
        <v>-185.042975652498</v>
      </c>
      <c r="AO145" s="196">
        <f t="shared" si="65"/>
        <v>7.6855116313208738E-2</v>
      </c>
      <c r="AS145" s="146" t="b">
        <f t="shared" si="61"/>
        <v>0</v>
      </c>
      <c r="AT145" s="146" t="b">
        <f t="shared" si="62"/>
        <v>0</v>
      </c>
      <c r="AU145" s="146" t="b">
        <f t="shared" si="63"/>
        <v>1</v>
      </c>
      <c r="AV145" s="146" t="b">
        <f t="shared" si="64"/>
        <v>1</v>
      </c>
    </row>
    <row r="146" spans="1:48" ht="13">
      <c r="A146" s="26" t="s">
        <v>218</v>
      </c>
      <c r="B146" s="34" t="s">
        <v>60</v>
      </c>
      <c r="C146" s="113">
        <v>-15</v>
      </c>
      <c r="D146" s="113">
        <v>1</v>
      </c>
      <c r="E146" s="113">
        <v>-2</v>
      </c>
      <c r="F146" s="113">
        <v>2</v>
      </c>
      <c r="G146" s="118">
        <v>-14</v>
      </c>
      <c r="H146" s="113">
        <v>0</v>
      </c>
      <c r="I146" s="113">
        <v>0</v>
      </c>
      <c r="J146" s="113">
        <v>0</v>
      </c>
      <c r="K146" s="113">
        <v>-2.7560034359947299</v>
      </c>
      <c r="L146" s="118">
        <v>-2.7560034359947299</v>
      </c>
      <c r="M146" s="165">
        <v>3.5388829694490101E-2</v>
      </c>
      <c r="N146" s="165">
        <v>-7.8754024660156602E-3</v>
      </c>
      <c r="O146" s="165">
        <v>3.7659041699853301E-3</v>
      </c>
      <c r="P146" s="165">
        <v>-2.1269675061987101E-2</v>
      </c>
      <c r="Q146" s="118">
        <v>1.0009656336472701E-2</v>
      </c>
      <c r="R146" s="165">
        <v>0</v>
      </c>
      <c r="S146" s="165">
        <v>0</v>
      </c>
      <c r="T146" s="165">
        <v>0</v>
      </c>
      <c r="U146" s="165">
        <v>0</v>
      </c>
      <c r="V146" s="118">
        <v>0</v>
      </c>
      <c r="W146" s="165">
        <v>0</v>
      </c>
      <c r="X146" s="165">
        <v>0</v>
      </c>
      <c r="Y146" s="165">
        <v>0</v>
      </c>
      <c r="Z146" s="165">
        <v>-45.761107891886297</v>
      </c>
      <c r="AA146" s="118">
        <v>-45.761107891886297</v>
      </c>
      <c r="AB146" s="118">
        <v>-0.40873503782354398</v>
      </c>
      <c r="AC146" s="118">
        <v>-0.147858773948324</v>
      </c>
      <c r="AD146" s="118">
        <v>-0.43499486647979202</v>
      </c>
      <c r="AE146" s="118">
        <v>-6.5637572329266103</v>
      </c>
      <c r="AF146" s="118">
        <v>-7.5553459111782697</v>
      </c>
      <c r="AH146" s="208">
        <v>-45.761107891886297</v>
      </c>
      <c r="AI146" s="196">
        <f t="shared" si="59"/>
        <v>-0.85656472198107769</v>
      </c>
      <c r="AJ146" s="199"/>
      <c r="AK146" s="208">
        <v>-0.43499486647979202</v>
      </c>
      <c r="AL146" s="196" t="str">
        <f t="shared" si="60"/>
        <v>x15,1</v>
      </c>
      <c r="AM146" s="199"/>
      <c r="AN146" s="208">
        <v>0</v>
      </c>
      <c r="AO146" s="196" t="str">
        <f t="shared" si="65"/>
        <v>ns</v>
      </c>
      <c r="AS146" s="146" t="b">
        <f t="shared" si="61"/>
        <v>0</v>
      </c>
      <c r="AT146" s="146" t="b">
        <f t="shared" si="62"/>
        <v>0</v>
      </c>
      <c r="AU146" s="146" t="b">
        <f t="shared" si="63"/>
        <v>1</v>
      </c>
      <c r="AV146" s="146" t="b">
        <f t="shared" si="64"/>
        <v>1</v>
      </c>
    </row>
    <row r="147" spans="1:48" ht="13">
      <c r="A147" s="26" t="s">
        <v>219</v>
      </c>
      <c r="B147" s="33" t="s">
        <v>62</v>
      </c>
      <c r="C147" s="73">
        <v>51</v>
      </c>
      <c r="D147" s="73">
        <v>123</v>
      </c>
      <c r="E147" s="73">
        <v>96</v>
      </c>
      <c r="F147" s="73">
        <v>58</v>
      </c>
      <c r="G147" s="74">
        <v>328</v>
      </c>
      <c r="H147" s="73">
        <v>80.474100081194905</v>
      </c>
      <c r="I147" s="73">
        <v>106.173489427536</v>
      </c>
      <c r="J147" s="73">
        <v>111.607125386931</v>
      </c>
      <c r="K147" s="73">
        <v>36.495048454351597</v>
      </c>
      <c r="L147" s="74">
        <v>334.74976335001401</v>
      </c>
      <c r="M147" s="164">
        <v>86.660368967125905</v>
      </c>
      <c r="N147" s="164">
        <v>112.140990193863</v>
      </c>
      <c r="O147" s="164">
        <v>91.931082816494794</v>
      </c>
      <c r="P147" s="164">
        <v>40.6345833642321</v>
      </c>
      <c r="Q147" s="74">
        <v>331.36702534171599</v>
      </c>
      <c r="R147" s="164">
        <v>97.185116626458793</v>
      </c>
      <c r="S147" s="164">
        <v>134.65548271845299</v>
      </c>
      <c r="T147" s="164">
        <v>105.698940692786</v>
      </c>
      <c r="U147" s="164">
        <v>127.48996486642601</v>
      </c>
      <c r="V147" s="74">
        <v>465.029504904124</v>
      </c>
      <c r="W147" s="164">
        <v>108.576916250436</v>
      </c>
      <c r="X147" s="164">
        <v>134.665365221755</v>
      </c>
      <c r="Y147" s="164">
        <v>131.66694098021699</v>
      </c>
      <c r="Z147" s="164">
        <v>89.869266354204896</v>
      </c>
      <c r="AA147" s="74">
        <v>464.77848880661298</v>
      </c>
      <c r="AB147" s="74">
        <v>73.551265758309</v>
      </c>
      <c r="AC147" s="74">
        <v>61.907815439953502</v>
      </c>
      <c r="AD147" s="74">
        <v>89.442027665479003</v>
      </c>
      <c r="AE147" s="74">
        <v>74.463786112968705</v>
      </c>
      <c r="AF147" s="74">
        <v>299.36489497670999</v>
      </c>
      <c r="AH147" s="206">
        <v>89.869266354204896</v>
      </c>
      <c r="AI147" s="196">
        <f t="shared" si="59"/>
        <v>-0.17142100816221228</v>
      </c>
      <c r="AJ147" s="196"/>
      <c r="AK147" s="206">
        <v>89.442027665479003</v>
      </c>
      <c r="AL147" s="196">
        <f t="shared" si="60"/>
        <v>-0.16746312604327607</v>
      </c>
      <c r="AM147" s="196"/>
      <c r="AN147" s="206">
        <v>465.029504904124</v>
      </c>
      <c r="AO147" s="196">
        <f t="shared" si="65"/>
        <v>-5.3978531440224131E-4</v>
      </c>
      <c r="AS147" s="146" t="b">
        <f t="shared" si="61"/>
        <v>0</v>
      </c>
      <c r="AT147" s="146" t="b">
        <f t="shared" si="62"/>
        <v>0</v>
      </c>
      <c r="AU147" s="146" t="b">
        <f t="shared" si="63"/>
        <v>1</v>
      </c>
      <c r="AV147" s="146" t="b">
        <f t="shared" si="64"/>
        <v>1</v>
      </c>
    </row>
    <row r="148" spans="1:48" ht="13">
      <c r="A148" s="26" t="s">
        <v>220</v>
      </c>
      <c r="B148" s="34" t="s">
        <v>64</v>
      </c>
      <c r="C148" s="113">
        <v>-24</v>
      </c>
      <c r="D148" s="113">
        <v>-32</v>
      </c>
      <c r="E148" s="113">
        <v>-27</v>
      </c>
      <c r="F148" s="113">
        <v>-19</v>
      </c>
      <c r="G148" s="118">
        <v>-102</v>
      </c>
      <c r="H148" s="113">
        <v>-26.986817415973501</v>
      </c>
      <c r="I148" s="113">
        <v>-29.849179673987599</v>
      </c>
      <c r="J148" s="113">
        <v>-32.233018746427099</v>
      </c>
      <c r="K148" s="113">
        <v>-12.5460943733435</v>
      </c>
      <c r="L148" s="118">
        <v>-101.61511020973199</v>
      </c>
      <c r="M148" s="165">
        <v>-26.0512363409015</v>
      </c>
      <c r="N148" s="165">
        <v>-31.116482901389599</v>
      </c>
      <c r="O148" s="165">
        <v>-27.5160033269118</v>
      </c>
      <c r="P148" s="165">
        <v>-12.453473638396099</v>
      </c>
      <c r="Q148" s="118">
        <v>-97.137196207599104</v>
      </c>
      <c r="R148" s="165">
        <v>-27.493504010058199</v>
      </c>
      <c r="S148" s="165">
        <v>-36.184116828623999</v>
      </c>
      <c r="T148" s="165">
        <v>-29.170552219222401</v>
      </c>
      <c r="U148" s="165">
        <v>-31.557918504614001</v>
      </c>
      <c r="V148" s="118">
        <v>-124.40609156251899</v>
      </c>
      <c r="W148" s="165">
        <v>-29.262710209709098</v>
      </c>
      <c r="X148" s="165">
        <v>-36.401806361596101</v>
      </c>
      <c r="Y148" s="165">
        <v>-34.939796637120601</v>
      </c>
      <c r="Z148" s="165">
        <v>-31.220920634711899</v>
      </c>
      <c r="AA148" s="118">
        <v>-131.82523384313799</v>
      </c>
      <c r="AB148" s="118">
        <v>-21.662567311278099</v>
      </c>
      <c r="AC148" s="118">
        <v>-25.3780896277921</v>
      </c>
      <c r="AD148" s="118">
        <v>-26.484336994454601</v>
      </c>
      <c r="AE148" s="118">
        <v>-18.584928142770899</v>
      </c>
      <c r="AF148" s="118">
        <v>-92.109922076295703</v>
      </c>
      <c r="AH148" s="208">
        <v>-31.220920634711899</v>
      </c>
      <c r="AI148" s="196">
        <f t="shared" si="59"/>
        <v>-0.40472837555892283</v>
      </c>
      <c r="AJ148" s="199"/>
      <c r="AK148" s="208">
        <v>-26.484336994454601</v>
      </c>
      <c r="AL148" s="196">
        <f t="shared" si="60"/>
        <v>-0.2982671929200158</v>
      </c>
      <c r="AM148" s="199"/>
      <c r="AN148" s="208">
        <v>-124.40609156251899</v>
      </c>
      <c r="AO148" s="196">
        <f t="shared" si="65"/>
        <v>5.9636487148144068E-2</v>
      </c>
      <c r="AS148" s="146" t="b">
        <f t="shared" si="61"/>
        <v>0</v>
      </c>
      <c r="AT148" s="146" t="b">
        <f t="shared" si="62"/>
        <v>0</v>
      </c>
      <c r="AU148" s="146" t="b">
        <f t="shared" si="63"/>
        <v>1</v>
      </c>
      <c r="AV148" s="146" t="b">
        <f t="shared" si="64"/>
        <v>1</v>
      </c>
    </row>
    <row r="149" spans="1:48" ht="13">
      <c r="A149" s="26" t="s">
        <v>221</v>
      </c>
      <c r="B149" s="41" t="s">
        <v>66</v>
      </c>
      <c r="C149" s="74">
        <v>27</v>
      </c>
      <c r="D149" s="74">
        <v>91</v>
      </c>
      <c r="E149" s="74">
        <v>69</v>
      </c>
      <c r="F149" s="74">
        <v>39</v>
      </c>
      <c r="G149" s="74">
        <v>226</v>
      </c>
      <c r="H149" s="74">
        <v>53.4872826652215</v>
      </c>
      <c r="I149" s="74">
        <v>76.324309753547993</v>
      </c>
      <c r="J149" s="74">
        <v>79.374106640504195</v>
      </c>
      <c r="K149" s="74">
        <v>23.9489540810082</v>
      </c>
      <c r="L149" s="74">
        <v>233.13465314028201</v>
      </c>
      <c r="M149" s="167">
        <v>60.609132626224401</v>
      </c>
      <c r="N149" s="167">
        <v>81.024507292473601</v>
      </c>
      <c r="O149" s="167">
        <v>64.415079489582993</v>
      </c>
      <c r="P149" s="167">
        <v>28.181109725835899</v>
      </c>
      <c r="Q149" s="74">
        <v>234.22982913411701</v>
      </c>
      <c r="R149" s="167">
        <v>69.691612616400505</v>
      </c>
      <c r="S149" s="167">
        <v>98.4713658898293</v>
      </c>
      <c r="T149" s="167">
        <v>76.528388473563794</v>
      </c>
      <c r="U149" s="167">
        <v>95.932046361812098</v>
      </c>
      <c r="V149" s="74">
        <v>340.62341334160601</v>
      </c>
      <c r="W149" s="167">
        <v>79.314206040726702</v>
      </c>
      <c r="X149" s="167">
        <v>98.263558860159407</v>
      </c>
      <c r="Y149" s="167">
        <v>96.727144343096001</v>
      </c>
      <c r="Z149" s="167">
        <v>58.648345719493001</v>
      </c>
      <c r="AA149" s="74">
        <v>332.95325496347499</v>
      </c>
      <c r="AB149" s="74">
        <v>51.888698447030897</v>
      </c>
      <c r="AC149" s="74">
        <v>36.529725812161502</v>
      </c>
      <c r="AD149" s="74">
        <v>62.957690671024402</v>
      </c>
      <c r="AE149" s="74">
        <v>55.878857970197899</v>
      </c>
      <c r="AF149" s="74">
        <v>207.254972900415</v>
      </c>
      <c r="AH149" s="206">
        <v>58.648345719493001</v>
      </c>
      <c r="AI149" s="196">
        <f t="shared" si="59"/>
        <v>-4.7221924426328776E-2</v>
      </c>
      <c r="AJ149" s="196"/>
      <c r="AK149" s="206">
        <v>62.957690671024402</v>
      </c>
      <c r="AL149" s="196">
        <f t="shared" si="60"/>
        <v>-0.11243793451408246</v>
      </c>
      <c r="AM149" s="196"/>
      <c r="AN149" s="206">
        <v>340.62341334160601</v>
      </c>
      <c r="AO149" s="196">
        <f t="shared" si="65"/>
        <v>-2.251800104662427E-2</v>
      </c>
      <c r="AS149" s="146" t="b">
        <f t="shared" si="61"/>
        <v>0</v>
      </c>
      <c r="AT149" s="146" t="b">
        <f t="shared" si="62"/>
        <v>0</v>
      </c>
      <c r="AU149" s="146" t="b">
        <f t="shared" si="63"/>
        <v>1</v>
      </c>
      <c r="AV149" s="146" t="b">
        <f t="shared" si="64"/>
        <v>1</v>
      </c>
    </row>
    <row r="150" spans="1:48" ht="13">
      <c r="A150" s="26"/>
      <c r="H150" s="113"/>
      <c r="I150" s="113"/>
      <c r="J150" s="113"/>
      <c r="K150" s="113"/>
      <c r="L150" s="100"/>
      <c r="M150" s="165"/>
      <c r="N150" s="165"/>
      <c r="O150" s="165"/>
      <c r="P150" s="165"/>
      <c r="Q150" s="100"/>
      <c r="R150" s="165"/>
      <c r="S150" s="165"/>
      <c r="T150" s="165"/>
      <c r="U150" s="165"/>
      <c r="V150" s="100"/>
      <c r="W150" s="165"/>
      <c r="X150" s="165"/>
      <c r="Y150" s="165"/>
      <c r="Z150" s="165"/>
      <c r="AA150" s="165"/>
      <c r="AB150" s="165"/>
      <c r="AC150" s="165"/>
      <c r="AD150" s="165"/>
      <c r="AE150" s="165"/>
      <c r="AF150" s="165"/>
      <c r="AH150" s="208"/>
      <c r="AI150" s="196"/>
      <c r="AJ150" s="205"/>
      <c r="AK150" s="208"/>
      <c r="AL150" s="196" t="str">
        <f t="shared" ref="AL150" si="66">IF(ISERROR($AD150/AK150),"ns",IF($AD150/AK150&gt;200%,"x"&amp;(ROUND($AD150/AK150,1)),IF($AD150/AK150&lt;0,"ns",$AD150/AK150-1)))</f>
        <v>ns</v>
      </c>
      <c r="AM150" s="205"/>
      <c r="AN150" s="208"/>
      <c r="AO150" s="205"/>
    </row>
    <row r="151" spans="1:48" ht="16" thickBot="1">
      <c r="A151" s="26"/>
      <c r="B151" s="114" t="s">
        <v>222</v>
      </c>
      <c r="C151" s="115"/>
      <c r="D151" s="115"/>
      <c r="E151" s="115"/>
      <c r="F151" s="115"/>
      <c r="G151" s="115"/>
      <c r="H151" s="180"/>
      <c r="I151" s="180"/>
      <c r="J151" s="180"/>
      <c r="K151" s="180"/>
      <c r="L151" s="115"/>
      <c r="M151" s="181"/>
      <c r="N151" s="181"/>
      <c r="O151" s="181"/>
      <c r="P151" s="181"/>
      <c r="Q151" s="115"/>
      <c r="R151" s="181"/>
      <c r="S151" s="181"/>
      <c r="T151" s="181"/>
      <c r="U151" s="181"/>
      <c r="V151" s="115"/>
      <c r="W151" s="181"/>
      <c r="X151" s="181"/>
      <c r="Y151" s="181"/>
      <c r="Z151" s="181"/>
      <c r="AA151" s="181"/>
      <c r="AB151" s="181"/>
      <c r="AC151" s="181"/>
      <c r="AD151" s="181"/>
      <c r="AE151" s="181"/>
      <c r="AF151" s="181"/>
      <c r="AH151" s="223"/>
      <c r="AI151" s="196"/>
      <c r="AJ151" s="223"/>
      <c r="AK151" s="223"/>
      <c r="AL151" s="196"/>
      <c r="AM151" s="223"/>
      <c r="AN151" s="223"/>
      <c r="AO151" s="205"/>
    </row>
    <row r="152" spans="1:48" ht="13">
      <c r="A152" s="26"/>
      <c r="H152" s="113"/>
      <c r="I152" s="113"/>
      <c r="J152" s="113"/>
      <c r="K152" s="113"/>
      <c r="L152" s="100"/>
      <c r="M152" s="165"/>
      <c r="N152" s="165"/>
      <c r="O152" s="165"/>
      <c r="P152" s="165"/>
      <c r="Q152" s="100"/>
      <c r="R152" s="165"/>
      <c r="S152" s="165"/>
      <c r="T152" s="165"/>
      <c r="U152" s="165"/>
      <c r="V152" s="100"/>
      <c r="W152" s="165"/>
      <c r="X152" s="165"/>
      <c r="Y152" s="165"/>
      <c r="Z152" s="165"/>
      <c r="AA152" s="165"/>
      <c r="AB152" s="165"/>
      <c r="AC152" s="165"/>
      <c r="AD152" s="165"/>
      <c r="AE152" s="165"/>
      <c r="AF152" s="165"/>
      <c r="AH152" s="208"/>
      <c r="AI152" s="205"/>
      <c r="AJ152" s="205"/>
      <c r="AK152" s="208"/>
      <c r="AL152" s="205"/>
      <c r="AM152" s="205"/>
      <c r="AN152" s="208"/>
      <c r="AO152" s="205"/>
    </row>
    <row r="153" spans="1:48" ht="26">
      <c r="A153" s="26"/>
      <c r="B153" s="116" t="s">
        <v>36</v>
      </c>
      <c r="C153" s="117" t="s">
        <v>112</v>
      </c>
      <c r="D153" s="117" t="s">
        <v>113</v>
      </c>
      <c r="E153" s="117" t="s">
        <v>114</v>
      </c>
      <c r="F153" s="117" t="s">
        <v>115</v>
      </c>
      <c r="G153" s="117" t="s">
        <v>116</v>
      </c>
      <c r="H153" s="182" t="str">
        <f t="shared" ref="H153:AF153" si="67">H$14</f>
        <v>Q1-16
Stated</v>
      </c>
      <c r="I153" s="182" t="str">
        <f t="shared" si="67"/>
        <v>Q2-16
Stated</v>
      </c>
      <c r="J153" s="182" t="str">
        <f t="shared" si="67"/>
        <v>Q3-16
Stated</v>
      </c>
      <c r="K153" s="117" t="str">
        <f t="shared" si="67"/>
        <v>Q4-16
Stated</v>
      </c>
      <c r="L153" s="117" t="str">
        <f t="shared" si="67"/>
        <v>FY-2016
Stated</v>
      </c>
      <c r="M153" s="168" t="str">
        <f t="shared" si="67"/>
        <v>Q1-17
Stated</v>
      </c>
      <c r="N153" s="168" t="str">
        <f t="shared" si="67"/>
        <v>Q2-17
Stated</v>
      </c>
      <c r="O153" s="168" t="str">
        <f t="shared" si="67"/>
        <v>Q3-17
Stated</v>
      </c>
      <c r="P153" s="168" t="str">
        <f t="shared" si="67"/>
        <v>Q4-17
Stated</v>
      </c>
      <c r="Q153" s="117" t="str">
        <f t="shared" si="67"/>
        <v>FY-2017
Stated</v>
      </c>
      <c r="R153" s="168" t="str">
        <f t="shared" si="67"/>
        <v>Q1-18
Stated</v>
      </c>
      <c r="S153" s="168" t="str">
        <f t="shared" si="67"/>
        <v>Q2-18
Stated</v>
      </c>
      <c r="T153" s="168" t="str">
        <f t="shared" si="67"/>
        <v>Q3-18
Stated</v>
      </c>
      <c r="U153" s="168" t="str">
        <f t="shared" si="67"/>
        <v>Q4-18
Stated</v>
      </c>
      <c r="V153" s="117" t="str">
        <f t="shared" si="67"/>
        <v>FY-2018
Stated</v>
      </c>
      <c r="W153" s="168" t="str">
        <f t="shared" si="67"/>
        <v>Q1-19
Stated</v>
      </c>
      <c r="X153" s="168" t="str">
        <f t="shared" si="67"/>
        <v>Q2-19
Stated</v>
      </c>
      <c r="Y153" s="168" t="str">
        <f t="shared" si="67"/>
        <v>Q3-19
Stated</v>
      </c>
      <c r="Z153" s="168" t="str">
        <f t="shared" si="67"/>
        <v>Q4-19
Stated</v>
      </c>
      <c r="AA153" s="168" t="str">
        <f t="shared" si="67"/>
        <v>FY-2019
Stated</v>
      </c>
      <c r="AB153" s="168" t="str">
        <f t="shared" si="67"/>
        <v>Q1-20
Stated</v>
      </c>
      <c r="AC153" s="168" t="str">
        <f t="shared" si="67"/>
        <v>Q2-20
Stated</v>
      </c>
      <c r="AD153" s="168" t="str">
        <f t="shared" si="67"/>
        <v>Q3-20
Stated</v>
      </c>
      <c r="AE153" s="168" t="str">
        <f t="shared" si="67"/>
        <v>Q4-20
Stated</v>
      </c>
      <c r="AF153" s="168" t="str">
        <f t="shared" si="67"/>
        <v>FY-2020
Stated</v>
      </c>
      <c r="AH153" s="162" t="str">
        <f t="shared" ref="AH153" si="68">AH$14</f>
        <v>Q4-19
Stated</v>
      </c>
      <c r="AI153" s="163" t="str">
        <f>AI$14</f>
        <v>Q4/Q4</v>
      </c>
      <c r="AJ153" s="163"/>
      <c r="AK153" s="162" t="str">
        <f>AK$14</f>
        <v>Q3-20
Stated</v>
      </c>
      <c r="AL153" s="163" t="str">
        <f>AL$14</f>
        <v>Q4/Q3</v>
      </c>
      <c r="AM153" s="163"/>
      <c r="AN153" s="162" t="str">
        <f>AN$14</f>
        <v>FY-2018
Stated</v>
      </c>
      <c r="AO153" s="163" t="str">
        <f>AO$14</f>
        <v>FY/FY</v>
      </c>
    </row>
    <row r="154" spans="1:48" ht="13">
      <c r="A154" s="26"/>
      <c r="B154" s="31"/>
      <c r="H154" s="113"/>
      <c r="I154" s="113"/>
      <c r="J154" s="113"/>
      <c r="K154" s="113"/>
      <c r="L154" s="100"/>
      <c r="M154" s="165"/>
      <c r="N154" s="165"/>
      <c r="O154" s="165"/>
      <c r="P154" s="165"/>
      <c r="Q154" s="100"/>
      <c r="R154" s="165"/>
      <c r="S154" s="165"/>
      <c r="T154" s="165"/>
      <c r="U154" s="165"/>
      <c r="V154" s="100"/>
      <c r="W154" s="165"/>
      <c r="X154" s="165"/>
      <c r="Y154" s="165"/>
      <c r="Z154" s="165"/>
      <c r="AA154" s="165"/>
      <c r="AB154" s="165"/>
      <c r="AC154" s="165"/>
      <c r="AD154" s="165"/>
      <c r="AE154" s="165"/>
      <c r="AF154" s="165"/>
      <c r="AH154" s="208"/>
      <c r="AI154" s="205"/>
      <c r="AJ154" s="205"/>
      <c r="AK154" s="208"/>
      <c r="AL154" s="205"/>
      <c r="AM154" s="205"/>
      <c r="AN154" s="208"/>
      <c r="AO154" s="205"/>
    </row>
    <row r="155" spans="1:48" ht="13">
      <c r="A155" s="26" t="s">
        <v>223</v>
      </c>
      <c r="B155" s="33" t="s">
        <v>38</v>
      </c>
      <c r="C155" s="73">
        <v>418</v>
      </c>
      <c r="D155" s="73">
        <v>449</v>
      </c>
      <c r="E155" s="73">
        <v>406</v>
      </c>
      <c r="F155" s="73">
        <v>416</v>
      </c>
      <c r="G155" s="74">
        <v>1689</v>
      </c>
      <c r="H155" s="73">
        <v>398.029</v>
      </c>
      <c r="I155" s="73">
        <v>413.238</v>
      </c>
      <c r="J155" s="87">
        <v>405.56799999999998</v>
      </c>
      <c r="K155" s="87">
        <v>408.94400000000002</v>
      </c>
      <c r="L155" s="74">
        <v>1625.779</v>
      </c>
      <c r="M155" s="169">
        <v>400.43200000000002</v>
      </c>
      <c r="N155" s="169">
        <v>436.18400000000003</v>
      </c>
      <c r="O155" s="169">
        <v>412.48500000000001</v>
      </c>
      <c r="P155" s="169">
        <v>412.49400000000003</v>
      </c>
      <c r="Q155" s="74">
        <v>1661.595</v>
      </c>
      <c r="R155" s="169">
        <v>470.78199999999998</v>
      </c>
      <c r="S155" s="169">
        <v>476.649</v>
      </c>
      <c r="T155" s="169">
        <v>452.601</v>
      </c>
      <c r="U155" s="169">
        <v>484.55200000000002</v>
      </c>
      <c r="V155" s="74">
        <v>1884.5840000000001</v>
      </c>
      <c r="W155" s="169">
        <v>452.34300000000002</v>
      </c>
      <c r="X155" s="169">
        <v>482.63</v>
      </c>
      <c r="Y155" s="169">
        <v>462.15800000000002</v>
      </c>
      <c r="Z155" s="164">
        <v>485.41500000000002</v>
      </c>
      <c r="AA155" s="74">
        <v>1882.546</v>
      </c>
      <c r="AB155" s="74">
        <v>444.23500000000001</v>
      </c>
      <c r="AC155" s="74">
        <v>430.57900000000001</v>
      </c>
      <c r="AD155" s="74">
        <v>461.71100000000001</v>
      </c>
      <c r="AE155" s="74">
        <v>490.00299999999999</v>
      </c>
      <c r="AF155" s="74">
        <v>1826.528</v>
      </c>
      <c r="AH155" s="210">
        <v>485.41500000000002</v>
      </c>
      <c r="AI155" s="196">
        <f t="shared" ref="AI155:AI168" si="69">IF(ISERROR($AE155/AH155),"ns",IF($AE155/AH155&gt;200%,"x"&amp;(ROUND($AE155/AH155,1)),IF($AE155/AH155&lt;0,"ns",$AE155/AH155-1)))</f>
        <v>9.4517062719527978E-3</v>
      </c>
      <c r="AJ155" s="196"/>
      <c r="AK155" s="210">
        <v>461.71100000000001</v>
      </c>
      <c r="AL155" s="196">
        <f t="shared" ref="AL155:AL168" si="70">IF(ISERROR($AE155/AK155),"ns",IF($AE155/AK155&gt;200%,"x"&amp;(ROUND($AE155/AK155,1)),IF($AE155/AK155&lt;0,"ns",$AE155/AK155-1)))</f>
        <v>6.1276426162686137E-2</v>
      </c>
      <c r="AM155" s="196"/>
      <c r="AN155" s="210">
        <v>1884.5840000000001</v>
      </c>
      <c r="AO155" s="196">
        <f>IF(ISERROR($AA155/AN155),"ns",IF($AA155/AN155&gt;200%,"x"&amp;(ROUND($AA155/AN155,1)),IF($AA155/AN155&lt;0,"ns",$AA155/AN155-1)))</f>
        <v>-1.0814057638184327E-3</v>
      </c>
      <c r="AS155" s="146" t="b">
        <f t="shared" ref="AS155:AS168" si="71">AH155=X155</f>
        <v>0</v>
      </c>
      <c r="AT155" s="146" t="b">
        <f t="shared" ref="AT155:AT168" si="72">AK155=AB155</f>
        <v>0</v>
      </c>
      <c r="AU155" s="146" t="b">
        <f t="shared" ref="AU155:AU168" si="73">AN155=V155</f>
        <v>1</v>
      </c>
      <c r="AV155" s="146" t="b">
        <f t="shared" ref="AV155:AV168" si="74">V155=(R:R+S:S+T:T+U:U)</f>
        <v>1</v>
      </c>
    </row>
    <row r="156" spans="1:48" ht="13">
      <c r="A156" s="26" t="s">
        <v>224</v>
      </c>
      <c r="B156" s="34" t="s">
        <v>40</v>
      </c>
      <c r="C156" s="113">
        <v>-231</v>
      </c>
      <c r="D156" s="113">
        <v>-235</v>
      </c>
      <c r="E156" s="113">
        <v>-230</v>
      </c>
      <c r="F156" s="113">
        <v>-279</v>
      </c>
      <c r="G156" s="118">
        <v>-975</v>
      </c>
      <c r="H156" s="107">
        <v>-233.23699999999999</v>
      </c>
      <c r="I156" s="107">
        <v>-237.93600000000001</v>
      </c>
      <c r="J156" s="107">
        <v>-231.947</v>
      </c>
      <c r="K156" s="107">
        <v>-323.12700000000001</v>
      </c>
      <c r="L156" s="108">
        <v>-1026.2470000000001</v>
      </c>
      <c r="M156" s="107">
        <v>-240.01900000000001</v>
      </c>
      <c r="N156" s="107">
        <v>-251.209</v>
      </c>
      <c r="O156" s="107">
        <v>-242.92500000000001</v>
      </c>
      <c r="P156" s="107">
        <v>-315.18400000000003</v>
      </c>
      <c r="Q156" s="108">
        <v>-1049.337</v>
      </c>
      <c r="R156" s="107">
        <v>-305.31099999999998</v>
      </c>
      <c r="S156" s="107">
        <v>-286.79899999999998</v>
      </c>
      <c r="T156" s="107">
        <v>-290.25</v>
      </c>
      <c r="U156" s="107">
        <v>-331.536</v>
      </c>
      <c r="V156" s="108">
        <v>-1213.896</v>
      </c>
      <c r="W156" s="107">
        <v>-299.30200000000002</v>
      </c>
      <c r="X156" s="107">
        <v>-302.04700000000003</v>
      </c>
      <c r="Y156" s="107">
        <v>-283.31299999999999</v>
      </c>
      <c r="Z156" s="107">
        <v>-317.30899999999997</v>
      </c>
      <c r="AA156" s="108">
        <v>-1201.971</v>
      </c>
      <c r="AB156" s="108">
        <v>-294.49200000000002</v>
      </c>
      <c r="AC156" s="108">
        <v>-297.85500000000002</v>
      </c>
      <c r="AD156" s="108">
        <v>-281.78399999999999</v>
      </c>
      <c r="AE156" s="108">
        <v>-332.21600000000001</v>
      </c>
      <c r="AF156" s="108">
        <v>-1206.347</v>
      </c>
      <c r="AH156" s="207">
        <v>-317.30899999999997</v>
      </c>
      <c r="AI156" s="196">
        <f t="shared" si="69"/>
        <v>4.6979442751387657E-2</v>
      </c>
      <c r="AJ156" s="199"/>
      <c r="AK156" s="207">
        <v>-281.78399999999999</v>
      </c>
      <c r="AL156" s="196">
        <f t="shared" si="70"/>
        <v>0.1789739658745706</v>
      </c>
      <c r="AM156" s="199"/>
      <c r="AN156" s="207">
        <v>-1213.896</v>
      </c>
      <c r="AO156" s="196">
        <f t="shared" ref="AO156:AO168" si="75">IF(ISERROR($AA156/AN156),"ns",IF($AA156/AN156&gt;200%,"x"&amp;(ROUND($AA156/AN156,1)),IF($AA156/AN156&lt;0,"ns",$AA156/AN156-1)))</f>
        <v>-9.8237410783130752E-3</v>
      </c>
      <c r="AS156" s="146" t="b">
        <f t="shared" si="71"/>
        <v>0</v>
      </c>
      <c r="AT156" s="146" t="b">
        <f t="shared" si="72"/>
        <v>0</v>
      </c>
      <c r="AU156" s="146" t="b">
        <f t="shared" si="73"/>
        <v>1</v>
      </c>
      <c r="AV156" s="146" t="b">
        <f t="shared" si="74"/>
        <v>1</v>
      </c>
    </row>
    <row r="157" spans="1:48" ht="13">
      <c r="A157" s="109" t="s">
        <v>225</v>
      </c>
      <c r="B157" s="36" t="s">
        <v>42</v>
      </c>
      <c r="C157" s="110"/>
      <c r="D157" s="110"/>
      <c r="E157" s="110"/>
      <c r="F157" s="111"/>
      <c r="G157" s="112"/>
      <c r="H157" s="111">
        <v>-8.06</v>
      </c>
      <c r="I157" s="111">
        <v>-2.1399999999999988</v>
      </c>
      <c r="J157" s="111">
        <v>0</v>
      </c>
      <c r="K157" s="111">
        <v>0</v>
      </c>
      <c r="L157" s="112">
        <v>-10.199999999999999</v>
      </c>
      <c r="M157" s="111">
        <v>-10.199999999999999</v>
      </c>
      <c r="N157" s="111">
        <v>-0.29000000000000092</v>
      </c>
      <c r="O157" s="111">
        <v>0</v>
      </c>
      <c r="P157" s="111">
        <v>0</v>
      </c>
      <c r="Q157" s="112">
        <v>-10.49</v>
      </c>
      <c r="R157" s="111">
        <v>-16.709499999999998</v>
      </c>
      <c r="S157" s="111">
        <v>-5.0904999999999996</v>
      </c>
      <c r="T157" s="111">
        <v>0</v>
      </c>
      <c r="U157" s="111">
        <v>0</v>
      </c>
      <c r="V157" s="112">
        <v>-21.799999999999997</v>
      </c>
      <c r="W157" s="111">
        <v>-15.16</v>
      </c>
      <c r="X157" s="111">
        <v>-6.9726237600000012</v>
      </c>
      <c r="Y157" s="111">
        <v>0</v>
      </c>
      <c r="Z157" s="111">
        <v>-1.4269999999783067E-4</v>
      </c>
      <c r="AA157" s="112">
        <v>-22.132766459999999</v>
      </c>
      <c r="AB157" s="112">
        <v>-15.85563</v>
      </c>
      <c r="AC157" s="112">
        <v>-9.4279275299999998</v>
      </c>
      <c r="AD157" s="112">
        <v>0</v>
      </c>
      <c r="AE157" s="112">
        <v>0</v>
      </c>
      <c r="AF157" s="112">
        <v>-25.28355753</v>
      </c>
      <c r="AH157" s="200">
        <v>-1.4269999999783067E-4</v>
      </c>
      <c r="AI157" s="196">
        <f t="shared" si="69"/>
        <v>-1</v>
      </c>
      <c r="AJ157" s="201"/>
      <c r="AK157" s="200">
        <v>0</v>
      </c>
      <c r="AL157" s="196" t="str">
        <f t="shared" si="70"/>
        <v>ns</v>
      </c>
      <c r="AM157" s="201"/>
      <c r="AN157" s="200">
        <v>-21.799999999999997</v>
      </c>
      <c r="AO157" s="196">
        <f t="shared" si="75"/>
        <v>1.5264516513761484E-2</v>
      </c>
      <c r="AP157" s="202"/>
      <c r="AQ157" s="202"/>
      <c r="AR157" s="202"/>
      <c r="AS157" s="202" t="b">
        <f t="shared" si="71"/>
        <v>0</v>
      </c>
      <c r="AT157" s="202" t="b">
        <f t="shared" si="72"/>
        <v>0</v>
      </c>
      <c r="AU157" s="202" t="b">
        <f t="shared" si="73"/>
        <v>1</v>
      </c>
      <c r="AV157" s="202" t="b">
        <f t="shared" si="74"/>
        <v>1</v>
      </c>
    </row>
    <row r="158" spans="1:48" ht="13">
      <c r="A158" s="26" t="s">
        <v>226</v>
      </c>
      <c r="B158" s="33" t="s">
        <v>44</v>
      </c>
      <c r="C158" s="73">
        <v>187</v>
      </c>
      <c r="D158" s="73">
        <v>214</v>
      </c>
      <c r="E158" s="73">
        <v>176</v>
      </c>
      <c r="F158" s="73">
        <v>137</v>
      </c>
      <c r="G158" s="74">
        <v>714</v>
      </c>
      <c r="H158" s="73">
        <v>164.792</v>
      </c>
      <c r="I158" s="73">
        <v>175.30199999999999</v>
      </c>
      <c r="J158" s="87">
        <v>173.62100000000001</v>
      </c>
      <c r="K158" s="87">
        <v>85.816999999999993</v>
      </c>
      <c r="L158" s="74">
        <v>599.53200000000004</v>
      </c>
      <c r="M158" s="169">
        <v>160.41300000000001</v>
      </c>
      <c r="N158" s="169">
        <v>184.97499999999999</v>
      </c>
      <c r="O158" s="169">
        <v>169.56</v>
      </c>
      <c r="P158" s="169">
        <v>97.31</v>
      </c>
      <c r="Q158" s="74">
        <v>612.25800000000004</v>
      </c>
      <c r="R158" s="169">
        <v>165.471</v>
      </c>
      <c r="S158" s="169">
        <v>189.85</v>
      </c>
      <c r="T158" s="169">
        <v>162.351</v>
      </c>
      <c r="U158" s="169">
        <v>153.01599999999999</v>
      </c>
      <c r="V158" s="74">
        <v>670.68799999999999</v>
      </c>
      <c r="W158" s="169">
        <v>153.041</v>
      </c>
      <c r="X158" s="169">
        <v>180.583</v>
      </c>
      <c r="Y158" s="169">
        <v>178.845</v>
      </c>
      <c r="Z158" s="164">
        <v>168.10599999999999</v>
      </c>
      <c r="AA158" s="74">
        <v>680.57500000000005</v>
      </c>
      <c r="AB158" s="74">
        <v>149.74299999999999</v>
      </c>
      <c r="AC158" s="74">
        <v>132.72399999999999</v>
      </c>
      <c r="AD158" s="74">
        <v>179.92699999999999</v>
      </c>
      <c r="AE158" s="74">
        <v>157.78700000000001</v>
      </c>
      <c r="AF158" s="74">
        <v>620.18100000000004</v>
      </c>
      <c r="AH158" s="210">
        <v>168.10599999999999</v>
      </c>
      <c r="AI158" s="196">
        <f t="shared" si="69"/>
        <v>-6.1383888736868286E-2</v>
      </c>
      <c r="AJ158" s="196"/>
      <c r="AK158" s="210">
        <v>179.92699999999999</v>
      </c>
      <c r="AL158" s="196">
        <f t="shared" si="70"/>
        <v>-0.12304990357200418</v>
      </c>
      <c r="AM158" s="196"/>
      <c r="AN158" s="210">
        <v>670.68799999999999</v>
      </c>
      <c r="AO158" s="196">
        <f t="shared" si="75"/>
        <v>1.4741578796698462E-2</v>
      </c>
      <c r="AS158" s="146" t="b">
        <f t="shared" si="71"/>
        <v>0</v>
      </c>
      <c r="AT158" s="146" t="b">
        <f t="shared" si="72"/>
        <v>0</v>
      </c>
      <c r="AU158" s="146" t="b">
        <f t="shared" si="73"/>
        <v>1</v>
      </c>
      <c r="AV158" s="146" t="b">
        <f t="shared" si="74"/>
        <v>1</v>
      </c>
    </row>
    <row r="159" spans="1:48" ht="13">
      <c r="A159" s="26" t="s">
        <v>227</v>
      </c>
      <c r="B159" s="34" t="s">
        <v>46</v>
      </c>
      <c r="C159" s="113">
        <v>-99</v>
      </c>
      <c r="D159" s="113">
        <v>-99</v>
      </c>
      <c r="E159" s="113">
        <v>-95</v>
      </c>
      <c r="F159" s="113">
        <v>-96</v>
      </c>
      <c r="G159" s="118">
        <v>-389</v>
      </c>
      <c r="H159" s="113">
        <v>-85.305999999999997</v>
      </c>
      <c r="I159" s="113">
        <v>-82.180999999999997</v>
      </c>
      <c r="J159" s="85">
        <v>-70.537999999999997</v>
      </c>
      <c r="K159" s="85">
        <v>-64.691000000000003</v>
      </c>
      <c r="L159" s="118">
        <v>-302.71600000000001</v>
      </c>
      <c r="M159" s="166">
        <v>-75.805999999999997</v>
      </c>
      <c r="N159" s="166">
        <v>-83.379000000000005</v>
      </c>
      <c r="O159" s="166">
        <v>-79.796999999999997</v>
      </c>
      <c r="P159" s="166">
        <v>-74.988</v>
      </c>
      <c r="Q159" s="118">
        <v>-313.97000000000003</v>
      </c>
      <c r="R159" s="166">
        <v>-78.665999999999997</v>
      </c>
      <c r="S159" s="166">
        <v>-62.15</v>
      </c>
      <c r="T159" s="166">
        <v>-69.930000000000007</v>
      </c>
      <c r="U159" s="166">
        <v>-64.480999999999995</v>
      </c>
      <c r="V159" s="118">
        <v>-275.22699999999998</v>
      </c>
      <c r="W159" s="166">
        <v>-66.762</v>
      </c>
      <c r="X159" s="166">
        <v>-60.984000000000002</v>
      </c>
      <c r="Y159" s="166">
        <v>-61.512999999999998</v>
      </c>
      <c r="Z159" s="165">
        <v>-61.921999999999997</v>
      </c>
      <c r="AA159" s="118">
        <v>-251.18100000000001</v>
      </c>
      <c r="AB159" s="118">
        <v>-82.436999999999998</v>
      </c>
      <c r="AC159" s="118">
        <v>-146.364</v>
      </c>
      <c r="AD159" s="118">
        <v>-86.462999999999994</v>
      </c>
      <c r="AE159" s="118">
        <v>-112.655</v>
      </c>
      <c r="AF159" s="118">
        <v>-427.91899999999998</v>
      </c>
      <c r="AH159" s="207">
        <v>-61.921999999999997</v>
      </c>
      <c r="AI159" s="196">
        <f t="shared" si="69"/>
        <v>0.81930493201123999</v>
      </c>
      <c r="AJ159" s="199"/>
      <c r="AK159" s="207">
        <v>-86.462999999999994</v>
      </c>
      <c r="AL159" s="196">
        <f t="shared" si="70"/>
        <v>0.30292726368504463</v>
      </c>
      <c r="AM159" s="199"/>
      <c r="AN159" s="207">
        <v>-275.22699999999998</v>
      </c>
      <c r="AO159" s="196">
        <f t="shared" si="75"/>
        <v>-8.7367881784853885E-2</v>
      </c>
      <c r="AS159" s="146" t="b">
        <f t="shared" si="71"/>
        <v>0</v>
      </c>
      <c r="AT159" s="146" t="b">
        <f t="shared" si="72"/>
        <v>0</v>
      </c>
      <c r="AU159" s="146" t="b">
        <f t="shared" si="73"/>
        <v>1</v>
      </c>
      <c r="AV159" s="146" t="b">
        <f t="shared" si="74"/>
        <v>1</v>
      </c>
    </row>
    <row r="160" spans="1:48" ht="13">
      <c r="A160" s="26" t="s">
        <v>228</v>
      </c>
      <c r="B160" s="34" t="s">
        <v>50</v>
      </c>
      <c r="C160" s="113">
        <v>0</v>
      </c>
      <c r="D160" s="113">
        <v>0</v>
      </c>
      <c r="E160" s="113">
        <v>0</v>
      </c>
      <c r="F160" s="113">
        <v>0</v>
      </c>
      <c r="G160" s="118">
        <v>0</v>
      </c>
      <c r="H160" s="113">
        <v>0</v>
      </c>
      <c r="I160" s="113">
        <v>0</v>
      </c>
      <c r="J160" s="85">
        <v>0</v>
      </c>
      <c r="K160" s="85">
        <v>0</v>
      </c>
      <c r="L160" s="118">
        <v>0</v>
      </c>
      <c r="M160" s="166">
        <v>0</v>
      </c>
      <c r="N160" s="166">
        <v>0</v>
      </c>
      <c r="O160" s="166">
        <v>0</v>
      </c>
      <c r="P160" s="166">
        <v>0</v>
      </c>
      <c r="Q160" s="118">
        <v>0</v>
      </c>
      <c r="R160" s="166">
        <v>0</v>
      </c>
      <c r="S160" s="166">
        <v>0</v>
      </c>
      <c r="T160" s="166">
        <v>0</v>
      </c>
      <c r="U160" s="166">
        <v>0</v>
      </c>
      <c r="V160" s="118">
        <v>0</v>
      </c>
      <c r="W160" s="166">
        <v>0</v>
      </c>
      <c r="X160" s="166">
        <v>0</v>
      </c>
      <c r="Y160" s="166">
        <v>0</v>
      </c>
      <c r="Z160" s="165">
        <v>0</v>
      </c>
      <c r="AA160" s="118">
        <v>0</v>
      </c>
      <c r="AB160" s="118">
        <v>0</v>
      </c>
      <c r="AC160" s="118">
        <v>0</v>
      </c>
      <c r="AD160" s="118">
        <v>0</v>
      </c>
      <c r="AE160" s="118">
        <v>0</v>
      </c>
      <c r="AF160" s="118">
        <v>0</v>
      </c>
      <c r="AH160" s="207">
        <v>0</v>
      </c>
      <c r="AI160" s="196" t="str">
        <f t="shared" si="69"/>
        <v>ns</v>
      </c>
      <c r="AJ160" s="199"/>
      <c r="AK160" s="207">
        <v>0</v>
      </c>
      <c r="AL160" s="196" t="str">
        <f t="shared" si="70"/>
        <v>ns</v>
      </c>
      <c r="AM160" s="199"/>
      <c r="AN160" s="207">
        <v>0</v>
      </c>
      <c r="AO160" s="196" t="str">
        <f t="shared" si="75"/>
        <v>ns</v>
      </c>
      <c r="AS160" s="146" t="b">
        <f t="shared" si="71"/>
        <v>1</v>
      </c>
      <c r="AT160" s="146" t="b">
        <f t="shared" si="72"/>
        <v>1</v>
      </c>
      <c r="AU160" s="146" t="b">
        <f t="shared" si="73"/>
        <v>1</v>
      </c>
      <c r="AV160" s="146" t="b">
        <f t="shared" si="74"/>
        <v>1</v>
      </c>
    </row>
    <row r="161" spans="1:48" ht="13">
      <c r="A161" s="26" t="s">
        <v>229</v>
      </c>
      <c r="B161" s="34" t="s">
        <v>52</v>
      </c>
      <c r="C161" s="113">
        <v>0</v>
      </c>
      <c r="D161" s="113">
        <v>0</v>
      </c>
      <c r="E161" s="113">
        <v>0</v>
      </c>
      <c r="F161" s="113">
        <v>0</v>
      </c>
      <c r="G161" s="118">
        <v>0</v>
      </c>
      <c r="H161" s="113">
        <v>2.4E-2</v>
      </c>
      <c r="I161" s="113">
        <v>3.7999999999999999E-2</v>
      </c>
      <c r="J161" s="85">
        <v>0</v>
      </c>
      <c r="K161" s="85">
        <v>-0.32900000000000001</v>
      </c>
      <c r="L161" s="118">
        <v>-0.26700000000000002</v>
      </c>
      <c r="M161" s="166">
        <v>-2E-3</v>
      </c>
      <c r="N161" s="166">
        <v>-2.7E-2</v>
      </c>
      <c r="O161" s="166">
        <v>-7.6</v>
      </c>
      <c r="P161" s="166">
        <v>-3.0489999999999999</v>
      </c>
      <c r="Q161" s="118">
        <v>-10.678000000000001</v>
      </c>
      <c r="R161" s="166">
        <v>8.4000000000000005E-2</v>
      </c>
      <c r="S161" s="166">
        <v>-2.3E-2</v>
      </c>
      <c r="T161" s="166">
        <v>-3.0000000000000001E-3</v>
      </c>
      <c r="U161" s="166">
        <v>6.0000000000000001E-3</v>
      </c>
      <c r="V161" s="118">
        <v>6.4000000000000001E-2</v>
      </c>
      <c r="W161" s="166">
        <v>0</v>
      </c>
      <c r="X161" s="166">
        <v>0</v>
      </c>
      <c r="Y161" s="166">
        <v>0</v>
      </c>
      <c r="Z161" s="165">
        <v>-2.3E-2</v>
      </c>
      <c r="AA161" s="118">
        <v>-2.3E-2</v>
      </c>
      <c r="AB161" s="118">
        <v>1.1890000000000001</v>
      </c>
      <c r="AC161" s="118">
        <v>64.781000000000006</v>
      </c>
      <c r="AD161" s="118">
        <v>-0.28999999999999998</v>
      </c>
      <c r="AE161" s="118">
        <v>-0.124</v>
      </c>
      <c r="AF161" s="118">
        <v>65.555999999999997</v>
      </c>
      <c r="AH161" s="207">
        <v>-2.3E-2</v>
      </c>
      <c r="AI161" s="196" t="str">
        <f t="shared" si="69"/>
        <v>x5,4</v>
      </c>
      <c r="AJ161" s="199"/>
      <c r="AK161" s="207">
        <v>-0.28999999999999998</v>
      </c>
      <c r="AL161" s="196">
        <f t="shared" si="70"/>
        <v>-0.57241379310344831</v>
      </c>
      <c r="AM161" s="199"/>
      <c r="AN161" s="207">
        <v>6.4000000000000001E-2</v>
      </c>
      <c r="AO161" s="196" t="str">
        <f t="shared" si="75"/>
        <v>ns</v>
      </c>
      <c r="AS161" s="146" t="b">
        <f t="shared" si="71"/>
        <v>0</v>
      </c>
      <c r="AT161" s="146" t="b">
        <f t="shared" si="72"/>
        <v>0</v>
      </c>
      <c r="AU161" s="146" t="b">
        <f t="shared" si="73"/>
        <v>1</v>
      </c>
      <c r="AV161" s="146" t="b">
        <f t="shared" si="74"/>
        <v>1</v>
      </c>
    </row>
    <row r="162" spans="1:48" ht="13">
      <c r="A162" s="26" t="s">
        <v>230</v>
      </c>
      <c r="B162" s="34" t="s">
        <v>54</v>
      </c>
      <c r="C162" s="113">
        <v>0</v>
      </c>
      <c r="D162" s="113">
        <v>0</v>
      </c>
      <c r="E162" s="113">
        <v>0</v>
      </c>
      <c r="F162" s="113">
        <v>0</v>
      </c>
      <c r="G162" s="118">
        <v>0</v>
      </c>
      <c r="H162" s="113">
        <v>0</v>
      </c>
      <c r="I162" s="113">
        <v>0</v>
      </c>
      <c r="J162" s="85">
        <v>0</v>
      </c>
      <c r="K162" s="85">
        <v>0</v>
      </c>
      <c r="L162" s="118">
        <v>0</v>
      </c>
      <c r="M162" s="166">
        <v>0</v>
      </c>
      <c r="N162" s="166">
        <v>0</v>
      </c>
      <c r="O162" s="166">
        <v>0</v>
      </c>
      <c r="P162" s="166">
        <v>0</v>
      </c>
      <c r="Q162" s="118">
        <v>0</v>
      </c>
      <c r="R162" s="166">
        <v>0</v>
      </c>
      <c r="S162" s="166">
        <v>0</v>
      </c>
      <c r="T162" s="166">
        <v>0</v>
      </c>
      <c r="U162" s="166">
        <v>0</v>
      </c>
      <c r="V162" s="118">
        <v>0</v>
      </c>
      <c r="W162" s="166">
        <v>0</v>
      </c>
      <c r="X162" s="166">
        <v>0</v>
      </c>
      <c r="Y162" s="166">
        <v>0</v>
      </c>
      <c r="Z162" s="165">
        <v>0</v>
      </c>
      <c r="AA162" s="118">
        <v>0</v>
      </c>
      <c r="AB162" s="118">
        <v>0</v>
      </c>
      <c r="AC162" s="118">
        <v>0</v>
      </c>
      <c r="AD162" s="118">
        <v>0</v>
      </c>
      <c r="AE162" s="118">
        <v>0</v>
      </c>
      <c r="AF162" s="118">
        <v>0</v>
      </c>
      <c r="AH162" s="207">
        <v>0</v>
      </c>
      <c r="AI162" s="196" t="str">
        <f t="shared" si="69"/>
        <v>ns</v>
      </c>
      <c r="AJ162" s="199"/>
      <c r="AK162" s="207">
        <v>0</v>
      </c>
      <c r="AL162" s="196" t="str">
        <f t="shared" si="70"/>
        <v>ns</v>
      </c>
      <c r="AM162" s="199"/>
      <c r="AN162" s="207">
        <v>0</v>
      </c>
      <c r="AO162" s="196" t="str">
        <f t="shared" si="75"/>
        <v>ns</v>
      </c>
      <c r="AS162" s="146" t="b">
        <f t="shared" si="71"/>
        <v>1</v>
      </c>
      <c r="AT162" s="146" t="b">
        <f t="shared" si="72"/>
        <v>1</v>
      </c>
      <c r="AU162" s="146" t="b">
        <f t="shared" si="73"/>
        <v>1</v>
      </c>
      <c r="AV162" s="146" t="b">
        <f t="shared" si="74"/>
        <v>1</v>
      </c>
    </row>
    <row r="163" spans="1:48" ht="13">
      <c r="A163" s="26" t="s">
        <v>231</v>
      </c>
      <c r="B163" s="33" t="s">
        <v>56</v>
      </c>
      <c r="C163" s="73">
        <v>88</v>
      </c>
      <c r="D163" s="73">
        <v>115</v>
      </c>
      <c r="E163" s="73">
        <v>81</v>
      </c>
      <c r="F163" s="73">
        <v>41</v>
      </c>
      <c r="G163" s="74">
        <v>325</v>
      </c>
      <c r="H163" s="73">
        <v>79.510000000000005</v>
      </c>
      <c r="I163" s="73">
        <v>93.159000000000006</v>
      </c>
      <c r="J163" s="87">
        <v>103.083</v>
      </c>
      <c r="K163" s="87">
        <v>20.797000000000001</v>
      </c>
      <c r="L163" s="74">
        <v>296.54899999999998</v>
      </c>
      <c r="M163" s="169">
        <v>84.605000000000004</v>
      </c>
      <c r="N163" s="169">
        <v>101.569</v>
      </c>
      <c r="O163" s="169">
        <v>82.162999999999997</v>
      </c>
      <c r="P163" s="169">
        <v>19.273</v>
      </c>
      <c r="Q163" s="74">
        <v>287.61</v>
      </c>
      <c r="R163" s="169">
        <v>86.888999999999996</v>
      </c>
      <c r="S163" s="169">
        <v>127.67700000000001</v>
      </c>
      <c r="T163" s="169">
        <v>92.418000000000006</v>
      </c>
      <c r="U163" s="169">
        <v>88.540999999999997</v>
      </c>
      <c r="V163" s="74">
        <v>395.52499999999998</v>
      </c>
      <c r="W163" s="169">
        <v>86.278999999999996</v>
      </c>
      <c r="X163" s="169">
        <v>119.599</v>
      </c>
      <c r="Y163" s="169">
        <v>117.33199999999999</v>
      </c>
      <c r="Z163" s="164">
        <v>106.161</v>
      </c>
      <c r="AA163" s="74">
        <v>429.37099999999998</v>
      </c>
      <c r="AB163" s="74">
        <v>68.495000000000005</v>
      </c>
      <c r="AC163" s="74">
        <v>51.140999999999998</v>
      </c>
      <c r="AD163" s="74">
        <v>93.174000000000007</v>
      </c>
      <c r="AE163" s="74">
        <v>45.008000000000003</v>
      </c>
      <c r="AF163" s="74">
        <v>257.81799999999998</v>
      </c>
      <c r="AH163" s="210">
        <v>106.161</v>
      </c>
      <c r="AI163" s="196">
        <f t="shared" si="69"/>
        <v>-0.57604016540914271</v>
      </c>
      <c r="AJ163" s="196"/>
      <c r="AK163" s="210">
        <v>93.174000000000007</v>
      </c>
      <c r="AL163" s="196">
        <f t="shared" si="70"/>
        <v>-0.51694678773048275</v>
      </c>
      <c r="AM163" s="196"/>
      <c r="AN163" s="210">
        <v>395.52499999999998</v>
      </c>
      <c r="AO163" s="196">
        <f t="shared" si="75"/>
        <v>8.5572340560015281E-2</v>
      </c>
      <c r="AS163" s="146" t="b">
        <f t="shared" si="71"/>
        <v>0</v>
      </c>
      <c r="AT163" s="146" t="b">
        <f t="shared" si="72"/>
        <v>0</v>
      </c>
      <c r="AU163" s="146" t="b">
        <f t="shared" si="73"/>
        <v>1</v>
      </c>
      <c r="AV163" s="146" t="b">
        <f t="shared" si="74"/>
        <v>1</v>
      </c>
    </row>
    <row r="164" spans="1:48" ht="13">
      <c r="A164" s="26" t="s">
        <v>232</v>
      </c>
      <c r="B164" s="34" t="s">
        <v>58</v>
      </c>
      <c r="C164" s="113">
        <v>-34</v>
      </c>
      <c r="D164" s="113">
        <v>-41</v>
      </c>
      <c r="E164" s="113">
        <v>-29</v>
      </c>
      <c r="F164" s="113">
        <v>-11</v>
      </c>
      <c r="G164" s="118">
        <v>-115</v>
      </c>
      <c r="H164" s="113">
        <v>-28.582999999999998</v>
      </c>
      <c r="I164" s="113">
        <v>-33.661000000000001</v>
      </c>
      <c r="J164" s="85">
        <v>-37.134</v>
      </c>
      <c r="K164" s="85">
        <v>-3.2629999999999999</v>
      </c>
      <c r="L164" s="118">
        <v>-102.64100000000001</v>
      </c>
      <c r="M164" s="166">
        <v>-29.39</v>
      </c>
      <c r="N164" s="166">
        <v>-32.874000000000002</v>
      </c>
      <c r="O164" s="166">
        <v>-28.14</v>
      </c>
      <c r="P164" s="166">
        <v>-8.907</v>
      </c>
      <c r="Q164" s="118">
        <v>-99.311000000000007</v>
      </c>
      <c r="R164" s="166">
        <v>-32.097000000000001</v>
      </c>
      <c r="S164" s="166">
        <v>-39.265999999999998</v>
      </c>
      <c r="T164" s="166">
        <v>-30.195</v>
      </c>
      <c r="U164" s="166">
        <v>-24.553999999999998</v>
      </c>
      <c r="V164" s="118">
        <v>-126.11199999999999</v>
      </c>
      <c r="W164" s="166">
        <v>-27.6</v>
      </c>
      <c r="X164" s="166">
        <v>-38.131</v>
      </c>
      <c r="Y164" s="166">
        <v>-34.911999999999999</v>
      </c>
      <c r="Z164" s="165">
        <v>-32.951999999999998</v>
      </c>
      <c r="AA164" s="118">
        <v>-133.595</v>
      </c>
      <c r="AB164" s="118">
        <v>-20.876000000000001</v>
      </c>
      <c r="AC164" s="118">
        <v>-16.643000000000001</v>
      </c>
      <c r="AD164" s="118">
        <v>-22.634</v>
      </c>
      <c r="AE164" s="118">
        <v>-7.8970000000000002</v>
      </c>
      <c r="AF164" s="118">
        <v>-68.05</v>
      </c>
      <c r="AH164" s="207">
        <v>-32.951999999999998</v>
      </c>
      <c r="AI164" s="196">
        <f t="shared" si="69"/>
        <v>-0.76034838553046857</v>
      </c>
      <c r="AJ164" s="199"/>
      <c r="AK164" s="207">
        <v>-22.634</v>
      </c>
      <c r="AL164" s="196">
        <f t="shared" si="70"/>
        <v>-0.65110011487143238</v>
      </c>
      <c r="AM164" s="199"/>
      <c r="AN164" s="207">
        <v>-126.11199999999999</v>
      </c>
      <c r="AO164" s="196">
        <f t="shared" si="75"/>
        <v>5.9336145648312577E-2</v>
      </c>
      <c r="AS164" s="146" t="b">
        <f t="shared" si="71"/>
        <v>0</v>
      </c>
      <c r="AT164" s="146" t="b">
        <f t="shared" si="72"/>
        <v>0</v>
      </c>
      <c r="AU164" s="146" t="b">
        <f t="shared" si="73"/>
        <v>1</v>
      </c>
      <c r="AV164" s="146" t="b">
        <f t="shared" si="74"/>
        <v>1</v>
      </c>
    </row>
    <row r="165" spans="1:48" ht="13">
      <c r="A165" s="26" t="s">
        <v>233</v>
      </c>
      <c r="B165" s="34" t="s">
        <v>60</v>
      </c>
      <c r="C165" s="113">
        <v>0</v>
      </c>
      <c r="D165" s="113">
        <v>0</v>
      </c>
      <c r="E165" s="113">
        <v>0</v>
      </c>
      <c r="F165" s="113">
        <v>0</v>
      </c>
      <c r="G165" s="118">
        <v>0</v>
      </c>
      <c r="H165" s="113">
        <v>0</v>
      </c>
      <c r="I165" s="113">
        <v>0</v>
      </c>
      <c r="J165" s="85">
        <v>0</v>
      </c>
      <c r="K165" s="85">
        <v>0</v>
      </c>
      <c r="L165" s="118">
        <v>0</v>
      </c>
      <c r="M165" s="166">
        <v>0</v>
      </c>
      <c r="N165" s="166">
        <v>0</v>
      </c>
      <c r="O165" s="166">
        <v>0</v>
      </c>
      <c r="P165" s="166">
        <v>0</v>
      </c>
      <c r="Q165" s="118">
        <v>0</v>
      </c>
      <c r="R165" s="166">
        <v>0</v>
      </c>
      <c r="S165" s="166">
        <v>0</v>
      </c>
      <c r="T165" s="166">
        <v>0</v>
      </c>
      <c r="U165" s="166">
        <v>0</v>
      </c>
      <c r="V165" s="118">
        <v>0</v>
      </c>
      <c r="W165" s="166">
        <v>0</v>
      </c>
      <c r="X165" s="166">
        <v>0</v>
      </c>
      <c r="Y165" s="166">
        <v>0</v>
      </c>
      <c r="Z165" s="165">
        <v>0</v>
      </c>
      <c r="AA165" s="118">
        <v>0</v>
      </c>
      <c r="AB165" s="118">
        <v>0</v>
      </c>
      <c r="AC165" s="118">
        <v>0</v>
      </c>
      <c r="AD165" s="118">
        <v>0</v>
      </c>
      <c r="AE165" s="118">
        <v>0</v>
      </c>
      <c r="AF165" s="118">
        <v>0</v>
      </c>
      <c r="AH165" s="207">
        <v>0</v>
      </c>
      <c r="AI165" s="196" t="str">
        <f t="shared" si="69"/>
        <v>ns</v>
      </c>
      <c r="AJ165" s="199"/>
      <c r="AK165" s="207">
        <v>0</v>
      </c>
      <c r="AL165" s="196" t="str">
        <f t="shared" si="70"/>
        <v>ns</v>
      </c>
      <c r="AM165" s="199"/>
      <c r="AN165" s="207">
        <v>0</v>
      </c>
      <c r="AO165" s="196" t="str">
        <f t="shared" si="75"/>
        <v>ns</v>
      </c>
      <c r="AS165" s="146" t="b">
        <f t="shared" si="71"/>
        <v>1</v>
      </c>
      <c r="AT165" s="146" t="b">
        <f t="shared" si="72"/>
        <v>1</v>
      </c>
      <c r="AU165" s="146" t="b">
        <f t="shared" si="73"/>
        <v>1</v>
      </c>
      <c r="AV165" s="146" t="b">
        <f t="shared" si="74"/>
        <v>1</v>
      </c>
    </row>
    <row r="166" spans="1:48" ht="13">
      <c r="A166" s="26" t="s">
        <v>234</v>
      </c>
      <c r="B166" s="33" t="s">
        <v>62</v>
      </c>
      <c r="C166" s="73">
        <v>54</v>
      </c>
      <c r="D166" s="73">
        <v>74</v>
      </c>
      <c r="E166" s="73">
        <v>52</v>
      </c>
      <c r="F166" s="73">
        <v>30</v>
      </c>
      <c r="G166" s="74">
        <v>210</v>
      </c>
      <c r="H166" s="73">
        <v>50.927</v>
      </c>
      <c r="I166" s="73">
        <v>59.497999999999998</v>
      </c>
      <c r="J166" s="87">
        <v>65.948999999999998</v>
      </c>
      <c r="K166" s="87">
        <v>17.533999999999999</v>
      </c>
      <c r="L166" s="74">
        <v>193.90799999999999</v>
      </c>
      <c r="M166" s="169">
        <v>55.215000000000003</v>
      </c>
      <c r="N166" s="169">
        <v>68.694999999999993</v>
      </c>
      <c r="O166" s="169">
        <v>54.023000000000003</v>
      </c>
      <c r="P166" s="169">
        <v>10.366</v>
      </c>
      <c r="Q166" s="74">
        <v>188.29900000000001</v>
      </c>
      <c r="R166" s="169">
        <v>54.792000000000002</v>
      </c>
      <c r="S166" s="169">
        <v>88.411000000000001</v>
      </c>
      <c r="T166" s="169">
        <v>62.222999999999999</v>
      </c>
      <c r="U166" s="169">
        <v>63.987000000000002</v>
      </c>
      <c r="V166" s="74">
        <v>269.41300000000001</v>
      </c>
      <c r="W166" s="169">
        <v>58.679000000000002</v>
      </c>
      <c r="X166" s="169">
        <v>81.468000000000004</v>
      </c>
      <c r="Y166" s="169">
        <v>82.42</v>
      </c>
      <c r="Z166" s="164">
        <v>73.209000000000003</v>
      </c>
      <c r="AA166" s="74">
        <v>295.77600000000001</v>
      </c>
      <c r="AB166" s="74">
        <v>47.619</v>
      </c>
      <c r="AC166" s="74">
        <v>34.497999999999998</v>
      </c>
      <c r="AD166" s="74">
        <v>70.540000000000006</v>
      </c>
      <c r="AE166" s="74">
        <v>37.110999999999997</v>
      </c>
      <c r="AF166" s="74">
        <v>189.768</v>
      </c>
      <c r="AH166" s="210">
        <v>73.209000000000003</v>
      </c>
      <c r="AI166" s="196">
        <f t="shared" si="69"/>
        <v>-0.49308145173407647</v>
      </c>
      <c r="AJ166" s="196"/>
      <c r="AK166" s="210">
        <v>70.540000000000006</v>
      </c>
      <c r="AL166" s="196">
        <f t="shared" si="70"/>
        <v>-0.47390133257726119</v>
      </c>
      <c r="AM166" s="196"/>
      <c r="AN166" s="210">
        <v>269.41300000000001</v>
      </c>
      <c r="AO166" s="196">
        <f t="shared" si="75"/>
        <v>9.7853481457836011E-2</v>
      </c>
      <c r="AS166" s="146" t="b">
        <f t="shared" si="71"/>
        <v>0</v>
      </c>
      <c r="AT166" s="146" t="b">
        <f t="shared" si="72"/>
        <v>0</v>
      </c>
      <c r="AU166" s="146" t="b">
        <f t="shared" si="73"/>
        <v>1</v>
      </c>
      <c r="AV166" s="146" t="b">
        <f t="shared" si="74"/>
        <v>1</v>
      </c>
    </row>
    <row r="167" spans="1:48" ht="13">
      <c r="A167" s="26" t="s">
        <v>235</v>
      </c>
      <c r="B167" s="34" t="s">
        <v>64</v>
      </c>
      <c r="C167" s="113">
        <v>-15</v>
      </c>
      <c r="D167" s="113">
        <v>-20</v>
      </c>
      <c r="E167" s="113">
        <v>-14</v>
      </c>
      <c r="F167" s="113">
        <v>-8</v>
      </c>
      <c r="G167" s="118">
        <v>-57</v>
      </c>
      <c r="H167" s="113">
        <v>-13.4331982446975</v>
      </c>
      <c r="I167" s="113">
        <v>-16.2409922091779</v>
      </c>
      <c r="J167" s="113">
        <v>-17.779990032488801</v>
      </c>
      <c r="K167" s="113">
        <v>-5.5053760705783796</v>
      </c>
      <c r="L167" s="118">
        <v>-52.959556556942502</v>
      </c>
      <c r="M167" s="166">
        <v>-14.983352194575501</v>
      </c>
      <c r="N167" s="166">
        <v>-18.891425122376202</v>
      </c>
      <c r="O167" s="166">
        <v>-15.696063545781399</v>
      </c>
      <c r="P167" s="166">
        <v>-3.7778193997184202</v>
      </c>
      <c r="Q167" s="118">
        <v>-53.348660262451503</v>
      </c>
      <c r="R167" s="166">
        <v>-15.3163885907012</v>
      </c>
      <c r="S167" s="166">
        <v>-24.629903931989301</v>
      </c>
      <c r="T167" s="166">
        <v>-17.3357747384117</v>
      </c>
      <c r="U167" s="166">
        <v>-17.4230941342012</v>
      </c>
      <c r="V167" s="118">
        <v>-74.705161395303406</v>
      </c>
      <c r="W167" s="166">
        <v>-16.020144910032499</v>
      </c>
      <c r="X167" s="166">
        <v>-22.132253434965101</v>
      </c>
      <c r="Y167" s="166">
        <v>-21.952775170194201</v>
      </c>
      <c r="Z167" s="165">
        <v>-19.552893329461199</v>
      </c>
      <c r="AA167" s="118">
        <v>-79.658066844653007</v>
      </c>
      <c r="AB167" s="118">
        <v>-13.238234856172101</v>
      </c>
      <c r="AC167" s="118">
        <v>-9.5107403837745501</v>
      </c>
      <c r="AD167" s="118">
        <v>-18.7262536340134</v>
      </c>
      <c r="AE167" s="118">
        <v>-10.446743430259399</v>
      </c>
      <c r="AF167" s="118">
        <v>-51.921972304219501</v>
      </c>
      <c r="AH167" s="207">
        <v>-19.552893329461199</v>
      </c>
      <c r="AI167" s="196">
        <f t="shared" si="69"/>
        <v>-0.46571879392811733</v>
      </c>
      <c r="AJ167" s="199"/>
      <c r="AK167" s="207">
        <v>-18.7262536340134</v>
      </c>
      <c r="AL167" s="196">
        <f t="shared" si="70"/>
        <v>-0.44213382802396339</v>
      </c>
      <c r="AM167" s="199"/>
      <c r="AN167" s="207">
        <v>-74.705161395303406</v>
      </c>
      <c r="AO167" s="196">
        <f t="shared" si="75"/>
        <v>6.6299374191044702E-2</v>
      </c>
      <c r="AS167" s="146" t="b">
        <f t="shared" si="71"/>
        <v>0</v>
      </c>
      <c r="AT167" s="146" t="b">
        <f t="shared" si="72"/>
        <v>0</v>
      </c>
      <c r="AU167" s="146" t="b">
        <f t="shared" si="73"/>
        <v>1</v>
      </c>
      <c r="AV167" s="146" t="b">
        <f t="shared" si="74"/>
        <v>1</v>
      </c>
    </row>
    <row r="168" spans="1:48" ht="13">
      <c r="A168" s="26" t="s">
        <v>236</v>
      </c>
      <c r="B168" s="41" t="s">
        <v>66</v>
      </c>
      <c r="C168" s="74">
        <v>39</v>
      </c>
      <c r="D168" s="74">
        <v>54</v>
      </c>
      <c r="E168" s="74">
        <v>38</v>
      </c>
      <c r="F168" s="74">
        <v>22</v>
      </c>
      <c r="G168" s="74">
        <v>153</v>
      </c>
      <c r="H168" s="74">
        <v>37.493801755302499</v>
      </c>
      <c r="I168" s="74">
        <v>43.257007790822101</v>
      </c>
      <c r="J168" s="88">
        <v>48.169009967511201</v>
      </c>
      <c r="K168" s="88">
        <v>12.028623929421601</v>
      </c>
      <c r="L168" s="74">
        <v>140.94844344305699</v>
      </c>
      <c r="M168" s="170">
        <v>40.231647805424501</v>
      </c>
      <c r="N168" s="170">
        <v>49.803574877623802</v>
      </c>
      <c r="O168" s="170">
        <v>38.326936454218597</v>
      </c>
      <c r="P168" s="170">
        <v>6.5881806002815999</v>
      </c>
      <c r="Q168" s="74">
        <v>134.95033973754801</v>
      </c>
      <c r="R168" s="170">
        <v>39.4756114092988</v>
      </c>
      <c r="S168" s="170">
        <v>63.781096068010598</v>
      </c>
      <c r="T168" s="170">
        <v>44.887225261588299</v>
      </c>
      <c r="U168" s="170">
        <v>46.563905865798802</v>
      </c>
      <c r="V168" s="74">
        <v>194.707838604697</v>
      </c>
      <c r="W168" s="170">
        <v>42.658855089967503</v>
      </c>
      <c r="X168" s="170">
        <v>59.335746565034903</v>
      </c>
      <c r="Y168" s="170">
        <v>60.467224829805801</v>
      </c>
      <c r="Z168" s="167">
        <v>53.656106670538797</v>
      </c>
      <c r="AA168" s="74">
        <v>216.117933155347</v>
      </c>
      <c r="AB168" s="74">
        <v>34.380765143827901</v>
      </c>
      <c r="AC168" s="74">
        <v>24.987259616225501</v>
      </c>
      <c r="AD168" s="74">
        <v>51.813746365986603</v>
      </c>
      <c r="AE168" s="74">
        <v>26.664256569740601</v>
      </c>
      <c r="AF168" s="74">
        <v>137.84602769578001</v>
      </c>
      <c r="AH168" s="210">
        <v>53.656106670538797</v>
      </c>
      <c r="AI168" s="196">
        <f t="shared" si="69"/>
        <v>-0.50305271432634036</v>
      </c>
      <c r="AJ168" s="196"/>
      <c r="AK168" s="210">
        <v>51.813746365986603</v>
      </c>
      <c r="AL168" s="196">
        <f t="shared" si="70"/>
        <v>-0.48538257817920516</v>
      </c>
      <c r="AM168" s="196"/>
      <c r="AN168" s="210">
        <v>194.707838604697</v>
      </c>
      <c r="AO168" s="196">
        <f t="shared" si="75"/>
        <v>0.10996010589033123</v>
      </c>
      <c r="AS168" s="146" t="b">
        <f t="shared" si="71"/>
        <v>0</v>
      </c>
      <c r="AT168" s="146" t="b">
        <f t="shared" si="72"/>
        <v>0</v>
      </c>
      <c r="AU168" s="146" t="b">
        <f t="shared" si="73"/>
        <v>1</v>
      </c>
      <c r="AV168" s="146" t="b">
        <f t="shared" si="74"/>
        <v>0</v>
      </c>
    </row>
    <row r="169" spans="1:48" ht="13">
      <c r="A169" s="26"/>
      <c r="H169" s="113"/>
      <c r="I169" s="113"/>
      <c r="J169" s="113"/>
      <c r="K169" s="113"/>
      <c r="L169" s="100"/>
      <c r="M169" s="165"/>
      <c r="N169" s="165"/>
      <c r="O169" s="165"/>
      <c r="P169" s="165"/>
      <c r="Q169" s="100"/>
      <c r="R169" s="165"/>
      <c r="S169" s="165"/>
      <c r="T169" s="165"/>
      <c r="U169" s="165"/>
      <c r="V169" s="100"/>
      <c r="W169" s="165"/>
      <c r="X169" s="165"/>
      <c r="Y169" s="165"/>
      <c r="Z169" s="165"/>
      <c r="AA169" s="165"/>
      <c r="AB169" s="165"/>
      <c r="AC169" s="165"/>
      <c r="AD169" s="165"/>
      <c r="AE169" s="165"/>
      <c r="AF169" s="165"/>
      <c r="AH169" s="208"/>
      <c r="AI169" s="205"/>
      <c r="AJ169" s="205"/>
      <c r="AK169" s="208"/>
      <c r="AL169" s="196" t="str">
        <f t="shared" ref="AL169" si="76">IF(ISERROR($AD169/AK169),"ns",IF($AD169/AK169&gt;200%,"x"&amp;(ROUND($AD169/AK169,1)),IF($AD169/AK169&lt;0,"ns",$AD169/AK169-1)))</f>
        <v>ns</v>
      </c>
      <c r="AM169" s="205"/>
      <c r="AN169" s="208"/>
      <c r="AO169" s="205"/>
    </row>
    <row r="170" spans="1:48" ht="16" thickBot="1">
      <c r="A170" s="26"/>
      <c r="B170" s="114" t="s">
        <v>237</v>
      </c>
      <c r="C170" s="115"/>
      <c r="D170" s="115"/>
      <c r="E170" s="115"/>
      <c r="F170" s="115"/>
      <c r="G170" s="115"/>
      <c r="H170" s="180"/>
      <c r="I170" s="180"/>
      <c r="J170" s="180"/>
      <c r="K170" s="180"/>
      <c r="L170" s="115"/>
      <c r="M170" s="181"/>
      <c r="N170" s="181"/>
      <c r="O170" s="181"/>
      <c r="P170" s="181"/>
      <c r="Q170" s="115"/>
      <c r="R170" s="181"/>
      <c r="S170" s="181"/>
      <c r="T170" s="181"/>
      <c r="U170" s="181"/>
      <c r="V170" s="115"/>
      <c r="W170" s="181"/>
      <c r="X170" s="181"/>
      <c r="Y170" s="181"/>
      <c r="Z170" s="181"/>
      <c r="AA170" s="181"/>
      <c r="AB170" s="181"/>
      <c r="AC170" s="181"/>
      <c r="AD170" s="181"/>
      <c r="AE170" s="181"/>
      <c r="AF170" s="181"/>
      <c r="AH170" s="223"/>
      <c r="AI170" s="223"/>
      <c r="AJ170" s="223"/>
      <c r="AK170" s="223"/>
      <c r="AL170" s="223"/>
      <c r="AM170" s="223"/>
      <c r="AN170" s="223"/>
      <c r="AO170" s="205"/>
    </row>
    <row r="171" spans="1:48" ht="13">
      <c r="A171" s="26"/>
      <c r="H171" s="113"/>
      <c r="I171" s="113"/>
      <c r="J171" s="113"/>
      <c r="K171" s="113"/>
      <c r="L171" s="100"/>
      <c r="M171" s="165"/>
      <c r="N171" s="165"/>
      <c r="O171" s="165"/>
      <c r="P171" s="165"/>
      <c r="Q171" s="100"/>
      <c r="R171" s="165"/>
      <c r="S171" s="165"/>
      <c r="T171" s="165"/>
      <c r="U171" s="165"/>
      <c r="V171" s="100"/>
      <c r="W171" s="165"/>
      <c r="X171" s="165"/>
      <c r="Y171" s="165"/>
      <c r="Z171" s="165"/>
      <c r="AA171" s="165"/>
      <c r="AB171" s="165"/>
      <c r="AC171" s="165"/>
      <c r="AD171" s="165"/>
      <c r="AE171" s="165"/>
      <c r="AF171" s="165"/>
      <c r="AH171" s="208"/>
      <c r="AI171" s="205"/>
      <c r="AJ171" s="205"/>
      <c r="AK171" s="208"/>
      <c r="AL171" s="205"/>
      <c r="AM171" s="205"/>
      <c r="AN171" s="208"/>
      <c r="AO171" s="205"/>
    </row>
    <row r="172" spans="1:48" ht="26">
      <c r="A172" s="26"/>
      <c r="B172" s="116" t="s">
        <v>36</v>
      </c>
      <c r="C172" s="117" t="s">
        <v>112</v>
      </c>
      <c r="D172" s="117" t="s">
        <v>113</v>
      </c>
      <c r="E172" s="117" t="s">
        <v>114</v>
      </c>
      <c r="F172" s="117" t="s">
        <v>115</v>
      </c>
      <c r="G172" s="117" t="s">
        <v>116</v>
      </c>
      <c r="H172" s="182" t="str">
        <f t="shared" ref="H172:AF172" si="77">H$14</f>
        <v>Q1-16
Stated</v>
      </c>
      <c r="I172" s="182" t="str">
        <f t="shared" si="77"/>
        <v>Q2-16
Stated</v>
      </c>
      <c r="J172" s="182" t="str">
        <f t="shared" si="77"/>
        <v>Q3-16
Stated</v>
      </c>
      <c r="K172" s="182" t="str">
        <f t="shared" si="77"/>
        <v>Q4-16
Stated</v>
      </c>
      <c r="L172" s="117" t="str">
        <f t="shared" si="77"/>
        <v>FY-2016
Stated</v>
      </c>
      <c r="M172" s="183" t="str">
        <f t="shared" si="77"/>
        <v>Q1-17
Stated</v>
      </c>
      <c r="N172" s="183" t="str">
        <f t="shared" si="77"/>
        <v>Q2-17
Stated</v>
      </c>
      <c r="O172" s="183" t="str">
        <f t="shared" si="77"/>
        <v>Q3-17
Stated</v>
      </c>
      <c r="P172" s="183" t="str">
        <f t="shared" si="77"/>
        <v>Q4-17
Stated</v>
      </c>
      <c r="Q172" s="117" t="str">
        <f t="shared" si="77"/>
        <v>FY-2017
Stated</v>
      </c>
      <c r="R172" s="183" t="str">
        <f t="shared" si="77"/>
        <v>Q1-18
Stated</v>
      </c>
      <c r="S172" s="183" t="str">
        <f t="shared" si="77"/>
        <v>Q2-18
Stated</v>
      </c>
      <c r="T172" s="183" t="str">
        <f t="shared" si="77"/>
        <v>Q3-18
Stated</v>
      </c>
      <c r="U172" s="183" t="str">
        <f t="shared" si="77"/>
        <v>Q4-18
Stated</v>
      </c>
      <c r="V172" s="117" t="str">
        <f t="shared" si="77"/>
        <v>FY-2018
Stated</v>
      </c>
      <c r="W172" s="183" t="str">
        <f t="shared" si="77"/>
        <v>Q1-19
Stated</v>
      </c>
      <c r="X172" s="183" t="str">
        <f t="shared" si="77"/>
        <v>Q2-19
Stated</v>
      </c>
      <c r="Y172" s="183" t="str">
        <f t="shared" si="77"/>
        <v>Q3-19
Stated</v>
      </c>
      <c r="Z172" s="183" t="str">
        <f t="shared" si="77"/>
        <v>Q4-19
Stated</v>
      </c>
      <c r="AA172" s="183" t="str">
        <f t="shared" si="77"/>
        <v>FY-2019
Stated</v>
      </c>
      <c r="AB172" s="183" t="str">
        <f t="shared" si="77"/>
        <v>Q1-20
Stated</v>
      </c>
      <c r="AC172" s="183" t="str">
        <f t="shared" si="77"/>
        <v>Q2-20
Stated</v>
      </c>
      <c r="AD172" s="183" t="str">
        <f t="shared" si="77"/>
        <v>Q3-20
Stated</v>
      </c>
      <c r="AE172" s="183" t="str">
        <f t="shared" si="77"/>
        <v>Q4-20
Stated</v>
      </c>
      <c r="AF172" s="183" t="str">
        <f t="shared" si="77"/>
        <v>FY-2020
Stated</v>
      </c>
      <c r="AH172" s="162" t="str">
        <f t="shared" ref="AH172" si="78">AH$14</f>
        <v>Q4-19
Stated</v>
      </c>
      <c r="AI172" s="163" t="str">
        <f>AI$14</f>
        <v>Q4/Q4</v>
      </c>
      <c r="AJ172" s="163"/>
      <c r="AK172" s="162" t="str">
        <f>AK$14</f>
        <v>Q3-20
Stated</v>
      </c>
      <c r="AL172" s="163" t="str">
        <f>AL$14</f>
        <v>Q4/Q3</v>
      </c>
      <c r="AM172" s="163"/>
      <c r="AN172" s="162" t="str">
        <f>AN$14</f>
        <v>FY-2018
Stated</v>
      </c>
      <c r="AO172" s="163" t="str">
        <f>AO$14</f>
        <v>FY/FY</v>
      </c>
    </row>
    <row r="173" spans="1:48" ht="13">
      <c r="A173" s="26"/>
      <c r="B173" s="31"/>
      <c r="H173" s="113"/>
      <c r="I173" s="113"/>
      <c r="J173" s="113"/>
      <c r="K173" s="113"/>
      <c r="L173" s="100"/>
      <c r="M173" s="165"/>
      <c r="N173" s="165"/>
      <c r="O173" s="165"/>
      <c r="P173" s="165"/>
      <c r="Q173" s="100"/>
      <c r="R173" s="165"/>
      <c r="S173" s="165"/>
      <c r="T173" s="165"/>
      <c r="U173" s="165"/>
      <c r="V173" s="100"/>
      <c r="W173" s="165"/>
      <c r="X173" s="165"/>
      <c r="Y173" s="165"/>
      <c r="Z173" s="165"/>
      <c r="AA173" s="165"/>
      <c r="AB173" s="165"/>
      <c r="AC173" s="165"/>
      <c r="AD173" s="165"/>
      <c r="AE173" s="165"/>
      <c r="AF173" s="165"/>
      <c r="AH173" s="208"/>
      <c r="AI173" s="205"/>
      <c r="AJ173" s="205"/>
      <c r="AK173" s="208"/>
      <c r="AL173" s="205"/>
      <c r="AM173" s="205"/>
      <c r="AN173" s="208"/>
      <c r="AO173" s="205"/>
    </row>
    <row r="174" spans="1:48" ht="13">
      <c r="A174" s="26" t="s">
        <v>238</v>
      </c>
      <c r="B174" s="33" t="s">
        <v>38</v>
      </c>
      <c r="C174" s="73">
        <v>226</v>
      </c>
      <c r="D174" s="73">
        <v>244</v>
      </c>
      <c r="E174" s="73">
        <v>230</v>
      </c>
      <c r="F174" s="73">
        <v>233</v>
      </c>
      <c r="G174" s="74">
        <v>933</v>
      </c>
      <c r="H174" s="73">
        <v>226.11893180749499</v>
      </c>
      <c r="I174" s="73">
        <v>224.018780472961</v>
      </c>
      <c r="J174" s="87">
        <v>226.689670324215</v>
      </c>
      <c r="K174" s="87">
        <v>202.535299590732</v>
      </c>
      <c r="L174" s="74">
        <v>879.36268219540295</v>
      </c>
      <c r="M174" s="169">
        <v>206.175937344435</v>
      </c>
      <c r="N174" s="169">
        <v>202.754820229128</v>
      </c>
      <c r="O174" s="169">
        <v>206.30443424034601</v>
      </c>
      <c r="P174" s="169">
        <v>204.90513564228195</v>
      </c>
      <c r="Q174" s="74">
        <v>820.14032745619011</v>
      </c>
      <c r="R174" s="169">
        <v>206.62904857053499</v>
      </c>
      <c r="S174" s="169">
        <v>211.897786998561</v>
      </c>
      <c r="T174" s="169">
        <v>209.13012656237601</v>
      </c>
      <c r="U174" s="169">
        <v>219.68028997292899</v>
      </c>
      <c r="V174" s="74">
        <v>847.33725210440105</v>
      </c>
      <c r="W174" s="169">
        <v>224.30136098015299</v>
      </c>
      <c r="X174" s="169">
        <v>231.90880037981199</v>
      </c>
      <c r="Y174" s="169">
        <v>229.58144304153799</v>
      </c>
      <c r="Z174" s="164">
        <v>227.20069609989901</v>
      </c>
      <c r="AA174" s="74">
        <v>912.99230050140204</v>
      </c>
      <c r="AB174" s="74">
        <v>226.182429115931</v>
      </c>
      <c r="AC174" s="74">
        <v>209.14707946226301</v>
      </c>
      <c r="AD174" s="74">
        <v>194.96898736737401</v>
      </c>
      <c r="AE174" s="74">
        <v>202.31123574118101</v>
      </c>
      <c r="AF174" s="74">
        <v>832.60973168674798</v>
      </c>
      <c r="AH174" s="210">
        <v>227.20069609989901</v>
      </c>
      <c r="AI174" s="196">
        <f t="shared" ref="AI174:AI186" si="79">IF(ISERROR($AE174/AH174),"ns",IF($AE174/AH174&gt;200%,"x"&amp;(ROUND($AE174/AH174,1)),IF($AE174/AH174&lt;0,"ns",$AE174/AH174-1)))</f>
        <v>-0.10954834551991965</v>
      </c>
      <c r="AJ174" s="196"/>
      <c r="AK174" s="210">
        <v>194.96898736737401</v>
      </c>
      <c r="AL174" s="196">
        <f t="shared" ref="AL174:AL186" si="80">IF(ISERROR($AE174/AK174),"ns",IF($AE174/AK174&gt;200%,"x"&amp;(ROUND($AE174/AK174,1)),IF($AE174/AK174&lt;0,"ns",$AE174/AK174-1)))</f>
        <v>3.7658544945777583E-2</v>
      </c>
      <c r="AM174" s="196"/>
      <c r="AN174" s="210">
        <v>847.33725210440105</v>
      </c>
      <c r="AO174" s="196">
        <f>IF(ISERROR($AA174/AN174),"ns",IF($AA174/AN174&gt;200%,"x"&amp;(ROUND($AA174/AN174,1)),IF($AA174/AN174&lt;0,"ns",$AA174/AN174-1)))</f>
        <v>7.748396312559569E-2</v>
      </c>
      <c r="AS174" s="146" t="b">
        <f t="shared" ref="AS174:AS186" si="81">AH174=X174</f>
        <v>0</v>
      </c>
      <c r="AT174" s="146" t="b">
        <f t="shared" ref="AT174:AT186" si="82">AK174=AB174</f>
        <v>0</v>
      </c>
      <c r="AU174" s="146" t="b">
        <f t="shared" ref="AU174:AU186" si="83">AN174=V174</f>
        <v>1</v>
      </c>
      <c r="AV174" s="146" t="b">
        <f t="shared" ref="AV174:AV186" si="84">V174=(R:R+S:S+T:T+U:U)</f>
        <v>1</v>
      </c>
    </row>
    <row r="175" spans="1:48" ht="13">
      <c r="A175" s="26" t="s">
        <v>239</v>
      </c>
      <c r="B175" s="34" t="s">
        <v>40</v>
      </c>
      <c r="C175" s="113">
        <v>-152</v>
      </c>
      <c r="D175" s="113">
        <v>-130</v>
      </c>
      <c r="E175" s="113">
        <v>-124</v>
      </c>
      <c r="F175" s="113">
        <v>-151</v>
      </c>
      <c r="G175" s="118">
        <v>-557</v>
      </c>
      <c r="H175" s="113">
        <v>-141.23110902467999</v>
      </c>
      <c r="I175" s="113">
        <v>-131.84359744394001</v>
      </c>
      <c r="J175" s="85">
        <v>-128.75445902991399</v>
      </c>
      <c r="K175" s="85">
        <v>-128.43797144276101</v>
      </c>
      <c r="L175" s="118">
        <v>-530.26713694129501</v>
      </c>
      <c r="M175" s="166">
        <v>-131.705628923658</v>
      </c>
      <c r="N175" s="166">
        <v>-121.00255248923401</v>
      </c>
      <c r="O175" s="166">
        <v>-121.335076893536</v>
      </c>
      <c r="P175" s="166">
        <v>-134.08791384064995</v>
      </c>
      <c r="Q175" s="118">
        <v>-508.13117214707995</v>
      </c>
      <c r="R175" s="166">
        <v>-134.84748941124101</v>
      </c>
      <c r="S175" s="166">
        <v>-127.30352108217799</v>
      </c>
      <c r="T175" s="166">
        <v>-126.260405855475</v>
      </c>
      <c r="U175" s="166">
        <v>-135.94605598881199</v>
      </c>
      <c r="V175" s="118">
        <v>-524.35747233770599</v>
      </c>
      <c r="W175" s="166">
        <v>-136.18039547209901</v>
      </c>
      <c r="X175" s="166">
        <v>-140.69087192888699</v>
      </c>
      <c r="Y175" s="166">
        <v>-138.42651217847799</v>
      </c>
      <c r="Z175" s="166">
        <v>-136.20399544744899</v>
      </c>
      <c r="AA175" s="118">
        <v>-551.50177502691201</v>
      </c>
      <c r="AB175" s="118">
        <v>-150.88050523195599</v>
      </c>
      <c r="AC175" s="118">
        <v>-129.92364289882701</v>
      </c>
      <c r="AD175" s="118">
        <v>-133.547571376505</v>
      </c>
      <c r="AE175" s="118">
        <v>-132.36945285501901</v>
      </c>
      <c r="AF175" s="118">
        <v>-546.72117236230599</v>
      </c>
      <c r="AH175" s="207">
        <v>-136.20399544744899</v>
      </c>
      <c r="AI175" s="196">
        <f t="shared" si="79"/>
        <v>-2.8152937656733101E-2</v>
      </c>
      <c r="AJ175" s="199"/>
      <c r="AK175" s="207">
        <v>-133.547571376505</v>
      </c>
      <c r="AL175" s="196">
        <f t="shared" si="80"/>
        <v>-8.8217143100609574E-3</v>
      </c>
      <c r="AM175" s="199"/>
      <c r="AN175" s="207">
        <v>-524.35747233770599</v>
      </c>
      <c r="AO175" s="196">
        <f t="shared" ref="AO175:AO186" si="85">IF(ISERROR($AA175/AN175),"ns",IF($AA175/AN175&gt;200%,"x"&amp;(ROUND($AA175/AN175,1)),IF($AA175/AN175&lt;0,"ns",$AA175/AN175-1)))</f>
        <v>5.1766789110853084E-2</v>
      </c>
      <c r="AS175" s="146" t="b">
        <f t="shared" si="81"/>
        <v>0</v>
      </c>
      <c r="AT175" s="146" t="b">
        <f t="shared" si="82"/>
        <v>0</v>
      </c>
      <c r="AU175" s="146" t="b">
        <f t="shared" si="83"/>
        <v>1</v>
      </c>
      <c r="AV175" s="146" t="b">
        <f t="shared" si="84"/>
        <v>1</v>
      </c>
    </row>
    <row r="176" spans="1:48" ht="13">
      <c r="A176" s="26" t="s">
        <v>240</v>
      </c>
      <c r="B176" s="33" t="s">
        <v>44</v>
      </c>
      <c r="C176" s="73">
        <v>74</v>
      </c>
      <c r="D176" s="73">
        <v>114</v>
      </c>
      <c r="E176" s="73">
        <v>106</v>
      </c>
      <c r="F176" s="73">
        <v>82</v>
      </c>
      <c r="G176" s="74">
        <v>376</v>
      </c>
      <c r="H176" s="73">
        <v>84.887822782815306</v>
      </c>
      <c r="I176" s="73">
        <v>92.175183029020701</v>
      </c>
      <c r="J176" s="87">
        <v>97.9352112943008</v>
      </c>
      <c r="K176" s="87">
        <v>74.097328147971098</v>
      </c>
      <c r="L176" s="74">
        <v>349.095545254108</v>
      </c>
      <c r="M176" s="169">
        <v>74.4703084207774</v>
      </c>
      <c r="N176" s="169">
        <v>81.752267739894407</v>
      </c>
      <c r="O176" s="169">
        <v>84.969357346809403</v>
      </c>
      <c r="P176" s="169">
        <v>70.817221801632002</v>
      </c>
      <c r="Q176" s="74">
        <v>312.009155309113</v>
      </c>
      <c r="R176" s="169">
        <v>71.781559159294503</v>
      </c>
      <c r="S176" s="169">
        <v>84.594265916382696</v>
      </c>
      <c r="T176" s="169">
        <v>82.869720706900907</v>
      </c>
      <c r="U176" s="169">
        <v>83.734233984116301</v>
      </c>
      <c r="V176" s="74">
        <v>322.97977976669398</v>
      </c>
      <c r="W176" s="169">
        <v>88.1209655080538</v>
      </c>
      <c r="X176" s="169">
        <v>91.217928450924902</v>
      </c>
      <c r="Y176" s="169">
        <v>91.154930863060699</v>
      </c>
      <c r="Z176" s="169">
        <v>90.996700652450201</v>
      </c>
      <c r="AA176" s="74">
        <v>361.49052547449003</v>
      </c>
      <c r="AB176" s="74">
        <v>75.301923883975405</v>
      </c>
      <c r="AC176" s="74">
        <v>79.223436563436493</v>
      </c>
      <c r="AD176" s="74">
        <v>61.4214159908691</v>
      </c>
      <c r="AE176" s="74">
        <v>69.941782886161306</v>
      </c>
      <c r="AF176" s="74">
        <v>285.88855932444199</v>
      </c>
      <c r="AH176" s="210">
        <v>90.996700652450201</v>
      </c>
      <c r="AI176" s="196">
        <f t="shared" si="79"/>
        <v>-0.23138111179113352</v>
      </c>
      <c r="AJ176" s="196"/>
      <c r="AK176" s="210">
        <v>61.4214159908691</v>
      </c>
      <c r="AL176" s="196">
        <f t="shared" si="80"/>
        <v>0.13871980575242415</v>
      </c>
      <c r="AM176" s="196"/>
      <c r="AN176" s="210">
        <v>322.97977976669398</v>
      </c>
      <c r="AO176" s="196">
        <f t="shared" si="85"/>
        <v>0.11923577920455108</v>
      </c>
      <c r="AS176" s="146" t="b">
        <f t="shared" si="81"/>
        <v>0</v>
      </c>
      <c r="AT176" s="146" t="b">
        <f t="shared" si="82"/>
        <v>0</v>
      </c>
      <c r="AU176" s="146" t="b">
        <f t="shared" si="83"/>
        <v>1</v>
      </c>
      <c r="AV176" s="146" t="b">
        <f t="shared" si="84"/>
        <v>1</v>
      </c>
    </row>
    <row r="177" spans="1:48" ht="13">
      <c r="A177" s="26" t="s">
        <v>241</v>
      </c>
      <c r="B177" s="34" t="s">
        <v>46</v>
      </c>
      <c r="C177" s="113">
        <v>-50</v>
      </c>
      <c r="D177" s="113">
        <v>-50</v>
      </c>
      <c r="E177" s="113">
        <v>-51</v>
      </c>
      <c r="F177" s="113">
        <v>-49</v>
      </c>
      <c r="G177" s="118">
        <v>-200</v>
      </c>
      <c r="H177" s="113">
        <v>-41.400452572505301</v>
      </c>
      <c r="I177" s="113">
        <v>-30.919483697593101</v>
      </c>
      <c r="J177" s="85">
        <v>-37.932970544461298</v>
      </c>
      <c r="K177" s="85">
        <v>-40.9414383625478</v>
      </c>
      <c r="L177" s="118">
        <v>-151.19434517710701</v>
      </c>
      <c r="M177" s="166">
        <v>-28.683678822935299</v>
      </c>
      <c r="N177" s="166">
        <v>-23.961264694218801</v>
      </c>
      <c r="O177" s="166">
        <v>-33.276684311953098</v>
      </c>
      <c r="P177" s="166">
        <v>-29.377390798636995</v>
      </c>
      <c r="Q177" s="118">
        <v>-115.29901862774398</v>
      </c>
      <c r="R177" s="166">
        <v>-14.646010553513999</v>
      </c>
      <c r="S177" s="166">
        <v>-23.1546117954903</v>
      </c>
      <c r="T177" s="166">
        <v>-25.430466901247598</v>
      </c>
      <c r="U177" s="166">
        <v>-19.2940207214399</v>
      </c>
      <c r="V177" s="118">
        <v>-82.525109971691705</v>
      </c>
      <c r="W177" s="166">
        <v>-21.767049521877698</v>
      </c>
      <c r="X177" s="166">
        <v>-22.7060001352135</v>
      </c>
      <c r="Y177" s="166">
        <v>-22.651225583527999</v>
      </c>
      <c r="Z177" s="166">
        <v>-16.318659106431301</v>
      </c>
      <c r="AA177" s="118">
        <v>-83.442934347050496</v>
      </c>
      <c r="AB177" s="118">
        <v>-32.9286372953419</v>
      </c>
      <c r="AC177" s="118">
        <v>-52.151673019713101</v>
      </c>
      <c r="AD177" s="118">
        <v>-38.030164145268301</v>
      </c>
      <c r="AE177" s="118">
        <v>-18.4235942639272</v>
      </c>
      <c r="AF177" s="118">
        <v>-141.53406872425001</v>
      </c>
      <c r="AH177" s="207">
        <v>-16.318659106431301</v>
      </c>
      <c r="AI177" s="196">
        <f t="shared" si="79"/>
        <v>0.12898946805416922</v>
      </c>
      <c r="AJ177" s="199"/>
      <c r="AK177" s="207">
        <v>-38.030164145268301</v>
      </c>
      <c r="AL177" s="196">
        <f t="shared" si="80"/>
        <v>-0.5155531226856549</v>
      </c>
      <c r="AM177" s="199"/>
      <c r="AN177" s="207">
        <v>-82.525109971691705</v>
      </c>
      <c r="AO177" s="196">
        <f t="shared" si="85"/>
        <v>1.1121758888581024E-2</v>
      </c>
      <c r="AS177" s="146" t="b">
        <f t="shared" si="81"/>
        <v>0</v>
      </c>
      <c r="AT177" s="146" t="b">
        <f t="shared" si="82"/>
        <v>0</v>
      </c>
      <c r="AU177" s="146" t="b">
        <f t="shared" si="83"/>
        <v>1</v>
      </c>
      <c r="AV177" s="146" t="b">
        <f t="shared" si="84"/>
        <v>0</v>
      </c>
    </row>
    <row r="178" spans="1:48" ht="13">
      <c r="A178" s="26" t="s">
        <v>242</v>
      </c>
      <c r="B178" s="34" t="s">
        <v>50</v>
      </c>
      <c r="C178" s="113">
        <v>0</v>
      </c>
      <c r="D178" s="113">
        <v>0</v>
      </c>
      <c r="E178" s="113">
        <v>0</v>
      </c>
      <c r="F178" s="113">
        <v>0</v>
      </c>
      <c r="G178" s="118">
        <v>0</v>
      </c>
      <c r="H178" s="113">
        <v>-8.3273001483905799E-4</v>
      </c>
      <c r="I178" s="113">
        <v>2.5806241630539297E-4</v>
      </c>
      <c r="J178" s="85">
        <v>1.45040918034537E-2</v>
      </c>
      <c r="K178" s="85">
        <v>-1.39294242044201E-2</v>
      </c>
      <c r="L178" s="118">
        <v>0</v>
      </c>
      <c r="M178" s="166">
        <v>0</v>
      </c>
      <c r="N178" s="166">
        <v>0</v>
      </c>
      <c r="O178" s="166">
        <v>0</v>
      </c>
      <c r="P178" s="166">
        <v>0</v>
      </c>
      <c r="Q178" s="118">
        <v>0</v>
      </c>
      <c r="R178" s="166">
        <v>0</v>
      </c>
      <c r="S178" s="166">
        <v>0</v>
      </c>
      <c r="T178" s="166">
        <v>0</v>
      </c>
      <c r="U178" s="166">
        <v>0</v>
      </c>
      <c r="V178" s="118">
        <v>0</v>
      </c>
      <c r="W178" s="166">
        <v>0</v>
      </c>
      <c r="X178" s="166">
        <v>0</v>
      </c>
      <c r="Y178" s="166">
        <v>0</v>
      </c>
      <c r="Z178" s="166">
        <v>0</v>
      </c>
      <c r="AA178" s="118">
        <v>0</v>
      </c>
      <c r="AB178" s="118">
        <v>0</v>
      </c>
      <c r="AC178" s="118">
        <v>0</v>
      </c>
      <c r="AD178" s="118">
        <v>0</v>
      </c>
      <c r="AE178" s="118">
        <v>0</v>
      </c>
      <c r="AF178" s="118">
        <v>0</v>
      </c>
      <c r="AH178" s="207">
        <v>0</v>
      </c>
      <c r="AI178" s="196" t="str">
        <f t="shared" si="79"/>
        <v>ns</v>
      </c>
      <c r="AJ178" s="199"/>
      <c r="AK178" s="207">
        <v>0</v>
      </c>
      <c r="AL178" s="196" t="str">
        <f t="shared" si="80"/>
        <v>ns</v>
      </c>
      <c r="AM178" s="199"/>
      <c r="AN178" s="207">
        <v>0</v>
      </c>
      <c r="AO178" s="196" t="str">
        <f t="shared" si="85"/>
        <v>ns</v>
      </c>
      <c r="AS178" s="146" t="b">
        <f t="shared" si="81"/>
        <v>1</v>
      </c>
      <c r="AT178" s="146" t="b">
        <f t="shared" si="82"/>
        <v>1</v>
      </c>
      <c r="AU178" s="146" t="b">
        <f t="shared" si="83"/>
        <v>1</v>
      </c>
      <c r="AV178" s="146" t="b">
        <f t="shared" si="84"/>
        <v>1</v>
      </c>
    </row>
    <row r="179" spans="1:48" ht="13">
      <c r="A179" s="26" t="s">
        <v>243</v>
      </c>
      <c r="B179" s="34" t="s">
        <v>52</v>
      </c>
      <c r="C179" s="113">
        <v>0</v>
      </c>
      <c r="D179" s="113">
        <v>0</v>
      </c>
      <c r="E179" s="113">
        <v>2</v>
      </c>
      <c r="F179" s="113">
        <v>0</v>
      </c>
      <c r="G179" s="118">
        <v>2</v>
      </c>
      <c r="H179" s="113">
        <v>-1.9606916704988799E-2</v>
      </c>
      <c r="I179" s="113">
        <v>0.15156531218854899</v>
      </c>
      <c r="J179" s="85">
        <v>0.73761952285131005</v>
      </c>
      <c r="K179" s="85">
        <v>-1.0863119096037499</v>
      </c>
      <c r="L179" s="118">
        <v>-0.21673399126887899</v>
      </c>
      <c r="M179" s="166">
        <v>0.22097630316276201</v>
      </c>
      <c r="N179" s="166">
        <v>4.2220736637489299E-2</v>
      </c>
      <c r="O179" s="166">
        <v>6.8918208029223197E-3</v>
      </c>
      <c r="P179" s="166">
        <v>-1.21311940977994</v>
      </c>
      <c r="Q179" s="118">
        <v>-0.94303054917679852</v>
      </c>
      <c r="R179" s="166">
        <v>-0.135384483011318</v>
      </c>
      <c r="S179" s="166">
        <v>-0.14558326052595699</v>
      </c>
      <c r="T179" s="166">
        <v>0.45432934130372998</v>
      </c>
      <c r="U179" s="166">
        <v>13.919449163853301</v>
      </c>
      <c r="V179" s="118">
        <v>14.0928107616198</v>
      </c>
      <c r="W179" s="166">
        <v>6.3177467943121499E-2</v>
      </c>
      <c r="X179" s="166">
        <v>-1.0703719934462801</v>
      </c>
      <c r="Y179" s="166">
        <v>-2.7647706452485599E-2</v>
      </c>
      <c r="Z179" s="166">
        <v>3.4203228722282701</v>
      </c>
      <c r="AA179" s="118">
        <v>2.3854806402726201</v>
      </c>
      <c r="AB179" s="118">
        <v>-9.0519158831144503E-2</v>
      </c>
      <c r="AC179" s="118">
        <v>-6.7135703186720894E-2</v>
      </c>
      <c r="AD179" s="118">
        <v>6.5156125904963904</v>
      </c>
      <c r="AE179" s="118">
        <v>-0.234921422005856</v>
      </c>
      <c r="AF179" s="118">
        <v>6.1230363064726703</v>
      </c>
      <c r="AH179" s="207">
        <v>3.4203228722282701</v>
      </c>
      <c r="AI179" s="196" t="str">
        <f t="shared" si="79"/>
        <v>ns</v>
      </c>
      <c r="AJ179" s="199"/>
      <c r="AK179" s="207">
        <v>6.5156125904963904</v>
      </c>
      <c r="AL179" s="196" t="str">
        <f t="shared" si="80"/>
        <v>ns</v>
      </c>
      <c r="AM179" s="199"/>
      <c r="AN179" s="207">
        <v>14.0928107616198</v>
      </c>
      <c r="AO179" s="196">
        <f t="shared" si="85"/>
        <v>-0.83073066965681464</v>
      </c>
      <c r="AS179" s="146" t="b">
        <f t="shared" si="81"/>
        <v>0</v>
      </c>
      <c r="AT179" s="146" t="b">
        <f t="shared" si="82"/>
        <v>0</v>
      </c>
      <c r="AU179" s="146" t="b">
        <f t="shared" si="83"/>
        <v>1</v>
      </c>
      <c r="AV179" s="146" t="b">
        <f t="shared" si="84"/>
        <v>1</v>
      </c>
    </row>
    <row r="180" spans="1:48" ht="13">
      <c r="A180" s="26" t="s">
        <v>244</v>
      </c>
      <c r="B180" s="34" t="s">
        <v>54</v>
      </c>
      <c r="C180" s="113">
        <v>0</v>
      </c>
      <c r="D180" s="113">
        <v>0</v>
      </c>
      <c r="E180" s="113">
        <v>0</v>
      </c>
      <c r="F180" s="113">
        <v>0</v>
      </c>
      <c r="G180" s="118">
        <v>0</v>
      </c>
      <c r="H180" s="113">
        <v>0</v>
      </c>
      <c r="I180" s="113">
        <v>0</v>
      </c>
      <c r="J180" s="85">
        <v>0</v>
      </c>
      <c r="K180" s="85">
        <v>0</v>
      </c>
      <c r="L180" s="118">
        <v>0</v>
      </c>
      <c r="M180" s="166">
        <v>0</v>
      </c>
      <c r="N180" s="166">
        <v>0</v>
      </c>
      <c r="O180" s="166">
        <v>0</v>
      </c>
      <c r="P180" s="166">
        <v>3.5570414469111698E-4</v>
      </c>
      <c r="Q180" s="118">
        <v>3.5570414469111698E-4</v>
      </c>
      <c r="R180" s="166">
        <v>0</v>
      </c>
      <c r="S180" s="166">
        <v>0</v>
      </c>
      <c r="T180" s="166">
        <v>0</v>
      </c>
      <c r="U180" s="166">
        <v>0</v>
      </c>
      <c r="V180" s="118">
        <v>0</v>
      </c>
      <c r="W180" s="166">
        <v>0</v>
      </c>
      <c r="X180" s="166">
        <v>0</v>
      </c>
      <c r="Y180" s="166">
        <v>0</v>
      </c>
      <c r="Z180" s="166">
        <v>0</v>
      </c>
      <c r="AA180" s="118">
        <v>0</v>
      </c>
      <c r="AB180" s="118">
        <v>0</v>
      </c>
      <c r="AC180" s="118">
        <v>0</v>
      </c>
      <c r="AD180" s="118">
        <v>0</v>
      </c>
      <c r="AE180" s="118">
        <v>0</v>
      </c>
      <c r="AF180" s="118">
        <v>0</v>
      </c>
      <c r="AH180" s="207">
        <v>0</v>
      </c>
      <c r="AI180" s="196" t="str">
        <f t="shared" si="79"/>
        <v>ns</v>
      </c>
      <c r="AJ180" s="199"/>
      <c r="AK180" s="207">
        <v>0</v>
      </c>
      <c r="AL180" s="196" t="str">
        <f t="shared" si="80"/>
        <v>ns</v>
      </c>
      <c r="AM180" s="199"/>
      <c r="AN180" s="207">
        <v>0</v>
      </c>
      <c r="AO180" s="196" t="str">
        <f t="shared" si="85"/>
        <v>ns</v>
      </c>
      <c r="AS180" s="146" t="b">
        <f t="shared" si="81"/>
        <v>1</v>
      </c>
      <c r="AT180" s="146" t="b">
        <f t="shared" si="82"/>
        <v>1</v>
      </c>
      <c r="AU180" s="146" t="b">
        <f t="shared" si="83"/>
        <v>1</v>
      </c>
      <c r="AV180" s="146" t="b">
        <f t="shared" si="84"/>
        <v>1</v>
      </c>
    </row>
    <row r="181" spans="1:48" ht="13">
      <c r="A181" s="26" t="s">
        <v>245</v>
      </c>
      <c r="B181" s="33" t="s">
        <v>56</v>
      </c>
      <c r="C181" s="73">
        <v>24</v>
      </c>
      <c r="D181" s="73">
        <v>64</v>
      </c>
      <c r="E181" s="73">
        <v>57</v>
      </c>
      <c r="F181" s="73">
        <v>35</v>
      </c>
      <c r="G181" s="74">
        <v>180</v>
      </c>
      <c r="H181" s="73">
        <v>43.466930563590203</v>
      </c>
      <c r="I181" s="73">
        <v>61.407522706032502</v>
      </c>
      <c r="J181" s="87">
        <v>60.754364364494201</v>
      </c>
      <c r="K181" s="87">
        <v>32.055648451614601</v>
      </c>
      <c r="L181" s="74">
        <v>197.684466085732</v>
      </c>
      <c r="M181" s="169">
        <v>46.007605901004901</v>
      </c>
      <c r="N181" s="169">
        <v>57.833223782313098</v>
      </c>
      <c r="O181" s="169">
        <v>51.699564855659297</v>
      </c>
      <c r="P181" s="169">
        <v>40.227067297359696</v>
      </c>
      <c r="Q181" s="74">
        <v>195.76746183633696</v>
      </c>
      <c r="R181" s="169">
        <v>57.0001641227691</v>
      </c>
      <c r="S181" s="169">
        <v>61.294070860366503</v>
      </c>
      <c r="T181" s="169">
        <v>57.893583146957099</v>
      </c>
      <c r="U181" s="169">
        <v>78.359662426529695</v>
      </c>
      <c r="V181" s="74">
        <v>254.54748055662199</v>
      </c>
      <c r="W181" s="169">
        <v>66.417093454119197</v>
      </c>
      <c r="X181" s="169">
        <v>67.4415563222651</v>
      </c>
      <c r="Y181" s="169">
        <v>68.476057573080297</v>
      </c>
      <c r="Z181" s="169">
        <v>78.098364418247201</v>
      </c>
      <c r="AA181" s="74">
        <v>280.43307176771202</v>
      </c>
      <c r="AB181" s="74">
        <v>42.282767429802298</v>
      </c>
      <c r="AC181" s="74">
        <v>27.004627840536699</v>
      </c>
      <c r="AD181" s="74">
        <v>29.906864436097099</v>
      </c>
      <c r="AE181" s="74">
        <v>51.283267200228302</v>
      </c>
      <c r="AF181" s="74">
        <v>150.477526906664</v>
      </c>
      <c r="AH181" s="210">
        <v>78.098364418247201</v>
      </c>
      <c r="AI181" s="196">
        <f t="shared" si="79"/>
        <v>-0.3433503046800519</v>
      </c>
      <c r="AJ181" s="196"/>
      <c r="AK181" s="210">
        <v>29.906864436097099</v>
      </c>
      <c r="AL181" s="196">
        <f t="shared" si="80"/>
        <v>0.7147657625494912</v>
      </c>
      <c r="AM181" s="196"/>
      <c r="AN181" s="210">
        <v>254.54748055662199</v>
      </c>
      <c r="AO181" s="196">
        <f t="shared" si="85"/>
        <v>0.1016925846387704</v>
      </c>
      <c r="AS181" s="146" t="b">
        <f t="shared" si="81"/>
        <v>0</v>
      </c>
      <c r="AT181" s="146" t="b">
        <f t="shared" si="82"/>
        <v>0</v>
      </c>
      <c r="AU181" s="146" t="b">
        <f t="shared" si="83"/>
        <v>1</v>
      </c>
      <c r="AV181" s="146" t="b">
        <f t="shared" si="84"/>
        <v>1</v>
      </c>
    </row>
    <row r="182" spans="1:48" ht="13">
      <c r="A182" s="26" t="s">
        <v>246</v>
      </c>
      <c r="B182" s="34" t="s">
        <v>58</v>
      </c>
      <c r="C182" s="113">
        <v>-12</v>
      </c>
      <c r="D182" s="113">
        <v>-16</v>
      </c>
      <c r="E182" s="113">
        <v>-11</v>
      </c>
      <c r="F182" s="113">
        <v>-7</v>
      </c>
      <c r="G182" s="118">
        <v>-46</v>
      </c>
      <c r="H182" s="113">
        <v>-13.9198304823953</v>
      </c>
      <c r="I182" s="113">
        <v>-14.7320332784969</v>
      </c>
      <c r="J182" s="85">
        <v>-15.0962389775629</v>
      </c>
      <c r="K182" s="85">
        <v>-10.3385965612683</v>
      </c>
      <c r="L182" s="118">
        <v>-54.086699299723399</v>
      </c>
      <c r="M182" s="166">
        <v>-14.597625763573401</v>
      </c>
      <c r="N182" s="166">
        <v>-14.3793581859839</v>
      </c>
      <c r="O182" s="166">
        <v>-13.7952479433345</v>
      </c>
      <c r="P182" s="166">
        <v>-9.9372142580655982</v>
      </c>
      <c r="Q182" s="118">
        <v>-52.709446150957007</v>
      </c>
      <c r="R182" s="166">
        <v>-14.607047496310299</v>
      </c>
      <c r="S182" s="166">
        <v>-15.049588141913199</v>
      </c>
      <c r="T182" s="166">
        <v>-14.417642454170901</v>
      </c>
      <c r="U182" s="166">
        <v>-14.8566975601036</v>
      </c>
      <c r="V182" s="118">
        <v>-58.930975652497999</v>
      </c>
      <c r="W182" s="166">
        <v>-16.519177203683501</v>
      </c>
      <c r="X182" s="166">
        <v>-14.244191100509701</v>
      </c>
      <c r="Y182" s="166">
        <v>-19.229116592863601</v>
      </c>
      <c r="Z182" s="166">
        <v>-15.676990172156</v>
      </c>
      <c r="AA182" s="118">
        <v>-65.669475069212695</v>
      </c>
      <c r="AB182" s="118">
        <v>-15.941766633669699</v>
      </c>
      <c r="AC182" s="118">
        <v>0.55304637336518003</v>
      </c>
      <c r="AD182" s="118">
        <v>-10.5698419041384</v>
      </c>
      <c r="AE182" s="118">
        <v>-7.3667238543328999</v>
      </c>
      <c r="AF182" s="118">
        <v>-33.325286018775799</v>
      </c>
      <c r="AH182" s="207">
        <v>-15.676990172156</v>
      </c>
      <c r="AI182" s="196">
        <f t="shared" si="79"/>
        <v>-0.53009322749866972</v>
      </c>
      <c r="AJ182" s="199"/>
      <c r="AK182" s="207">
        <v>-10.5698419041384</v>
      </c>
      <c r="AL182" s="196">
        <f t="shared" si="80"/>
        <v>-0.30304313714960929</v>
      </c>
      <c r="AM182" s="199"/>
      <c r="AN182" s="207">
        <v>-58.930975652497999</v>
      </c>
      <c r="AO182" s="196">
        <f t="shared" si="85"/>
        <v>0.11434562795040137</v>
      </c>
      <c r="AS182" s="146" t="b">
        <f t="shared" si="81"/>
        <v>0</v>
      </c>
      <c r="AT182" s="146" t="b">
        <f t="shared" si="82"/>
        <v>0</v>
      </c>
      <c r="AU182" s="146" t="b">
        <f t="shared" si="83"/>
        <v>1</v>
      </c>
      <c r="AV182" s="146" t="b">
        <f t="shared" si="84"/>
        <v>1</v>
      </c>
    </row>
    <row r="183" spans="1:48" ht="13">
      <c r="A183" s="26" t="s">
        <v>247</v>
      </c>
      <c r="B183" s="34" t="s">
        <v>60</v>
      </c>
      <c r="C183" s="113">
        <v>-15</v>
      </c>
      <c r="D183" s="113">
        <v>1</v>
      </c>
      <c r="E183" s="113">
        <v>-2</v>
      </c>
      <c r="F183" s="113">
        <v>2</v>
      </c>
      <c r="G183" s="118">
        <v>-14</v>
      </c>
      <c r="H183" s="113">
        <v>0</v>
      </c>
      <c r="I183" s="113">
        <v>0</v>
      </c>
      <c r="J183" s="85">
        <v>0</v>
      </c>
      <c r="K183" s="85">
        <v>-2.7560034359947299</v>
      </c>
      <c r="L183" s="118">
        <v>-2.7560034359947299</v>
      </c>
      <c r="M183" s="166">
        <v>3.5388829694490101E-2</v>
      </c>
      <c r="N183" s="166">
        <v>-7.8754024660156602E-3</v>
      </c>
      <c r="O183" s="166">
        <v>3.7659041699853301E-3</v>
      </c>
      <c r="P183" s="166">
        <v>-2.1269675061987101E-2</v>
      </c>
      <c r="Q183" s="118">
        <v>1.0009656336472701E-2</v>
      </c>
      <c r="R183" s="166">
        <v>0</v>
      </c>
      <c r="S183" s="166">
        <v>0</v>
      </c>
      <c r="T183" s="166">
        <v>0</v>
      </c>
      <c r="U183" s="166">
        <v>0</v>
      </c>
      <c r="V183" s="118">
        <v>0</v>
      </c>
      <c r="W183" s="166">
        <v>0</v>
      </c>
      <c r="X183" s="166">
        <v>0</v>
      </c>
      <c r="Y183" s="166">
        <v>0</v>
      </c>
      <c r="Z183" s="166">
        <v>-45.761107891886297</v>
      </c>
      <c r="AA183" s="118">
        <v>-45.761107891886297</v>
      </c>
      <c r="AB183" s="118">
        <v>-0.40873503782354398</v>
      </c>
      <c r="AC183" s="118">
        <v>-0.147858773948324</v>
      </c>
      <c r="AD183" s="118">
        <v>-0.43499486647979202</v>
      </c>
      <c r="AE183" s="118">
        <v>-6.5637572329266103</v>
      </c>
      <c r="AF183" s="118">
        <v>-7.5553459111782697</v>
      </c>
      <c r="AH183" s="207">
        <v>-45.761107891886297</v>
      </c>
      <c r="AI183" s="196">
        <f t="shared" si="79"/>
        <v>-0.85656472198107769</v>
      </c>
      <c r="AJ183" s="199"/>
      <c r="AK183" s="207">
        <v>-0.43499486647979202</v>
      </c>
      <c r="AL183" s="196" t="str">
        <f t="shared" si="80"/>
        <v>x15,1</v>
      </c>
      <c r="AM183" s="199"/>
      <c r="AN183" s="207">
        <v>0</v>
      </c>
      <c r="AO183" s="196" t="str">
        <f t="shared" si="85"/>
        <v>ns</v>
      </c>
      <c r="AS183" s="146" t="b">
        <f t="shared" si="81"/>
        <v>0</v>
      </c>
      <c r="AT183" s="146" t="b">
        <f t="shared" si="82"/>
        <v>0</v>
      </c>
      <c r="AU183" s="146" t="b">
        <f t="shared" si="83"/>
        <v>1</v>
      </c>
      <c r="AV183" s="146" t="b">
        <f t="shared" si="84"/>
        <v>1</v>
      </c>
    </row>
    <row r="184" spans="1:48" ht="13">
      <c r="A184" s="26" t="s">
        <v>248</v>
      </c>
      <c r="B184" s="33" t="s">
        <v>62</v>
      </c>
      <c r="C184" s="73">
        <v>-3</v>
      </c>
      <c r="D184" s="73">
        <v>49</v>
      </c>
      <c r="E184" s="73">
        <v>44</v>
      </c>
      <c r="F184" s="73">
        <v>28</v>
      </c>
      <c r="G184" s="74">
        <v>118</v>
      </c>
      <c r="H184" s="73">
        <v>29.547100081195001</v>
      </c>
      <c r="I184" s="73">
        <v>46.675489427535602</v>
      </c>
      <c r="J184" s="87">
        <v>45.658125386931303</v>
      </c>
      <c r="K184" s="87">
        <v>18.961048454351602</v>
      </c>
      <c r="L184" s="74">
        <v>140.841763350013</v>
      </c>
      <c r="M184" s="169">
        <v>31.445368967126001</v>
      </c>
      <c r="N184" s="169">
        <v>43.445990193863203</v>
      </c>
      <c r="O184" s="169">
        <v>37.908082816494797</v>
      </c>
      <c r="P184" s="169">
        <v>30.2685833642321</v>
      </c>
      <c r="Q184" s="74">
        <v>143.06802534171598</v>
      </c>
      <c r="R184" s="169">
        <v>42.393116626458799</v>
      </c>
      <c r="S184" s="169">
        <v>46.244482718453298</v>
      </c>
      <c r="T184" s="169">
        <v>43.475940692786203</v>
      </c>
      <c r="U184" s="169">
        <v>63.502964866426197</v>
      </c>
      <c r="V184" s="74">
        <v>195.61650490412401</v>
      </c>
      <c r="W184" s="169">
        <v>49.897916250435799</v>
      </c>
      <c r="X184" s="169">
        <v>53.197365221755398</v>
      </c>
      <c r="Y184" s="169">
        <v>49.246940980216699</v>
      </c>
      <c r="Z184" s="169">
        <v>16.6602663542049</v>
      </c>
      <c r="AA184" s="74">
        <v>169.002488806613</v>
      </c>
      <c r="AB184" s="74">
        <v>25.932265758309001</v>
      </c>
      <c r="AC184" s="74">
        <v>27.409815439953601</v>
      </c>
      <c r="AD184" s="74">
        <v>18.902027665479</v>
      </c>
      <c r="AE184" s="74">
        <v>37.352786112968801</v>
      </c>
      <c r="AF184" s="74">
        <v>109.59689497671</v>
      </c>
      <c r="AH184" s="210">
        <v>16.6602663542049</v>
      </c>
      <c r="AI184" s="196" t="str">
        <f t="shared" si="79"/>
        <v>x2,2</v>
      </c>
      <c r="AJ184" s="196"/>
      <c r="AK184" s="210">
        <v>18.902027665479</v>
      </c>
      <c r="AL184" s="196">
        <f t="shared" si="80"/>
        <v>0.97612588310759074</v>
      </c>
      <c r="AM184" s="196"/>
      <c r="AN184" s="210">
        <v>195.61650490412401</v>
      </c>
      <c r="AO184" s="196">
        <f t="shared" si="85"/>
        <v>-0.13605199679114566</v>
      </c>
      <c r="AS184" s="146" t="b">
        <f t="shared" si="81"/>
        <v>0</v>
      </c>
      <c r="AT184" s="146" t="b">
        <f t="shared" si="82"/>
        <v>0</v>
      </c>
      <c r="AU184" s="146" t="b">
        <f t="shared" si="83"/>
        <v>1</v>
      </c>
      <c r="AV184" s="146" t="b">
        <f t="shared" si="84"/>
        <v>1</v>
      </c>
    </row>
    <row r="185" spans="1:48" ht="13">
      <c r="A185" s="26" t="s">
        <v>249</v>
      </c>
      <c r="B185" s="34" t="s">
        <v>64</v>
      </c>
      <c r="C185" s="113">
        <v>-9</v>
      </c>
      <c r="D185" s="113">
        <v>-12</v>
      </c>
      <c r="E185" s="113">
        <v>-13</v>
      </c>
      <c r="F185" s="113">
        <v>-11</v>
      </c>
      <c r="G185" s="118">
        <v>-45</v>
      </c>
      <c r="H185" s="113">
        <v>-13.553619171276001</v>
      </c>
      <c r="I185" s="113">
        <v>-13.6081874648098</v>
      </c>
      <c r="J185" s="113">
        <v>-14.4530287139383</v>
      </c>
      <c r="K185" s="113">
        <v>-7.0407183027650904</v>
      </c>
      <c r="L185" s="118">
        <v>-48.655553652789202</v>
      </c>
      <c r="M185" s="166">
        <v>-11.067884146326</v>
      </c>
      <c r="N185" s="166">
        <v>-12.225057779013399</v>
      </c>
      <c r="O185" s="166">
        <v>-11.8199397811305</v>
      </c>
      <c r="P185" s="166">
        <v>-8.6756542386776694</v>
      </c>
      <c r="Q185" s="118">
        <v>-43.788535945147601</v>
      </c>
      <c r="R185" s="166">
        <v>-12.177115419356999</v>
      </c>
      <c r="S185" s="166">
        <v>-11.5542128966347</v>
      </c>
      <c r="T185" s="166">
        <v>-11.8347774808107</v>
      </c>
      <c r="U185" s="166">
        <v>-14.134824370412799</v>
      </c>
      <c r="V185" s="118">
        <v>-49.700930167215198</v>
      </c>
      <c r="W185" s="166">
        <v>-13.242565299676601</v>
      </c>
      <c r="X185" s="166">
        <v>-14.269552926631</v>
      </c>
      <c r="Y185" s="166">
        <v>-12.9870214669265</v>
      </c>
      <c r="Z185" s="166">
        <v>-11.6680273052506</v>
      </c>
      <c r="AA185" s="118">
        <v>-52.167166998484703</v>
      </c>
      <c r="AB185" s="118">
        <v>-8.4243324551059899</v>
      </c>
      <c r="AC185" s="118">
        <v>-15.8673492440175</v>
      </c>
      <c r="AD185" s="118">
        <v>-7.7580833604411596</v>
      </c>
      <c r="AE185" s="118">
        <v>-8.1381847125115492</v>
      </c>
      <c r="AF185" s="118">
        <v>-40.187949772076202</v>
      </c>
      <c r="AH185" s="207">
        <v>-11.6680273052506</v>
      </c>
      <c r="AI185" s="196">
        <f t="shared" si="79"/>
        <v>-0.30252265446367488</v>
      </c>
      <c r="AJ185" s="199"/>
      <c r="AK185" s="207">
        <v>-7.7580833604411596</v>
      </c>
      <c r="AL185" s="196">
        <f t="shared" si="80"/>
        <v>4.8994234066695563E-2</v>
      </c>
      <c r="AM185" s="199"/>
      <c r="AN185" s="207">
        <v>-49.700930167215198</v>
      </c>
      <c r="AO185" s="196">
        <f t="shared" si="85"/>
        <v>4.9621542755277082E-2</v>
      </c>
      <c r="AS185" s="146" t="b">
        <f t="shared" si="81"/>
        <v>0</v>
      </c>
      <c r="AT185" s="146" t="b">
        <f t="shared" si="82"/>
        <v>0</v>
      </c>
      <c r="AU185" s="146" t="b">
        <f t="shared" si="83"/>
        <v>1</v>
      </c>
      <c r="AV185" s="146" t="b">
        <f t="shared" si="84"/>
        <v>1</v>
      </c>
    </row>
    <row r="186" spans="1:48" ht="13">
      <c r="A186" s="26" t="s">
        <v>250</v>
      </c>
      <c r="B186" s="41" t="s">
        <v>66</v>
      </c>
      <c r="C186" s="74">
        <v>-12</v>
      </c>
      <c r="D186" s="74">
        <v>37</v>
      </c>
      <c r="E186" s="74">
        <v>31</v>
      </c>
      <c r="F186" s="74">
        <v>17</v>
      </c>
      <c r="G186" s="74">
        <v>73</v>
      </c>
      <c r="H186" s="74">
        <v>15.993480909919001</v>
      </c>
      <c r="I186" s="74">
        <v>33.0673019627258</v>
      </c>
      <c r="J186" s="88">
        <v>31.205096672993001</v>
      </c>
      <c r="K186" s="88">
        <v>11.9203301515865</v>
      </c>
      <c r="L186" s="74">
        <v>92.186209697224299</v>
      </c>
      <c r="M186" s="170">
        <v>20.3774848207999</v>
      </c>
      <c r="N186" s="170">
        <v>31.220932414849901</v>
      </c>
      <c r="O186" s="170">
        <v>26.0881430353643</v>
      </c>
      <c r="P186" s="170">
        <v>21.59292912555436</v>
      </c>
      <c r="Q186" s="74">
        <v>99.279489396569005</v>
      </c>
      <c r="R186" s="170">
        <v>30.216001207101801</v>
      </c>
      <c r="S186" s="170">
        <v>34.690269821818603</v>
      </c>
      <c r="T186" s="170">
        <v>31.641163211975499</v>
      </c>
      <c r="U186" s="170">
        <v>49.368140496013403</v>
      </c>
      <c r="V186" s="74">
        <v>145.91557473690901</v>
      </c>
      <c r="W186" s="170">
        <v>36.6553509507591</v>
      </c>
      <c r="X186" s="170">
        <v>38.927812295124497</v>
      </c>
      <c r="Y186" s="170">
        <v>36.2599195132902</v>
      </c>
      <c r="Z186" s="170">
        <v>4.9922390489542696</v>
      </c>
      <c r="AA186" s="74">
        <v>116.835321808128</v>
      </c>
      <c r="AB186" s="74">
        <v>17.507933303203</v>
      </c>
      <c r="AC186" s="74">
        <v>11.542466195936001</v>
      </c>
      <c r="AD186" s="74">
        <v>11.143944305037801</v>
      </c>
      <c r="AE186" s="74">
        <v>29.214601400457202</v>
      </c>
      <c r="AF186" s="74">
        <v>69.408945204634094</v>
      </c>
      <c r="AH186" s="210">
        <v>4.9922390489542696</v>
      </c>
      <c r="AI186" s="196" t="str">
        <f t="shared" si="79"/>
        <v>x5,9</v>
      </c>
      <c r="AJ186" s="196"/>
      <c r="AK186" s="210">
        <v>11.143944305037801</v>
      </c>
      <c r="AL186" s="196" t="str">
        <f t="shared" si="80"/>
        <v>x2,6</v>
      </c>
      <c r="AM186" s="196"/>
      <c r="AN186" s="210">
        <v>145.91557473690901</v>
      </c>
      <c r="AO186" s="196">
        <f t="shared" si="85"/>
        <v>-0.19929505798961999</v>
      </c>
      <c r="AS186" s="146" t="b">
        <f t="shared" si="81"/>
        <v>0</v>
      </c>
      <c r="AT186" s="146" t="b">
        <f t="shared" si="82"/>
        <v>0</v>
      </c>
      <c r="AU186" s="146" t="b">
        <f t="shared" si="83"/>
        <v>1</v>
      </c>
      <c r="AV186" s="146" t="b">
        <f t="shared" si="84"/>
        <v>1</v>
      </c>
    </row>
    <row r="187" spans="1:48" ht="13">
      <c r="A187" s="26"/>
      <c r="B187" s="26"/>
      <c r="H187" s="184"/>
      <c r="I187" s="184"/>
      <c r="J187" s="184"/>
      <c r="K187" s="184"/>
      <c r="L187" s="100"/>
      <c r="M187" s="185"/>
      <c r="N187" s="185"/>
      <c r="O187" s="185"/>
      <c r="P187" s="185"/>
      <c r="Q187" s="100"/>
      <c r="R187" s="185"/>
      <c r="S187" s="185"/>
      <c r="T187" s="185"/>
      <c r="U187" s="185"/>
      <c r="V187" s="100"/>
      <c r="W187" s="185"/>
      <c r="X187" s="185"/>
      <c r="Y187" s="185"/>
      <c r="Z187" s="185"/>
      <c r="AA187" s="185"/>
      <c r="AB187" s="185"/>
      <c r="AC187" s="185"/>
      <c r="AD187" s="185"/>
      <c r="AE187" s="185"/>
      <c r="AF187" s="185"/>
      <c r="AH187" s="224"/>
      <c r="AI187" s="196"/>
      <c r="AJ187" s="205"/>
      <c r="AK187" s="224"/>
      <c r="AL187" s="196" t="str">
        <f t="shared" ref="AL187:AL188" si="86">IF(ISERROR($AD187/AK187),"ns",IF($AD187/AK187&gt;200%,"x"&amp;(ROUND($AD187/AK187,1)),IF($AD187/AK187&lt;0,"ns",$AD187/AK187-1)))</f>
        <v>ns</v>
      </c>
      <c r="AM187" s="205"/>
      <c r="AN187" s="224"/>
      <c r="AO187" s="205"/>
    </row>
    <row r="188" spans="1:48" ht="13">
      <c r="A188" s="26"/>
      <c r="H188" s="100"/>
      <c r="I188" s="100"/>
      <c r="J188" s="100"/>
      <c r="K188" s="100"/>
      <c r="L188" s="100"/>
      <c r="M188" s="156"/>
      <c r="N188" s="156"/>
      <c r="O188" s="156"/>
      <c r="P188" s="156"/>
      <c r="Q188" s="100"/>
      <c r="R188" s="156"/>
      <c r="S188" s="156"/>
      <c r="T188" s="156"/>
      <c r="U188" s="156"/>
      <c r="V188" s="100"/>
      <c r="W188" s="156"/>
      <c r="X188" s="156"/>
      <c r="Y188" s="156"/>
      <c r="Z188" s="156"/>
      <c r="AA188" s="156"/>
      <c r="AB188" s="156"/>
      <c r="AC188" s="156"/>
      <c r="AD188" s="156"/>
      <c r="AE188" s="156"/>
      <c r="AF188" s="156"/>
      <c r="AI188" s="205"/>
      <c r="AJ188" s="205"/>
      <c r="AL188" s="196" t="str">
        <f t="shared" si="86"/>
        <v>ns</v>
      </c>
      <c r="AM188" s="205"/>
      <c r="AO188" s="205"/>
    </row>
    <row r="189" spans="1:48" ht="16" thickBot="1">
      <c r="A189" s="26"/>
      <c r="B189" s="29" t="s">
        <v>251</v>
      </c>
      <c r="C189" s="102"/>
      <c r="D189" s="102"/>
      <c r="E189" s="102"/>
      <c r="F189" s="102"/>
      <c r="G189" s="102"/>
      <c r="H189" s="102"/>
      <c r="I189" s="102"/>
      <c r="J189" s="102"/>
      <c r="K189" s="102"/>
      <c r="L189" s="102"/>
      <c r="M189" s="158"/>
      <c r="N189" s="158"/>
      <c r="O189" s="158"/>
      <c r="P189" s="158"/>
      <c r="Q189" s="102"/>
      <c r="R189" s="158"/>
      <c r="S189" s="158"/>
      <c r="T189" s="158"/>
      <c r="U189" s="158"/>
      <c r="V189" s="102"/>
      <c r="W189" s="158"/>
      <c r="X189" s="158"/>
      <c r="Y189" s="158"/>
      <c r="Z189" s="158"/>
      <c r="AA189" s="158"/>
      <c r="AB189" s="158"/>
      <c r="AC189" s="158"/>
      <c r="AD189" s="158"/>
      <c r="AE189" s="158"/>
      <c r="AF189" s="158"/>
      <c r="AH189" s="159"/>
      <c r="AI189" s="160"/>
      <c r="AJ189" s="160"/>
      <c r="AK189" s="159"/>
      <c r="AL189" s="160"/>
      <c r="AM189" s="160"/>
      <c r="AN189" s="159"/>
      <c r="AO189" s="160"/>
    </row>
    <row r="190" spans="1:48" ht="13">
      <c r="A190" s="26"/>
      <c r="H190" s="100"/>
      <c r="I190" s="100"/>
      <c r="J190" s="100"/>
      <c r="K190" s="100"/>
      <c r="L190" s="100"/>
      <c r="M190" s="156"/>
      <c r="N190" s="156"/>
      <c r="O190" s="156"/>
      <c r="P190" s="156"/>
      <c r="Q190" s="100"/>
      <c r="R190" s="156"/>
      <c r="S190" s="156"/>
      <c r="T190" s="156"/>
      <c r="U190" s="156"/>
      <c r="V190" s="100"/>
      <c r="W190" s="156"/>
      <c r="X190" s="156"/>
      <c r="Y190" s="156"/>
      <c r="Z190" s="156"/>
      <c r="AA190" s="156"/>
      <c r="AB190" s="156"/>
      <c r="AC190" s="156"/>
      <c r="AD190" s="156"/>
      <c r="AE190" s="156"/>
      <c r="AF190" s="156"/>
      <c r="AI190" s="143"/>
      <c r="AJ190" s="143"/>
      <c r="AL190" s="143"/>
      <c r="AM190" s="143"/>
      <c r="AO190" s="143"/>
    </row>
    <row r="191" spans="1:48" ht="26">
      <c r="A191" s="26"/>
      <c r="B191" s="30" t="s">
        <v>36</v>
      </c>
      <c r="C191" s="70" t="s">
        <v>112</v>
      </c>
      <c r="D191" s="70" t="s">
        <v>113</v>
      </c>
      <c r="E191" s="70" t="s">
        <v>114</v>
      </c>
      <c r="F191" s="70" t="s">
        <v>115</v>
      </c>
      <c r="G191" s="70" t="s">
        <v>116</v>
      </c>
      <c r="H191" s="70" t="str">
        <f t="shared" ref="H191:AF191" si="87">H$14</f>
        <v>Q1-16
Stated</v>
      </c>
      <c r="I191" s="70" t="str">
        <f t="shared" si="87"/>
        <v>Q2-16
Stated</v>
      </c>
      <c r="J191" s="70" t="str">
        <f t="shared" si="87"/>
        <v>Q3-16
Stated</v>
      </c>
      <c r="K191" s="70" t="str">
        <f t="shared" si="87"/>
        <v>Q4-16
Stated</v>
      </c>
      <c r="L191" s="70" t="str">
        <f t="shared" si="87"/>
        <v>FY-2016
Stated</v>
      </c>
      <c r="M191" s="69" t="str">
        <f t="shared" si="87"/>
        <v>Q1-17
Stated</v>
      </c>
      <c r="N191" s="69" t="str">
        <f t="shared" si="87"/>
        <v>Q2-17
Stated</v>
      </c>
      <c r="O191" s="69" t="str">
        <f t="shared" si="87"/>
        <v>Q3-17
Stated</v>
      </c>
      <c r="P191" s="69" t="str">
        <f t="shared" si="87"/>
        <v>Q4-17
Stated</v>
      </c>
      <c r="Q191" s="70" t="str">
        <f t="shared" si="87"/>
        <v>FY-2017
Stated</v>
      </c>
      <c r="R191" s="69" t="str">
        <f t="shared" si="87"/>
        <v>Q1-18
Stated</v>
      </c>
      <c r="S191" s="69" t="str">
        <f t="shared" si="87"/>
        <v>Q2-18
Stated</v>
      </c>
      <c r="T191" s="69" t="str">
        <f t="shared" si="87"/>
        <v>Q3-18
Stated</v>
      </c>
      <c r="U191" s="69" t="str">
        <f t="shared" si="87"/>
        <v>Q4-18
Stated</v>
      </c>
      <c r="V191" s="70" t="str">
        <f t="shared" si="87"/>
        <v>FY-2018
Stated</v>
      </c>
      <c r="W191" s="69" t="str">
        <f t="shared" si="87"/>
        <v>Q1-19
Stated</v>
      </c>
      <c r="X191" s="69" t="str">
        <f t="shared" si="87"/>
        <v>Q2-19
Stated</v>
      </c>
      <c r="Y191" s="69" t="str">
        <f t="shared" si="87"/>
        <v>Q3-19
Stated</v>
      </c>
      <c r="Z191" s="69" t="str">
        <f t="shared" si="87"/>
        <v>Q4-19
Stated</v>
      </c>
      <c r="AA191" s="69" t="str">
        <f t="shared" si="87"/>
        <v>FY-2019
Stated</v>
      </c>
      <c r="AB191" s="69" t="str">
        <f t="shared" si="87"/>
        <v>Q1-20
Stated</v>
      </c>
      <c r="AC191" s="69" t="str">
        <f t="shared" si="87"/>
        <v>Q2-20
Stated</v>
      </c>
      <c r="AD191" s="69" t="str">
        <f t="shared" si="87"/>
        <v>Q3-20
Stated</v>
      </c>
      <c r="AE191" s="69" t="str">
        <f t="shared" si="87"/>
        <v>Q4-20
Stated</v>
      </c>
      <c r="AF191" s="69" t="str">
        <f t="shared" si="87"/>
        <v>FY-2020
Stated</v>
      </c>
      <c r="AH191" s="162" t="str">
        <f t="shared" ref="AH191" si="88">AH$14</f>
        <v>Q4-19
Stated</v>
      </c>
      <c r="AI191" s="163" t="str">
        <f>AI$14</f>
        <v>Q4/Q4</v>
      </c>
      <c r="AJ191" s="163"/>
      <c r="AK191" s="162" t="str">
        <f>AK$14</f>
        <v>Q3-20
Stated</v>
      </c>
      <c r="AL191" s="163" t="str">
        <f>AL$14</f>
        <v>Q4/Q3</v>
      </c>
      <c r="AM191" s="163"/>
      <c r="AN191" s="162" t="str">
        <f>AN$14</f>
        <v>FY-2018
Stated</v>
      </c>
      <c r="AO191" s="163" t="str">
        <f>AO$14</f>
        <v>FY/FY</v>
      </c>
    </row>
    <row r="192" spans="1:48" ht="13">
      <c r="A192" s="26"/>
      <c r="B192" s="31"/>
      <c r="H192" s="100"/>
      <c r="I192" s="100"/>
      <c r="J192" s="100"/>
      <c r="K192" s="100"/>
      <c r="L192" s="100"/>
      <c r="M192" s="156"/>
      <c r="N192" s="156"/>
      <c r="O192" s="156"/>
      <c r="P192" s="156"/>
      <c r="Q192" s="100"/>
      <c r="R192" s="156"/>
      <c r="S192" s="156"/>
      <c r="T192" s="156"/>
      <c r="U192" s="156"/>
      <c r="V192" s="100"/>
      <c r="W192" s="156"/>
      <c r="X192" s="156"/>
      <c r="Y192" s="156"/>
      <c r="Z192" s="156"/>
      <c r="AA192" s="156"/>
      <c r="AB192" s="156"/>
      <c r="AC192" s="156"/>
      <c r="AD192" s="156"/>
      <c r="AE192" s="156"/>
      <c r="AF192" s="156"/>
      <c r="AI192" s="205"/>
      <c r="AJ192" s="205"/>
      <c r="AL192" s="205"/>
      <c r="AM192" s="205"/>
      <c r="AO192" s="205"/>
    </row>
    <row r="193" spans="1:48" ht="13">
      <c r="A193" s="26" t="s">
        <v>252</v>
      </c>
      <c r="B193" s="33" t="s">
        <v>38</v>
      </c>
      <c r="C193" s="73">
        <v>646</v>
      </c>
      <c r="D193" s="73">
        <v>665</v>
      </c>
      <c r="E193" s="73">
        <v>661</v>
      </c>
      <c r="F193" s="73">
        <v>657</v>
      </c>
      <c r="G193" s="74">
        <v>2629</v>
      </c>
      <c r="H193" s="73">
        <v>647.08300229344798</v>
      </c>
      <c r="I193" s="73">
        <v>659.58990364764702</v>
      </c>
      <c r="J193" s="73">
        <v>656.86072973952798</v>
      </c>
      <c r="K193" s="73">
        <v>682.92376357551495</v>
      </c>
      <c r="L193" s="74">
        <v>2646.45739925614</v>
      </c>
      <c r="M193" s="164">
        <v>685.15087516814003</v>
      </c>
      <c r="N193" s="164">
        <v>689.75748182751704</v>
      </c>
      <c r="O193" s="164">
        <v>675.28177661648397</v>
      </c>
      <c r="P193" s="164">
        <v>670.949806517659</v>
      </c>
      <c r="Q193" s="74">
        <v>2721.1399401297999</v>
      </c>
      <c r="R193" s="164">
        <v>688.017701107324</v>
      </c>
      <c r="S193" s="164">
        <v>695.12798604314696</v>
      </c>
      <c r="T193" s="164">
        <v>695.06699594263898</v>
      </c>
      <c r="U193" s="164">
        <v>690.32477907357395</v>
      </c>
      <c r="V193" s="74">
        <v>2768.5374621666801</v>
      </c>
      <c r="W193" s="164">
        <v>680.58337539501497</v>
      </c>
      <c r="X193" s="164">
        <v>687.25383896292601</v>
      </c>
      <c r="Y193" s="164">
        <v>676.19508211422396</v>
      </c>
      <c r="Z193" s="164">
        <v>672.20010389774995</v>
      </c>
      <c r="AA193" s="74">
        <v>2716.23240036991</v>
      </c>
      <c r="AB193" s="74">
        <v>646.79448422922599</v>
      </c>
      <c r="AC193" s="74">
        <v>607.08945540792399</v>
      </c>
      <c r="AD193" s="74">
        <v>619.05525908717505</v>
      </c>
      <c r="AE193" s="74">
        <v>653.55338793697399</v>
      </c>
      <c r="AF193" s="74">
        <v>2526.4925866612998</v>
      </c>
      <c r="AH193" s="206">
        <v>672.20010389774995</v>
      </c>
      <c r="AI193" s="196">
        <f t="shared" ref="AI193:AI206" si="89">IF(ISERROR($AE193/AH193),"ns",IF($AE193/AH193&gt;200%,"x"&amp;(ROUND($AE193/AH193,1)),IF($AE193/AH193&lt;0,"ns",$AE193/AH193-1)))</f>
        <v>-2.773982903699812E-2</v>
      </c>
      <c r="AJ193" s="196"/>
      <c r="AK193" s="206">
        <v>619.05525908717505</v>
      </c>
      <c r="AL193" s="196">
        <f t="shared" ref="AL193:AL206" si="90">IF(ISERROR($AE193/AK193),"ns",IF($AE193/AK193&gt;200%,"x"&amp;(ROUND($AE193/AK193,1)),IF($AE193/AK193&lt;0,"ns",$AE193/AK193-1)))</f>
        <v>5.5727058842320432E-2</v>
      </c>
      <c r="AM193" s="196"/>
      <c r="AN193" s="206">
        <v>2768.5374621666801</v>
      </c>
      <c r="AO193" s="196">
        <f>IF(ISERROR($AA193/AN193),"ns",IF($AA193/AN193&gt;200%,"x"&amp;(ROUND($AA193/AN193,1)),IF($AA193/AN193&lt;0,"ns",$AA193/AN193-1)))</f>
        <v>-1.8892668967475656E-2</v>
      </c>
      <c r="AS193" s="146" t="b">
        <f t="shared" ref="AS193:AS206" si="91">AH193=X193</f>
        <v>0</v>
      </c>
      <c r="AT193" s="146" t="b">
        <f t="shared" ref="AT193:AT206" si="92">AK193=AB193</f>
        <v>0</v>
      </c>
      <c r="AU193" s="146" t="b">
        <f t="shared" ref="AU193:AU206" si="93">AN193=V193</f>
        <v>1</v>
      </c>
      <c r="AV193" s="146" t="b">
        <f t="shared" ref="AV193:AV206" si="94">V193=(R:R+S:S+T:T+U:U)</f>
        <v>1</v>
      </c>
    </row>
    <row r="194" spans="1:48" ht="13">
      <c r="A194" s="26" t="s">
        <v>253</v>
      </c>
      <c r="B194" s="34" t="s">
        <v>40</v>
      </c>
      <c r="C194" s="113">
        <v>-366</v>
      </c>
      <c r="D194" s="113">
        <v>-320</v>
      </c>
      <c r="E194" s="113">
        <v>-318</v>
      </c>
      <c r="F194" s="113">
        <v>-332</v>
      </c>
      <c r="G194" s="118">
        <v>-1336</v>
      </c>
      <c r="H194" s="107">
        <v>-358.137509563354</v>
      </c>
      <c r="I194" s="107">
        <v>-331.23165901478598</v>
      </c>
      <c r="J194" s="107">
        <v>-329.51270398556397</v>
      </c>
      <c r="K194" s="107">
        <v>-365.33908973666701</v>
      </c>
      <c r="L194" s="108">
        <v>-1384.22096230037</v>
      </c>
      <c r="M194" s="107">
        <v>-365.50346929727499</v>
      </c>
      <c r="N194" s="107">
        <v>-332.67112522279899</v>
      </c>
      <c r="O194" s="107">
        <v>-337.07995789130302</v>
      </c>
      <c r="P194" s="107">
        <v>-371.68456780134301</v>
      </c>
      <c r="Q194" s="108">
        <v>-1406.9391202127199</v>
      </c>
      <c r="R194" s="107">
        <v>-374.12986904743798</v>
      </c>
      <c r="S194" s="107">
        <v>-310.99502448872198</v>
      </c>
      <c r="T194" s="107">
        <v>-339.04355321076798</v>
      </c>
      <c r="U194" s="107">
        <v>-355.60030925751801</v>
      </c>
      <c r="V194" s="108">
        <v>-1379.7687560044501</v>
      </c>
      <c r="W194" s="107">
        <v>-360.36792535792199</v>
      </c>
      <c r="X194" s="107">
        <v>-329.397953112979</v>
      </c>
      <c r="Y194" s="107">
        <v>-340.89897452776802</v>
      </c>
      <c r="Z194" s="107">
        <v>-331.28772611587499</v>
      </c>
      <c r="AA194" s="108">
        <v>-1361.95257911454</v>
      </c>
      <c r="AB194" s="108">
        <v>-371.71716347334097</v>
      </c>
      <c r="AC194" s="108">
        <v>-308.96328920811999</v>
      </c>
      <c r="AD194" s="108">
        <v>-288.65809046176201</v>
      </c>
      <c r="AE194" s="108">
        <v>-318.81758369587902</v>
      </c>
      <c r="AF194" s="108">
        <v>-1288.1561268390999</v>
      </c>
      <c r="AH194" s="207">
        <v>-331.28772611587499</v>
      </c>
      <c r="AI194" s="196">
        <f t="shared" si="89"/>
        <v>-3.7641425977955723E-2</v>
      </c>
      <c r="AJ194" s="199"/>
      <c r="AK194" s="207">
        <v>-288.65809046176201</v>
      </c>
      <c r="AL194" s="196">
        <f t="shared" si="90"/>
        <v>0.10448171809725237</v>
      </c>
      <c r="AM194" s="199"/>
      <c r="AN194" s="207">
        <v>-1379.7687560044501</v>
      </c>
      <c r="AO194" s="196">
        <f t="shared" ref="AO194:AO206" si="95">IF(ISERROR($AA194/AN194),"ns",IF($AA194/AN194&gt;200%,"x"&amp;(ROUND($AA194/AN194,1)),IF($AA194/AN194&lt;0,"ns",$AA194/AN194-1)))</f>
        <v>-1.2912436821299278E-2</v>
      </c>
      <c r="AS194" s="146" t="b">
        <f t="shared" si="91"/>
        <v>0</v>
      </c>
      <c r="AT194" s="146" t="b">
        <f t="shared" si="92"/>
        <v>0</v>
      </c>
      <c r="AU194" s="146" t="b">
        <f t="shared" si="93"/>
        <v>1</v>
      </c>
      <c r="AV194" s="146" t="b">
        <f t="shared" si="94"/>
        <v>1</v>
      </c>
    </row>
    <row r="195" spans="1:48" ht="13">
      <c r="A195" s="109" t="s">
        <v>254</v>
      </c>
      <c r="B195" s="36" t="s">
        <v>42</v>
      </c>
      <c r="C195" s="110"/>
      <c r="D195" s="110"/>
      <c r="E195" s="110"/>
      <c r="F195" s="111"/>
      <c r="G195" s="112"/>
      <c r="H195" s="111">
        <v>-9.629999999999999</v>
      </c>
      <c r="I195" s="111">
        <v>-3.3200000000000003</v>
      </c>
      <c r="J195" s="111">
        <v>0</v>
      </c>
      <c r="K195" s="111">
        <v>0</v>
      </c>
      <c r="L195" s="112">
        <v>-12.95</v>
      </c>
      <c r="M195" s="111">
        <v>-13.58</v>
      </c>
      <c r="N195" s="111">
        <v>-0.58000000000000007</v>
      </c>
      <c r="O195" s="111">
        <v>0</v>
      </c>
      <c r="P195" s="111">
        <v>0</v>
      </c>
      <c r="Q195" s="112">
        <v>-14.16</v>
      </c>
      <c r="R195" s="111">
        <v>-17.07712807043217</v>
      </c>
      <c r="S195" s="111">
        <v>-0.60644423003216508</v>
      </c>
      <c r="T195" s="111">
        <v>0</v>
      </c>
      <c r="U195" s="111">
        <v>0</v>
      </c>
      <c r="V195" s="112">
        <v>-17.683572300464334</v>
      </c>
      <c r="W195" s="111">
        <v>-18.399999999999999</v>
      </c>
      <c r="X195" s="111">
        <v>-5.2716224500000131E-2</v>
      </c>
      <c r="Y195" s="111">
        <v>0</v>
      </c>
      <c r="Z195" s="111">
        <v>-7.7550000021631149E-7</v>
      </c>
      <c r="AA195" s="112">
        <v>-18.452717</v>
      </c>
      <c r="AB195" s="112">
        <v>-19.84517329110291</v>
      </c>
      <c r="AC195" s="112">
        <v>-7.2947463378691069E-2</v>
      </c>
      <c r="AD195" s="112">
        <v>0</v>
      </c>
      <c r="AE195" s="112">
        <v>0</v>
      </c>
      <c r="AF195" s="112">
        <v>-19.918120754481599</v>
      </c>
      <c r="AH195" s="200">
        <v>-7.7550000021631149E-7</v>
      </c>
      <c r="AI195" s="196">
        <f t="shared" si="89"/>
        <v>-1</v>
      </c>
      <c r="AJ195" s="201"/>
      <c r="AK195" s="200">
        <v>0</v>
      </c>
      <c r="AL195" s="196" t="str">
        <f t="shared" si="90"/>
        <v>ns</v>
      </c>
      <c r="AM195" s="201"/>
      <c r="AN195" s="200">
        <v>-17.683572300464334</v>
      </c>
      <c r="AO195" s="196">
        <f t="shared" si="95"/>
        <v>4.3494871198364704E-2</v>
      </c>
      <c r="AP195" s="202"/>
      <c r="AQ195" s="202"/>
      <c r="AR195" s="202"/>
      <c r="AS195" s="202" t="b">
        <f t="shared" si="91"/>
        <v>0</v>
      </c>
      <c r="AT195" s="202" t="b">
        <f t="shared" si="92"/>
        <v>0</v>
      </c>
      <c r="AU195" s="202" t="b">
        <f t="shared" si="93"/>
        <v>1</v>
      </c>
      <c r="AV195" s="202" t="b">
        <f t="shared" si="94"/>
        <v>1</v>
      </c>
    </row>
    <row r="196" spans="1:48" ht="13">
      <c r="A196" s="26" t="s">
        <v>255</v>
      </c>
      <c r="B196" s="33" t="s">
        <v>44</v>
      </c>
      <c r="C196" s="73">
        <v>280</v>
      </c>
      <c r="D196" s="73">
        <v>345</v>
      </c>
      <c r="E196" s="73">
        <v>343</v>
      </c>
      <c r="F196" s="73">
        <v>325</v>
      </c>
      <c r="G196" s="74">
        <v>1293</v>
      </c>
      <c r="H196" s="73">
        <v>288.94549273009397</v>
      </c>
      <c r="I196" s="73">
        <v>328.35824463286099</v>
      </c>
      <c r="J196" s="73">
        <v>327.34802575396401</v>
      </c>
      <c r="K196" s="73">
        <v>317.584673838848</v>
      </c>
      <c r="L196" s="74">
        <v>1262.2364369557699</v>
      </c>
      <c r="M196" s="164">
        <v>319.64740587086402</v>
      </c>
      <c r="N196" s="164">
        <v>357.08635660471901</v>
      </c>
      <c r="O196" s="164">
        <v>338.201818725181</v>
      </c>
      <c r="P196" s="164">
        <v>299.26523871631599</v>
      </c>
      <c r="Q196" s="74">
        <v>1314.20081991708</v>
      </c>
      <c r="R196" s="164">
        <v>313.88783205988602</v>
      </c>
      <c r="S196" s="164">
        <v>384.13296155442498</v>
      </c>
      <c r="T196" s="164">
        <v>356.02344273186998</v>
      </c>
      <c r="U196" s="164">
        <v>334.72446981605702</v>
      </c>
      <c r="V196" s="74">
        <v>1388.7687061622401</v>
      </c>
      <c r="W196" s="164">
        <v>320.21545003709298</v>
      </c>
      <c r="X196" s="164">
        <v>357.85588584994701</v>
      </c>
      <c r="Y196" s="164">
        <v>335.296107586456</v>
      </c>
      <c r="Z196" s="164">
        <v>340.912377781874</v>
      </c>
      <c r="AA196" s="74">
        <v>1354.2798212553701</v>
      </c>
      <c r="AB196" s="74">
        <v>275.07732075588501</v>
      </c>
      <c r="AC196" s="74">
        <v>298.126166199804</v>
      </c>
      <c r="AD196" s="74">
        <v>330.39716862541297</v>
      </c>
      <c r="AE196" s="74">
        <v>334.73580424109599</v>
      </c>
      <c r="AF196" s="74">
        <v>1238.3364598221999</v>
      </c>
      <c r="AH196" s="206">
        <v>340.912377781874</v>
      </c>
      <c r="AI196" s="196">
        <f t="shared" si="89"/>
        <v>-1.811777437054507E-2</v>
      </c>
      <c r="AJ196" s="196"/>
      <c r="AK196" s="206">
        <v>330.39716862541297</v>
      </c>
      <c r="AL196" s="196">
        <f t="shared" si="90"/>
        <v>1.3131576259365341E-2</v>
      </c>
      <c r="AM196" s="196"/>
      <c r="AN196" s="206">
        <v>1388.7687061622401</v>
      </c>
      <c r="AO196" s="196">
        <f t="shared" si="95"/>
        <v>-2.4834146070426333E-2</v>
      </c>
      <c r="AS196" s="146" t="b">
        <f t="shared" si="91"/>
        <v>0</v>
      </c>
      <c r="AT196" s="146" t="b">
        <f t="shared" si="92"/>
        <v>0</v>
      </c>
      <c r="AU196" s="146" t="b">
        <f t="shared" si="93"/>
        <v>1</v>
      </c>
      <c r="AV196" s="146" t="b">
        <f t="shared" si="94"/>
        <v>1</v>
      </c>
    </row>
    <row r="197" spans="1:48" ht="13">
      <c r="A197" s="26" t="s">
        <v>256</v>
      </c>
      <c r="B197" s="34" t="s">
        <v>46</v>
      </c>
      <c r="C197" s="113">
        <v>-205</v>
      </c>
      <c r="D197" s="113">
        <v>-183</v>
      </c>
      <c r="E197" s="113">
        <v>-156</v>
      </c>
      <c r="F197" s="113">
        <v>-113</v>
      </c>
      <c r="G197" s="118">
        <v>-657</v>
      </c>
      <c r="H197" s="113">
        <v>-119.30350318417</v>
      </c>
      <c r="I197" s="113">
        <v>-157.50569279396899</v>
      </c>
      <c r="J197" s="113">
        <v>-156.77908280600099</v>
      </c>
      <c r="K197" s="113">
        <v>-124.033059429684</v>
      </c>
      <c r="L197" s="118">
        <v>-557.62133821382395</v>
      </c>
      <c r="M197" s="165">
        <v>-92.407799466871893</v>
      </c>
      <c r="N197" s="165">
        <v>-117.49741777721999</v>
      </c>
      <c r="O197" s="165">
        <v>-127.94975275637699</v>
      </c>
      <c r="P197" s="165">
        <v>-101.95666472085099</v>
      </c>
      <c r="Q197" s="118">
        <v>-439.81163472131999</v>
      </c>
      <c r="R197" s="165">
        <v>-99.307862763129293</v>
      </c>
      <c r="S197" s="165">
        <v>-127.280658469301</v>
      </c>
      <c r="T197" s="165">
        <v>-141.16150460768301</v>
      </c>
      <c r="U197" s="165">
        <v>-98.820272144919102</v>
      </c>
      <c r="V197" s="118">
        <v>-466.57029798503299</v>
      </c>
      <c r="W197" s="165">
        <v>-107.358681063239</v>
      </c>
      <c r="X197" s="165">
        <v>-131.56709952932101</v>
      </c>
      <c r="Y197" s="165">
        <v>-131.09430354270199</v>
      </c>
      <c r="Z197" s="165">
        <v>-127.37372273000599</v>
      </c>
      <c r="AA197" s="118">
        <v>-497.393806865268</v>
      </c>
      <c r="AB197" s="118">
        <v>-189.879023709872</v>
      </c>
      <c r="AC197" s="118">
        <v>-248.23318864347601</v>
      </c>
      <c r="AD197" s="118">
        <v>-140.706893358787</v>
      </c>
      <c r="AE197" s="118">
        <v>-153.65689086770601</v>
      </c>
      <c r="AF197" s="118">
        <v>-732.47599657984199</v>
      </c>
      <c r="AH197" s="208">
        <v>-127.37372273000599</v>
      </c>
      <c r="AI197" s="196">
        <f t="shared" si="89"/>
        <v>0.2063468631863139</v>
      </c>
      <c r="AJ197" s="199"/>
      <c r="AK197" s="208">
        <v>-140.706893358787</v>
      </c>
      <c r="AL197" s="196">
        <f t="shared" si="90"/>
        <v>9.2035274177349358E-2</v>
      </c>
      <c r="AM197" s="199"/>
      <c r="AN197" s="208">
        <v>-466.57029798503299</v>
      </c>
      <c r="AO197" s="196">
        <f t="shared" si="95"/>
        <v>6.6064018677039371E-2</v>
      </c>
      <c r="AS197" s="146" t="b">
        <f t="shared" si="91"/>
        <v>0</v>
      </c>
      <c r="AT197" s="146" t="b">
        <f t="shared" si="92"/>
        <v>0</v>
      </c>
      <c r="AU197" s="146" t="b">
        <f t="shared" si="93"/>
        <v>1</v>
      </c>
      <c r="AV197" s="146" t="b">
        <f t="shared" si="94"/>
        <v>0</v>
      </c>
    </row>
    <row r="198" spans="1:48" ht="13">
      <c r="A198" s="26" t="s">
        <v>257</v>
      </c>
      <c r="B198" s="34" t="s">
        <v>50</v>
      </c>
      <c r="C198" s="113">
        <v>43</v>
      </c>
      <c r="D198" s="113">
        <v>45</v>
      </c>
      <c r="E198" s="113">
        <v>44</v>
      </c>
      <c r="F198" s="113">
        <v>32</v>
      </c>
      <c r="G198" s="118">
        <v>164</v>
      </c>
      <c r="H198" s="113">
        <v>46.0220612847952</v>
      </c>
      <c r="I198" s="113">
        <v>50.563356385004397</v>
      </c>
      <c r="J198" s="113">
        <v>55.299945133415697</v>
      </c>
      <c r="K198" s="113">
        <v>55.611409234548901</v>
      </c>
      <c r="L198" s="118">
        <v>207.496772037764</v>
      </c>
      <c r="M198" s="165">
        <v>65.500575453834699</v>
      </c>
      <c r="N198" s="165">
        <v>49.3780145951023</v>
      </c>
      <c r="O198" s="165">
        <v>68.120125633479503</v>
      </c>
      <c r="P198" s="165">
        <v>58.167738711713902</v>
      </c>
      <c r="Q198" s="118">
        <v>241.16645439413</v>
      </c>
      <c r="R198" s="165">
        <v>62.0082779238992</v>
      </c>
      <c r="S198" s="165">
        <v>64.541606949217496</v>
      </c>
      <c r="T198" s="165">
        <v>62.984021717504397</v>
      </c>
      <c r="U198" s="165">
        <v>-2.2868077743858199</v>
      </c>
      <c r="V198" s="118">
        <v>187.247098816235</v>
      </c>
      <c r="W198" s="165">
        <v>78.125004996224305</v>
      </c>
      <c r="X198" s="165">
        <v>78.311029753818403</v>
      </c>
      <c r="Y198" s="165">
        <v>74.182445744092604</v>
      </c>
      <c r="Z198" s="165">
        <v>64.865428184590996</v>
      </c>
      <c r="AA198" s="118">
        <v>295.48390867872598</v>
      </c>
      <c r="AB198" s="118">
        <v>71.786847657429206</v>
      </c>
      <c r="AC198" s="118">
        <v>60.496168701118499</v>
      </c>
      <c r="AD198" s="118">
        <v>72.059087843483695</v>
      </c>
      <c r="AE198" s="118">
        <v>139.61325116181101</v>
      </c>
      <c r="AF198" s="118">
        <v>343.95535536384301</v>
      </c>
      <c r="AH198" s="208">
        <v>64.865428184590996</v>
      </c>
      <c r="AI198" s="196" t="str">
        <f t="shared" si="89"/>
        <v>x2,2</v>
      </c>
      <c r="AJ198" s="199"/>
      <c r="AK198" s="208">
        <v>72.059087843483695</v>
      </c>
      <c r="AL198" s="196">
        <f t="shared" si="90"/>
        <v>0.93748290937374446</v>
      </c>
      <c r="AM198" s="199"/>
      <c r="AN198" s="208">
        <v>187.247098816235</v>
      </c>
      <c r="AO198" s="196">
        <f t="shared" si="95"/>
        <v>0.57804265351376682</v>
      </c>
      <c r="AS198" s="146" t="b">
        <f t="shared" si="91"/>
        <v>0</v>
      </c>
      <c r="AT198" s="146" t="b">
        <f t="shared" si="92"/>
        <v>0</v>
      </c>
      <c r="AU198" s="146" t="b">
        <f t="shared" si="93"/>
        <v>1</v>
      </c>
      <c r="AV198" s="146" t="b">
        <f t="shared" si="94"/>
        <v>1</v>
      </c>
    </row>
    <row r="199" spans="1:48" ht="13">
      <c r="A199" s="26" t="s">
        <v>258</v>
      </c>
      <c r="B199" s="34" t="s">
        <v>52</v>
      </c>
      <c r="C199" s="113">
        <v>0</v>
      </c>
      <c r="D199" s="113">
        <v>0</v>
      </c>
      <c r="E199" s="113">
        <v>0</v>
      </c>
      <c r="F199" s="113">
        <v>4</v>
      </c>
      <c r="G199" s="118">
        <v>4</v>
      </c>
      <c r="H199" s="113">
        <v>-4.2338270110407E-2</v>
      </c>
      <c r="I199" s="113">
        <v>-1.608390562933</v>
      </c>
      <c r="J199" s="113">
        <v>0.105279277754699</v>
      </c>
      <c r="K199" s="113">
        <v>-0.12630977170471</v>
      </c>
      <c r="L199" s="118">
        <v>-1.6717593269934199</v>
      </c>
      <c r="M199" s="165">
        <v>-0.213800890076348</v>
      </c>
      <c r="N199" s="165">
        <v>3.0207542659739801E-2</v>
      </c>
      <c r="O199" s="165">
        <v>-1.16005191802769</v>
      </c>
      <c r="P199" s="165">
        <v>-1.7508636198327401E-2</v>
      </c>
      <c r="Q199" s="118">
        <v>-1.3611539016426299</v>
      </c>
      <c r="R199" s="165">
        <v>0.168353127578414</v>
      </c>
      <c r="S199" s="165">
        <v>0.54963696589164002</v>
      </c>
      <c r="T199" s="165">
        <v>0.69743816473255105</v>
      </c>
      <c r="U199" s="165">
        <v>-0.40335468313777501</v>
      </c>
      <c r="V199" s="118">
        <v>1.01207357506483</v>
      </c>
      <c r="W199" s="165">
        <v>4.9445887984086501E-2</v>
      </c>
      <c r="X199" s="165">
        <v>0.46294565205106603</v>
      </c>
      <c r="Y199" s="165">
        <v>-9.0133988887331502E-3</v>
      </c>
      <c r="Z199" s="165">
        <v>-0.49694149101556201</v>
      </c>
      <c r="AA199" s="118">
        <v>6.4366501308571501E-3</v>
      </c>
      <c r="AB199" s="118">
        <v>0.37835655388114903</v>
      </c>
      <c r="AC199" s="118">
        <v>17.9404039633955</v>
      </c>
      <c r="AD199" s="118">
        <v>-11.2725388181541</v>
      </c>
      <c r="AE199" s="118">
        <v>-10.08525760677</v>
      </c>
      <c r="AF199" s="118">
        <v>-3.0390359076474001</v>
      </c>
      <c r="AH199" s="208">
        <v>-0.49694149101556201</v>
      </c>
      <c r="AI199" s="196" t="str">
        <f t="shared" si="89"/>
        <v>x20,3</v>
      </c>
      <c r="AJ199" s="199"/>
      <c r="AK199" s="208">
        <v>-11.2725388181541</v>
      </c>
      <c r="AL199" s="196">
        <f t="shared" si="90"/>
        <v>-0.10532509406594526</v>
      </c>
      <c r="AM199" s="199"/>
      <c r="AN199" s="208">
        <v>1.01207357506483</v>
      </c>
      <c r="AO199" s="196">
        <f t="shared" si="95"/>
        <v>-0.99364013616258595</v>
      </c>
      <c r="AS199" s="146" t="b">
        <f t="shared" si="91"/>
        <v>0</v>
      </c>
      <c r="AT199" s="146" t="b">
        <f t="shared" si="92"/>
        <v>0</v>
      </c>
      <c r="AU199" s="146" t="b">
        <f t="shared" si="93"/>
        <v>1</v>
      </c>
      <c r="AV199" s="146" t="b">
        <f t="shared" si="94"/>
        <v>1</v>
      </c>
    </row>
    <row r="200" spans="1:48" ht="13">
      <c r="A200" s="26" t="s">
        <v>259</v>
      </c>
      <c r="B200" s="34" t="s">
        <v>54</v>
      </c>
      <c r="C200" s="113">
        <v>0</v>
      </c>
      <c r="D200" s="113">
        <v>0</v>
      </c>
      <c r="E200" s="113">
        <v>0</v>
      </c>
      <c r="F200" s="113">
        <v>0</v>
      </c>
      <c r="G200" s="118">
        <v>0</v>
      </c>
      <c r="H200" s="113">
        <v>0</v>
      </c>
      <c r="I200" s="113">
        <v>0</v>
      </c>
      <c r="J200" s="113">
        <v>0</v>
      </c>
      <c r="K200" s="113">
        <v>0</v>
      </c>
      <c r="L200" s="118">
        <v>0</v>
      </c>
      <c r="M200" s="165">
        <v>0</v>
      </c>
      <c r="N200" s="165">
        <v>0</v>
      </c>
      <c r="O200" s="165">
        <v>0</v>
      </c>
      <c r="P200" s="165">
        <v>0</v>
      </c>
      <c r="Q200" s="118">
        <v>0</v>
      </c>
      <c r="R200" s="165">
        <v>0</v>
      </c>
      <c r="S200" s="165">
        <v>0</v>
      </c>
      <c r="T200" s="165">
        <v>0</v>
      </c>
      <c r="U200" s="165">
        <v>0</v>
      </c>
      <c r="V200" s="118">
        <v>0</v>
      </c>
      <c r="W200" s="165">
        <v>0</v>
      </c>
      <c r="X200" s="165">
        <v>0</v>
      </c>
      <c r="Y200" s="165">
        <v>0</v>
      </c>
      <c r="Z200" s="165">
        <v>0</v>
      </c>
      <c r="AA200" s="118">
        <v>0</v>
      </c>
      <c r="AB200" s="118">
        <v>0</v>
      </c>
      <c r="AC200" s="118">
        <v>0</v>
      </c>
      <c r="AD200" s="118">
        <v>0</v>
      </c>
      <c r="AE200" s="118">
        <v>0</v>
      </c>
      <c r="AF200" s="118">
        <v>0</v>
      </c>
      <c r="AH200" s="208">
        <v>0</v>
      </c>
      <c r="AI200" s="196" t="str">
        <f t="shared" si="89"/>
        <v>ns</v>
      </c>
      <c r="AJ200" s="199"/>
      <c r="AK200" s="208">
        <v>0</v>
      </c>
      <c r="AL200" s="196" t="str">
        <f t="shared" si="90"/>
        <v>ns</v>
      </c>
      <c r="AM200" s="199"/>
      <c r="AN200" s="208">
        <v>0</v>
      </c>
      <c r="AO200" s="196" t="str">
        <f t="shared" si="95"/>
        <v>ns</v>
      </c>
      <c r="AS200" s="146" t="b">
        <f t="shared" si="91"/>
        <v>1</v>
      </c>
      <c r="AT200" s="146" t="b">
        <f t="shared" si="92"/>
        <v>1</v>
      </c>
      <c r="AU200" s="146" t="b">
        <f t="shared" si="93"/>
        <v>1</v>
      </c>
      <c r="AV200" s="146" t="b">
        <f t="shared" si="94"/>
        <v>1</v>
      </c>
    </row>
    <row r="201" spans="1:48" ht="13">
      <c r="A201" s="26" t="s">
        <v>260</v>
      </c>
      <c r="B201" s="33" t="s">
        <v>56</v>
      </c>
      <c r="C201" s="73">
        <v>118</v>
      </c>
      <c r="D201" s="73">
        <v>207</v>
      </c>
      <c r="E201" s="73">
        <v>231</v>
      </c>
      <c r="F201" s="73">
        <v>248</v>
      </c>
      <c r="G201" s="74">
        <v>804</v>
      </c>
      <c r="H201" s="73">
        <v>215.62171256060901</v>
      </c>
      <c r="I201" s="73">
        <v>219.80751766096299</v>
      </c>
      <c r="J201" s="73">
        <v>225.97416735913399</v>
      </c>
      <c r="K201" s="73">
        <v>249.03671387200799</v>
      </c>
      <c r="L201" s="74">
        <v>910.44011145271395</v>
      </c>
      <c r="M201" s="164">
        <v>292.52638096775098</v>
      </c>
      <c r="N201" s="164">
        <v>288.997160965261</v>
      </c>
      <c r="O201" s="164">
        <v>277.21213968425599</v>
      </c>
      <c r="P201" s="164">
        <v>255.45880407097999</v>
      </c>
      <c r="Q201" s="74">
        <v>1114.1944856882501</v>
      </c>
      <c r="R201" s="164">
        <v>276.75660034823397</v>
      </c>
      <c r="S201" s="164">
        <v>321.94354700023302</v>
      </c>
      <c r="T201" s="164">
        <v>278.54339800642299</v>
      </c>
      <c r="U201" s="164">
        <v>233.21403521361401</v>
      </c>
      <c r="V201" s="74">
        <v>1110.4575805684999</v>
      </c>
      <c r="W201" s="164">
        <v>291.03121985806303</v>
      </c>
      <c r="X201" s="164">
        <v>305.06276172649598</v>
      </c>
      <c r="Y201" s="164">
        <v>278.375236388958</v>
      </c>
      <c r="Z201" s="164">
        <v>277.90714174544303</v>
      </c>
      <c r="AA201" s="74">
        <v>1152.37635971896</v>
      </c>
      <c r="AB201" s="74">
        <v>157.363501257324</v>
      </c>
      <c r="AC201" s="74">
        <v>128.32955022084201</v>
      </c>
      <c r="AD201" s="74">
        <v>250.47682429195601</v>
      </c>
      <c r="AE201" s="74">
        <v>310.60690692843099</v>
      </c>
      <c r="AF201" s="74">
        <v>846.77678269855198</v>
      </c>
      <c r="AH201" s="206">
        <v>277.90714174544303</v>
      </c>
      <c r="AI201" s="196">
        <f t="shared" si="89"/>
        <v>0.1176643571576157</v>
      </c>
      <c r="AJ201" s="196"/>
      <c r="AK201" s="206">
        <v>250.47682429195601</v>
      </c>
      <c r="AL201" s="196">
        <f t="shared" si="90"/>
        <v>0.24006246009565868</v>
      </c>
      <c r="AM201" s="196"/>
      <c r="AN201" s="206">
        <v>1110.4575805684999</v>
      </c>
      <c r="AO201" s="196">
        <f t="shared" si="95"/>
        <v>3.7749104408832723E-2</v>
      </c>
      <c r="AS201" s="146" t="b">
        <f t="shared" si="91"/>
        <v>0</v>
      </c>
      <c r="AT201" s="146" t="b">
        <f t="shared" si="92"/>
        <v>0</v>
      </c>
      <c r="AU201" s="146" t="b">
        <f t="shared" si="93"/>
        <v>1</v>
      </c>
      <c r="AV201" s="146" t="b">
        <f t="shared" si="94"/>
        <v>1</v>
      </c>
    </row>
    <row r="202" spans="1:48" ht="13">
      <c r="A202" s="26" t="s">
        <v>261</v>
      </c>
      <c r="B202" s="34" t="s">
        <v>58</v>
      </c>
      <c r="C202" s="113">
        <v>-35</v>
      </c>
      <c r="D202" s="113">
        <v>-55</v>
      </c>
      <c r="E202" s="113">
        <v>-60</v>
      </c>
      <c r="F202" s="113">
        <v>-63</v>
      </c>
      <c r="G202" s="118">
        <v>-213</v>
      </c>
      <c r="H202" s="113">
        <v>-56.972289948838402</v>
      </c>
      <c r="I202" s="113">
        <v>-48.176802935033599</v>
      </c>
      <c r="J202" s="113">
        <v>-48.017894718396398</v>
      </c>
      <c r="K202" s="113">
        <v>-56.449810950942499</v>
      </c>
      <c r="L202" s="118">
        <v>-209.616798553211</v>
      </c>
      <c r="M202" s="165">
        <v>-73.940810495103705</v>
      </c>
      <c r="N202" s="165">
        <v>-70.425590485236597</v>
      </c>
      <c r="O202" s="165">
        <v>-60.376322865879303</v>
      </c>
      <c r="P202" s="165">
        <v>-24.844105256532501</v>
      </c>
      <c r="Q202" s="118">
        <v>-229.58682910275201</v>
      </c>
      <c r="R202" s="165">
        <v>-64.488870058028496</v>
      </c>
      <c r="S202" s="165">
        <v>-76.1254135127719</v>
      </c>
      <c r="T202" s="165">
        <v>-63.4560369616527</v>
      </c>
      <c r="U202" s="165">
        <v>-39.675676921550199</v>
      </c>
      <c r="V202" s="118">
        <v>-243.745997454003</v>
      </c>
      <c r="W202" s="165">
        <v>-63.787950704860599</v>
      </c>
      <c r="X202" s="165">
        <v>-73.089333114708097</v>
      </c>
      <c r="Y202" s="165">
        <v>-56.399463689915699</v>
      </c>
      <c r="Z202" s="165">
        <v>-39.764784495201802</v>
      </c>
      <c r="AA202" s="118">
        <v>-233.04153200468599</v>
      </c>
      <c r="AB202" s="118">
        <v>-28.931902861926599</v>
      </c>
      <c r="AC202" s="118">
        <v>47.0688091495647</v>
      </c>
      <c r="AD202" s="118">
        <v>-43.294016991144801</v>
      </c>
      <c r="AE202" s="118">
        <v>-43.7291306620494</v>
      </c>
      <c r="AF202" s="118">
        <v>-68.886241365556103</v>
      </c>
      <c r="AH202" s="208">
        <v>-39.764784495201802</v>
      </c>
      <c r="AI202" s="196">
        <f t="shared" si="89"/>
        <v>9.9694898819983724E-2</v>
      </c>
      <c r="AJ202" s="199"/>
      <c r="AK202" s="208">
        <v>-43.294016991144801</v>
      </c>
      <c r="AL202" s="196">
        <f t="shared" si="90"/>
        <v>1.0050203264658775E-2</v>
      </c>
      <c r="AM202" s="199"/>
      <c r="AN202" s="208">
        <v>-243.745997454003</v>
      </c>
      <c r="AO202" s="196">
        <f t="shared" si="95"/>
        <v>-4.3916476828863793E-2</v>
      </c>
      <c r="AS202" s="146" t="b">
        <f t="shared" si="91"/>
        <v>0</v>
      </c>
      <c r="AT202" s="146" t="b">
        <f t="shared" si="92"/>
        <v>0</v>
      </c>
      <c r="AU202" s="146" t="b">
        <f t="shared" si="93"/>
        <v>1</v>
      </c>
      <c r="AV202" s="146" t="b">
        <f t="shared" si="94"/>
        <v>1</v>
      </c>
    </row>
    <row r="203" spans="1:48" ht="13">
      <c r="A203" s="26" t="s">
        <v>262</v>
      </c>
      <c r="B203" s="34" t="s">
        <v>60</v>
      </c>
      <c r="C203" s="113">
        <v>-1</v>
      </c>
      <c r="D203" s="113">
        <v>0</v>
      </c>
      <c r="E203" s="113">
        <v>0</v>
      </c>
      <c r="F203" s="113">
        <v>0</v>
      </c>
      <c r="G203" s="118">
        <v>-1</v>
      </c>
      <c r="H203" s="113">
        <v>0</v>
      </c>
      <c r="I203" s="113">
        <v>0</v>
      </c>
      <c r="J203" s="113">
        <v>0</v>
      </c>
      <c r="K203" s="113">
        <v>0</v>
      </c>
      <c r="L203" s="118">
        <v>0</v>
      </c>
      <c r="M203" s="165">
        <v>15.114000000000001</v>
      </c>
      <c r="N203" s="165">
        <v>0</v>
      </c>
      <c r="O203" s="165">
        <v>-1.8580000000000001</v>
      </c>
      <c r="P203" s="165">
        <v>-14.565</v>
      </c>
      <c r="Q203" s="118">
        <v>-1.3089999999999999</v>
      </c>
      <c r="R203" s="165">
        <v>0</v>
      </c>
      <c r="S203" s="165">
        <v>0</v>
      </c>
      <c r="T203" s="165">
        <v>-0.45400000000000001</v>
      </c>
      <c r="U203" s="165">
        <v>0</v>
      </c>
      <c r="V203" s="118">
        <v>-0.45400000000000001</v>
      </c>
      <c r="W203" s="165">
        <v>0</v>
      </c>
      <c r="X203" s="165">
        <v>0</v>
      </c>
      <c r="Y203" s="165">
        <v>0</v>
      </c>
      <c r="Z203" s="165">
        <v>0</v>
      </c>
      <c r="AA203" s="118">
        <v>0</v>
      </c>
      <c r="AB203" s="118">
        <v>0</v>
      </c>
      <c r="AC203" s="118">
        <v>0</v>
      </c>
      <c r="AD203" s="118">
        <v>-68.986999999999995</v>
      </c>
      <c r="AE203" s="118">
        <v>-65.885999999999996</v>
      </c>
      <c r="AF203" s="118">
        <v>-134.87299999999999</v>
      </c>
      <c r="AH203" s="208">
        <v>0</v>
      </c>
      <c r="AI203" s="196" t="str">
        <f t="shared" si="89"/>
        <v>ns</v>
      </c>
      <c r="AJ203" s="199"/>
      <c r="AK203" s="208">
        <v>-68.986999999999995</v>
      </c>
      <c r="AL203" s="196">
        <f t="shared" si="90"/>
        <v>-4.4950497919897914E-2</v>
      </c>
      <c r="AM203" s="199"/>
      <c r="AN203" s="208">
        <v>-0.45400000000000001</v>
      </c>
      <c r="AO203" s="196">
        <f t="shared" si="95"/>
        <v>-1</v>
      </c>
      <c r="AS203" s="146" t="b">
        <f t="shared" si="91"/>
        <v>1</v>
      </c>
      <c r="AT203" s="146" t="b">
        <f t="shared" si="92"/>
        <v>0</v>
      </c>
      <c r="AU203" s="146" t="b">
        <f t="shared" si="93"/>
        <v>1</v>
      </c>
      <c r="AV203" s="146" t="b">
        <f t="shared" si="94"/>
        <v>1</v>
      </c>
    </row>
    <row r="204" spans="1:48" ht="13">
      <c r="A204" s="26" t="s">
        <v>263</v>
      </c>
      <c r="B204" s="33" t="s">
        <v>62</v>
      </c>
      <c r="C204" s="73">
        <v>82</v>
      </c>
      <c r="D204" s="73">
        <v>152</v>
      </c>
      <c r="E204" s="73">
        <v>171</v>
      </c>
      <c r="F204" s="73">
        <v>185</v>
      </c>
      <c r="G204" s="74">
        <v>590</v>
      </c>
      <c r="H204" s="73">
        <v>158.649422611771</v>
      </c>
      <c r="I204" s="73">
        <v>171.63071472592901</v>
      </c>
      <c r="J204" s="73">
        <v>177.95627264073801</v>
      </c>
      <c r="K204" s="73">
        <v>192.58690292106499</v>
      </c>
      <c r="L204" s="74">
        <v>700.82331289950298</v>
      </c>
      <c r="M204" s="164">
        <v>233.699570472647</v>
      </c>
      <c r="N204" s="164">
        <v>218.57157048002401</v>
      </c>
      <c r="O204" s="164">
        <v>214.97781681837699</v>
      </c>
      <c r="P204" s="164">
        <v>216.04969881444799</v>
      </c>
      <c r="Q204" s="74">
        <v>883.29865658549602</v>
      </c>
      <c r="R204" s="164">
        <v>212.267730290206</v>
      </c>
      <c r="S204" s="164">
        <v>245.81813348746101</v>
      </c>
      <c r="T204" s="164">
        <v>214.63336104477099</v>
      </c>
      <c r="U204" s="164">
        <v>193.538358292064</v>
      </c>
      <c r="V204" s="74">
        <v>866.25758311450102</v>
      </c>
      <c r="W204" s="164">
        <v>227.24326915320199</v>
      </c>
      <c r="X204" s="164">
        <v>231.97342861178799</v>
      </c>
      <c r="Y204" s="164">
        <v>221.97577269904201</v>
      </c>
      <c r="Z204" s="164">
        <v>238.14235725024199</v>
      </c>
      <c r="AA204" s="74">
        <v>919.33482771427305</v>
      </c>
      <c r="AB204" s="74">
        <v>128.431598395397</v>
      </c>
      <c r="AC204" s="74">
        <v>175.39835937040601</v>
      </c>
      <c r="AD204" s="74">
        <v>138.195807300811</v>
      </c>
      <c r="AE204" s="74">
        <v>200.991776266382</v>
      </c>
      <c r="AF204" s="74">
        <v>643.01754133299596</v>
      </c>
      <c r="AH204" s="206">
        <v>238.14235725024199</v>
      </c>
      <c r="AI204" s="196">
        <f t="shared" si="89"/>
        <v>-0.15600156735167381</v>
      </c>
      <c r="AJ204" s="196"/>
      <c r="AK204" s="206">
        <v>138.195807300811</v>
      </c>
      <c r="AL204" s="196">
        <f t="shared" si="90"/>
        <v>0.45439851028825307</v>
      </c>
      <c r="AM204" s="196"/>
      <c r="AN204" s="206">
        <v>866.25758311450102</v>
      </c>
      <c r="AO204" s="196">
        <f t="shared" si="95"/>
        <v>6.1271896066918963E-2</v>
      </c>
      <c r="AS204" s="146" t="b">
        <f t="shared" si="91"/>
        <v>0</v>
      </c>
      <c r="AT204" s="146" t="b">
        <f t="shared" si="92"/>
        <v>0</v>
      </c>
      <c r="AU204" s="146" t="b">
        <f t="shared" si="93"/>
        <v>1</v>
      </c>
      <c r="AV204" s="146" t="b">
        <f t="shared" si="94"/>
        <v>0</v>
      </c>
    </row>
    <row r="205" spans="1:48" ht="13">
      <c r="A205" s="26" t="s">
        <v>264</v>
      </c>
      <c r="B205" s="34" t="s">
        <v>64</v>
      </c>
      <c r="C205" s="113">
        <v>-14</v>
      </c>
      <c r="D205" s="113">
        <v>-27</v>
      </c>
      <c r="E205" s="113">
        <v>-28</v>
      </c>
      <c r="F205" s="113">
        <v>-37</v>
      </c>
      <c r="G205" s="118">
        <v>-106</v>
      </c>
      <c r="H205" s="113">
        <v>-30.151763488952401</v>
      </c>
      <c r="I205" s="113">
        <v>-17.368448300613402</v>
      </c>
      <c r="J205" s="113">
        <v>-20.8678503433404</v>
      </c>
      <c r="K205" s="113">
        <v>-22.664016173406999</v>
      </c>
      <c r="L205" s="118">
        <v>-91.052078306313106</v>
      </c>
      <c r="M205" s="165">
        <v>-32.8095866508272</v>
      </c>
      <c r="N205" s="165">
        <v>-30.947833761719899</v>
      </c>
      <c r="O205" s="165">
        <v>-23.9736008504109</v>
      </c>
      <c r="P205" s="165">
        <v>-29.893972472324599</v>
      </c>
      <c r="Q205" s="118">
        <v>-117.624993735283</v>
      </c>
      <c r="R205" s="165">
        <v>-33.737676693479003</v>
      </c>
      <c r="S205" s="165">
        <v>-30.010750531614299</v>
      </c>
      <c r="T205" s="165">
        <v>-24.4253532823457</v>
      </c>
      <c r="U205" s="165">
        <v>-39.638460561216903</v>
      </c>
      <c r="V205" s="118">
        <v>-127.81224106865599</v>
      </c>
      <c r="W205" s="165">
        <v>-32.8276220209275</v>
      </c>
      <c r="X205" s="165">
        <v>-25.211486819942898</v>
      </c>
      <c r="Y205" s="165">
        <v>-21.1159879504768</v>
      </c>
      <c r="Z205" s="165">
        <v>-25.200102244382801</v>
      </c>
      <c r="AA205" s="118">
        <v>-104.35519903573</v>
      </c>
      <c r="AB205" s="118">
        <v>-19.4731763568114</v>
      </c>
      <c r="AC205" s="118">
        <v>-26.280022802561898</v>
      </c>
      <c r="AD205" s="118">
        <v>-26.384735097012399</v>
      </c>
      <c r="AE205" s="118">
        <v>-12.040538164362401</v>
      </c>
      <c r="AF205" s="118">
        <v>-84.178472420748093</v>
      </c>
      <c r="AH205" s="208">
        <v>-25.200102244382801</v>
      </c>
      <c r="AI205" s="196">
        <f t="shared" si="89"/>
        <v>-0.52220280506813088</v>
      </c>
      <c r="AJ205" s="199"/>
      <c r="AK205" s="208">
        <v>-26.384735097012399</v>
      </c>
      <c r="AL205" s="196">
        <f t="shared" si="90"/>
        <v>-0.54365514301768458</v>
      </c>
      <c r="AM205" s="199"/>
      <c r="AN205" s="208">
        <v>-127.81224106865599</v>
      </c>
      <c r="AO205" s="196">
        <f t="shared" si="95"/>
        <v>-0.18352735103303408</v>
      </c>
      <c r="AS205" s="146" t="b">
        <f t="shared" si="91"/>
        <v>0</v>
      </c>
      <c r="AT205" s="146" t="b">
        <f t="shared" si="92"/>
        <v>0</v>
      </c>
      <c r="AU205" s="146" t="b">
        <f t="shared" si="93"/>
        <v>1</v>
      </c>
      <c r="AV205" s="146" t="b">
        <f t="shared" si="94"/>
        <v>1</v>
      </c>
    </row>
    <row r="206" spans="1:48" ht="13">
      <c r="A206" s="26" t="s">
        <v>265</v>
      </c>
      <c r="B206" s="41" t="s">
        <v>66</v>
      </c>
      <c r="C206" s="74">
        <v>68</v>
      </c>
      <c r="D206" s="74">
        <v>125</v>
      </c>
      <c r="E206" s="74">
        <v>143</v>
      </c>
      <c r="F206" s="74">
        <v>148</v>
      </c>
      <c r="G206" s="74">
        <v>484</v>
      </c>
      <c r="H206" s="74">
        <v>128.49765912281899</v>
      </c>
      <c r="I206" s="74">
        <v>154.262266425316</v>
      </c>
      <c r="J206" s="74">
        <v>157.08842229739699</v>
      </c>
      <c r="K206" s="74">
        <v>169.922886747658</v>
      </c>
      <c r="L206" s="74">
        <v>609.77123459318898</v>
      </c>
      <c r="M206" s="167">
        <v>200.88998382182001</v>
      </c>
      <c r="N206" s="167">
        <v>187.623736718305</v>
      </c>
      <c r="O206" s="167">
        <v>191.00421596796599</v>
      </c>
      <c r="P206" s="167">
        <v>186.15572634212299</v>
      </c>
      <c r="Q206" s="74">
        <v>765.67366285021296</v>
      </c>
      <c r="R206" s="167">
        <v>178.53005359672699</v>
      </c>
      <c r="S206" s="167">
        <v>215.807382955847</v>
      </c>
      <c r="T206" s="167">
        <v>190.20800776242501</v>
      </c>
      <c r="U206" s="167">
        <v>153.89989773084699</v>
      </c>
      <c r="V206" s="74">
        <v>738.445342045845</v>
      </c>
      <c r="W206" s="167">
        <v>194.41564713227399</v>
      </c>
      <c r="X206" s="167">
        <v>206.761941791845</v>
      </c>
      <c r="Y206" s="167">
        <v>200.859784748565</v>
      </c>
      <c r="Z206" s="167">
        <v>212.94225500585901</v>
      </c>
      <c r="AA206" s="74">
        <v>814.97962867854301</v>
      </c>
      <c r="AB206" s="74">
        <v>108.95842203858599</v>
      </c>
      <c r="AC206" s="74">
        <v>149.11833656784401</v>
      </c>
      <c r="AD206" s="74">
        <v>111.811072203799</v>
      </c>
      <c r="AE206" s="74">
        <v>188.951238102019</v>
      </c>
      <c r="AF206" s="74">
        <v>558.83906891224797</v>
      </c>
      <c r="AH206" s="206">
        <v>212.94225500585901</v>
      </c>
      <c r="AI206" s="196">
        <f t="shared" si="89"/>
        <v>-0.11266442587066572</v>
      </c>
      <c r="AJ206" s="196"/>
      <c r="AK206" s="206">
        <v>111.811072203799</v>
      </c>
      <c r="AL206" s="196">
        <f t="shared" si="90"/>
        <v>0.68991526847731111</v>
      </c>
      <c r="AM206" s="196"/>
      <c r="AN206" s="206">
        <v>738.445342045845</v>
      </c>
      <c r="AO206" s="196">
        <f t="shared" si="95"/>
        <v>0.10364245296836949</v>
      </c>
      <c r="AS206" s="146" t="b">
        <f t="shared" si="91"/>
        <v>0</v>
      </c>
      <c r="AT206" s="146" t="b">
        <f t="shared" si="92"/>
        <v>0</v>
      </c>
      <c r="AU206" s="146" t="b">
        <f t="shared" si="93"/>
        <v>1</v>
      </c>
      <c r="AV206" s="146" t="b">
        <f t="shared" si="94"/>
        <v>0</v>
      </c>
    </row>
    <row r="207" spans="1:48" ht="13">
      <c r="A207" s="26"/>
      <c r="H207" s="100"/>
      <c r="I207" s="100"/>
      <c r="J207" s="100"/>
      <c r="K207" s="100"/>
      <c r="L207" s="100"/>
      <c r="M207" s="156"/>
      <c r="N207" s="156"/>
      <c r="O207" s="156"/>
      <c r="P207" s="156"/>
      <c r="Q207" s="100"/>
      <c r="R207" s="156"/>
      <c r="S207" s="156"/>
      <c r="T207" s="156"/>
      <c r="U207" s="156"/>
      <c r="V207" s="100"/>
      <c r="W207" s="156"/>
      <c r="X207" s="156"/>
      <c r="Y207" s="156"/>
      <c r="Z207" s="156"/>
      <c r="AA207" s="156"/>
      <c r="AB207" s="156"/>
      <c r="AC207" s="156"/>
      <c r="AD207" s="156"/>
      <c r="AE207" s="156"/>
      <c r="AF207" s="156"/>
      <c r="AI207" s="205"/>
      <c r="AJ207" s="205"/>
      <c r="AL207" s="196" t="str">
        <f t="shared" ref="AL207" si="96">IF(ISERROR($AD207/AK207),"ns",IF($AD207/AK207&gt;200%,"x"&amp;(ROUND($AD207/AK207,1)),IF($AD207/AK207&lt;0,"ns",$AD207/AK207-1)))</f>
        <v>ns</v>
      </c>
      <c r="AM207" s="205"/>
      <c r="AO207" s="205"/>
    </row>
    <row r="208" spans="1:48" ht="16" thickBot="1">
      <c r="A208" s="26"/>
      <c r="B208" s="114" t="s">
        <v>266</v>
      </c>
      <c r="C208" s="115"/>
      <c r="D208" s="115"/>
      <c r="E208" s="115"/>
      <c r="F208" s="115"/>
      <c r="G208" s="115"/>
      <c r="H208" s="115"/>
      <c r="I208" s="115"/>
      <c r="J208" s="115"/>
      <c r="K208" s="115"/>
      <c r="L208" s="115"/>
      <c r="M208" s="171"/>
      <c r="N208" s="171"/>
      <c r="O208" s="171"/>
      <c r="P208" s="171"/>
      <c r="Q208" s="115"/>
      <c r="R208" s="171"/>
      <c r="S208" s="171"/>
      <c r="T208" s="171"/>
      <c r="U208" s="171"/>
      <c r="V208" s="115"/>
      <c r="W208" s="171"/>
      <c r="X208" s="171"/>
      <c r="Y208" s="171"/>
      <c r="Z208" s="171"/>
      <c r="AA208" s="171"/>
      <c r="AB208" s="171"/>
      <c r="AC208" s="171"/>
      <c r="AD208" s="171"/>
      <c r="AE208" s="171"/>
      <c r="AF208" s="171"/>
      <c r="AH208" s="209"/>
      <c r="AI208" s="160"/>
      <c r="AJ208" s="160"/>
      <c r="AK208" s="209"/>
      <c r="AL208" s="160"/>
      <c r="AM208" s="160"/>
      <c r="AN208" s="209"/>
      <c r="AO208" s="160"/>
    </row>
    <row r="209" spans="1:48" ht="13">
      <c r="A209" s="26"/>
      <c r="H209" s="100"/>
      <c r="I209" s="100"/>
      <c r="J209" s="100"/>
      <c r="K209" s="100"/>
      <c r="L209" s="100"/>
      <c r="M209" s="156"/>
      <c r="N209" s="156"/>
      <c r="O209" s="156"/>
      <c r="P209" s="156"/>
      <c r="Q209" s="100"/>
      <c r="R209" s="156"/>
      <c r="S209" s="156"/>
      <c r="T209" s="156"/>
      <c r="U209" s="156"/>
      <c r="V209" s="100"/>
      <c r="W209" s="156"/>
      <c r="X209" s="156"/>
      <c r="Y209" s="156"/>
      <c r="Z209" s="156"/>
      <c r="AA209" s="156"/>
      <c r="AB209" s="156"/>
      <c r="AC209" s="156"/>
      <c r="AD209" s="156"/>
      <c r="AE209" s="156"/>
      <c r="AF209" s="156"/>
      <c r="AI209" s="143"/>
      <c r="AJ209" s="143"/>
      <c r="AL209" s="143"/>
      <c r="AM209" s="143"/>
      <c r="AO209" s="143"/>
    </row>
    <row r="210" spans="1:48" ht="26">
      <c r="A210" s="26"/>
      <c r="B210" s="116" t="s">
        <v>36</v>
      </c>
      <c r="C210" s="117" t="s">
        <v>112</v>
      </c>
      <c r="D210" s="117" t="s">
        <v>113</v>
      </c>
      <c r="E210" s="117" t="s">
        <v>114</v>
      </c>
      <c r="F210" s="117" t="s">
        <v>115</v>
      </c>
      <c r="G210" s="117" t="s">
        <v>116</v>
      </c>
      <c r="H210" s="117" t="str">
        <f t="shared" ref="H210:AF210" si="97">H$14</f>
        <v>Q1-16
Stated</v>
      </c>
      <c r="I210" s="117" t="str">
        <f t="shared" si="97"/>
        <v>Q2-16
Stated</v>
      </c>
      <c r="J210" s="117" t="str">
        <f t="shared" si="97"/>
        <v>Q3-16
Stated</v>
      </c>
      <c r="K210" s="117" t="str">
        <f t="shared" si="97"/>
        <v>Q4-16
Stated</v>
      </c>
      <c r="L210" s="117" t="str">
        <f t="shared" si="97"/>
        <v>FY-2016
Stated</v>
      </c>
      <c r="M210" s="168" t="str">
        <f t="shared" si="97"/>
        <v>Q1-17
Stated</v>
      </c>
      <c r="N210" s="168" t="str">
        <f t="shared" si="97"/>
        <v>Q2-17
Stated</v>
      </c>
      <c r="O210" s="168" t="str">
        <f t="shared" si="97"/>
        <v>Q3-17
Stated</v>
      </c>
      <c r="P210" s="168" t="str">
        <f t="shared" si="97"/>
        <v>Q4-17
Stated</v>
      </c>
      <c r="Q210" s="117" t="str">
        <f t="shared" si="97"/>
        <v>FY-2017
Stated</v>
      </c>
      <c r="R210" s="168" t="str">
        <f t="shared" si="97"/>
        <v>Q1-18
Stated</v>
      </c>
      <c r="S210" s="168" t="str">
        <f t="shared" si="97"/>
        <v>Q2-18
Stated</v>
      </c>
      <c r="T210" s="168" t="str">
        <f t="shared" si="97"/>
        <v>Q3-18
Stated</v>
      </c>
      <c r="U210" s="168" t="str">
        <f t="shared" si="97"/>
        <v>Q4-18
Stated</v>
      </c>
      <c r="V210" s="117" t="str">
        <f t="shared" si="97"/>
        <v>FY-2018
Stated</v>
      </c>
      <c r="W210" s="168" t="str">
        <f t="shared" si="97"/>
        <v>Q1-19
Stated</v>
      </c>
      <c r="X210" s="168" t="str">
        <f t="shared" si="97"/>
        <v>Q2-19
Stated</v>
      </c>
      <c r="Y210" s="168" t="str">
        <f t="shared" si="97"/>
        <v>Q3-19
Stated</v>
      </c>
      <c r="Z210" s="168" t="str">
        <f t="shared" si="97"/>
        <v>Q4-19
Stated</v>
      </c>
      <c r="AA210" s="168" t="str">
        <f t="shared" si="97"/>
        <v>FY-2019
Stated</v>
      </c>
      <c r="AB210" s="168" t="str">
        <f t="shared" si="97"/>
        <v>Q1-20
Stated</v>
      </c>
      <c r="AC210" s="168" t="str">
        <f t="shared" si="97"/>
        <v>Q2-20
Stated</v>
      </c>
      <c r="AD210" s="168" t="str">
        <f t="shared" si="97"/>
        <v>Q3-20
Stated</v>
      </c>
      <c r="AE210" s="168" t="str">
        <f t="shared" si="97"/>
        <v>Q4-20
Stated</v>
      </c>
      <c r="AF210" s="168" t="str">
        <f t="shared" si="97"/>
        <v>FY-2020
Stated</v>
      </c>
      <c r="AH210" s="162" t="str">
        <f t="shared" ref="AH210" si="98">AH$14</f>
        <v>Q4-19
Stated</v>
      </c>
      <c r="AI210" s="163" t="str">
        <f>AI$14</f>
        <v>Q4/Q4</v>
      </c>
      <c r="AJ210" s="163"/>
      <c r="AK210" s="162" t="str">
        <f>AK$14</f>
        <v>Q3-20
Stated</v>
      </c>
      <c r="AL210" s="163" t="str">
        <f>AL$14</f>
        <v>Q4/Q3</v>
      </c>
      <c r="AM210" s="163"/>
      <c r="AN210" s="162" t="str">
        <f>AN$14</f>
        <v>FY-2018
Stated</v>
      </c>
      <c r="AO210" s="163" t="str">
        <f>AO$14</f>
        <v>FY/FY</v>
      </c>
    </row>
    <row r="211" spans="1:48" ht="13">
      <c r="A211" s="26"/>
      <c r="B211" s="31"/>
      <c r="H211" s="100"/>
      <c r="I211" s="100"/>
      <c r="J211" s="100"/>
      <c r="K211" s="100"/>
      <c r="L211" s="100"/>
      <c r="M211" s="156"/>
      <c r="N211" s="156"/>
      <c r="O211" s="156"/>
      <c r="P211" s="156"/>
      <c r="Q211" s="100"/>
      <c r="R211" s="156"/>
      <c r="S211" s="156"/>
      <c r="T211" s="156"/>
      <c r="U211" s="156"/>
      <c r="V211" s="100"/>
      <c r="W211" s="156"/>
      <c r="X211" s="156"/>
      <c r="Y211" s="156"/>
      <c r="Z211" s="156"/>
      <c r="AA211" s="156"/>
      <c r="AB211" s="156"/>
      <c r="AC211" s="156"/>
      <c r="AD211" s="156"/>
      <c r="AE211" s="156"/>
      <c r="AF211" s="156"/>
      <c r="AI211" s="205"/>
      <c r="AJ211" s="205"/>
      <c r="AL211" s="205"/>
      <c r="AM211" s="205"/>
      <c r="AO211" s="205"/>
    </row>
    <row r="212" spans="1:48" ht="13">
      <c r="A212" s="26" t="s">
        <v>267</v>
      </c>
      <c r="B212" s="33" t="s">
        <v>38</v>
      </c>
      <c r="C212" s="73">
        <v>519</v>
      </c>
      <c r="D212" s="73">
        <v>534</v>
      </c>
      <c r="E212" s="73">
        <v>531</v>
      </c>
      <c r="F212" s="87">
        <v>515</v>
      </c>
      <c r="G212" s="88">
        <v>2099</v>
      </c>
      <c r="H212" s="87">
        <v>517.36</v>
      </c>
      <c r="I212" s="87">
        <v>521.98099999999999</v>
      </c>
      <c r="J212" s="87">
        <v>526.303</v>
      </c>
      <c r="K212" s="87">
        <v>541.18600000000004</v>
      </c>
      <c r="L212" s="88">
        <v>2106.83</v>
      </c>
      <c r="M212" s="169">
        <v>559.053</v>
      </c>
      <c r="N212" s="169">
        <v>548.75</v>
      </c>
      <c r="O212" s="169">
        <v>540.17700000000002</v>
      </c>
      <c r="P212" s="169">
        <v>539.077</v>
      </c>
      <c r="Q212" s="88">
        <v>2187.0569999999998</v>
      </c>
      <c r="R212" s="169">
        <v>551.42499999999995</v>
      </c>
      <c r="S212" s="169">
        <v>550.75699999999995</v>
      </c>
      <c r="T212" s="169">
        <v>553.90599999999995</v>
      </c>
      <c r="U212" s="169">
        <v>548.11099999999999</v>
      </c>
      <c r="V212" s="88">
        <v>2204.1990000000001</v>
      </c>
      <c r="W212" s="169">
        <v>540.88499999999999</v>
      </c>
      <c r="X212" s="169">
        <v>550.93799999999999</v>
      </c>
      <c r="Y212" s="169">
        <v>529.36500000000001</v>
      </c>
      <c r="Z212" s="164">
        <v>522.71900000000005</v>
      </c>
      <c r="AA212" s="88">
        <v>2143.9070000000002</v>
      </c>
      <c r="AB212" s="88">
        <v>518.20299999999997</v>
      </c>
      <c r="AC212" s="88">
        <v>485.01100000000002</v>
      </c>
      <c r="AD212" s="88">
        <v>487.565</v>
      </c>
      <c r="AE212" s="88">
        <v>501.81099999999998</v>
      </c>
      <c r="AF212" s="88">
        <v>1992.59</v>
      </c>
      <c r="AH212" s="210">
        <v>522.71900000000005</v>
      </c>
      <c r="AI212" s="196">
        <f t="shared" ref="AI212:AI225" si="99">IF(ISERROR($AE212/AH212),"ns",IF($AE212/AH212&gt;200%,"x"&amp;(ROUND($AE212/AH212,1)),IF($AE212/AH212&lt;0,"ns",$AE212/AH212-1)))</f>
        <v>-3.9998546063946483E-2</v>
      </c>
      <c r="AJ212" s="196"/>
      <c r="AK212" s="210">
        <v>487.565</v>
      </c>
      <c r="AL212" s="196">
        <f t="shared" ref="AL212:AL225" si="100">IF(ISERROR($AE212/AK212),"ns",IF($AE212/AK212&gt;200%,"x"&amp;(ROUND($AE212/AK212,1)),IF($AE212/AK212&lt;0,"ns",$AE212/AK212-1)))</f>
        <v>2.9218668280126758E-2</v>
      </c>
      <c r="AM212" s="196"/>
      <c r="AN212" s="210">
        <v>2204.1990000000001</v>
      </c>
      <c r="AO212" s="196">
        <f>IF(ISERROR($AA212/AN212),"ns",IF($AA212/AN212&gt;200%,"x"&amp;(ROUND($AA212/AN212,1)),IF($AA212/AN212&lt;0,"ns",$AA212/AN212-1)))</f>
        <v>-2.7353247143293236E-2</v>
      </c>
      <c r="AS212" s="146" t="b">
        <f t="shared" ref="AS212:AS225" si="101">AH212=X212</f>
        <v>0</v>
      </c>
      <c r="AT212" s="146" t="b">
        <f t="shared" ref="AT212:AT225" si="102">AK212=AB212</f>
        <v>0</v>
      </c>
      <c r="AU212" s="146" t="b">
        <f t="shared" ref="AU212:AU225" si="103">AN212=V212</f>
        <v>1</v>
      </c>
      <c r="AV212" s="146" t="b">
        <f t="shared" ref="AV212:AV225" si="104">V212=(R:R+S:S+T:T+U:U)</f>
        <v>1</v>
      </c>
    </row>
    <row r="213" spans="1:48" ht="13">
      <c r="A213" s="26" t="s">
        <v>268</v>
      </c>
      <c r="B213" s="34" t="s">
        <v>40</v>
      </c>
      <c r="C213" s="113">
        <v>-283</v>
      </c>
      <c r="D213" s="113">
        <v>-253</v>
      </c>
      <c r="E213" s="113">
        <v>-248</v>
      </c>
      <c r="F213" s="85">
        <v>-272</v>
      </c>
      <c r="G213" s="86">
        <v>-1056</v>
      </c>
      <c r="H213" s="107">
        <v>-278.75200000000001</v>
      </c>
      <c r="I213" s="107">
        <v>-261.10199999999998</v>
      </c>
      <c r="J213" s="107">
        <v>-262.142</v>
      </c>
      <c r="K213" s="107">
        <v>-298.375</v>
      </c>
      <c r="L213" s="108">
        <v>-1100.3710000000001</v>
      </c>
      <c r="M213" s="107">
        <v>-284.26</v>
      </c>
      <c r="N213" s="107">
        <v>-265.15199999999999</v>
      </c>
      <c r="O213" s="107">
        <v>-269.78699999999998</v>
      </c>
      <c r="P213" s="107">
        <v>-305.27600000000001</v>
      </c>
      <c r="Q213" s="108">
        <v>-1124.4749999999999</v>
      </c>
      <c r="R213" s="107">
        <v>-290.49099999999999</v>
      </c>
      <c r="S213" s="107">
        <v>-243.84800000000001</v>
      </c>
      <c r="T213" s="107">
        <v>-269.05799999999999</v>
      </c>
      <c r="U213" s="107">
        <v>-283.78699999999998</v>
      </c>
      <c r="V213" s="108">
        <v>-1087.184</v>
      </c>
      <c r="W213" s="107">
        <v>-277.87799999999999</v>
      </c>
      <c r="X213" s="107">
        <v>-259.02300000000002</v>
      </c>
      <c r="Y213" s="107">
        <v>-269.86</v>
      </c>
      <c r="Z213" s="107">
        <v>-261.33300000000003</v>
      </c>
      <c r="AA213" s="108">
        <v>-1068.0940000000001</v>
      </c>
      <c r="AB213" s="108">
        <v>-288.15499999999997</v>
      </c>
      <c r="AC213" s="108">
        <v>-238.29599999999999</v>
      </c>
      <c r="AD213" s="108">
        <v>-218.26300000000001</v>
      </c>
      <c r="AE213" s="108">
        <v>-241.322</v>
      </c>
      <c r="AF213" s="108">
        <v>-986.03599999999994</v>
      </c>
      <c r="AH213" s="207">
        <v>-261.33300000000003</v>
      </c>
      <c r="AI213" s="196">
        <f t="shared" si="99"/>
        <v>-7.6572801751022768E-2</v>
      </c>
      <c r="AJ213" s="199"/>
      <c r="AK213" s="207">
        <v>-218.26300000000001</v>
      </c>
      <c r="AL213" s="196">
        <f t="shared" si="100"/>
        <v>0.1056477735575887</v>
      </c>
      <c r="AM213" s="199"/>
      <c r="AN213" s="207">
        <v>-1087.184</v>
      </c>
      <c r="AO213" s="196">
        <f t="shared" ref="AO213:AO225" si="105">IF(ISERROR($AA213/AN213),"ns",IF($AA213/AN213&gt;200%,"x"&amp;(ROUND($AA213/AN213,1)),IF($AA213/AN213&lt;0,"ns",$AA213/AN213-1)))</f>
        <v>-1.7559125226272565E-2</v>
      </c>
      <c r="AS213" s="146" t="b">
        <f t="shared" si="101"/>
        <v>0</v>
      </c>
      <c r="AT213" s="146" t="b">
        <f t="shared" si="102"/>
        <v>0</v>
      </c>
      <c r="AU213" s="146" t="b">
        <f t="shared" si="103"/>
        <v>1</v>
      </c>
      <c r="AV213" s="146" t="b">
        <f t="shared" si="104"/>
        <v>1</v>
      </c>
    </row>
    <row r="214" spans="1:48" ht="13">
      <c r="A214" s="109" t="s">
        <v>269</v>
      </c>
      <c r="B214" s="36" t="s">
        <v>42</v>
      </c>
      <c r="C214" s="110"/>
      <c r="D214" s="110"/>
      <c r="E214" s="110"/>
      <c r="F214" s="111"/>
      <c r="G214" s="112"/>
      <c r="H214" s="111">
        <v>-5.87</v>
      </c>
      <c r="I214" s="111">
        <v>-2.2999999999999998</v>
      </c>
      <c r="J214" s="111">
        <v>0</v>
      </c>
      <c r="K214" s="111">
        <v>0</v>
      </c>
      <c r="L214" s="112">
        <v>-8.17</v>
      </c>
      <c r="M214" s="111">
        <v>-8.16</v>
      </c>
      <c r="N214" s="111">
        <v>-0.33000000000000007</v>
      </c>
      <c r="O214" s="111">
        <v>0</v>
      </c>
      <c r="P214" s="111">
        <v>0</v>
      </c>
      <c r="Q214" s="112">
        <v>-8.49</v>
      </c>
      <c r="R214" s="111">
        <v>-10.043808418674899</v>
      </c>
      <c r="S214" s="111">
        <v>-0.194427836625232</v>
      </c>
      <c r="T214" s="111">
        <v>0</v>
      </c>
      <c r="U214" s="111">
        <v>0</v>
      </c>
      <c r="V214" s="112">
        <v>-10.238236255300132</v>
      </c>
      <c r="W214" s="111">
        <v>-10.3</v>
      </c>
      <c r="X214" s="111">
        <v>-0.46899593000000017</v>
      </c>
      <c r="Y214" s="111">
        <v>0</v>
      </c>
      <c r="Z214" s="111">
        <v>-6.9999998686398612E-8</v>
      </c>
      <c r="AA214" s="112">
        <v>-10.768996</v>
      </c>
      <c r="AB214" s="112">
        <v>-11.41936229110291</v>
      </c>
      <c r="AC214" s="112">
        <v>1.8484837311029096</v>
      </c>
      <c r="AD214" s="112">
        <v>0</v>
      </c>
      <c r="AE214" s="112">
        <v>0</v>
      </c>
      <c r="AF214" s="112">
        <v>-9.5708785600000006</v>
      </c>
      <c r="AH214" s="200">
        <v>-6.9999998686398612E-8</v>
      </c>
      <c r="AI214" s="196">
        <f t="shared" si="99"/>
        <v>-1</v>
      </c>
      <c r="AJ214" s="201"/>
      <c r="AK214" s="200">
        <v>0</v>
      </c>
      <c r="AL214" s="196" t="str">
        <f t="shared" si="100"/>
        <v>ns</v>
      </c>
      <c r="AM214" s="201"/>
      <c r="AN214" s="200">
        <v>-10.238236255300132</v>
      </c>
      <c r="AO214" s="196">
        <f t="shared" si="105"/>
        <v>5.1840935437009961E-2</v>
      </c>
      <c r="AP214" s="202"/>
      <c r="AQ214" s="202"/>
      <c r="AR214" s="202"/>
      <c r="AS214" s="202" t="b">
        <f t="shared" si="101"/>
        <v>0</v>
      </c>
      <c r="AT214" s="202" t="b">
        <f t="shared" si="102"/>
        <v>0</v>
      </c>
      <c r="AU214" s="202" t="b">
        <f t="shared" si="103"/>
        <v>1</v>
      </c>
      <c r="AV214" s="202" t="b">
        <f t="shared" si="104"/>
        <v>1</v>
      </c>
    </row>
    <row r="215" spans="1:48" ht="13">
      <c r="A215" s="26" t="s">
        <v>270</v>
      </c>
      <c r="B215" s="33" t="s">
        <v>44</v>
      </c>
      <c r="C215" s="73">
        <v>236</v>
      </c>
      <c r="D215" s="73">
        <v>281</v>
      </c>
      <c r="E215" s="73">
        <v>283</v>
      </c>
      <c r="F215" s="87">
        <v>243</v>
      </c>
      <c r="G215" s="88">
        <v>1043</v>
      </c>
      <c r="H215" s="87">
        <v>238.608</v>
      </c>
      <c r="I215" s="87">
        <v>260.87900000000002</v>
      </c>
      <c r="J215" s="87">
        <v>264.161</v>
      </c>
      <c r="K215" s="87">
        <v>242.81100000000001</v>
      </c>
      <c r="L215" s="88">
        <v>1006.4589999999999</v>
      </c>
      <c r="M215" s="169">
        <v>274.79300000000001</v>
      </c>
      <c r="N215" s="169">
        <v>283.59800000000001</v>
      </c>
      <c r="O215" s="169">
        <v>270.39</v>
      </c>
      <c r="P215" s="169">
        <v>233.80099999999999</v>
      </c>
      <c r="Q215" s="88">
        <v>1062.5820000000001</v>
      </c>
      <c r="R215" s="169">
        <v>260.93400000000003</v>
      </c>
      <c r="S215" s="169">
        <v>306.90899999999999</v>
      </c>
      <c r="T215" s="169">
        <v>284.84800000000001</v>
      </c>
      <c r="U215" s="169">
        <v>264.32400000000001</v>
      </c>
      <c r="V215" s="88">
        <v>1117.0150000000001</v>
      </c>
      <c r="W215" s="169">
        <v>263.00700000000001</v>
      </c>
      <c r="X215" s="169">
        <v>291.91500000000002</v>
      </c>
      <c r="Y215" s="169">
        <v>259.505</v>
      </c>
      <c r="Z215" s="164">
        <v>261.38600000000002</v>
      </c>
      <c r="AA215" s="88">
        <v>1075.8130000000001</v>
      </c>
      <c r="AB215" s="88">
        <v>230.048</v>
      </c>
      <c r="AC215" s="88">
        <v>246.715</v>
      </c>
      <c r="AD215" s="88">
        <v>269.30200000000002</v>
      </c>
      <c r="AE215" s="88">
        <v>260.48899999999998</v>
      </c>
      <c r="AF215" s="88">
        <v>1006.554</v>
      </c>
      <c r="AH215" s="210">
        <v>261.38600000000002</v>
      </c>
      <c r="AI215" s="196">
        <f t="shared" si="99"/>
        <v>-3.4317063652989921E-3</v>
      </c>
      <c r="AJ215" s="196"/>
      <c r="AK215" s="210">
        <v>269.30200000000002</v>
      </c>
      <c r="AL215" s="196">
        <f t="shared" si="100"/>
        <v>-3.2725341809567099E-2</v>
      </c>
      <c r="AM215" s="196"/>
      <c r="AN215" s="210">
        <v>1117.0150000000001</v>
      </c>
      <c r="AO215" s="196">
        <f t="shared" si="105"/>
        <v>-3.6885807263107528E-2</v>
      </c>
      <c r="AS215" s="146" t="b">
        <f t="shared" si="101"/>
        <v>0</v>
      </c>
      <c r="AT215" s="146" t="b">
        <f t="shared" si="102"/>
        <v>0</v>
      </c>
      <c r="AU215" s="146" t="b">
        <f t="shared" si="103"/>
        <v>1</v>
      </c>
      <c r="AV215" s="146" t="b">
        <f t="shared" si="104"/>
        <v>1</v>
      </c>
    </row>
    <row r="216" spans="1:48" ht="13">
      <c r="A216" s="26" t="s">
        <v>271</v>
      </c>
      <c r="B216" s="34" t="s">
        <v>46</v>
      </c>
      <c r="C216" s="113">
        <v>-188</v>
      </c>
      <c r="D216" s="113">
        <v>-168</v>
      </c>
      <c r="E216" s="113">
        <v>-140</v>
      </c>
      <c r="F216" s="85">
        <v>-85</v>
      </c>
      <c r="G216" s="86">
        <v>-581</v>
      </c>
      <c r="H216" s="85">
        <v>-105.54600000000001</v>
      </c>
      <c r="I216" s="85">
        <v>-142.245</v>
      </c>
      <c r="J216" s="85">
        <v>-139.386</v>
      </c>
      <c r="K216" s="85">
        <v>-107.386</v>
      </c>
      <c r="L216" s="86">
        <v>-494.56299999999999</v>
      </c>
      <c r="M216" s="166">
        <v>-82.21</v>
      </c>
      <c r="N216" s="166">
        <v>-107.02200000000001</v>
      </c>
      <c r="O216" s="166">
        <v>-114.45399999999999</v>
      </c>
      <c r="P216" s="166">
        <v>-87.436000000000007</v>
      </c>
      <c r="Q216" s="86">
        <v>-391.12200000000001</v>
      </c>
      <c r="R216" s="166">
        <v>-89.888000000000005</v>
      </c>
      <c r="S216" s="166">
        <v>-115.285</v>
      </c>
      <c r="T216" s="166">
        <v>-126.044</v>
      </c>
      <c r="U216" s="166">
        <v>-82.134</v>
      </c>
      <c r="V216" s="86">
        <v>-413.351</v>
      </c>
      <c r="W216" s="166">
        <v>-96.316000000000003</v>
      </c>
      <c r="X216" s="166">
        <v>-117.69499999999999</v>
      </c>
      <c r="Y216" s="166">
        <v>-121.22499999999999</v>
      </c>
      <c r="Z216" s="165">
        <v>-115.46599999999999</v>
      </c>
      <c r="AA216" s="86">
        <v>-450.702</v>
      </c>
      <c r="AB216" s="86">
        <v>-164.018</v>
      </c>
      <c r="AC216" s="86">
        <v>-217.821</v>
      </c>
      <c r="AD216" s="86">
        <v>-126.629</v>
      </c>
      <c r="AE216" s="86">
        <v>-128.214</v>
      </c>
      <c r="AF216" s="86">
        <v>-636.68200000000002</v>
      </c>
      <c r="AH216" s="207">
        <v>-115.46599999999999</v>
      </c>
      <c r="AI216" s="196">
        <f t="shared" si="99"/>
        <v>0.11040479448495666</v>
      </c>
      <c r="AJ216" s="199"/>
      <c r="AK216" s="207">
        <v>-126.629</v>
      </c>
      <c r="AL216" s="196">
        <f t="shared" si="100"/>
        <v>1.2516880019584731E-2</v>
      </c>
      <c r="AM216" s="199"/>
      <c r="AN216" s="207">
        <v>-413.351</v>
      </c>
      <c r="AO216" s="196">
        <f t="shared" si="105"/>
        <v>9.0361460356936263E-2</v>
      </c>
      <c r="AS216" s="146" t="b">
        <f t="shared" si="101"/>
        <v>0</v>
      </c>
      <c r="AT216" s="146" t="b">
        <f t="shared" si="102"/>
        <v>0</v>
      </c>
      <c r="AU216" s="146" t="b">
        <f t="shared" si="103"/>
        <v>1</v>
      </c>
      <c r="AV216" s="146" t="b">
        <f t="shared" si="104"/>
        <v>1</v>
      </c>
    </row>
    <row r="217" spans="1:48" ht="13">
      <c r="A217" s="26" t="s">
        <v>272</v>
      </c>
      <c r="B217" s="34" t="s">
        <v>50</v>
      </c>
      <c r="C217" s="113">
        <v>43</v>
      </c>
      <c r="D217" s="113">
        <v>45</v>
      </c>
      <c r="E217" s="113">
        <v>44</v>
      </c>
      <c r="F217" s="85">
        <v>32</v>
      </c>
      <c r="G217" s="86">
        <v>164</v>
      </c>
      <c r="H217" s="85">
        <v>46.0220612847952</v>
      </c>
      <c r="I217" s="85">
        <v>50.563356385004397</v>
      </c>
      <c r="J217" s="85">
        <v>55.299945133415797</v>
      </c>
      <c r="K217" s="85">
        <v>55.611409234548802</v>
      </c>
      <c r="L217" s="86">
        <v>207.496772037764</v>
      </c>
      <c r="M217" s="166">
        <v>65.500575453834699</v>
      </c>
      <c r="N217" s="166">
        <v>49.3780145951024</v>
      </c>
      <c r="O217" s="166">
        <v>68.120125633479404</v>
      </c>
      <c r="P217" s="166">
        <v>58.167738711713902</v>
      </c>
      <c r="Q217" s="86">
        <v>241.16645439413</v>
      </c>
      <c r="R217" s="166">
        <v>62.0082779238992</v>
      </c>
      <c r="S217" s="166">
        <v>64.541606949217496</v>
      </c>
      <c r="T217" s="166">
        <v>62.984021717504397</v>
      </c>
      <c r="U217" s="166">
        <v>-2.2868077743858199</v>
      </c>
      <c r="V217" s="86">
        <v>187.247098816235</v>
      </c>
      <c r="W217" s="166">
        <v>78.125004996224305</v>
      </c>
      <c r="X217" s="166">
        <v>78.311029753818403</v>
      </c>
      <c r="Y217" s="166">
        <v>74.182445744092604</v>
      </c>
      <c r="Z217" s="165">
        <v>64.865428184590996</v>
      </c>
      <c r="AA217" s="86">
        <v>295.48390867872598</v>
      </c>
      <c r="AB217" s="86">
        <v>71.786847657429206</v>
      </c>
      <c r="AC217" s="86">
        <v>60.496168701118499</v>
      </c>
      <c r="AD217" s="86">
        <v>72.059087843483695</v>
      </c>
      <c r="AE217" s="86">
        <v>139.61325116181101</v>
      </c>
      <c r="AF217" s="86">
        <v>343.95535536384301</v>
      </c>
      <c r="AH217" s="207">
        <v>64.865428184590996</v>
      </c>
      <c r="AI217" s="196" t="str">
        <f t="shared" si="99"/>
        <v>x2,2</v>
      </c>
      <c r="AJ217" s="199"/>
      <c r="AK217" s="207">
        <v>72.059087843483695</v>
      </c>
      <c r="AL217" s="196">
        <f t="shared" si="100"/>
        <v>0.93748290937374446</v>
      </c>
      <c r="AM217" s="199"/>
      <c r="AN217" s="207">
        <v>187.247098816235</v>
      </c>
      <c r="AO217" s="196">
        <f t="shared" si="105"/>
        <v>0.57804265351376682</v>
      </c>
      <c r="AS217" s="146" t="b">
        <f t="shared" si="101"/>
        <v>0</v>
      </c>
      <c r="AT217" s="146" t="b">
        <f t="shared" si="102"/>
        <v>0</v>
      </c>
      <c r="AU217" s="146" t="b">
        <f t="shared" si="103"/>
        <v>1</v>
      </c>
      <c r="AV217" s="146" t="b">
        <f t="shared" si="104"/>
        <v>1</v>
      </c>
    </row>
    <row r="218" spans="1:48" ht="13">
      <c r="A218" s="26" t="s">
        <v>273</v>
      </c>
      <c r="B218" s="34" t="s">
        <v>52</v>
      </c>
      <c r="C218" s="113">
        <v>0</v>
      </c>
      <c r="D218" s="113">
        <v>0</v>
      </c>
      <c r="E218" s="113">
        <v>0</v>
      </c>
      <c r="F218" s="85">
        <v>4</v>
      </c>
      <c r="G218" s="86">
        <v>4</v>
      </c>
      <c r="H218" s="85">
        <v>8.0000000000000002E-3</v>
      </c>
      <c r="I218" s="85">
        <v>-1.6739999999999999</v>
      </c>
      <c r="J218" s="85">
        <v>-1.2E-2</v>
      </c>
      <c r="K218" s="85">
        <v>-7.9000000000000001E-2</v>
      </c>
      <c r="L218" s="86">
        <v>-1.7569999999999999</v>
      </c>
      <c r="M218" s="166">
        <v>-2E-3</v>
      </c>
      <c r="N218" s="166">
        <v>1.0999999999999999E-2</v>
      </c>
      <c r="O218" s="166">
        <v>-1.177</v>
      </c>
      <c r="P218" s="166">
        <v>0.11799999999999999</v>
      </c>
      <c r="Q218" s="86">
        <v>-1.05</v>
      </c>
      <c r="R218" s="166">
        <v>0.121</v>
      </c>
      <c r="S218" s="166">
        <v>0.51100000000000001</v>
      </c>
      <c r="T218" s="166">
        <v>0.72</v>
      </c>
      <c r="U218" s="166">
        <v>-0.34899999999999998</v>
      </c>
      <c r="V218" s="86">
        <v>1.0029999999999999</v>
      </c>
      <c r="W218" s="166">
        <v>2.8000000000000001E-2</v>
      </c>
      <c r="X218" s="166">
        <v>0.36199999999999999</v>
      </c>
      <c r="Y218" s="166">
        <v>-2.4E-2</v>
      </c>
      <c r="Z218" s="165">
        <v>-0.55100000000000005</v>
      </c>
      <c r="AA218" s="86">
        <v>-0.185</v>
      </c>
      <c r="AB218" s="86">
        <v>0.44</v>
      </c>
      <c r="AC218" s="86">
        <v>11.955</v>
      </c>
      <c r="AD218" s="86">
        <v>-9.8170000000000002</v>
      </c>
      <c r="AE218" s="86">
        <v>-4.242</v>
      </c>
      <c r="AF218" s="86">
        <v>-1.6639999999999999</v>
      </c>
      <c r="AH218" s="207">
        <v>-0.55100000000000005</v>
      </c>
      <c r="AI218" s="196" t="str">
        <f t="shared" si="99"/>
        <v>x7,7</v>
      </c>
      <c r="AJ218" s="199"/>
      <c r="AK218" s="207">
        <v>-9.8170000000000002</v>
      </c>
      <c r="AL218" s="196">
        <f t="shared" si="100"/>
        <v>-0.5678924314963838</v>
      </c>
      <c r="AM218" s="199"/>
      <c r="AN218" s="207">
        <v>1.0029999999999999</v>
      </c>
      <c r="AO218" s="196" t="str">
        <f t="shared" si="105"/>
        <v>ns</v>
      </c>
      <c r="AS218" s="146" t="b">
        <f t="shared" si="101"/>
        <v>0</v>
      </c>
      <c r="AT218" s="146" t="b">
        <f t="shared" si="102"/>
        <v>0</v>
      </c>
      <c r="AU218" s="146" t="b">
        <f t="shared" si="103"/>
        <v>1</v>
      </c>
      <c r="AV218" s="146" t="b">
        <f t="shared" si="104"/>
        <v>1</v>
      </c>
    </row>
    <row r="219" spans="1:48" ht="13">
      <c r="A219" s="26" t="s">
        <v>274</v>
      </c>
      <c r="B219" s="34" t="s">
        <v>54</v>
      </c>
      <c r="C219" s="113">
        <v>0</v>
      </c>
      <c r="D219" s="113">
        <v>0</v>
      </c>
      <c r="E219" s="113">
        <v>0</v>
      </c>
      <c r="F219" s="85">
        <v>0</v>
      </c>
      <c r="G219" s="86">
        <v>0</v>
      </c>
      <c r="H219" s="85">
        <v>0</v>
      </c>
      <c r="I219" s="85">
        <v>0</v>
      </c>
      <c r="J219" s="85">
        <v>0</v>
      </c>
      <c r="K219" s="85">
        <v>0</v>
      </c>
      <c r="L219" s="86">
        <v>0</v>
      </c>
      <c r="M219" s="166">
        <v>0</v>
      </c>
      <c r="N219" s="166">
        <v>0</v>
      </c>
      <c r="O219" s="166">
        <v>0</v>
      </c>
      <c r="P219" s="166">
        <v>0</v>
      </c>
      <c r="Q219" s="86">
        <v>0</v>
      </c>
      <c r="R219" s="166">
        <v>0</v>
      </c>
      <c r="S219" s="166">
        <v>0</v>
      </c>
      <c r="T219" s="166">
        <v>0</v>
      </c>
      <c r="U219" s="166">
        <v>0</v>
      </c>
      <c r="V219" s="86">
        <v>0</v>
      </c>
      <c r="W219" s="166">
        <v>0</v>
      </c>
      <c r="X219" s="166">
        <v>0</v>
      </c>
      <c r="Y219" s="166">
        <v>0</v>
      </c>
      <c r="Z219" s="165">
        <v>0</v>
      </c>
      <c r="AA219" s="86">
        <v>0</v>
      </c>
      <c r="AB219" s="86">
        <v>0</v>
      </c>
      <c r="AC219" s="86">
        <v>0</v>
      </c>
      <c r="AD219" s="86">
        <v>0</v>
      </c>
      <c r="AE219" s="86">
        <v>0</v>
      </c>
      <c r="AF219" s="86">
        <v>0</v>
      </c>
      <c r="AH219" s="207">
        <v>0</v>
      </c>
      <c r="AI219" s="196" t="str">
        <f t="shared" si="99"/>
        <v>ns</v>
      </c>
      <c r="AJ219" s="199"/>
      <c r="AK219" s="207">
        <v>0</v>
      </c>
      <c r="AL219" s="196" t="str">
        <f t="shared" si="100"/>
        <v>ns</v>
      </c>
      <c r="AM219" s="199"/>
      <c r="AN219" s="207">
        <v>0</v>
      </c>
      <c r="AO219" s="196" t="str">
        <f t="shared" si="105"/>
        <v>ns</v>
      </c>
      <c r="AS219" s="146" t="b">
        <f t="shared" si="101"/>
        <v>1</v>
      </c>
      <c r="AT219" s="146" t="b">
        <f t="shared" si="102"/>
        <v>1</v>
      </c>
      <c r="AU219" s="146" t="b">
        <f t="shared" si="103"/>
        <v>1</v>
      </c>
      <c r="AV219" s="146" t="b">
        <f t="shared" si="104"/>
        <v>1</v>
      </c>
    </row>
    <row r="220" spans="1:48" ht="13">
      <c r="A220" s="26" t="s">
        <v>275</v>
      </c>
      <c r="B220" s="33" t="s">
        <v>56</v>
      </c>
      <c r="C220" s="73">
        <v>91</v>
      </c>
      <c r="D220" s="73">
        <v>158</v>
      </c>
      <c r="E220" s="73">
        <v>187</v>
      </c>
      <c r="F220" s="87">
        <v>194</v>
      </c>
      <c r="G220" s="88">
        <v>630</v>
      </c>
      <c r="H220" s="87">
        <v>179.09206128479499</v>
      </c>
      <c r="I220" s="87">
        <v>167.52335638500401</v>
      </c>
      <c r="J220" s="87">
        <v>180.06294513341601</v>
      </c>
      <c r="K220" s="87">
        <v>190.957409234549</v>
      </c>
      <c r="L220" s="88">
        <v>717.63577203776401</v>
      </c>
      <c r="M220" s="169">
        <v>258.081575453835</v>
      </c>
      <c r="N220" s="169">
        <v>225.96501459510199</v>
      </c>
      <c r="O220" s="169">
        <v>222.87912563347899</v>
      </c>
      <c r="P220" s="169">
        <v>204.65073871171401</v>
      </c>
      <c r="Q220" s="88">
        <v>911.57645439413</v>
      </c>
      <c r="R220" s="169">
        <v>233.17527792389899</v>
      </c>
      <c r="S220" s="169">
        <v>256.67660694921699</v>
      </c>
      <c r="T220" s="169">
        <v>222.50802171750399</v>
      </c>
      <c r="U220" s="169">
        <v>179.554192225614</v>
      </c>
      <c r="V220" s="88">
        <v>891.91409881623497</v>
      </c>
      <c r="W220" s="169">
        <v>244.84400499622399</v>
      </c>
      <c r="X220" s="169">
        <v>252.89302975381801</v>
      </c>
      <c r="Y220" s="169">
        <v>212.438445744093</v>
      </c>
      <c r="Z220" s="164">
        <v>210.234428184591</v>
      </c>
      <c r="AA220" s="88">
        <v>920.40990867872597</v>
      </c>
      <c r="AB220" s="88">
        <v>138.25684765742901</v>
      </c>
      <c r="AC220" s="88">
        <v>101.345168701118</v>
      </c>
      <c r="AD220" s="88">
        <v>204.915087843484</v>
      </c>
      <c r="AE220" s="88">
        <v>267.64625116181099</v>
      </c>
      <c r="AF220" s="88">
        <v>712.16335536384304</v>
      </c>
      <c r="AH220" s="210">
        <v>210.234428184591</v>
      </c>
      <c r="AI220" s="196">
        <f t="shared" si="99"/>
        <v>0.27308478194071517</v>
      </c>
      <c r="AJ220" s="196"/>
      <c r="AK220" s="210">
        <v>204.915087843484</v>
      </c>
      <c r="AL220" s="196">
        <f t="shared" si="100"/>
        <v>0.30613247652238096</v>
      </c>
      <c r="AM220" s="196"/>
      <c r="AN220" s="210">
        <v>891.91409881623497</v>
      </c>
      <c r="AO220" s="196">
        <f t="shared" si="105"/>
        <v>3.1949051932592232E-2</v>
      </c>
      <c r="AS220" s="146" t="b">
        <f t="shared" si="101"/>
        <v>0</v>
      </c>
      <c r="AT220" s="146" t="b">
        <f t="shared" si="102"/>
        <v>0</v>
      </c>
      <c r="AU220" s="146" t="b">
        <f t="shared" si="103"/>
        <v>1</v>
      </c>
      <c r="AV220" s="146" t="b">
        <f t="shared" si="104"/>
        <v>0</v>
      </c>
    </row>
    <row r="221" spans="1:48" ht="13">
      <c r="A221" s="26" t="s">
        <v>276</v>
      </c>
      <c r="B221" s="34" t="s">
        <v>58</v>
      </c>
      <c r="C221" s="113">
        <v>-23</v>
      </c>
      <c r="D221" s="113">
        <v>-39</v>
      </c>
      <c r="E221" s="113">
        <v>-45</v>
      </c>
      <c r="F221" s="85">
        <v>-49</v>
      </c>
      <c r="G221" s="86">
        <v>-156</v>
      </c>
      <c r="H221" s="85">
        <v>-43.35</v>
      </c>
      <c r="I221" s="85">
        <v>-33.268000000000001</v>
      </c>
      <c r="J221" s="85">
        <v>-35.327116065745898</v>
      </c>
      <c r="K221" s="85">
        <v>-35.535863683636599</v>
      </c>
      <c r="L221" s="86">
        <v>-147.48097974938301</v>
      </c>
      <c r="M221" s="166">
        <v>-60.601999999999997</v>
      </c>
      <c r="N221" s="166">
        <v>-52.057000000000002</v>
      </c>
      <c r="O221" s="166">
        <v>-45.447138100876401</v>
      </c>
      <c r="P221" s="166">
        <v>-44.776000000000003</v>
      </c>
      <c r="Q221" s="86">
        <v>-202.88213810087601</v>
      </c>
      <c r="R221" s="166">
        <v>-52.290999999999997</v>
      </c>
      <c r="S221" s="166">
        <v>-59.877000000000002</v>
      </c>
      <c r="T221" s="166">
        <v>-51.474481111083897</v>
      </c>
      <c r="U221" s="166">
        <v>-28.323</v>
      </c>
      <c r="V221" s="86">
        <v>-191.96548111108399</v>
      </c>
      <c r="W221" s="166">
        <v>-49.83</v>
      </c>
      <c r="X221" s="166">
        <v>-57.106000000000002</v>
      </c>
      <c r="Y221" s="166">
        <v>-38.595351734094798</v>
      </c>
      <c r="Z221" s="165">
        <v>-26.370095734133201</v>
      </c>
      <c r="AA221" s="86">
        <v>-171.90144746822801</v>
      </c>
      <c r="AB221" s="86">
        <v>-21.890999999999998</v>
      </c>
      <c r="AC221" s="86">
        <v>55.878</v>
      </c>
      <c r="AD221" s="86">
        <v>-31.75</v>
      </c>
      <c r="AE221" s="86">
        <v>-38.534965978543902</v>
      </c>
      <c r="AF221" s="86">
        <v>-36.2979659785439</v>
      </c>
      <c r="AH221" s="207">
        <v>-26.370095734133201</v>
      </c>
      <c r="AI221" s="196">
        <f t="shared" si="99"/>
        <v>0.46131308612067756</v>
      </c>
      <c r="AJ221" s="199"/>
      <c r="AK221" s="207">
        <v>-31.75</v>
      </c>
      <c r="AL221" s="196">
        <f t="shared" si="100"/>
        <v>0.21369971585965053</v>
      </c>
      <c r="AM221" s="199"/>
      <c r="AN221" s="207">
        <v>-191.96548111108399</v>
      </c>
      <c r="AO221" s="196">
        <f t="shared" si="105"/>
        <v>-0.10451896625750956</v>
      </c>
      <c r="AS221" s="146" t="b">
        <f t="shared" si="101"/>
        <v>0</v>
      </c>
      <c r="AT221" s="146" t="b">
        <f t="shared" si="102"/>
        <v>0</v>
      </c>
      <c r="AU221" s="146" t="b">
        <f t="shared" si="103"/>
        <v>1</v>
      </c>
      <c r="AV221" s="146" t="b">
        <f t="shared" si="104"/>
        <v>1</v>
      </c>
    </row>
    <row r="222" spans="1:48" ht="13">
      <c r="A222" s="26" t="s">
        <v>277</v>
      </c>
      <c r="B222" s="34" t="s">
        <v>60</v>
      </c>
      <c r="C222" s="113">
        <v>-1</v>
      </c>
      <c r="D222" s="113">
        <v>0</v>
      </c>
      <c r="E222" s="113">
        <v>0</v>
      </c>
      <c r="F222" s="85">
        <v>0</v>
      </c>
      <c r="G222" s="86">
        <v>-1</v>
      </c>
      <c r="H222" s="85">
        <v>0</v>
      </c>
      <c r="I222" s="85">
        <v>0</v>
      </c>
      <c r="J222" s="85">
        <v>0</v>
      </c>
      <c r="K222" s="85">
        <v>0</v>
      </c>
      <c r="L222" s="86">
        <v>0</v>
      </c>
      <c r="M222" s="166">
        <v>15.114000000000001</v>
      </c>
      <c r="N222" s="166">
        <v>0</v>
      </c>
      <c r="O222" s="166">
        <v>-1.8580000000000001</v>
      </c>
      <c r="P222" s="166">
        <v>-14.565</v>
      </c>
      <c r="Q222" s="86">
        <v>-1.3089999999999999</v>
      </c>
      <c r="R222" s="166">
        <v>0</v>
      </c>
      <c r="S222" s="166">
        <v>0</v>
      </c>
      <c r="T222" s="166">
        <v>-0.45400000000000001</v>
      </c>
      <c r="U222" s="166">
        <v>0</v>
      </c>
      <c r="V222" s="86">
        <v>-0.45400000000000001</v>
      </c>
      <c r="W222" s="166">
        <v>0</v>
      </c>
      <c r="X222" s="166">
        <v>0</v>
      </c>
      <c r="Y222" s="166">
        <v>0</v>
      </c>
      <c r="Z222" s="165">
        <v>0</v>
      </c>
      <c r="AA222" s="86">
        <v>0</v>
      </c>
      <c r="AB222" s="86">
        <v>0</v>
      </c>
      <c r="AC222" s="86">
        <v>0</v>
      </c>
      <c r="AD222" s="86">
        <v>-68.986999999999995</v>
      </c>
      <c r="AE222" s="86">
        <v>-65.885999999999996</v>
      </c>
      <c r="AF222" s="86">
        <v>-134.87299999999999</v>
      </c>
      <c r="AH222" s="207">
        <v>0</v>
      </c>
      <c r="AI222" s="196" t="str">
        <f t="shared" si="99"/>
        <v>ns</v>
      </c>
      <c r="AJ222" s="199"/>
      <c r="AK222" s="207">
        <v>-68.986999999999995</v>
      </c>
      <c r="AL222" s="196">
        <f t="shared" si="100"/>
        <v>-4.4950497919897914E-2</v>
      </c>
      <c r="AM222" s="199"/>
      <c r="AN222" s="207">
        <v>-0.45400000000000001</v>
      </c>
      <c r="AO222" s="196">
        <f t="shared" si="105"/>
        <v>-1</v>
      </c>
      <c r="AS222" s="146" t="b">
        <f t="shared" si="101"/>
        <v>1</v>
      </c>
      <c r="AT222" s="146" t="b">
        <f t="shared" si="102"/>
        <v>0</v>
      </c>
      <c r="AU222" s="146" t="b">
        <f t="shared" si="103"/>
        <v>1</v>
      </c>
      <c r="AV222" s="146" t="b">
        <f t="shared" si="104"/>
        <v>1</v>
      </c>
    </row>
    <row r="223" spans="1:48" ht="13">
      <c r="A223" s="26" t="s">
        <v>278</v>
      </c>
      <c r="B223" s="33" t="s">
        <v>62</v>
      </c>
      <c r="C223" s="73">
        <v>67</v>
      </c>
      <c r="D223" s="73">
        <v>119</v>
      </c>
      <c r="E223" s="73">
        <v>142</v>
      </c>
      <c r="F223" s="87">
        <v>145</v>
      </c>
      <c r="G223" s="88">
        <v>473</v>
      </c>
      <c r="H223" s="87">
        <v>135.742061284795</v>
      </c>
      <c r="I223" s="87">
        <v>134.25535638500401</v>
      </c>
      <c r="J223" s="87">
        <v>144.73582906767001</v>
      </c>
      <c r="K223" s="87">
        <v>155.42154555091199</v>
      </c>
      <c r="L223" s="88">
        <v>570.15479228838103</v>
      </c>
      <c r="M223" s="169">
        <v>212.593575453835</v>
      </c>
      <c r="N223" s="169">
        <v>173.908014595102</v>
      </c>
      <c r="O223" s="169">
        <v>175.57398753260301</v>
      </c>
      <c r="P223" s="169">
        <v>145.309738711714</v>
      </c>
      <c r="Q223" s="88">
        <v>707.38531629325405</v>
      </c>
      <c r="R223" s="169">
        <v>180.88427792389899</v>
      </c>
      <c r="S223" s="169">
        <v>196.79960694921701</v>
      </c>
      <c r="T223" s="169">
        <v>170.57954060642001</v>
      </c>
      <c r="U223" s="169">
        <v>151.231192225614</v>
      </c>
      <c r="V223" s="88">
        <v>699.49461770515097</v>
      </c>
      <c r="W223" s="169">
        <v>195.014004996224</v>
      </c>
      <c r="X223" s="169">
        <v>195.78702975381799</v>
      </c>
      <c r="Y223" s="169">
        <v>173.843094009998</v>
      </c>
      <c r="Z223" s="164">
        <v>183.86433245045799</v>
      </c>
      <c r="AA223" s="88">
        <v>748.50846121049801</v>
      </c>
      <c r="AB223" s="88">
        <v>116.365847657429</v>
      </c>
      <c r="AC223" s="88">
        <v>157.22316870111899</v>
      </c>
      <c r="AD223" s="88">
        <v>104.17808784348399</v>
      </c>
      <c r="AE223" s="88">
        <v>163.225285183267</v>
      </c>
      <c r="AF223" s="88">
        <v>540.99238938529902</v>
      </c>
      <c r="AH223" s="210">
        <v>183.86433245045799</v>
      </c>
      <c r="AI223" s="196">
        <f t="shared" si="99"/>
        <v>-0.11225150083283364</v>
      </c>
      <c r="AJ223" s="196"/>
      <c r="AK223" s="210">
        <v>104.17808784348399</v>
      </c>
      <c r="AL223" s="196">
        <f t="shared" si="100"/>
        <v>0.5667909496332364</v>
      </c>
      <c r="AM223" s="196"/>
      <c r="AN223" s="210">
        <v>699.49461770515097</v>
      </c>
      <c r="AO223" s="196">
        <f t="shared" si="105"/>
        <v>7.0070365467783002E-2</v>
      </c>
      <c r="AS223" s="146" t="b">
        <f t="shared" si="101"/>
        <v>0</v>
      </c>
      <c r="AT223" s="146" t="b">
        <f t="shared" si="102"/>
        <v>0</v>
      </c>
      <c r="AU223" s="146" t="b">
        <f t="shared" si="103"/>
        <v>1</v>
      </c>
      <c r="AV223" s="146" t="b">
        <f t="shared" si="104"/>
        <v>0</v>
      </c>
    </row>
    <row r="224" spans="1:48" ht="13">
      <c r="A224" s="26" t="s">
        <v>279</v>
      </c>
      <c r="B224" s="34" t="s">
        <v>64</v>
      </c>
      <c r="C224" s="113">
        <v>-14</v>
      </c>
      <c r="D224" s="113">
        <v>-27</v>
      </c>
      <c r="E224" s="113">
        <v>-28</v>
      </c>
      <c r="F224" s="113">
        <v>-37</v>
      </c>
      <c r="G224" s="86">
        <v>-106</v>
      </c>
      <c r="H224" s="113">
        <v>-29.9814612275885</v>
      </c>
      <c r="I224" s="113">
        <v>-17.344552068418398</v>
      </c>
      <c r="J224" s="113">
        <v>-20.6099455057022</v>
      </c>
      <c r="K224" s="113">
        <v>-22.547886670317499</v>
      </c>
      <c r="L224" s="86">
        <v>-90.483845472026601</v>
      </c>
      <c r="M224" s="166">
        <v>-32.781306301912103</v>
      </c>
      <c r="N224" s="166">
        <v>-30.912156904877602</v>
      </c>
      <c r="O224" s="166">
        <v>-23.983138992173402</v>
      </c>
      <c r="P224" s="166">
        <v>-30.121919444960898</v>
      </c>
      <c r="Q224" s="86">
        <v>-117.798521643924</v>
      </c>
      <c r="R224" s="166">
        <v>-33.7146400185297</v>
      </c>
      <c r="S224" s="166">
        <v>-29.961410550805301</v>
      </c>
      <c r="T224" s="166">
        <v>-24.297451375161501</v>
      </c>
      <c r="U224" s="166">
        <v>-39.651211861962999</v>
      </c>
      <c r="V224" s="86">
        <v>-127.62471380645999</v>
      </c>
      <c r="W224" s="166">
        <v>-32.911674579660399</v>
      </c>
      <c r="X224" s="166">
        <v>-25.112914040945</v>
      </c>
      <c r="Y224" s="166">
        <v>-20.985182304665098</v>
      </c>
      <c r="Z224" s="165">
        <v>-25.189270412665401</v>
      </c>
      <c r="AA224" s="86">
        <v>-104.19904133793599</v>
      </c>
      <c r="AB224" s="86">
        <v>-19.4932945617347</v>
      </c>
      <c r="AC224" s="86">
        <v>-26.2564385752144</v>
      </c>
      <c r="AD224" s="86">
        <v>-26.286961834729301</v>
      </c>
      <c r="AE224" s="86">
        <v>-11.197690420512901</v>
      </c>
      <c r="AF224" s="86">
        <v>-83.2343853921912</v>
      </c>
      <c r="AH224" s="207">
        <v>-25.189270412665401</v>
      </c>
      <c r="AI224" s="196">
        <f t="shared" si="99"/>
        <v>-0.55545792962377361</v>
      </c>
      <c r="AJ224" s="199"/>
      <c r="AK224" s="207">
        <v>-26.286961834729301</v>
      </c>
      <c r="AL224" s="196">
        <f t="shared" si="100"/>
        <v>-0.57402112534287042</v>
      </c>
      <c r="AM224" s="199"/>
      <c r="AN224" s="207">
        <v>-127.62471380645999</v>
      </c>
      <c r="AO224" s="196">
        <f t="shared" si="105"/>
        <v>-0.18355122428755066</v>
      </c>
      <c r="AS224" s="146" t="b">
        <f t="shared" si="101"/>
        <v>0</v>
      </c>
      <c r="AT224" s="146" t="b">
        <f t="shared" si="102"/>
        <v>0</v>
      </c>
      <c r="AU224" s="146" t="b">
        <f t="shared" si="103"/>
        <v>1</v>
      </c>
      <c r="AV224" s="146" t="b">
        <f t="shared" si="104"/>
        <v>1</v>
      </c>
    </row>
    <row r="225" spans="1:48" ht="13">
      <c r="A225" s="26" t="s">
        <v>280</v>
      </c>
      <c r="B225" s="41" t="s">
        <v>66</v>
      </c>
      <c r="C225" s="74">
        <v>53</v>
      </c>
      <c r="D225" s="74">
        <v>92</v>
      </c>
      <c r="E225" s="74">
        <v>114</v>
      </c>
      <c r="F225" s="88">
        <v>108</v>
      </c>
      <c r="G225" s="88">
        <v>367</v>
      </c>
      <c r="H225" s="88">
        <v>105.760600057207</v>
      </c>
      <c r="I225" s="88">
        <v>116.910804316586</v>
      </c>
      <c r="J225" s="88">
        <v>124.125883561968</v>
      </c>
      <c r="K225" s="88">
        <v>132.873658880595</v>
      </c>
      <c r="L225" s="88">
        <v>479.67094681635501</v>
      </c>
      <c r="M225" s="170">
        <v>179.812269151923</v>
      </c>
      <c r="N225" s="170">
        <v>142.99585769022499</v>
      </c>
      <c r="O225" s="170">
        <v>151.59084854042899</v>
      </c>
      <c r="P225" s="170">
        <v>115.187819266753</v>
      </c>
      <c r="Q225" s="88">
        <v>589.58679464933005</v>
      </c>
      <c r="R225" s="170">
        <v>147.169637905369</v>
      </c>
      <c r="S225" s="170">
        <v>166.83819639841201</v>
      </c>
      <c r="T225" s="170">
        <v>146.28208923125899</v>
      </c>
      <c r="U225" s="170">
        <v>111.579980363651</v>
      </c>
      <c r="V225" s="88">
        <v>571.86990389869197</v>
      </c>
      <c r="W225" s="170">
        <v>162.102330416564</v>
      </c>
      <c r="X225" s="170">
        <v>170.674115712873</v>
      </c>
      <c r="Y225" s="170">
        <v>152.85791170533301</v>
      </c>
      <c r="Z225" s="167">
        <v>158.675062037793</v>
      </c>
      <c r="AA225" s="88">
        <v>644.30941987256301</v>
      </c>
      <c r="AB225" s="88">
        <v>96.872553095694599</v>
      </c>
      <c r="AC225" s="88">
        <v>130.96673012590401</v>
      </c>
      <c r="AD225" s="88">
        <v>77.891126008754298</v>
      </c>
      <c r="AE225" s="88">
        <v>152.027594762755</v>
      </c>
      <c r="AF225" s="88">
        <v>457.75800399310799</v>
      </c>
      <c r="AH225" s="210">
        <v>158.675062037793</v>
      </c>
      <c r="AI225" s="196">
        <f t="shared" si="99"/>
        <v>-4.1893585480084483E-2</v>
      </c>
      <c r="AJ225" s="196"/>
      <c r="AK225" s="210">
        <v>77.891126008754298</v>
      </c>
      <c r="AL225" s="196">
        <f t="shared" si="100"/>
        <v>0.95179608452018516</v>
      </c>
      <c r="AM225" s="196"/>
      <c r="AN225" s="210">
        <v>571.86990389869197</v>
      </c>
      <c r="AO225" s="196">
        <f t="shared" si="105"/>
        <v>0.12667132066230202</v>
      </c>
      <c r="AS225" s="146" t="b">
        <f t="shared" si="101"/>
        <v>0</v>
      </c>
      <c r="AT225" s="146" t="b">
        <f t="shared" si="102"/>
        <v>0</v>
      </c>
      <c r="AU225" s="146" t="b">
        <f t="shared" si="103"/>
        <v>1</v>
      </c>
      <c r="AV225" s="146" t="b">
        <f t="shared" si="104"/>
        <v>0</v>
      </c>
    </row>
    <row r="226" spans="1:48" ht="13">
      <c r="A226" s="26"/>
      <c r="H226" s="100"/>
      <c r="I226" s="100"/>
      <c r="J226" s="100"/>
      <c r="K226" s="100"/>
      <c r="L226" s="100"/>
      <c r="M226" s="156"/>
      <c r="N226" s="156"/>
      <c r="O226" s="156"/>
      <c r="P226" s="156"/>
      <c r="Q226" s="100"/>
      <c r="R226" s="156"/>
      <c r="S226" s="156"/>
      <c r="T226" s="156"/>
      <c r="U226" s="156"/>
      <c r="V226" s="100"/>
      <c r="W226" s="156"/>
      <c r="X226" s="156"/>
      <c r="Y226" s="156"/>
      <c r="Z226" s="156"/>
      <c r="AA226" s="156"/>
      <c r="AB226" s="156"/>
      <c r="AC226" s="156"/>
      <c r="AD226" s="156"/>
      <c r="AE226" s="156"/>
      <c r="AF226" s="156"/>
      <c r="AI226" s="205"/>
      <c r="AJ226" s="205"/>
      <c r="AL226" s="196" t="str">
        <f t="shared" ref="AL226" si="106">IF(ISERROR($AD226/AK226),"ns",IF($AD226/AK226&gt;200%,"x"&amp;(ROUND($AD226/AK226,1)),IF($AD226/AK226&lt;0,"ns",$AD226/AK226-1)))</f>
        <v>ns</v>
      </c>
      <c r="AM226" s="205"/>
      <c r="AO226" s="205"/>
    </row>
    <row r="227" spans="1:48" ht="16" thickBot="1">
      <c r="A227" s="26"/>
      <c r="B227" s="114" t="s">
        <v>281</v>
      </c>
      <c r="C227" s="115"/>
      <c r="D227" s="115"/>
      <c r="E227" s="115"/>
      <c r="F227" s="115"/>
      <c r="G227" s="115"/>
      <c r="H227" s="115"/>
      <c r="I227" s="115"/>
      <c r="J227" s="115"/>
      <c r="K227" s="115"/>
      <c r="L227" s="115"/>
      <c r="M227" s="171"/>
      <c r="N227" s="171"/>
      <c r="O227" s="171"/>
      <c r="P227" s="171"/>
      <c r="Q227" s="115"/>
      <c r="R227" s="171"/>
      <c r="S227" s="171"/>
      <c r="T227" s="171"/>
      <c r="U227" s="171"/>
      <c r="V227" s="115"/>
      <c r="W227" s="171"/>
      <c r="X227" s="171"/>
      <c r="Y227" s="171"/>
      <c r="Z227" s="171"/>
      <c r="AA227" s="171"/>
      <c r="AB227" s="171"/>
      <c r="AC227" s="171"/>
      <c r="AD227" s="171"/>
      <c r="AE227" s="171"/>
      <c r="AF227" s="171"/>
      <c r="AH227" s="209"/>
      <c r="AI227" s="209"/>
      <c r="AJ227" s="209"/>
      <c r="AK227" s="209"/>
      <c r="AL227" s="209"/>
      <c r="AM227" s="209"/>
      <c r="AN227" s="209"/>
      <c r="AO227" s="205"/>
    </row>
    <row r="228" spans="1:48" ht="13">
      <c r="A228" s="26"/>
      <c r="H228" s="100"/>
      <c r="I228" s="100"/>
      <c r="J228" s="100"/>
      <c r="K228" s="100"/>
      <c r="L228" s="100"/>
      <c r="M228" s="156"/>
      <c r="N228" s="156"/>
      <c r="O228" s="156"/>
      <c r="P228" s="156"/>
      <c r="Q228" s="100"/>
      <c r="R228" s="156"/>
      <c r="S228" s="156"/>
      <c r="T228" s="156"/>
      <c r="U228" s="156"/>
      <c r="V228" s="100"/>
      <c r="W228" s="156"/>
      <c r="X228" s="156"/>
      <c r="Y228" s="156"/>
      <c r="Z228" s="156"/>
      <c r="AA228" s="156"/>
      <c r="AB228" s="156"/>
      <c r="AC228" s="156"/>
      <c r="AD228" s="156"/>
      <c r="AE228" s="156"/>
      <c r="AF228" s="156"/>
      <c r="AI228" s="205"/>
      <c r="AJ228" s="205"/>
      <c r="AL228" s="205"/>
      <c r="AM228" s="205"/>
      <c r="AO228" s="205"/>
    </row>
    <row r="229" spans="1:48" ht="26">
      <c r="A229" s="26"/>
      <c r="B229" s="116" t="s">
        <v>36</v>
      </c>
      <c r="C229" s="117" t="s">
        <v>112</v>
      </c>
      <c r="D229" s="117" t="s">
        <v>113</v>
      </c>
      <c r="E229" s="117" t="s">
        <v>114</v>
      </c>
      <c r="F229" s="117" t="s">
        <v>115</v>
      </c>
      <c r="G229" s="117" t="s">
        <v>116</v>
      </c>
      <c r="H229" s="117" t="str">
        <f t="shared" ref="H229:AF229" si="107">H$14</f>
        <v>Q1-16
Stated</v>
      </c>
      <c r="I229" s="117" t="str">
        <f t="shared" si="107"/>
        <v>Q2-16
Stated</v>
      </c>
      <c r="J229" s="117" t="str">
        <f t="shared" si="107"/>
        <v>Q3-16
Stated</v>
      </c>
      <c r="K229" s="117" t="str">
        <f t="shared" si="107"/>
        <v>Q4-16
Stated</v>
      </c>
      <c r="L229" s="117" t="str">
        <f t="shared" si="107"/>
        <v>FY-2016
Stated</v>
      </c>
      <c r="M229" s="168" t="str">
        <f t="shared" si="107"/>
        <v>Q1-17
Stated</v>
      </c>
      <c r="N229" s="168" t="str">
        <f t="shared" si="107"/>
        <v>Q2-17
Stated</v>
      </c>
      <c r="O229" s="168" t="str">
        <f t="shared" si="107"/>
        <v>Q3-17
Stated</v>
      </c>
      <c r="P229" s="168" t="str">
        <f t="shared" si="107"/>
        <v>Q4-17
Stated</v>
      </c>
      <c r="Q229" s="117" t="str">
        <f t="shared" si="107"/>
        <v>FY-2017
Stated</v>
      </c>
      <c r="R229" s="168" t="str">
        <f t="shared" si="107"/>
        <v>Q1-18
Stated</v>
      </c>
      <c r="S229" s="168" t="str">
        <f t="shared" si="107"/>
        <v>Q2-18
Stated</v>
      </c>
      <c r="T229" s="168" t="str">
        <f t="shared" si="107"/>
        <v>Q3-18
Stated</v>
      </c>
      <c r="U229" s="168" t="str">
        <f t="shared" si="107"/>
        <v>Q4-18
Stated</v>
      </c>
      <c r="V229" s="117" t="str">
        <f t="shared" si="107"/>
        <v>FY-2018
Stated</v>
      </c>
      <c r="W229" s="168" t="str">
        <f t="shared" si="107"/>
        <v>Q1-19
Stated</v>
      </c>
      <c r="X229" s="168" t="str">
        <f t="shared" si="107"/>
        <v>Q2-19
Stated</v>
      </c>
      <c r="Y229" s="168" t="str">
        <f t="shared" si="107"/>
        <v>Q3-19
Stated</v>
      </c>
      <c r="Z229" s="168" t="str">
        <f t="shared" si="107"/>
        <v>Q4-19
Stated</v>
      </c>
      <c r="AA229" s="168" t="str">
        <f t="shared" si="107"/>
        <v>FY-2019
Stated</v>
      </c>
      <c r="AB229" s="168" t="str">
        <f t="shared" si="107"/>
        <v>Q1-20
Stated</v>
      </c>
      <c r="AC229" s="168" t="str">
        <f t="shared" si="107"/>
        <v>Q2-20
Stated</v>
      </c>
      <c r="AD229" s="168" t="str">
        <f t="shared" si="107"/>
        <v>Q3-20
Stated</v>
      </c>
      <c r="AE229" s="168" t="str">
        <f t="shared" si="107"/>
        <v>Q4-20
Stated</v>
      </c>
      <c r="AF229" s="168" t="str">
        <f t="shared" si="107"/>
        <v>FY-2020
Stated</v>
      </c>
      <c r="AH229" s="162" t="str">
        <f t="shared" ref="AH229" si="108">AH$14</f>
        <v>Q4-19
Stated</v>
      </c>
      <c r="AI229" s="163" t="str">
        <f>AI$14</f>
        <v>Q4/Q4</v>
      </c>
      <c r="AJ229" s="163"/>
      <c r="AK229" s="162" t="str">
        <f>AK$14</f>
        <v>Q3-20
Stated</v>
      </c>
      <c r="AL229" s="163" t="str">
        <f>AL$14</f>
        <v>Q4/Q3</v>
      </c>
      <c r="AM229" s="163"/>
      <c r="AN229" s="162" t="str">
        <f>AN$14</f>
        <v>FY-2018
Stated</v>
      </c>
      <c r="AO229" s="163" t="str">
        <f>AO$14</f>
        <v>FY/FY</v>
      </c>
    </row>
    <row r="230" spans="1:48" ht="13">
      <c r="A230" s="26"/>
      <c r="B230" s="31"/>
      <c r="H230" s="100"/>
      <c r="I230" s="100"/>
      <c r="J230" s="100"/>
      <c r="K230" s="100"/>
      <c r="L230" s="100"/>
      <c r="M230" s="156"/>
      <c r="N230" s="156"/>
      <c r="O230" s="156"/>
      <c r="P230" s="156"/>
      <c r="Q230" s="100"/>
      <c r="R230" s="156"/>
      <c r="S230" s="156"/>
      <c r="T230" s="156"/>
      <c r="U230" s="156"/>
      <c r="V230" s="100"/>
      <c r="W230" s="156"/>
      <c r="X230" s="156"/>
      <c r="Y230" s="156"/>
      <c r="Z230" s="156"/>
      <c r="AA230" s="156"/>
      <c r="AB230" s="156"/>
      <c r="AC230" s="156"/>
      <c r="AD230" s="156"/>
      <c r="AE230" s="156"/>
      <c r="AF230" s="156"/>
      <c r="AI230" s="205"/>
      <c r="AJ230" s="205"/>
      <c r="AL230" s="205"/>
      <c r="AM230" s="205"/>
      <c r="AO230" s="205"/>
    </row>
    <row r="231" spans="1:48" ht="13">
      <c r="A231" s="26" t="s">
        <v>282</v>
      </c>
      <c r="B231" s="33" t="s">
        <v>38</v>
      </c>
      <c r="C231" s="73">
        <v>127</v>
      </c>
      <c r="D231" s="73">
        <v>131</v>
      </c>
      <c r="E231" s="73">
        <v>130</v>
      </c>
      <c r="F231" s="87">
        <v>142</v>
      </c>
      <c r="G231" s="88">
        <v>530</v>
      </c>
      <c r="H231" s="87">
        <v>129.72300229344799</v>
      </c>
      <c r="I231" s="87">
        <v>137.608903647647</v>
      </c>
      <c r="J231" s="87">
        <v>130.55772973952801</v>
      </c>
      <c r="K231" s="87">
        <v>141.73776357551401</v>
      </c>
      <c r="L231" s="88">
        <v>539.62739925613698</v>
      </c>
      <c r="M231" s="169">
        <v>126.09787516814001</v>
      </c>
      <c r="N231" s="169">
        <v>141.00748182751801</v>
      </c>
      <c r="O231" s="169">
        <v>135.104776616484</v>
      </c>
      <c r="P231" s="169">
        <v>131.872806517659</v>
      </c>
      <c r="Q231" s="88">
        <v>534.08294012980002</v>
      </c>
      <c r="R231" s="169">
        <v>136.59270110732399</v>
      </c>
      <c r="S231" s="169">
        <v>144.37098604314701</v>
      </c>
      <c r="T231" s="169">
        <v>141.160995942639</v>
      </c>
      <c r="U231" s="169">
        <v>142.21377907357399</v>
      </c>
      <c r="V231" s="88">
        <v>564.33846216668303</v>
      </c>
      <c r="W231" s="169">
        <v>139.69837539501501</v>
      </c>
      <c r="X231" s="169">
        <v>136.31583896292599</v>
      </c>
      <c r="Y231" s="169">
        <v>146.83008211422401</v>
      </c>
      <c r="Z231" s="164">
        <v>149.48110389774999</v>
      </c>
      <c r="AA231" s="88">
        <v>572.32540036991395</v>
      </c>
      <c r="AB231" s="88">
        <v>128.59148422922601</v>
      </c>
      <c r="AC231" s="88">
        <v>122.078455407924</v>
      </c>
      <c r="AD231" s="88">
        <v>131.49025908717499</v>
      </c>
      <c r="AE231" s="88">
        <v>151.74238793697401</v>
      </c>
      <c r="AF231" s="88">
        <v>533.90258666129898</v>
      </c>
      <c r="AH231" s="210">
        <v>149.48110389774999</v>
      </c>
      <c r="AI231" s="196">
        <f t="shared" ref="AI231:AI244" si="109">IF(ISERROR($AE231/AH231),"ns",IF($AE231/AH231&gt;200%,"x"&amp;(ROUND($AE231/AH231,1)),IF($AE231/AH231&lt;0,"ns",$AE231/AH231-1)))</f>
        <v>1.5127557800020064E-2</v>
      </c>
      <c r="AJ231" s="196"/>
      <c r="AK231" s="210">
        <v>131.49025908717499</v>
      </c>
      <c r="AL231" s="196">
        <f t="shared" ref="AL231:AL244" si="110">IF(ISERROR($AE231/AK231),"ns",IF($AE231/AK231&gt;200%,"x"&amp;(ROUND($AE231/AK231,1)),IF($AE231/AK231&lt;0,"ns",$AE231/AK231-1)))</f>
        <v>0.1540199934990798</v>
      </c>
      <c r="AM231" s="196"/>
      <c r="AN231" s="210">
        <v>564.33846216668303</v>
      </c>
      <c r="AO231" s="196">
        <f>IF(ISERROR($AA231/AN231),"ns",IF($AA231/AN231&gt;200%,"x"&amp;(ROUND($AA231/AN231,1)),IF($AA231/AN231&lt;0,"ns",$AA231/AN231-1)))</f>
        <v>1.4152744742164769E-2</v>
      </c>
      <c r="AS231" s="146" t="b">
        <f t="shared" ref="AS231:AS244" si="111">AH231=X231</f>
        <v>0</v>
      </c>
      <c r="AT231" s="146" t="b">
        <f t="shared" ref="AT231:AT244" si="112">AK231=AB231</f>
        <v>0</v>
      </c>
      <c r="AU231" s="146" t="b">
        <f t="shared" ref="AU231:AU244" si="113">AN231=V231</f>
        <v>1</v>
      </c>
      <c r="AV231" s="146" t="b">
        <f t="shared" ref="AV231:AV244" si="114">V231=(R:R+S:S+T:T+U:U)</f>
        <v>0</v>
      </c>
    </row>
    <row r="232" spans="1:48" ht="13">
      <c r="A232" s="26" t="s">
        <v>283</v>
      </c>
      <c r="B232" s="34" t="s">
        <v>40</v>
      </c>
      <c r="C232" s="113">
        <v>-83</v>
      </c>
      <c r="D232" s="113">
        <v>-67</v>
      </c>
      <c r="E232" s="113">
        <v>-70</v>
      </c>
      <c r="F232" s="85">
        <v>-60</v>
      </c>
      <c r="G232" s="86">
        <v>-280</v>
      </c>
      <c r="H232" s="107">
        <v>-79.385509563353693</v>
      </c>
      <c r="I232" s="107">
        <v>-70.129659014786199</v>
      </c>
      <c r="J232" s="107">
        <v>-67.370703985564006</v>
      </c>
      <c r="K232" s="107">
        <v>-66.964089736666693</v>
      </c>
      <c r="L232" s="108">
        <v>-283.84996230037098</v>
      </c>
      <c r="M232" s="107">
        <v>-81.243469297275297</v>
      </c>
      <c r="N232" s="107">
        <v>-67.519125222798493</v>
      </c>
      <c r="O232" s="107">
        <v>-67.292957891302606</v>
      </c>
      <c r="P232" s="107">
        <v>-66.408567801342897</v>
      </c>
      <c r="Q232" s="108">
        <v>-282.46412021271902</v>
      </c>
      <c r="R232" s="107">
        <v>-83.638869047437794</v>
      </c>
      <c r="S232" s="107">
        <v>-67.147024488721698</v>
      </c>
      <c r="T232" s="107">
        <v>-69.985553210768401</v>
      </c>
      <c r="U232" s="107">
        <v>-71.813309257517702</v>
      </c>
      <c r="V232" s="108">
        <v>-292.58475600444598</v>
      </c>
      <c r="W232" s="107">
        <v>-82.489925357921507</v>
      </c>
      <c r="X232" s="107">
        <v>-70.374953112978702</v>
      </c>
      <c r="Y232" s="107">
        <v>-71.038974527768005</v>
      </c>
      <c r="Z232" s="107">
        <v>-69.954726115875403</v>
      </c>
      <c r="AA232" s="108">
        <v>-293.858579114544</v>
      </c>
      <c r="AB232" s="108">
        <v>-83.562163473340803</v>
      </c>
      <c r="AC232" s="108">
        <v>-70.667289208119499</v>
      </c>
      <c r="AD232" s="108">
        <v>-70.395090461761995</v>
      </c>
      <c r="AE232" s="108">
        <v>-77.495583695878594</v>
      </c>
      <c r="AF232" s="108">
        <v>-302.12012683910098</v>
      </c>
      <c r="AH232" s="207">
        <v>-69.954726115875403</v>
      </c>
      <c r="AI232" s="196">
        <f t="shared" si="109"/>
        <v>0.10779625621737488</v>
      </c>
      <c r="AJ232" s="199"/>
      <c r="AK232" s="207">
        <v>-70.395090461761995</v>
      </c>
      <c r="AL232" s="196">
        <f t="shared" si="110"/>
        <v>0.10086631308434102</v>
      </c>
      <c r="AM232" s="199"/>
      <c r="AN232" s="207">
        <v>-292.58475600444598</v>
      </c>
      <c r="AO232" s="196">
        <f t="shared" ref="AO232:AO244" si="115">IF(ISERROR($AA232/AN232),"ns",IF($AA232/AN232&gt;200%,"x"&amp;(ROUND($AA232/AN232,1)),IF($AA232/AN232&lt;0,"ns",$AA232/AN232-1)))</f>
        <v>4.3536892608262434E-3</v>
      </c>
      <c r="AS232" s="146" t="b">
        <f t="shared" si="111"/>
        <v>0</v>
      </c>
      <c r="AT232" s="146" t="b">
        <f t="shared" si="112"/>
        <v>0</v>
      </c>
      <c r="AU232" s="146" t="b">
        <f t="shared" si="113"/>
        <v>1</v>
      </c>
      <c r="AV232" s="146" t="b">
        <f t="shared" si="114"/>
        <v>1</v>
      </c>
    </row>
    <row r="233" spans="1:48" ht="13">
      <c r="A233" s="109" t="s">
        <v>284</v>
      </c>
      <c r="B233" s="36" t="s">
        <v>42</v>
      </c>
      <c r="C233" s="110"/>
      <c r="D233" s="110"/>
      <c r="E233" s="110"/>
      <c r="F233" s="111"/>
      <c r="G233" s="112"/>
      <c r="H233" s="111">
        <v>-3.76</v>
      </c>
      <c r="I233" s="111">
        <v>-1.0200000000000005</v>
      </c>
      <c r="J233" s="111">
        <v>0</v>
      </c>
      <c r="K233" s="111">
        <v>0</v>
      </c>
      <c r="L233" s="112">
        <v>-4.78</v>
      </c>
      <c r="M233" s="111">
        <v>-5.42</v>
      </c>
      <c r="N233" s="111">
        <v>-0.25</v>
      </c>
      <c r="O233" s="111">
        <v>0</v>
      </c>
      <c r="P233" s="111">
        <v>0</v>
      </c>
      <c r="Q233" s="112">
        <v>-5.67</v>
      </c>
      <c r="R233" s="111">
        <v>-7.03331965175727</v>
      </c>
      <c r="S233" s="111">
        <v>-0.41201639340693302</v>
      </c>
      <c r="T233" s="111">
        <v>0</v>
      </c>
      <c r="U233" s="111">
        <v>0</v>
      </c>
      <c r="V233" s="112">
        <v>-7.4453360451642032</v>
      </c>
      <c r="W233" s="111">
        <v>-8.1</v>
      </c>
      <c r="X233" s="111">
        <v>0.41627970550000004</v>
      </c>
      <c r="Y233" s="111">
        <v>0</v>
      </c>
      <c r="Z233" s="111">
        <v>-7.0550000152991288E-7</v>
      </c>
      <c r="AA233" s="112">
        <v>-7.6837210000000011</v>
      </c>
      <c r="AB233" s="112">
        <v>-8.4258109999999995</v>
      </c>
      <c r="AC233" s="112">
        <v>-1.9214311944816007</v>
      </c>
      <c r="AD233" s="112">
        <v>0</v>
      </c>
      <c r="AE233" s="112">
        <v>0</v>
      </c>
      <c r="AF233" s="112">
        <v>-10.3472421944816</v>
      </c>
      <c r="AH233" s="200">
        <v>-7.0550000152991288E-7</v>
      </c>
      <c r="AI233" s="196">
        <f t="shared" si="109"/>
        <v>-1</v>
      </c>
      <c r="AJ233" s="201"/>
      <c r="AK233" s="200">
        <v>0</v>
      </c>
      <c r="AL233" s="196" t="str">
        <f t="shared" si="110"/>
        <v>ns</v>
      </c>
      <c r="AM233" s="201"/>
      <c r="AN233" s="200">
        <v>-7.4453360451642032</v>
      </c>
      <c r="AO233" s="196">
        <f t="shared" si="115"/>
        <v>3.2018024893669006E-2</v>
      </c>
      <c r="AP233" s="202"/>
      <c r="AQ233" s="202"/>
      <c r="AR233" s="202"/>
      <c r="AS233" s="202" t="b">
        <f t="shared" si="111"/>
        <v>0</v>
      </c>
      <c r="AT233" s="202" t="b">
        <f t="shared" si="112"/>
        <v>0</v>
      </c>
      <c r="AU233" s="202" t="b">
        <f t="shared" si="113"/>
        <v>1</v>
      </c>
      <c r="AV233" s="202" t="b">
        <f t="shared" si="114"/>
        <v>1</v>
      </c>
    </row>
    <row r="234" spans="1:48" ht="13">
      <c r="A234" s="26" t="s">
        <v>285</v>
      </c>
      <c r="B234" s="33" t="s">
        <v>44</v>
      </c>
      <c r="C234" s="73">
        <v>44</v>
      </c>
      <c r="D234" s="73">
        <v>64</v>
      </c>
      <c r="E234" s="73">
        <v>60</v>
      </c>
      <c r="F234" s="87">
        <v>82</v>
      </c>
      <c r="G234" s="88">
        <v>250</v>
      </c>
      <c r="H234" s="87">
        <v>50.337492730093999</v>
      </c>
      <c r="I234" s="87">
        <v>67.479244632860798</v>
      </c>
      <c r="J234" s="87">
        <v>63.187025753963901</v>
      </c>
      <c r="K234" s="87">
        <v>74.773673838847699</v>
      </c>
      <c r="L234" s="88">
        <v>255.77743695576601</v>
      </c>
      <c r="M234" s="169">
        <v>44.854405870864198</v>
      </c>
      <c r="N234" s="169">
        <v>73.488356604719101</v>
      </c>
      <c r="O234" s="169">
        <v>67.811818725181396</v>
      </c>
      <c r="P234" s="169">
        <v>65.464238716315705</v>
      </c>
      <c r="Q234" s="88">
        <v>251.61881991708</v>
      </c>
      <c r="R234" s="169">
        <v>52.953832059885897</v>
      </c>
      <c r="S234" s="169">
        <v>77.223961554425102</v>
      </c>
      <c r="T234" s="169">
        <v>71.175442731870007</v>
      </c>
      <c r="U234" s="169">
        <v>70.400469816056699</v>
      </c>
      <c r="V234" s="88">
        <v>271.75370616223802</v>
      </c>
      <c r="W234" s="169">
        <v>57.2084500370933</v>
      </c>
      <c r="X234" s="169">
        <v>65.940885849946895</v>
      </c>
      <c r="Y234" s="169">
        <v>75.791107586456306</v>
      </c>
      <c r="Z234" s="164">
        <v>79.526377781874103</v>
      </c>
      <c r="AA234" s="88">
        <v>278.46682125537097</v>
      </c>
      <c r="AB234" s="88">
        <v>45.0293207558855</v>
      </c>
      <c r="AC234" s="88">
        <v>51.411166199803901</v>
      </c>
      <c r="AD234" s="88">
        <v>61.095168625413102</v>
      </c>
      <c r="AE234" s="88">
        <v>74.246804241096001</v>
      </c>
      <c r="AF234" s="88">
        <v>231.78245982219801</v>
      </c>
      <c r="AH234" s="210">
        <v>79.526377781874103</v>
      </c>
      <c r="AI234" s="196">
        <f t="shared" si="109"/>
        <v>-6.63877028985147E-2</v>
      </c>
      <c r="AJ234" s="196"/>
      <c r="AK234" s="210">
        <v>61.095168625413102</v>
      </c>
      <c r="AL234" s="196">
        <f t="shared" si="110"/>
        <v>0.21526474043010269</v>
      </c>
      <c r="AM234" s="196"/>
      <c r="AN234" s="210">
        <v>271.75370616223802</v>
      </c>
      <c r="AO234" s="196">
        <f t="shared" si="115"/>
        <v>2.4702938509788774E-2</v>
      </c>
      <c r="AS234" s="146" t="b">
        <f t="shared" si="111"/>
        <v>0</v>
      </c>
      <c r="AT234" s="146" t="b">
        <f t="shared" si="112"/>
        <v>0</v>
      </c>
      <c r="AU234" s="146" t="b">
        <f t="shared" si="113"/>
        <v>1</v>
      </c>
      <c r="AV234" s="146" t="b">
        <f t="shared" si="114"/>
        <v>1</v>
      </c>
    </row>
    <row r="235" spans="1:48" ht="13">
      <c r="A235" s="26" t="s">
        <v>286</v>
      </c>
      <c r="B235" s="34" t="s">
        <v>46</v>
      </c>
      <c r="C235" s="113">
        <v>-17</v>
      </c>
      <c r="D235" s="113">
        <v>-15</v>
      </c>
      <c r="E235" s="113">
        <v>-16</v>
      </c>
      <c r="F235" s="85">
        <v>-28</v>
      </c>
      <c r="G235" s="86">
        <v>-76</v>
      </c>
      <c r="H235" s="85">
        <v>-13.757503184169501</v>
      </c>
      <c r="I235" s="85">
        <v>-15.260692793969399</v>
      </c>
      <c r="J235" s="85">
        <v>-17.393082806000599</v>
      </c>
      <c r="K235" s="85">
        <v>-16.647059429684099</v>
      </c>
      <c r="L235" s="86">
        <v>-63.058338213823603</v>
      </c>
      <c r="M235" s="166">
        <v>-10.1977994668718</v>
      </c>
      <c r="N235" s="166">
        <v>-10.475417777220301</v>
      </c>
      <c r="O235" s="166">
        <v>-13.495752756376501</v>
      </c>
      <c r="P235" s="166">
        <v>-14.5206647208513</v>
      </c>
      <c r="Q235" s="86">
        <v>-48.689634721319898</v>
      </c>
      <c r="R235" s="166">
        <v>-9.4198627631293395</v>
      </c>
      <c r="S235" s="166">
        <v>-11.9956584693014</v>
      </c>
      <c r="T235" s="166">
        <v>-15.117504607683401</v>
      </c>
      <c r="U235" s="166">
        <v>-16.686272144919101</v>
      </c>
      <c r="V235" s="86">
        <v>-53.2192979850333</v>
      </c>
      <c r="W235" s="166">
        <v>-11.042681063239099</v>
      </c>
      <c r="X235" s="166">
        <v>-13.8720995293207</v>
      </c>
      <c r="Y235" s="166">
        <v>-9.8693035427024594</v>
      </c>
      <c r="Z235" s="165">
        <v>-11.907722730006199</v>
      </c>
      <c r="AA235" s="86">
        <v>-46.691806865268397</v>
      </c>
      <c r="AB235" s="86">
        <v>-25.8610237098722</v>
      </c>
      <c r="AC235" s="86">
        <v>-30.412188643476401</v>
      </c>
      <c r="AD235" s="86">
        <v>-14.077893358786801</v>
      </c>
      <c r="AE235" s="86">
        <v>-25.4428908677063</v>
      </c>
      <c r="AF235" s="86">
        <v>-95.793996579841703</v>
      </c>
      <c r="AH235" s="207">
        <v>-11.907722730006199</v>
      </c>
      <c r="AI235" s="196" t="str">
        <f t="shared" si="109"/>
        <v>x2,1</v>
      </c>
      <c r="AJ235" s="199"/>
      <c r="AK235" s="207">
        <v>-14.077893358786801</v>
      </c>
      <c r="AL235" s="196">
        <f t="shared" si="110"/>
        <v>0.80729390536446766</v>
      </c>
      <c r="AM235" s="199"/>
      <c r="AN235" s="207">
        <v>-53.2192979850333</v>
      </c>
      <c r="AO235" s="196">
        <f t="shared" si="115"/>
        <v>-0.12265270995496047</v>
      </c>
      <c r="AS235" s="146" t="b">
        <f t="shared" si="111"/>
        <v>0</v>
      </c>
      <c r="AT235" s="146" t="b">
        <f t="shared" si="112"/>
        <v>0</v>
      </c>
      <c r="AU235" s="146" t="b">
        <f t="shared" si="113"/>
        <v>1</v>
      </c>
      <c r="AV235" s="146" t="b">
        <f t="shared" si="114"/>
        <v>0</v>
      </c>
    </row>
    <row r="236" spans="1:48" ht="13">
      <c r="A236" s="26" t="s">
        <v>287</v>
      </c>
      <c r="B236" s="34" t="s">
        <v>50</v>
      </c>
      <c r="C236" s="113">
        <v>0</v>
      </c>
      <c r="D236" s="113">
        <v>0</v>
      </c>
      <c r="E236" s="113">
        <v>0</v>
      </c>
      <c r="F236" s="85">
        <v>0</v>
      </c>
      <c r="G236" s="86">
        <v>0</v>
      </c>
      <c r="H236" s="85">
        <v>0</v>
      </c>
      <c r="I236" s="85">
        <v>0</v>
      </c>
      <c r="J236" s="85">
        <v>0</v>
      </c>
      <c r="K236" s="85">
        <v>0</v>
      </c>
      <c r="L236" s="86">
        <v>0</v>
      </c>
      <c r="M236" s="166">
        <v>0</v>
      </c>
      <c r="N236" s="166">
        <v>0</v>
      </c>
      <c r="O236" s="166">
        <v>0</v>
      </c>
      <c r="P236" s="166">
        <v>0</v>
      </c>
      <c r="Q236" s="86">
        <v>0</v>
      </c>
      <c r="R236" s="166">
        <v>0</v>
      </c>
      <c r="S236" s="166">
        <v>0</v>
      </c>
      <c r="T236" s="166">
        <v>0</v>
      </c>
      <c r="U236" s="166">
        <v>0</v>
      </c>
      <c r="V236" s="86">
        <v>0</v>
      </c>
      <c r="W236" s="166">
        <v>0</v>
      </c>
      <c r="X236" s="166">
        <v>0</v>
      </c>
      <c r="Y236" s="166">
        <v>0</v>
      </c>
      <c r="Z236" s="165">
        <v>0</v>
      </c>
      <c r="AA236" s="86">
        <v>0</v>
      </c>
      <c r="AB236" s="86">
        <v>0</v>
      </c>
      <c r="AC236" s="86">
        <v>0</v>
      </c>
      <c r="AD236" s="86">
        <v>0</v>
      </c>
      <c r="AE236" s="86">
        <v>0</v>
      </c>
      <c r="AF236" s="86">
        <v>0</v>
      </c>
      <c r="AH236" s="207">
        <v>0</v>
      </c>
      <c r="AI236" s="196" t="str">
        <f t="shared" si="109"/>
        <v>ns</v>
      </c>
      <c r="AJ236" s="199"/>
      <c r="AK236" s="207">
        <v>0</v>
      </c>
      <c r="AL236" s="196" t="str">
        <f t="shared" si="110"/>
        <v>ns</v>
      </c>
      <c r="AM236" s="199"/>
      <c r="AN236" s="207">
        <v>0</v>
      </c>
      <c r="AO236" s="196" t="str">
        <f t="shared" si="115"/>
        <v>ns</v>
      </c>
      <c r="AS236" s="146" t="b">
        <f t="shared" si="111"/>
        <v>1</v>
      </c>
      <c r="AT236" s="146" t="b">
        <f t="shared" si="112"/>
        <v>1</v>
      </c>
      <c r="AU236" s="146" t="b">
        <f t="shared" si="113"/>
        <v>1</v>
      </c>
      <c r="AV236" s="146" t="b">
        <f t="shared" si="114"/>
        <v>1</v>
      </c>
    </row>
    <row r="237" spans="1:48" ht="13">
      <c r="A237" s="26" t="s">
        <v>288</v>
      </c>
      <c r="B237" s="34" t="s">
        <v>52</v>
      </c>
      <c r="C237" s="113">
        <v>0</v>
      </c>
      <c r="D237" s="113">
        <v>0</v>
      </c>
      <c r="E237" s="113">
        <v>0</v>
      </c>
      <c r="F237" s="85">
        <v>0</v>
      </c>
      <c r="G237" s="86">
        <v>0</v>
      </c>
      <c r="H237" s="85">
        <v>-5.0338270110407E-2</v>
      </c>
      <c r="I237" s="85">
        <v>6.5609437067001605E-2</v>
      </c>
      <c r="J237" s="85">
        <v>0.117279277754699</v>
      </c>
      <c r="K237" s="85">
        <v>-4.7309771704709999E-2</v>
      </c>
      <c r="L237" s="86">
        <v>8.5240673006583806E-2</v>
      </c>
      <c r="M237" s="166">
        <v>-0.211800890076348</v>
      </c>
      <c r="N237" s="166">
        <v>1.9207542659739799E-2</v>
      </c>
      <c r="O237" s="166">
        <v>1.69480819723088E-2</v>
      </c>
      <c r="P237" s="166">
        <v>-0.13550863619832701</v>
      </c>
      <c r="Q237" s="86">
        <v>-0.31115390164262602</v>
      </c>
      <c r="R237" s="166">
        <v>4.7353127578413701E-2</v>
      </c>
      <c r="S237" s="166">
        <v>3.863696589164E-2</v>
      </c>
      <c r="T237" s="166">
        <v>-2.2561835267448701E-2</v>
      </c>
      <c r="U237" s="166">
        <v>-5.4354683137775299E-2</v>
      </c>
      <c r="V237" s="86">
        <v>9.0735750648296993E-3</v>
      </c>
      <c r="W237" s="166">
        <v>2.14458879840865E-2</v>
      </c>
      <c r="X237" s="166">
        <v>0.100945652051066</v>
      </c>
      <c r="Y237" s="166">
        <v>1.4986601111266901E-2</v>
      </c>
      <c r="Z237" s="165">
        <v>5.40585089844378E-2</v>
      </c>
      <c r="AA237" s="86">
        <v>0.19143665013085701</v>
      </c>
      <c r="AB237" s="86">
        <v>-6.1643446118851301E-2</v>
      </c>
      <c r="AC237" s="86">
        <v>5.9854039633955196</v>
      </c>
      <c r="AD237" s="86">
        <v>-1.4555388181540501</v>
      </c>
      <c r="AE237" s="86">
        <v>-5.8432576067700204</v>
      </c>
      <c r="AF237" s="86">
        <v>-1.3750359076473999</v>
      </c>
      <c r="AH237" s="207">
        <v>5.40585089844378E-2</v>
      </c>
      <c r="AI237" s="196" t="str">
        <f t="shared" si="109"/>
        <v>ns</v>
      </c>
      <c r="AJ237" s="199"/>
      <c r="AK237" s="207">
        <v>-1.4555388181540501</v>
      </c>
      <c r="AL237" s="196" t="str">
        <f t="shared" si="110"/>
        <v>x4</v>
      </c>
      <c r="AM237" s="199"/>
      <c r="AN237" s="207">
        <v>9.0735750648296993E-3</v>
      </c>
      <c r="AO237" s="196" t="str">
        <f t="shared" si="115"/>
        <v>x21,1</v>
      </c>
      <c r="AS237" s="146" t="b">
        <f t="shared" si="111"/>
        <v>0</v>
      </c>
      <c r="AT237" s="146" t="b">
        <f t="shared" si="112"/>
        <v>0</v>
      </c>
      <c r="AU237" s="146" t="b">
        <f t="shared" si="113"/>
        <v>1</v>
      </c>
      <c r="AV237" s="146" t="b">
        <f t="shared" si="114"/>
        <v>1</v>
      </c>
    </row>
    <row r="238" spans="1:48" ht="13">
      <c r="A238" s="26" t="s">
        <v>289</v>
      </c>
      <c r="B238" s="34" t="s">
        <v>54</v>
      </c>
      <c r="C238" s="113">
        <v>0</v>
      </c>
      <c r="D238" s="113">
        <v>0</v>
      </c>
      <c r="E238" s="113">
        <v>0</v>
      </c>
      <c r="F238" s="85">
        <v>0</v>
      </c>
      <c r="G238" s="86">
        <v>0</v>
      </c>
      <c r="H238" s="85">
        <v>0</v>
      </c>
      <c r="I238" s="85">
        <v>0</v>
      </c>
      <c r="J238" s="85">
        <v>0</v>
      </c>
      <c r="K238" s="85">
        <v>0</v>
      </c>
      <c r="L238" s="86">
        <v>0</v>
      </c>
      <c r="M238" s="166">
        <v>0</v>
      </c>
      <c r="N238" s="166">
        <v>0</v>
      </c>
      <c r="O238" s="166">
        <v>0</v>
      </c>
      <c r="P238" s="166">
        <v>0</v>
      </c>
      <c r="Q238" s="86">
        <v>0</v>
      </c>
      <c r="R238" s="166">
        <v>0</v>
      </c>
      <c r="S238" s="166">
        <v>0</v>
      </c>
      <c r="T238" s="166">
        <v>0</v>
      </c>
      <c r="U238" s="166">
        <v>0</v>
      </c>
      <c r="V238" s="86">
        <v>0</v>
      </c>
      <c r="W238" s="166">
        <v>0</v>
      </c>
      <c r="X238" s="166">
        <v>0</v>
      </c>
      <c r="Y238" s="166">
        <v>0</v>
      </c>
      <c r="Z238" s="165">
        <v>0</v>
      </c>
      <c r="AA238" s="86">
        <v>0</v>
      </c>
      <c r="AB238" s="86">
        <v>0</v>
      </c>
      <c r="AC238" s="86">
        <v>0</v>
      </c>
      <c r="AD238" s="86">
        <v>0</v>
      </c>
      <c r="AE238" s="86">
        <v>0</v>
      </c>
      <c r="AF238" s="86">
        <v>0</v>
      </c>
      <c r="AH238" s="207">
        <v>0</v>
      </c>
      <c r="AI238" s="196" t="str">
        <f t="shared" si="109"/>
        <v>ns</v>
      </c>
      <c r="AJ238" s="199"/>
      <c r="AK238" s="207">
        <v>0</v>
      </c>
      <c r="AL238" s="196" t="str">
        <f t="shared" si="110"/>
        <v>ns</v>
      </c>
      <c r="AM238" s="199"/>
      <c r="AN238" s="207">
        <v>0</v>
      </c>
      <c r="AO238" s="196" t="str">
        <f t="shared" si="115"/>
        <v>ns</v>
      </c>
      <c r="AS238" s="146" t="b">
        <f t="shared" si="111"/>
        <v>1</v>
      </c>
      <c r="AT238" s="146" t="b">
        <f t="shared" si="112"/>
        <v>1</v>
      </c>
      <c r="AU238" s="146" t="b">
        <f t="shared" si="113"/>
        <v>1</v>
      </c>
      <c r="AV238" s="146" t="b">
        <f t="shared" si="114"/>
        <v>1</v>
      </c>
    </row>
    <row r="239" spans="1:48" ht="13">
      <c r="A239" s="26" t="s">
        <v>290</v>
      </c>
      <c r="B239" s="33" t="s">
        <v>56</v>
      </c>
      <c r="C239" s="73">
        <v>27</v>
      </c>
      <c r="D239" s="73">
        <v>49</v>
      </c>
      <c r="E239" s="73">
        <v>44</v>
      </c>
      <c r="F239" s="87">
        <v>54</v>
      </c>
      <c r="G239" s="88">
        <v>174</v>
      </c>
      <c r="H239" s="87">
        <v>36.529651275813997</v>
      </c>
      <c r="I239" s="87">
        <v>52.284161275958397</v>
      </c>
      <c r="J239" s="87">
        <v>45.911222225718099</v>
      </c>
      <c r="K239" s="87">
        <v>58.079304637458897</v>
      </c>
      <c r="L239" s="88">
        <v>192.804339414949</v>
      </c>
      <c r="M239" s="169">
        <v>34.444805513916101</v>
      </c>
      <c r="N239" s="169">
        <v>63.0321463701585</v>
      </c>
      <c r="O239" s="169">
        <v>54.333014050777102</v>
      </c>
      <c r="P239" s="169">
        <v>50.808065359266202</v>
      </c>
      <c r="Q239" s="88">
        <v>202.618031294118</v>
      </c>
      <c r="R239" s="169">
        <v>43.581322424334999</v>
      </c>
      <c r="S239" s="169">
        <v>65.266940051015297</v>
      </c>
      <c r="T239" s="169">
        <v>56.035376288919103</v>
      </c>
      <c r="U239" s="169">
        <v>53.659842987999802</v>
      </c>
      <c r="V239" s="88">
        <v>218.543481752269</v>
      </c>
      <c r="W239" s="169">
        <v>46.187214861838299</v>
      </c>
      <c r="X239" s="169">
        <v>52.169731972677297</v>
      </c>
      <c r="Y239" s="169">
        <v>65.936790644865098</v>
      </c>
      <c r="Z239" s="164">
        <v>67.672713560852301</v>
      </c>
      <c r="AA239" s="88">
        <v>231.96645104023301</v>
      </c>
      <c r="AB239" s="88">
        <v>19.1066535998944</v>
      </c>
      <c r="AC239" s="88">
        <v>26.984381519723101</v>
      </c>
      <c r="AD239" s="88">
        <v>45.561736448472203</v>
      </c>
      <c r="AE239" s="88">
        <v>42.960655766619603</v>
      </c>
      <c r="AF239" s="88">
        <v>134.613427334709</v>
      </c>
      <c r="AH239" s="210">
        <v>67.672713560852301</v>
      </c>
      <c r="AI239" s="196">
        <f t="shared" si="109"/>
        <v>-0.36517019185304656</v>
      </c>
      <c r="AJ239" s="196"/>
      <c r="AK239" s="210">
        <v>45.561736448472203</v>
      </c>
      <c r="AL239" s="196">
        <f t="shared" si="110"/>
        <v>-5.7089147267121332E-2</v>
      </c>
      <c r="AM239" s="196"/>
      <c r="AN239" s="210">
        <v>218.543481752269</v>
      </c>
      <c r="AO239" s="196">
        <f t="shared" si="115"/>
        <v>6.1420131043668835E-2</v>
      </c>
      <c r="AS239" s="146" t="b">
        <f t="shared" si="111"/>
        <v>0</v>
      </c>
      <c r="AT239" s="146" t="b">
        <f t="shared" si="112"/>
        <v>0</v>
      </c>
      <c r="AU239" s="146" t="b">
        <f t="shared" si="113"/>
        <v>1</v>
      </c>
      <c r="AV239" s="146" t="b">
        <f t="shared" si="114"/>
        <v>1</v>
      </c>
    </row>
    <row r="240" spans="1:48" ht="13">
      <c r="A240" s="26" t="s">
        <v>291</v>
      </c>
      <c r="B240" s="34" t="s">
        <v>58</v>
      </c>
      <c r="C240" s="113">
        <v>-12</v>
      </c>
      <c r="D240" s="113">
        <v>-16</v>
      </c>
      <c r="E240" s="113">
        <v>-15</v>
      </c>
      <c r="F240" s="85">
        <v>-14</v>
      </c>
      <c r="G240" s="86">
        <v>-57</v>
      </c>
      <c r="H240" s="85">
        <v>-13.6222899488384</v>
      </c>
      <c r="I240" s="85">
        <v>-14.9088029350336</v>
      </c>
      <c r="J240" s="85">
        <v>-12.690778652650399</v>
      </c>
      <c r="K240" s="85">
        <v>-20.9139472673059</v>
      </c>
      <c r="L240" s="86">
        <v>-62.1358188038284</v>
      </c>
      <c r="M240" s="166">
        <v>-13.338810495103701</v>
      </c>
      <c r="N240" s="166">
        <v>-18.368590485236599</v>
      </c>
      <c r="O240" s="166">
        <v>-14.9291847650028</v>
      </c>
      <c r="P240" s="166">
        <v>19.931894743467399</v>
      </c>
      <c r="Q240" s="86">
        <v>-26.704691001875599</v>
      </c>
      <c r="R240" s="166">
        <v>-12.197870058028499</v>
      </c>
      <c r="S240" s="166">
        <v>-16.248413512771801</v>
      </c>
      <c r="T240" s="166">
        <v>-11.9815558505688</v>
      </c>
      <c r="U240" s="166">
        <v>-11.3526769215502</v>
      </c>
      <c r="V240" s="86">
        <v>-51.780516342919299</v>
      </c>
      <c r="W240" s="166">
        <v>-13.9579507048607</v>
      </c>
      <c r="X240" s="166">
        <v>-15.983333114708101</v>
      </c>
      <c r="Y240" s="166">
        <v>-17.8041119558209</v>
      </c>
      <c r="Z240" s="165">
        <v>-13.3946887610687</v>
      </c>
      <c r="AA240" s="86">
        <v>-61.140084536458303</v>
      </c>
      <c r="AB240" s="86">
        <v>-7.0409028619266296</v>
      </c>
      <c r="AC240" s="86">
        <v>-8.8091908504353302</v>
      </c>
      <c r="AD240" s="86">
        <v>-11.544016991144799</v>
      </c>
      <c r="AE240" s="86">
        <v>-5.1941646835054698</v>
      </c>
      <c r="AF240" s="86">
        <v>-32.588275387012203</v>
      </c>
      <c r="AH240" s="207">
        <v>-13.3946887610687</v>
      </c>
      <c r="AI240" s="196">
        <f t="shared" si="109"/>
        <v>-0.61222206979514382</v>
      </c>
      <c r="AJ240" s="199"/>
      <c r="AK240" s="207">
        <v>-11.544016991144799</v>
      </c>
      <c r="AL240" s="196">
        <f t="shared" si="110"/>
        <v>-0.55005569660112097</v>
      </c>
      <c r="AM240" s="199"/>
      <c r="AN240" s="207">
        <v>-51.780516342919299</v>
      </c>
      <c r="AO240" s="196">
        <f t="shared" si="115"/>
        <v>0.18075463233226086</v>
      </c>
      <c r="AS240" s="146" t="b">
        <f t="shared" si="111"/>
        <v>0</v>
      </c>
      <c r="AT240" s="146" t="b">
        <f t="shared" si="112"/>
        <v>0</v>
      </c>
      <c r="AU240" s="146" t="b">
        <f t="shared" si="113"/>
        <v>1</v>
      </c>
      <c r="AV240" s="146" t="b">
        <f t="shared" si="114"/>
        <v>1</v>
      </c>
    </row>
    <row r="241" spans="1:48" ht="13">
      <c r="A241" s="26" t="s">
        <v>292</v>
      </c>
      <c r="B241" s="34" t="s">
        <v>60</v>
      </c>
      <c r="C241" s="113">
        <v>0</v>
      </c>
      <c r="D241" s="113">
        <v>0</v>
      </c>
      <c r="E241" s="113">
        <v>0</v>
      </c>
      <c r="F241" s="85">
        <v>0</v>
      </c>
      <c r="G241" s="86">
        <v>0</v>
      </c>
      <c r="H241" s="85">
        <v>0</v>
      </c>
      <c r="I241" s="85">
        <v>0</v>
      </c>
      <c r="J241" s="85">
        <v>0</v>
      </c>
      <c r="K241" s="85">
        <v>0</v>
      </c>
      <c r="L241" s="86">
        <v>0</v>
      </c>
      <c r="M241" s="166">
        <v>0</v>
      </c>
      <c r="N241" s="166">
        <v>0</v>
      </c>
      <c r="O241" s="166">
        <v>0</v>
      </c>
      <c r="P241" s="166">
        <v>0</v>
      </c>
      <c r="Q241" s="86">
        <v>0</v>
      </c>
      <c r="R241" s="166">
        <v>0</v>
      </c>
      <c r="S241" s="166">
        <v>0</v>
      </c>
      <c r="T241" s="166">
        <v>0</v>
      </c>
      <c r="U241" s="166">
        <v>0</v>
      </c>
      <c r="V241" s="86">
        <v>0</v>
      </c>
      <c r="W241" s="166">
        <v>0</v>
      </c>
      <c r="X241" s="166">
        <v>0</v>
      </c>
      <c r="Y241" s="166">
        <v>0</v>
      </c>
      <c r="Z241" s="165">
        <v>0</v>
      </c>
      <c r="AA241" s="86">
        <v>0</v>
      </c>
      <c r="AB241" s="86">
        <v>0</v>
      </c>
      <c r="AC241" s="86">
        <v>0</v>
      </c>
      <c r="AD241" s="86">
        <v>0</v>
      </c>
      <c r="AE241" s="86">
        <v>0</v>
      </c>
      <c r="AF241" s="86">
        <v>0</v>
      </c>
      <c r="AH241" s="207">
        <v>0</v>
      </c>
      <c r="AI241" s="196" t="str">
        <f t="shared" si="109"/>
        <v>ns</v>
      </c>
      <c r="AJ241" s="199"/>
      <c r="AK241" s="207">
        <v>0</v>
      </c>
      <c r="AL241" s="196" t="str">
        <f t="shared" si="110"/>
        <v>ns</v>
      </c>
      <c r="AM241" s="199"/>
      <c r="AN241" s="207">
        <v>0</v>
      </c>
      <c r="AO241" s="196" t="str">
        <f t="shared" si="115"/>
        <v>ns</v>
      </c>
      <c r="AS241" s="146" t="b">
        <f t="shared" si="111"/>
        <v>1</v>
      </c>
      <c r="AT241" s="146" t="b">
        <f t="shared" si="112"/>
        <v>1</v>
      </c>
      <c r="AU241" s="146" t="b">
        <f t="shared" si="113"/>
        <v>1</v>
      </c>
      <c r="AV241" s="146" t="b">
        <f t="shared" si="114"/>
        <v>1</v>
      </c>
    </row>
    <row r="242" spans="1:48" ht="13">
      <c r="A242" s="26" t="s">
        <v>293</v>
      </c>
      <c r="B242" s="33" t="s">
        <v>62</v>
      </c>
      <c r="C242" s="73">
        <v>15</v>
      </c>
      <c r="D242" s="73">
        <v>33</v>
      </c>
      <c r="E242" s="73">
        <v>29</v>
      </c>
      <c r="F242" s="87">
        <v>40</v>
      </c>
      <c r="G242" s="88">
        <v>117</v>
      </c>
      <c r="H242" s="87">
        <v>22.9073613269756</v>
      </c>
      <c r="I242" s="87">
        <v>37.375358340924798</v>
      </c>
      <c r="J242" s="87">
        <v>33.220443573067598</v>
      </c>
      <c r="K242" s="87">
        <v>37.165357370152996</v>
      </c>
      <c r="L242" s="88">
        <v>130.66852061112101</v>
      </c>
      <c r="M242" s="169">
        <v>21.105995018812401</v>
      </c>
      <c r="N242" s="169">
        <v>44.663555884921998</v>
      </c>
      <c r="O242" s="169">
        <v>39.4038292857744</v>
      </c>
      <c r="P242" s="169">
        <v>70.739960102733605</v>
      </c>
      <c r="Q242" s="88">
        <v>175.913340292242</v>
      </c>
      <c r="R242" s="169">
        <v>31.3834523663065</v>
      </c>
      <c r="S242" s="169">
        <v>49.018526538243499</v>
      </c>
      <c r="T242" s="169">
        <v>44.0538204383503</v>
      </c>
      <c r="U242" s="169">
        <v>42.307166066449703</v>
      </c>
      <c r="V242" s="88">
        <v>166.76296540934999</v>
      </c>
      <c r="W242" s="169">
        <v>32.229264156977599</v>
      </c>
      <c r="X242" s="169">
        <v>36.186398857969202</v>
      </c>
      <c r="Y242" s="169">
        <v>48.132678689044198</v>
      </c>
      <c r="Z242" s="164">
        <v>54.278024799783701</v>
      </c>
      <c r="AA242" s="88">
        <v>170.82636650377501</v>
      </c>
      <c r="AB242" s="88">
        <v>12.0657507379678</v>
      </c>
      <c r="AC242" s="88">
        <v>18.175190669287801</v>
      </c>
      <c r="AD242" s="88">
        <v>34.017719457327402</v>
      </c>
      <c r="AE242" s="88">
        <v>37.766491083114097</v>
      </c>
      <c r="AF242" s="88">
        <v>102.025151947697</v>
      </c>
      <c r="AH242" s="210">
        <v>54.278024799783701</v>
      </c>
      <c r="AI242" s="196">
        <f t="shared" si="109"/>
        <v>-0.30420292148758155</v>
      </c>
      <c r="AJ242" s="196"/>
      <c r="AK242" s="210">
        <v>34.017719457327402</v>
      </c>
      <c r="AL242" s="196">
        <f t="shared" si="110"/>
        <v>0.11020055681537499</v>
      </c>
      <c r="AM242" s="196"/>
      <c r="AN242" s="210">
        <v>166.76296540934999</v>
      </c>
      <c r="AO242" s="196">
        <f t="shared" si="115"/>
        <v>2.4366327886114592E-2</v>
      </c>
      <c r="AS242" s="146" t="b">
        <f t="shared" si="111"/>
        <v>0</v>
      </c>
      <c r="AT242" s="146" t="b">
        <f t="shared" si="112"/>
        <v>0</v>
      </c>
      <c r="AU242" s="146" t="b">
        <f t="shared" si="113"/>
        <v>1</v>
      </c>
      <c r="AV242" s="146" t="b">
        <f t="shared" si="114"/>
        <v>1</v>
      </c>
    </row>
    <row r="243" spans="1:48" ht="13">
      <c r="A243" s="26" t="s">
        <v>294</v>
      </c>
      <c r="B243" s="34" t="s">
        <v>64</v>
      </c>
      <c r="C243" s="113">
        <v>0</v>
      </c>
      <c r="D243" s="113">
        <v>0</v>
      </c>
      <c r="E243" s="113">
        <v>0</v>
      </c>
      <c r="F243" s="113">
        <v>0</v>
      </c>
      <c r="G243" s="86">
        <v>0</v>
      </c>
      <c r="H243" s="113">
        <v>-0.17030226136381699</v>
      </c>
      <c r="I243" s="113">
        <v>-2.3896232195020298E-2</v>
      </c>
      <c r="J243" s="113">
        <v>-0.25790483763815097</v>
      </c>
      <c r="K243" s="113">
        <v>-0.11612950308952801</v>
      </c>
      <c r="L243" s="86">
        <v>-0.56823283428651705</v>
      </c>
      <c r="M243" s="166">
        <v>-2.8280348915139E-2</v>
      </c>
      <c r="N243" s="166">
        <v>-3.5676856842311797E-2</v>
      </c>
      <c r="O243" s="166">
        <v>9.5381417625819403E-3</v>
      </c>
      <c r="P243" s="166">
        <v>0.227946972636307</v>
      </c>
      <c r="Q243" s="86">
        <v>0.17352790864143799</v>
      </c>
      <c r="R243" s="166">
        <v>-2.3036674949251799E-2</v>
      </c>
      <c r="S243" s="166">
        <v>-4.9339980808947699E-2</v>
      </c>
      <c r="T243" s="166">
        <v>-0.12790190718421501</v>
      </c>
      <c r="U243" s="166">
        <v>1.2751300746075901E-2</v>
      </c>
      <c r="V243" s="86">
        <v>-0.187527262196339</v>
      </c>
      <c r="W243" s="166">
        <v>8.4052558732860105E-2</v>
      </c>
      <c r="X243" s="166">
        <v>-9.8572778997907007E-2</v>
      </c>
      <c r="Y243" s="166">
        <v>-0.13080564581169299</v>
      </c>
      <c r="Z243" s="165">
        <v>-1.08318317174753E-2</v>
      </c>
      <c r="AA243" s="86">
        <v>-0.15615769779421601</v>
      </c>
      <c r="AB243" s="86">
        <v>2.0118204923305499E-2</v>
      </c>
      <c r="AC243" s="86">
        <v>-2.35842273475525E-2</v>
      </c>
      <c r="AD243" s="86">
        <v>-9.7773262283143703E-2</v>
      </c>
      <c r="AE243" s="86">
        <v>-0.84284774384956496</v>
      </c>
      <c r="AF243" s="86">
        <v>-0.94408702855695603</v>
      </c>
      <c r="AH243" s="207">
        <v>-1.08318317174753E-2</v>
      </c>
      <c r="AI243" s="196" t="str">
        <f t="shared" si="109"/>
        <v>x77,8</v>
      </c>
      <c r="AJ243" s="199"/>
      <c r="AK243" s="207">
        <v>-9.7773262283143703E-2</v>
      </c>
      <c r="AL243" s="196" t="str">
        <f t="shared" si="110"/>
        <v>x8,6</v>
      </c>
      <c r="AM243" s="199"/>
      <c r="AN243" s="207">
        <v>-0.187527262196339</v>
      </c>
      <c r="AO243" s="196">
        <f t="shared" si="115"/>
        <v>-0.16728002123381613</v>
      </c>
      <c r="AS243" s="146" t="b">
        <f t="shared" si="111"/>
        <v>0</v>
      </c>
      <c r="AT243" s="146" t="b">
        <f t="shared" si="112"/>
        <v>0</v>
      </c>
      <c r="AU243" s="146" t="b">
        <f t="shared" si="113"/>
        <v>1</v>
      </c>
      <c r="AV243" s="146" t="b">
        <f t="shared" si="114"/>
        <v>1</v>
      </c>
    </row>
    <row r="244" spans="1:48" ht="13">
      <c r="A244" s="26" t="s">
        <v>295</v>
      </c>
      <c r="B244" s="41" t="s">
        <v>66</v>
      </c>
      <c r="C244" s="74">
        <v>15</v>
      </c>
      <c r="D244" s="74">
        <v>33</v>
      </c>
      <c r="E244" s="74">
        <v>29</v>
      </c>
      <c r="F244" s="88">
        <v>40</v>
      </c>
      <c r="G244" s="88">
        <v>117</v>
      </c>
      <c r="H244" s="88">
        <v>22.737059065611799</v>
      </c>
      <c r="I244" s="88">
        <v>37.351462108729798</v>
      </c>
      <c r="J244" s="88">
        <v>32.962538735429398</v>
      </c>
      <c r="K244" s="88">
        <v>37.0492278670635</v>
      </c>
      <c r="L244" s="88">
        <v>130.10028777683399</v>
      </c>
      <c r="M244" s="170">
        <v>21.077714669897201</v>
      </c>
      <c r="N244" s="170">
        <v>44.627879028079697</v>
      </c>
      <c r="O244" s="170">
        <v>39.413367427536997</v>
      </c>
      <c r="P244" s="170">
        <v>70.967907075369894</v>
      </c>
      <c r="Q244" s="88">
        <v>176.086868200884</v>
      </c>
      <c r="R244" s="170">
        <v>31.3604156913573</v>
      </c>
      <c r="S244" s="170">
        <v>48.969186557434497</v>
      </c>
      <c r="T244" s="170">
        <v>43.925918531166097</v>
      </c>
      <c r="U244" s="170">
        <v>42.3199173671957</v>
      </c>
      <c r="V244" s="88">
        <v>166.57543814715399</v>
      </c>
      <c r="W244" s="170">
        <v>32.313316715710499</v>
      </c>
      <c r="X244" s="170">
        <v>36.087826078971297</v>
      </c>
      <c r="Y244" s="170">
        <v>48.0018730432325</v>
      </c>
      <c r="Z244" s="167">
        <v>54.267192968066198</v>
      </c>
      <c r="AA244" s="88">
        <v>170.67020880598099</v>
      </c>
      <c r="AB244" s="88">
        <v>12.0858689428911</v>
      </c>
      <c r="AC244" s="88">
        <v>18.151606441940199</v>
      </c>
      <c r="AD244" s="88">
        <v>33.919946195044297</v>
      </c>
      <c r="AE244" s="88">
        <v>36.923643339264601</v>
      </c>
      <c r="AF244" s="88">
        <v>101.08106491914</v>
      </c>
      <c r="AH244" s="210">
        <v>54.267192968066198</v>
      </c>
      <c r="AI244" s="196">
        <f t="shared" si="109"/>
        <v>-0.31959548080932609</v>
      </c>
      <c r="AJ244" s="196"/>
      <c r="AK244" s="210">
        <v>33.919946195044297</v>
      </c>
      <c r="AL244" s="196">
        <f t="shared" si="110"/>
        <v>8.8552532688248808E-2</v>
      </c>
      <c r="AM244" s="196"/>
      <c r="AN244" s="210">
        <v>166.57543814715399</v>
      </c>
      <c r="AO244" s="196">
        <f t="shared" si="115"/>
        <v>2.4582079473263407E-2</v>
      </c>
      <c r="AS244" s="146" t="b">
        <f t="shared" si="111"/>
        <v>0</v>
      </c>
      <c r="AT244" s="146" t="b">
        <f t="shared" si="112"/>
        <v>0</v>
      </c>
      <c r="AU244" s="146" t="b">
        <f t="shared" si="113"/>
        <v>1</v>
      </c>
      <c r="AV244" s="146" t="b">
        <f t="shared" si="114"/>
        <v>1</v>
      </c>
    </row>
    <row r="245" spans="1:48" ht="13">
      <c r="A245" s="26"/>
      <c r="H245" s="100"/>
      <c r="I245" s="100"/>
      <c r="J245" s="100"/>
      <c r="K245" s="100"/>
      <c r="L245" s="100"/>
      <c r="M245" s="156"/>
      <c r="N245" s="156"/>
      <c r="O245" s="156"/>
      <c r="P245" s="156"/>
      <c r="Q245" s="100"/>
      <c r="R245" s="156"/>
      <c r="S245" s="156"/>
      <c r="T245" s="156"/>
      <c r="U245" s="156"/>
      <c r="V245" s="100"/>
      <c r="W245" s="156"/>
      <c r="X245" s="156"/>
      <c r="Y245" s="156"/>
      <c r="Z245" s="156"/>
      <c r="AA245" s="156"/>
      <c r="AB245" s="156"/>
      <c r="AC245" s="156"/>
      <c r="AD245" s="156"/>
      <c r="AE245" s="156"/>
      <c r="AF245" s="156"/>
      <c r="AI245" s="205"/>
      <c r="AJ245" s="205"/>
      <c r="AL245" s="196" t="str">
        <f t="shared" ref="AL245" si="116">IF(ISERROR($AD245/AK245),"ns",IF($AD245/AK245&gt;200%,"x"&amp;(ROUND($AD245/AK245,1)),IF($AD245/AK245&lt;0,"ns",$AD245/AK245-1)))</f>
        <v>ns</v>
      </c>
      <c r="AM245" s="205"/>
      <c r="AO245" s="205"/>
    </row>
    <row r="246" spans="1:48" ht="13">
      <c r="A246" s="26"/>
      <c r="H246" s="100"/>
      <c r="I246" s="100"/>
      <c r="J246" s="100"/>
      <c r="K246" s="100"/>
      <c r="L246" s="100"/>
      <c r="M246" s="156"/>
      <c r="N246" s="156"/>
      <c r="O246" s="156"/>
      <c r="P246" s="156"/>
      <c r="Q246" s="100"/>
      <c r="R246" s="156"/>
      <c r="S246" s="156"/>
      <c r="T246" s="156"/>
      <c r="U246" s="156"/>
      <c r="V246" s="100"/>
      <c r="W246" s="156"/>
      <c r="X246" s="156"/>
      <c r="Y246" s="156"/>
      <c r="Z246" s="156"/>
      <c r="AA246" s="156"/>
      <c r="AB246" s="156"/>
      <c r="AC246" s="156"/>
      <c r="AD246" s="156"/>
      <c r="AE246" s="156"/>
      <c r="AF246" s="156"/>
      <c r="AI246" s="205"/>
      <c r="AJ246" s="205"/>
      <c r="AL246" s="205"/>
      <c r="AM246" s="205"/>
      <c r="AO246" s="205"/>
    </row>
    <row r="247" spans="1:48" ht="16" thickBot="1">
      <c r="A247" s="26"/>
      <c r="B247" s="29" t="s">
        <v>296</v>
      </c>
      <c r="C247" s="102"/>
      <c r="D247" s="102"/>
      <c r="E247" s="102"/>
      <c r="F247" s="102"/>
      <c r="G247" s="102"/>
      <c r="H247" s="102"/>
      <c r="I247" s="102"/>
      <c r="J247" s="102"/>
      <c r="K247" s="102"/>
      <c r="L247" s="102"/>
      <c r="M247" s="158"/>
      <c r="N247" s="158"/>
      <c r="O247" s="158"/>
      <c r="P247" s="158"/>
      <c r="Q247" s="102"/>
      <c r="R247" s="158"/>
      <c r="S247" s="158"/>
      <c r="T247" s="158"/>
      <c r="U247" s="158"/>
      <c r="V247" s="102"/>
      <c r="W247" s="158"/>
      <c r="X247" s="158"/>
      <c r="Y247" s="158"/>
      <c r="Z247" s="158"/>
      <c r="AA247" s="158"/>
      <c r="AB247" s="158"/>
      <c r="AC247" s="158"/>
      <c r="AD247" s="158"/>
      <c r="AE247" s="158"/>
      <c r="AF247" s="158"/>
      <c r="AH247" s="159"/>
      <c r="AI247" s="160"/>
      <c r="AJ247" s="160"/>
      <c r="AK247" s="159"/>
      <c r="AL247" s="160"/>
      <c r="AM247" s="160"/>
      <c r="AN247" s="159"/>
      <c r="AO247" s="160"/>
    </row>
    <row r="248" spans="1:48" ht="13">
      <c r="A248" s="26"/>
      <c r="H248" s="100"/>
      <c r="I248" s="100"/>
      <c r="J248" s="100"/>
      <c r="K248" s="100"/>
      <c r="L248" s="100"/>
      <c r="M248" s="156"/>
      <c r="N248" s="156"/>
      <c r="O248" s="156"/>
      <c r="P248" s="156"/>
      <c r="Q248" s="100"/>
      <c r="R248" s="156"/>
      <c r="S248" s="156"/>
      <c r="T248" s="156"/>
      <c r="U248" s="156"/>
      <c r="V248" s="100"/>
      <c r="W248" s="156"/>
      <c r="X248" s="156"/>
      <c r="Y248" s="156"/>
      <c r="Z248" s="156"/>
      <c r="AA248" s="156"/>
      <c r="AB248" s="156"/>
      <c r="AC248" s="156"/>
      <c r="AD248" s="156"/>
      <c r="AE248" s="156"/>
      <c r="AF248" s="156"/>
      <c r="AI248" s="143"/>
      <c r="AJ248" s="143"/>
      <c r="AL248" s="143"/>
      <c r="AM248" s="143"/>
      <c r="AO248" s="143"/>
    </row>
    <row r="249" spans="1:48" ht="26">
      <c r="A249" s="26"/>
      <c r="B249" s="30" t="s">
        <v>36</v>
      </c>
      <c r="C249" s="70" t="s">
        <v>112</v>
      </c>
      <c r="D249" s="70" t="s">
        <v>113</v>
      </c>
      <c r="E249" s="70" t="s">
        <v>114</v>
      </c>
      <c r="F249" s="70" t="s">
        <v>115</v>
      </c>
      <c r="G249" s="70" t="s">
        <v>116</v>
      </c>
      <c r="H249" s="70" t="str">
        <f t="shared" ref="H249:AF249" si="117">H$14</f>
        <v>Q1-16
Stated</v>
      </c>
      <c r="I249" s="70" t="str">
        <f t="shared" si="117"/>
        <v>Q2-16
Stated</v>
      </c>
      <c r="J249" s="70" t="str">
        <f t="shared" si="117"/>
        <v>Q3-16
Stated</v>
      </c>
      <c r="K249" s="70" t="str">
        <f t="shared" si="117"/>
        <v>Q4-16
Stated</v>
      </c>
      <c r="L249" s="70" t="str">
        <f t="shared" si="117"/>
        <v>FY-2016
Stated</v>
      </c>
      <c r="M249" s="69" t="str">
        <f t="shared" si="117"/>
        <v>Q1-17
Stated</v>
      </c>
      <c r="N249" s="69" t="str">
        <f t="shared" si="117"/>
        <v>Q2-17
Stated</v>
      </c>
      <c r="O249" s="69" t="str">
        <f t="shared" si="117"/>
        <v>Q3-17
Stated</v>
      </c>
      <c r="P249" s="69" t="str">
        <f t="shared" si="117"/>
        <v>Q4-17
Stated</v>
      </c>
      <c r="Q249" s="70" t="str">
        <f t="shared" si="117"/>
        <v>FY-2017
Stated</v>
      </c>
      <c r="R249" s="69" t="str">
        <f t="shared" si="117"/>
        <v>Q1-18
Stated</v>
      </c>
      <c r="S249" s="69" t="str">
        <f t="shared" si="117"/>
        <v>Q2-18
Stated</v>
      </c>
      <c r="T249" s="69" t="str">
        <f t="shared" si="117"/>
        <v>Q3-18
Stated</v>
      </c>
      <c r="U249" s="69" t="str">
        <f t="shared" si="117"/>
        <v>Q4-18
Stated</v>
      </c>
      <c r="V249" s="70" t="str">
        <f t="shared" si="117"/>
        <v>FY-2018
Stated</v>
      </c>
      <c r="W249" s="69" t="str">
        <f t="shared" si="117"/>
        <v>Q1-19
Stated</v>
      </c>
      <c r="X249" s="69" t="str">
        <f t="shared" si="117"/>
        <v>Q2-19
Stated</v>
      </c>
      <c r="Y249" s="69" t="str">
        <f t="shared" si="117"/>
        <v>Q3-19
Stated</v>
      </c>
      <c r="Z249" s="69" t="str">
        <f t="shared" si="117"/>
        <v>Q4-19
Stated</v>
      </c>
      <c r="AA249" s="69" t="str">
        <f t="shared" si="117"/>
        <v>FY-2019
Stated</v>
      </c>
      <c r="AB249" s="69" t="str">
        <f t="shared" si="117"/>
        <v>Q1-20
Stated</v>
      </c>
      <c r="AC249" s="69" t="str">
        <f t="shared" si="117"/>
        <v>Q2-20
Stated</v>
      </c>
      <c r="AD249" s="69" t="str">
        <f t="shared" si="117"/>
        <v>Q3-20
Stated</v>
      </c>
      <c r="AE249" s="69" t="str">
        <f t="shared" si="117"/>
        <v>Q4-20
Stated</v>
      </c>
      <c r="AF249" s="69" t="str">
        <f t="shared" si="117"/>
        <v>FY-2020
Stated</v>
      </c>
      <c r="AH249" s="162" t="str">
        <f t="shared" ref="AH249" si="118">AH$14</f>
        <v>Q4-19
Stated</v>
      </c>
      <c r="AI249" s="163" t="str">
        <f>AI$14</f>
        <v>Q4/Q4</v>
      </c>
      <c r="AJ249" s="163"/>
      <c r="AK249" s="162" t="str">
        <f>AK$14</f>
        <v>Q3-20
Stated</v>
      </c>
      <c r="AL249" s="163" t="str">
        <f>AL$14</f>
        <v>Q4/Q3</v>
      </c>
      <c r="AM249" s="163"/>
      <c r="AN249" s="162" t="str">
        <f>AN$14</f>
        <v>FY-2018
Stated</v>
      </c>
      <c r="AO249" s="163" t="str">
        <f>AO$14</f>
        <v>FY/FY</v>
      </c>
    </row>
    <row r="250" spans="1:48" ht="13">
      <c r="A250" s="26"/>
      <c r="B250" s="31"/>
      <c r="H250" s="100"/>
      <c r="I250" s="100"/>
      <c r="J250" s="100"/>
      <c r="K250" s="100"/>
      <c r="L250" s="100"/>
      <c r="M250" s="156"/>
      <c r="N250" s="156"/>
      <c r="O250" s="156"/>
      <c r="P250" s="156"/>
      <c r="Q250" s="100"/>
      <c r="R250" s="156"/>
      <c r="S250" s="156"/>
      <c r="T250" s="156"/>
      <c r="U250" s="156"/>
      <c r="V250" s="100"/>
      <c r="W250" s="156"/>
      <c r="X250" s="156"/>
      <c r="Y250" s="156"/>
      <c r="Z250" s="156"/>
      <c r="AA250" s="156"/>
      <c r="AB250" s="156"/>
      <c r="AC250" s="156"/>
      <c r="AD250" s="156"/>
      <c r="AE250" s="156"/>
      <c r="AF250" s="156"/>
      <c r="AI250" s="205"/>
      <c r="AJ250" s="205"/>
      <c r="AL250" s="205"/>
      <c r="AM250" s="205"/>
      <c r="AO250" s="205"/>
    </row>
    <row r="251" spans="1:48" ht="13">
      <c r="A251" s="120" t="s">
        <v>297</v>
      </c>
      <c r="B251" s="44" t="s">
        <v>38</v>
      </c>
      <c r="C251" s="121">
        <v>1414</v>
      </c>
      <c r="D251" s="121">
        <v>1481</v>
      </c>
      <c r="E251" s="121">
        <v>1109</v>
      </c>
      <c r="F251" s="121">
        <v>1053</v>
      </c>
      <c r="G251" s="90">
        <v>5057</v>
      </c>
      <c r="H251" s="121">
        <v>1219.89124036578</v>
      </c>
      <c r="I251" s="121">
        <v>1326.0493447132301</v>
      </c>
      <c r="J251" s="121">
        <v>1395.9274985570701</v>
      </c>
      <c r="K251" s="173">
        <v>1247.90456766796</v>
      </c>
      <c r="L251" s="90">
        <v>5189.7726513040398</v>
      </c>
      <c r="M251" s="174">
        <v>1420.8344975407099</v>
      </c>
      <c r="N251" s="174">
        <v>1370.2149901958701</v>
      </c>
      <c r="O251" s="174">
        <v>1236.18643776165</v>
      </c>
      <c r="P251" s="174">
        <v>1304.7934634489</v>
      </c>
      <c r="Q251" s="90">
        <v>5332.0293889471404</v>
      </c>
      <c r="R251" s="174">
        <v>1330.9040874925499</v>
      </c>
      <c r="S251" s="174">
        <v>1530.7108243012899</v>
      </c>
      <c r="T251" s="174">
        <v>1296.6116136820799</v>
      </c>
      <c r="U251" s="174">
        <v>1210.1326121501299</v>
      </c>
      <c r="V251" s="90">
        <v>5368.3591376260401</v>
      </c>
      <c r="W251" s="174">
        <v>1338.73039094042</v>
      </c>
      <c r="X251" s="174">
        <v>1466.8966889590899</v>
      </c>
      <c r="Y251" s="174">
        <v>1396.8831339005701</v>
      </c>
      <c r="Z251" s="164">
        <v>1400.7782403847</v>
      </c>
      <c r="AA251" s="90">
        <v>5603.2884541847798</v>
      </c>
      <c r="AB251" s="90">
        <v>1587.03351622531</v>
      </c>
      <c r="AC251" s="90">
        <v>1706.0345444746199</v>
      </c>
      <c r="AD251" s="90">
        <v>1578.5023268007801</v>
      </c>
      <c r="AE251" s="90">
        <v>1425.5972740126499</v>
      </c>
      <c r="AF251" s="90">
        <v>6297.1676615133701</v>
      </c>
      <c r="AH251" s="212">
        <v>1400.7782403847</v>
      </c>
      <c r="AI251" s="196">
        <f t="shared" ref="AI251:AI266" si="119">IF(ISERROR($AE251/AH251),"ns",IF($AE251/AH251&gt;200%,"x"&amp;(ROUND($AE251/AH251,1)),IF($AE251/AH251&lt;0,"ns",$AE251/AH251-1)))</f>
        <v>1.771803195710242E-2</v>
      </c>
      <c r="AJ251" s="213"/>
      <c r="AK251" s="212">
        <v>1578.5023268007801</v>
      </c>
      <c r="AL251" s="196">
        <f t="shared" ref="AL251:AL267" si="120">IF(ISERROR($AE251/AK251),"ns",IF($AE251/AK251&gt;200%,"x"&amp;(ROUND($AE251/AK251,1)),IF($AE251/AK251&lt;0,"ns",$AE251/AK251-1)))</f>
        <v>-9.686716971651832E-2</v>
      </c>
      <c r="AM251" s="213"/>
      <c r="AN251" s="212">
        <v>5368.3591376260401</v>
      </c>
      <c r="AO251" s="196">
        <f>IF(ISERROR($AA251/AN251),"ns",IF($AA251/AN251&gt;200%,"x"&amp;(ROUND($AA251/AN251,1)),IF($AA251/AN251&lt;0,"ns",$AA251/AN251-1)))</f>
        <v>4.3761847994139291E-2</v>
      </c>
      <c r="AP251" s="214"/>
      <c r="AQ251" s="214"/>
      <c r="AR251" s="214"/>
      <c r="AS251" s="214" t="b">
        <f t="shared" ref="AS251:AS267" si="121">AH251=X251</f>
        <v>0</v>
      </c>
      <c r="AT251" s="214" t="b">
        <f t="shared" ref="AT251:AT267" si="122">AK251=AB251</f>
        <v>0</v>
      </c>
      <c r="AU251" s="214" t="b">
        <f t="shared" ref="AU251:AU267" si="123">AN251=V251</f>
        <v>1</v>
      </c>
      <c r="AV251" s="214" t="b">
        <f t="shared" ref="AV251:AV267" si="124">V251=(R:R+S:S+T:T+U:U)</f>
        <v>0</v>
      </c>
    </row>
    <row r="252" spans="1:48" ht="13">
      <c r="A252" s="126" t="s">
        <v>298</v>
      </c>
      <c r="B252" s="46" t="s">
        <v>299</v>
      </c>
      <c r="C252" s="123">
        <v>6</v>
      </c>
      <c r="D252" s="123">
        <v>82</v>
      </c>
      <c r="E252" s="123">
        <v>50</v>
      </c>
      <c r="F252" s="123">
        <v>-62</v>
      </c>
      <c r="G252" s="91">
        <v>76</v>
      </c>
      <c r="H252" s="123">
        <f t="shared" ref="H252:X252" si="125">H274</f>
        <v>13</v>
      </c>
      <c r="I252" s="123">
        <f t="shared" si="125"/>
        <v>-3</v>
      </c>
      <c r="J252" s="123">
        <f t="shared" si="125"/>
        <v>-69</v>
      </c>
      <c r="K252" s="175">
        <f t="shared" si="125"/>
        <v>-4.3326029999999953</v>
      </c>
      <c r="L252" s="91">
        <f t="shared" si="125"/>
        <v>-76.332602999999992</v>
      </c>
      <c r="M252" s="176">
        <f t="shared" si="125"/>
        <v>-72.290000000000006</v>
      </c>
      <c r="N252" s="176">
        <f t="shared" si="125"/>
        <v>-28.556000000000001</v>
      </c>
      <c r="O252" s="176">
        <f t="shared" si="125"/>
        <v>-13.499278750772001</v>
      </c>
      <c r="P252" s="176">
        <f t="shared" si="125"/>
        <v>-8.6240000000000006</v>
      </c>
      <c r="Q252" s="91">
        <f t="shared" si="125"/>
        <v>-50.679278750772006</v>
      </c>
      <c r="R252" s="176">
        <f t="shared" si="125"/>
        <v>9.3647185108776405</v>
      </c>
      <c r="S252" s="176">
        <f t="shared" si="125"/>
        <v>25.491601708055697</v>
      </c>
      <c r="T252" s="176">
        <f t="shared" si="125"/>
        <v>-21.385000406370782</v>
      </c>
      <c r="U252" s="176">
        <f t="shared" si="125"/>
        <v>31.74099999776729</v>
      </c>
      <c r="V252" s="91">
        <f t="shared" si="125"/>
        <v>35.847601299452208</v>
      </c>
      <c r="W252" s="176">
        <f t="shared" ref="W252" si="126">W274</f>
        <v>-27.056650000000001</v>
      </c>
      <c r="X252" s="176">
        <f t="shared" si="125"/>
        <v>-12.136384115335183</v>
      </c>
      <c r="Y252" s="176">
        <f t="shared" ref="Y252" si="127">Y274</f>
        <v>-3.9400000000000004</v>
      </c>
      <c r="Z252" s="176">
        <f t="shared" ref="Z252:AA252" si="128">Z274</f>
        <v>-21.6</v>
      </c>
      <c r="AA252" s="91">
        <f t="shared" si="128"/>
        <v>-64.733034115335187</v>
      </c>
      <c r="AB252" s="91">
        <f t="shared" ref="AB252:AC252" si="129">AB274</f>
        <v>103.51650659627447</v>
      </c>
      <c r="AC252" s="91">
        <f t="shared" si="129"/>
        <v>-81.688494000000006</v>
      </c>
      <c r="AD252" s="91">
        <f t="shared" ref="AD252:AF252" si="130">AD274</f>
        <v>11.998682999999998</v>
      </c>
      <c r="AE252" s="91">
        <f t="shared" si="130"/>
        <v>-12.310863596274469</v>
      </c>
      <c r="AF252" s="91">
        <f t="shared" si="130"/>
        <v>21.515831999999993</v>
      </c>
      <c r="AH252" s="215">
        <f>AH274</f>
        <v>-21.6</v>
      </c>
      <c r="AI252" s="196">
        <f t="shared" si="119"/>
        <v>-0.4300526112835894</v>
      </c>
      <c r="AJ252" s="216"/>
      <c r="AK252" s="215">
        <f>AK274</f>
        <v>11.998682999999998</v>
      </c>
      <c r="AL252" s="196" t="str">
        <f t="shared" si="120"/>
        <v>ns</v>
      </c>
      <c r="AM252" s="216"/>
      <c r="AN252" s="215">
        <f>AN274</f>
        <v>35.847601299452208</v>
      </c>
      <c r="AO252" s="196" t="str">
        <f t="shared" ref="AO252:AO267" si="131">IF(ISERROR($AA252/AN252),"ns",IF($AA252/AN252&gt;200%,"x"&amp;(ROUND($AA252/AN252,1)),IF($AA252/AN252&lt;0,"ns",$AA252/AN252-1)))</f>
        <v>ns</v>
      </c>
      <c r="AP252" s="214"/>
      <c r="AQ252" s="214"/>
      <c r="AR252" s="214"/>
      <c r="AS252" s="214" t="b">
        <f t="shared" si="121"/>
        <v>0</v>
      </c>
      <c r="AT252" s="214" t="b">
        <f t="shared" si="122"/>
        <v>0</v>
      </c>
      <c r="AU252" s="214" t="b">
        <f t="shared" si="123"/>
        <v>1</v>
      </c>
      <c r="AV252" s="214" t="b">
        <f t="shared" si="124"/>
        <v>0</v>
      </c>
    </row>
    <row r="253" spans="1:48" ht="13">
      <c r="A253" s="26" t="s">
        <v>300</v>
      </c>
      <c r="B253" s="34" t="s">
        <v>40</v>
      </c>
      <c r="C253" s="113">
        <v>-873</v>
      </c>
      <c r="D253" s="113">
        <v>-720</v>
      </c>
      <c r="E253" s="113">
        <v>-713</v>
      </c>
      <c r="F253" s="113">
        <v>-830</v>
      </c>
      <c r="G253" s="118">
        <v>-3136</v>
      </c>
      <c r="H253" s="107">
        <v>-910.65055064431397</v>
      </c>
      <c r="I253" s="107">
        <v>-752.47654182963402</v>
      </c>
      <c r="J253" s="107">
        <v>-738.11329358550404</v>
      </c>
      <c r="K253" s="107">
        <v>-785.65060491378301</v>
      </c>
      <c r="L253" s="108">
        <v>-3186.8909909732402</v>
      </c>
      <c r="M253" s="107">
        <v>-945.48076975806703</v>
      </c>
      <c r="N253" s="107">
        <v>-735.77491390627802</v>
      </c>
      <c r="O253" s="107">
        <v>-741.05299801067395</v>
      </c>
      <c r="P253" s="107">
        <v>-815.83270183597199</v>
      </c>
      <c r="Q253" s="108">
        <v>-3238.1413835109902</v>
      </c>
      <c r="R253" s="107">
        <v>-950.07188185602502</v>
      </c>
      <c r="S253" s="107">
        <v>-802.72494609214095</v>
      </c>
      <c r="T253" s="107">
        <v>-772.78597525319901</v>
      </c>
      <c r="U253" s="107">
        <v>-813.23053291143799</v>
      </c>
      <c r="V253" s="108">
        <v>-3338.8133361127998</v>
      </c>
      <c r="W253" s="107">
        <v>-1004.6428397252701</v>
      </c>
      <c r="X253" s="107">
        <v>-788.32528029893501</v>
      </c>
      <c r="Y253" s="107">
        <v>-802.85877905083601</v>
      </c>
      <c r="Z253" s="107">
        <v>-902.19897997720398</v>
      </c>
      <c r="AA253" s="108">
        <v>-3498.0258790522398</v>
      </c>
      <c r="AB253" s="108">
        <v>-1083.9760959908299</v>
      </c>
      <c r="AC253" s="108">
        <v>-917.08033798329097</v>
      </c>
      <c r="AD253" s="108">
        <v>-870.79421348801804</v>
      </c>
      <c r="AE253" s="108">
        <v>-911.19967980118201</v>
      </c>
      <c r="AF253" s="108">
        <v>-3783.05032726332</v>
      </c>
      <c r="AH253" s="207">
        <v>-902.19897997720398</v>
      </c>
      <c r="AI253" s="196">
        <f t="shared" si="119"/>
        <v>9.9764021282815474E-3</v>
      </c>
      <c r="AJ253" s="199"/>
      <c r="AK253" s="207">
        <v>-870.79421348801804</v>
      </c>
      <c r="AL253" s="196">
        <f t="shared" si="120"/>
        <v>4.6400706030552907E-2</v>
      </c>
      <c r="AM253" s="199"/>
      <c r="AN253" s="207">
        <v>-3338.8133361127998</v>
      </c>
      <c r="AO253" s="196">
        <f t="shared" si="131"/>
        <v>4.7685368096918701E-2</v>
      </c>
      <c r="AS253" s="146" t="b">
        <f t="shared" si="121"/>
        <v>0</v>
      </c>
      <c r="AT253" s="146" t="b">
        <f t="shared" si="122"/>
        <v>0</v>
      </c>
      <c r="AU253" s="146" t="b">
        <f t="shared" si="123"/>
        <v>1</v>
      </c>
      <c r="AV253" s="146" t="b">
        <f t="shared" si="124"/>
        <v>1</v>
      </c>
    </row>
    <row r="254" spans="1:48" ht="13">
      <c r="A254" s="109" t="s">
        <v>301</v>
      </c>
      <c r="B254" s="36" t="s">
        <v>42</v>
      </c>
      <c r="C254" s="110"/>
      <c r="D254" s="110"/>
      <c r="E254" s="110"/>
      <c r="F254" s="111"/>
      <c r="G254" s="112"/>
      <c r="H254" s="111">
        <v>-132</v>
      </c>
      <c r="I254" s="111">
        <v>-17.049999999999983</v>
      </c>
      <c r="J254" s="111">
        <v>0</v>
      </c>
      <c r="K254" s="111">
        <v>0</v>
      </c>
      <c r="L254" s="112">
        <v>-149.04999999999998</v>
      </c>
      <c r="M254" s="111">
        <v>-132.66</v>
      </c>
      <c r="N254" s="111">
        <v>-6.4799999999999782</v>
      </c>
      <c r="O254" s="111">
        <v>0</v>
      </c>
      <c r="P254" s="111">
        <v>0</v>
      </c>
      <c r="Q254" s="112">
        <v>-139.13999999999999</v>
      </c>
      <c r="R254" s="111">
        <v>-167.60560151104949</v>
      </c>
      <c r="S254" s="111">
        <v>-1.9357239663183701</v>
      </c>
      <c r="T254" s="111">
        <v>0</v>
      </c>
      <c r="U254" s="111">
        <v>0</v>
      </c>
      <c r="V254" s="112">
        <v>-169.54132547736785</v>
      </c>
      <c r="W254" s="111">
        <v>-185.5090039666857</v>
      </c>
      <c r="X254" s="111">
        <v>8.2096688127015049</v>
      </c>
      <c r="Y254" s="111">
        <v>0</v>
      </c>
      <c r="Z254" s="111">
        <v>5.6398418735170708E-7</v>
      </c>
      <c r="AA254" s="112">
        <v>-177.29933459</v>
      </c>
      <c r="AB254" s="112">
        <v>-199.61403759389529</v>
      </c>
      <c r="AC254" s="112">
        <v>-60.480091173117131</v>
      </c>
      <c r="AD254" s="112">
        <v>0</v>
      </c>
      <c r="AE254" s="112">
        <v>0</v>
      </c>
      <c r="AF254" s="112">
        <v>-260.09412876701242</v>
      </c>
      <c r="AH254" s="200">
        <v>5.6398418735170708E-7</v>
      </c>
      <c r="AI254" s="196">
        <f t="shared" si="119"/>
        <v>-1</v>
      </c>
      <c r="AJ254" s="201"/>
      <c r="AK254" s="200">
        <v>0</v>
      </c>
      <c r="AL254" s="196" t="str">
        <f t="shared" si="120"/>
        <v>ns</v>
      </c>
      <c r="AM254" s="201"/>
      <c r="AN254" s="200">
        <v>-169.54132547736785</v>
      </c>
      <c r="AO254" s="196">
        <f t="shared" si="131"/>
        <v>4.5758808896818381E-2</v>
      </c>
      <c r="AP254" s="202"/>
      <c r="AQ254" s="202"/>
      <c r="AR254" s="202"/>
      <c r="AS254" s="202" t="b">
        <f t="shared" si="121"/>
        <v>0</v>
      </c>
      <c r="AT254" s="202" t="b">
        <f t="shared" si="122"/>
        <v>0</v>
      </c>
      <c r="AU254" s="202" t="b">
        <f t="shared" si="123"/>
        <v>1</v>
      </c>
      <c r="AV254" s="202" t="b">
        <f t="shared" si="124"/>
        <v>1</v>
      </c>
    </row>
    <row r="255" spans="1:48" ht="13">
      <c r="A255" s="26" t="s">
        <v>302</v>
      </c>
      <c r="B255" s="33" t="s">
        <v>44</v>
      </c>
      <c r="C255" s="73">
        <v>541</v>
      </c>
      <c r="D255" s="73">
        <v>761</v>
      </c>
      <c r="E255" s="73">
        <v>396</v>
      </c>
      <c r="F255" s="73">
        <v>223</v>
      </c>
      <c r="G255" s="74">
        <v>1921</v>
      </c>
      <c r="H255" s="73">
        <v>309.24068972146199</v>
      </c>
      <c r="I255" s="73">
        <v>573.57280288359698</v>
      </c>
      <c r="J255" s="73">
        <v>657.81420497156296</v>
      </c>
      <c r="K255" s="73">
        <v>462.253962754177</v>
      </c>
      <c r="L255" s="74">
        <v>2002.8816603308001</v>
      </c>
      <c r="M255" s="164">
        <v>475.35372778264599</v>
      </c>
      <c r="N255" s="164">
        <v>634.440076289594</v>
      </c>
      <c r="O255" s="164">
        <v>495.133439750972</v>
      </c>
      <c r="P255" s="164">
        <v>488.96076161293303</v>
      </c>
      <c r="Q255" s="74">
        <v>2093.8880054361398</v>
      </c>
      <c r="R255" s="164">
        <v>380.83220563652799</v>
      </c>
      <c r="S255" s="164">
        <v>727.98587820914497</v>
      </c>
      <c r="T255" s="164">
        <v>523.82563842888101</v>
      </c>
      <c r="U255" s="164">
        <v>396.902079238689</v>
      </c>
      <c r="V255" s="74">
        <v>2029.5458015132399</v>
      </c>
      <c r="W255" s="164">
        <v>334.08755121514901</v>
      </c>
      <c r="X255" s="164">
        <v>678.57140866015504</v>
      </c>
      <c r="Y255" s="164">
        <v>594.02435484972898</v>
      </c>
      <c r="Z255" s="164">
        <v>498.57926040749902</v>
      </c>
      <c r="AA255" s="74">
        <v>2105.2625751325299</v>
      </c>
      <c r="AB255" s="74">
        <v>503.05742023448499</v>
      </c>
      <c r="AC255" s="74">
        <v>788.95420649133098</v>
      </c>
      <c r="AD255" s="74">
        <v>707.70811331276298</v>
      </c>
      <c r="AE255" s="74">
        <v>514.39759421146596</v>
      </c>
      <c r="AF255" s="74">
        <v>2514.1173342500401</v>
      </c>
      <c r="AH255" s="206">
        <v>498.57926040749902</v>
      </c>
      <c r="AI255" s="196">
        <f t="shared" si="119"/>
        <v>3.1726818702884518E-2</v>
      </c>
      <c r="AJ255" s="196"/>
      <c r="AK255" s="206">
        <v>707.70811331276298</v>
      </c>
      <c r="AL255" s="196">
        <f t="shared" si="120"/>
        <v>-0.27315006775380257</v>
      </c>
      <c r="AM255" s="196"/>
      <c r="AN255" s="206">
        <v>2029.5458015132399</v>
      </c>
      <c r="AO255" s="196">
        <f t="shared" si="131"/>
        <v>3.7307250500498768E-2</v>
      </c>
      <c r="AS255" s="146" t="b">
        <f t="shared" si="121"/>
        <v>0</v>
      </c>
      <c r="AT255" s="146" t="b">
        <f t="shared" si="122"/>
        <v>0</v>
      </c>
      <c r="AU255" s="146" t="b">
        <f t="shared" si="123"/>
        <v>1</v>
      </c>
      <c r="AV255" s="146" t="b">
        <f t="shared" si="124"/>
        <v>1</v>
      </c>
    </row>
    <row r="256" spans="1:48" ht="13">
      <c r="A256" s="26" t="s">
        <v>303</v>
      </c>
      <c r="B256" s="34" t="s">
        <v>46</v>
      </c>
      <c r="C256" s="113">
        <v>-81</v>
      </c>
      <c r="D256" s="113">
        <v>-384</v>
      </c>
      <c r="E256" s="113">
        <v>-78</v>
      </c>
      <c r="F256" s="113">
        <v>-112</v>
      </c>
      <c r="G256" s="118">
        <v>-655</v>
      </c>
      <c r="H256" s="107">
        <v>-121.822</v>
      </c>
      <c r="I256" s="107">
        <v>-165.97300000000001</v>
      </c>
      <c r="J256" s="107">
        <v>-165.99</v>
      </c>
      <c r="K256" s="107">
        <v>-103.38800000000001</v>
      </c>
      <c r="L256" s="108">
        <v>-557.173</v>
      </c>
      <c r="M256" s="107">
        <v>-146.202</v>
      </c>
      <c r="N256" s="107">
        <v>-81.376000000000005</v>
      </c>
      <c r="O256" s="107">
        <v>-53.6708203081485</v>
      </c>
      <c r="P256" s="107">
        <v>-37.122971957903999</v>
      </c>
      <c r="Q256" s="108">
        <v>-318.37179226605201</v>
      </c>
      <c r="R256" s="107">
        <v>-64.389440506175902</v>
      </c>
      <c r="S256" s="107">
        <v>45.20443279237</v>
      </c>
      <c r="T256" s="107">
        <v>56.818065759388098</v>
      </c>
      <c r="U256" s="107">
        <v>26.397072585282199</v>
      </c>
      <c r="V256" s="108">
        <v>64.030130630864505</v>
      </c>
      <c r="W256" s="107">
        <v>9.6425764471959301</v>
      </c>
      <c r="X256" s="107">
        <v>-69.084094929582804</v>
      </c>
      <c r="Y256" s="107">
        <v>-45.344404428824099</v>
      </c>
      <c r="Z256" s="107">
        <v>-54.832077890202697</v>
      </c>
      <c r="AA256" s="108">
        <v>-159.61800080141401</v>
      </c>
      <c r="AB256" s="108">
        <v>-159.528452770749</v>
      </c>
      <c r="AC256" s="108">
        <v>-341.674911093699</v>
      </c>
      <c r="AD256" s="108">
        <v>-217.42308244668999</v>
      </c>
      <c r="AE256" s="108">
        <v>-110.633990573161</v>
      </c>
      <c r="AF256" s="108">
        <v>-829.26043688430002</v>
      </c>
      <c r="AH256" s="207">
        <v>-54.832077890202697</v>
      </c>
      <c r="AI256" s="196" t="str">
        <f t="shared" si="119"/>
        <v>x2</v>
      </c>
      <c r="AJ256" s="199"/>
      <c r="AK256" s="207">
        <v>-217.42308244668999</v>
      </c>
      <c r="AL256" s="196">
        <f t="shared" si="120"/>
        <v>-0.49115802550408894</v>
      </c>
      <c r="AM256" s="199"/>
      <c r="AN256" s="207">
        <v>64.030130630864505</v>
      </c>
      <c r="AO256" s="196" t="str">
        <f t="shared" si="131"/>
        <v>ns</v>
      </c>
      <c r="AS256" s="146" t="b">
        <f t="shared" si="121"/>
        <v>0</v>
      </c>
      <c r="AT256" s="146" t="b">
        <f t="shared" si="122"/>
        <v>0</v>
      </c>
      <c r="AU256" s="146" t="b">
        <f t="shared" si="123"/>
        <v>1</v>
      </c>
      <c r="AV256" s="146" t="b">
        <f t="shared" si="124"/>
        <v>0</v>
      </c>
    </row>
    <row r="257" spans="1:48" ht="13">
      <c r="A257" s="109" t="s">
        <v>304</v>
      </c>
      <c r="B257" s="36" t="s">
        <v>48</v>
      </c>
      <c r="C257" s="110"/>
      <c r="D257" s="110"/>
      <c r="E257" s="110"/>
      <c r="F257" s="111"/>
      <c r="G257" s="112"/>
      <c r="H257" s="111">
        <v>0</v>
      </c>
      <c r="I257" s="111">
        <v>-50</v>
      </c>
      <c r="J257" s="111">
        <v>-50</v>
      </c>
      <c r="K257" s="111">
        <v>0</v>
      </c>
      <c r="L257" s="112">
        <v>-100</v>
      </c>
      <c r="M257" s="111">
        <v>-40</v>
      </c>
      <c r="N257" s="111">
        <v>0</v>
      </c>
      <c r="O257" s="111">
        <v>-75</v>
      </c>
      <c r="P257" s="111">
        <v>0</v>
      </c>
      <c r="Q257" s="112">
        <v>-115</v>
      </c>
      <c r="R257" s="111">
        <v>0</v>
      </c>
      <c r="S257" s="111">
        <v>0</v>
      </c>
      <c r="T257" s="111">
        <v>0</v>
      </c>
      <c r="U257" s="111">
        <v>0</v>
      </c>
      <c r="V257" s="112">
        <v>0</v>
      </c>
      <c r="W257" s="111">
        <v>0</v>
      </c>
      <c r="X257" s="111">
        <v>0</v>
      </c>
      <c r="Y257" s="111">
        <v>0</v>
      </c>
      <c r="Z257" s="111">
        <v>0</v>
      </c>
      <c r="AA257" s="112">
        <v>0</v>
      </c>
      <c r="AB257" s="112">
        <v>0</v>
      </c>
      <c r="AC257" s="112">
        <v>0</v>
      </c>
      <c r="AD257" s="112">
        <v>0</v>
      </c>
      <c r="AE257" s="112">
        <v>0</v>
      </c>
      <c r="AF257" s="112">
        <v>0</v>
      </c>
      <c r="AH257" s="200">
        <v>0</v>
      </c>
      <c r="AI257" s="196" t="str">
        <f t="shared" si="119"/>
        <v>ns</v>
      </c>
      <c r="AJ257" s="201"/>
      <c r="AK257" s="200">
        <v>0</v>
      </c>
      <c r="AL257" s="196" t="str">
        <f t="shared" si="120"/>
        <v>ns</v>
      </c>
      <c r="AM257" s="201"/>
      <c r="AN257" s="200">
        <v>0</v>
      </c>
      <c r="AO257" s="196" t="str">
        <f t="shared" si="131"/>
        <v>ns</v>
      </c>
      <c r="AP257" s="202"/>
      <c r="AQ257" s="202"/>
      <c r="AR257" s="202"/>
      <c r="AS257" s="202" t="b">
        <f t="shared" si="121"/>
        <v>1</v>
      </c>
      <c r="AT257" s="202" t="b">
        <f t="shared" si="122"/>
        <v>1</v>
      </c>
      <c r="AU257" s="202" t="b">
        <f t="shared" si="123"/>
        <v>1</v>
      </c>
      <c r="AV257" s="202" t="b">
        <f t="shared" si="124"/>
        <v>1</v>
      </c>
    </row>
    <row r="258" spans="1:48" ht="13">
      <c r="A258" s="26" t="s">
        <v>305</v>
      </c>
      <c r="B258" s="34" t="s">
        <v>50</v>
      </c>
      <c r="C258" s="113">
        <v>64</v>
      </c>
      <c r="D258" s="113">
        <v>-45</v>
      </c>
      <c r="E258" s="113">
        <v>59</v>
      </c>
      <c r="F258" s="113">
        <v>-18</v>
      </c>
      <c r="G258" s="118">
        <v>60</v>
      </c>
      <c r="H258" s="113">
        <v>62.100999999999999</v>
      </c>
      <c r="I258" s="113">
        <v>61.185000000000002</v>
      </c>
      <c r="J258" s="113">
        <v>59.002000000000002</v>
      </c>
      <c r="K258" s="113">
        <v>29.196999999999999</v>
      </c>
      <c r="L258" s="118">
        <v>211.48500000000001</v>
      </c>
      <c r="M258" s="165">
        <v>69.349000000000004</v>
      </c>
      <c r="N258" s="165">
        <v>59.651000000000003</v>
      </c>
      <c r="O258" s="165">
        <v>163</v>
      </c>
      <c r="P258" s="165">
        <v>-15.246</v>
      </c>
      <c r="Q258" s="118">
        <v>276.75400000000002</v>
      </c>
      <c r="R258" s="165">
        <v>1.0660000000000001</v>
      </c>
      <c r="S258" s="165">
        <v>-0.26600000000000001</v>
      </c>
      <c r="T258" s="165">
        <v>0.97</v>
      </c>
      <c r="U258" s="165">
        <v>-1.39</v>
      </c>
      <c r="V258" s="118">
        <v>0.38</v>
      </c>
      <c r="W258" s="165">
        <v>-0.192</v>
      </c>
      <c r="X258" s="165">
        <v>-0.95899999999999996</v>
      </c>
      <c r="Y258" s="165">
        <v>2.1989999999999998</v>
      </c>
      <c r="Z258" s="165">
        <v>3.1429999999999998</v>
      </c>
      <c r="AA258" s="118">
        <v>4.1909999999999998</v>
      </c>
      <c r="AB258" s="118">
        <v>1.59483215520782</v>
      </c>
      <c r="AC258" s="118">
        <v>2.74616534632576</v>
      </c>
      <c r="AD258" s="118">
        <v>0.34001566985766501</v>
      </c>
      <c r="AE258" s="118">
        <v>2.3078529489203299</v>
      </c>
      <c r="AF258" s="118">
        <v>6.9888661203115596</v>
      </c>
      <c r="AH258" s="208">
        <v>3.1429999999999998</v>
      </c>
      <c r="AI258" s="196">
        <f t="shared" si="119"/>
        <v>-0.26571652913766142</v>
      </c>
      <c r="AJ258" s="199"/>
      <c r="AK258" s="208">
        <v>0.34001566985766501</v>
      </c>
      <c r="AL258" s="196" t="str">
        <f t="shared" si="120"/>
        <v>x6,8</v>
      </c>
      <c r="AM258" s="199"/>
      <c r="AN258" s="208">
        <v>0.38</v>
      </c>
      <c r="AO258" s="196" t="str">
        <f t="shared" si="131"/>
        <v>x11</v>
      </c>
      <c r="AS258" s="146" t="b">
        <f t="shared" si="121"/>
        <v>0</v>
      </c>
      <c r="AT258" s="146" t="b">
        <f t="shared" si="122"/>
        <v>0</v>
      </c>
      <c r="AU258" s="146" t="b">
        <f t="shared" si="123"/>
        <v>1</v>
      </c>
      <c r="AV258" s="146" t="b">
        <f t="shared" si="124"/>
        <v>1</v>
      </c>
    </row>
    <row r="259" spans="1:48" ht="13">
      <c r="A259" s="26" t="s">
        <v>306</v>
      </c>
      <c r="B259" s="34" t="s">
        <v>52</v>
      </c>
      <c r="C259" s="113">
        <v>1</v>
      </c>
      <c r="D259" s="113">
        <v>0</v>
      </c>
      <c r="E259" s="113">
        <v>0</v>
      </c>
      <c r="F259" s="113">
        <v>-8</v>
      </c>
      <c r="G259" s="118">
        <v>-7</v>
      </c>
      <c r="H259" s="113">
        <v>0.435</v>
      </c>
      <c r="I259" s="113">
        <v>0.372</v>
      </c>
      <c r="J259" s="113">
        <v>-7.0000000000000007E-2</v>
      </c>
      <c r="K259" s="113">
        <v>0.08</v>
      </c>
      <c r="L259" s="118">
        <v>0.81699999999999995</v>
      </c>
      <c r="M259" s="165">
        <v>-1.4E-2</v>
      </c>
      <c r="N259" s="165">
        <v>4.0000000000000001E-3</v>
      </c>
      <c r="O259" s="165">
        <v>2.3519999999999999</v>
      </c>
      <c r="P259" s="165">
        <v>10.285</v>
      </c>
      <c r="Q259" s="118">
        <v>12.627000000000001</v>
      </c>
      <c r="R259" s="165">
        <v>-4.0000000000000001E-3</v>
      </c>
      <c r="S259" s="165">
        <v>13.385</v>
      </c>
      <c r="T259" s="165">
        <v>0.63100000000000001</v>
      </c>
      <c r="U259" s="165">
        <v>-0.313</v>
      </c>
      <c r="V259" s="118">
        <v>13.699</v>
      </c>
      <c r="W259" s="165">
        <v>2.5419999999999998</v>
      </c>
      <c r="X259" s="165">
        <v>-0.01</v>
      </c>
      <c r="Y259" s="165">
        <v>-3.4409999999999998</v>
      </c>
      <c r="Z259" s="165">
        <v>6.95</v>
      </c>
      <c r="AA259" s="118">
        <v>6.0410000000000004</v>
      </c>
      <c r="AB259" s="118">
        <v>-0.17899999999999999</v>
      </c>
      <c r="AC259" s="118">
        <v>-9.4E-2</v>
      </c>
      <c r="AD259" s="118">
        <v>1.1970000000000001</v>
      </c>
      <c r="AE259" s="118">
        <v>-2.5999999999999999E-2</v>
      </c>
      <c r="AF259" s="118">
        <v>0.89800000000000002</v>
      </c>
      <c r="AH259" s="208">
        <v>6.95</v>
      </c>
      <c r="AI259" s="196" t="str">
        <f t="shared" si="119"/>
        <v>ns</v>
      </c>
      <c r="AJ259" s="199"/>
      <c r="AK259" s="208">
        <v>1.1970000000000001</v>
      </c>
      <c r="AL259" s="196" t="str">
        <f t="shared" si="120"/>
        <v>ns</v>
      </c>
      <c r="AM259" s="199"/>
      <c r="AN259" s="208">
        <v>13.699</v>
      </c>
      <c r="AO259" s="196">
        <f t="shared" si="131"/>
        <v>-0.55901890648952479</v>
      </c>
      <c r="AS259" s="146" t="b">
        <f t="shared" si="121"/>
        <v>0</v>
      </c>
      <c r="AT259" s="146" t="b">
        <f t="shared" si="122"/>
        <v>0</v>
      </c>
      <c r="AU259" s="146" t="b">
        <f t="shared" si="123"/>
        <v>1</v>
      </c>
      <c r="AV259" s="146" t="b">
        <f t="shared" si="124"/>
        <v>1</v>
      </c>
    </row>
    <row r="260" spans="1:48" ht="13">
      <c r="A260" s="26" t="s">
        <v>307</v>
      </c>
      <c r="B260" s="34" t="s">
        <v>54</v>
      </c>
      <c r="C260" s="113">
        <v>0</v>
      </c>
      <c r="D260" s="113">
        <v>0</v>
      </c>
      <c r="E260" s="113">
        <v>0</v>
      </c>
      <c r="F260" s="113">
        <v>0</v>
      </c>
      <c r="G260" s="118">
        <v>0</v>
      </c>
      <c r="H260" s="113">
        <v>0</v>
      </c>
      <c r="I260" s="113">
        <v>0</v>
      </c>
      <c r="J260" s="113">
        <v>0</v>
      </c>
      <c r="K260" s="113">
        <v>0</v>
      </c>
      <c r="L260" s="118">
        <v>0</v>
      </c>
      <c r="M260" s="165">
        <v>0</v>
      </c>
      <c r="N260" s="165">
        <v>0</v>
      </c>
      <c r="O260" s="165">
        <v>0</v>
      </c>
      <c r="P260" s="165">
        <v>0</v>
      </c>
      <c r="Q260" s="118">
        <v>0</v>
      </c>
      <c r="R260" s="165">
        <v>0</v>
      </c>
      <c r="S260" s="165">
        <v>0</v>
      </c>
      <c r="T260" s="165">
        <v>0</v>
      </c>
      <c r="U260" s="165">
        <v>0</v>
      </c>
      <c r="V260" s="118">
        <v>0</v>
      </c>
      <c r="W260" s="165">
        <v>0</v>
      </c>
      <c r="X260" s="165">
        <v>0</v>
      </c>
      <c r="Y260" s="165">
        <v>0</v>
      </c>
      <c r="Z260" s="165">
        <v>21.661000000000001</v>
      </c>
      <c r="AA260" s="118">
        <v>21.661000000000001</v>
      </c>
      <c r="AB260" s="118">
        <v>0</v>
      </c>
      <c r="AC260" s="118">
        <v>0</v>
      </c>
      <c r="AD260" s="118">
        <v>0</v>
      </c>
      <c r="AE260" s="118">
        <v>0</v>
      </c>
      <c r="AF260" s="118">
        <v>0</v>
      </c>
      <c r="AH260" s="208">
        <v>21.661000000000001</v>
      </c>
      <c r="AI260" s="196">
        <f t="shared" si="119"/>
        <v>-1</v>
      </c>
      <c r="AJ260" s="199"/>
      <c r="AK260" s="208">
        <v>0</v>
      </c>
      <c r="AL260" s="196" t="str">
        <f t="shared" si="120"/>
        <v>ns</v>
      </c>
      <c r="AM260" s="199"/>
      <c r="AN260" s="208">
        <v>0</v>
      </c>
      <c r="AO260" s="196" t="str">
        <f t="shared" si="131"/>
        <v>ns</v>
      </c>
      <c r="AS260" s="146" t="b">
        <f t="shared" si="121"/>
        <v>0</v>
      </c>
      <c r="AT260" s="146" t="b">
        <f t="shared" si="122"/>
        <v>1</v>
      </c>
      <c r="AU260" s="146" t="b">
        <f t="shared" si="123"/>
        <v>1</v>
      </c>
      <c r="AV260" s="146" t="b">
        <f t="shared" si="124"/>
        <v>1</v>
      </c>
    </row>
    <row r="261" spans="1:48" ht="13">
      <c r="A261" s="26" t="s">
        <v>308</v>
      </c>
      <c r="B261" s="33" t="s">
        <v>56</v>
      </c>
      <c r="C261" s="73">
        <v>525</v>
      </c>
      <c r="D261" s="73">
        <v>332</v>
      </c>
      <c r="E261" s="73">
        <v>377</v>
      </c>
      <c r="F261" s="73">
        <v>85</v>
      </c>
      <c r="G261" s="74">
        <v>1319</v>
      </c>
      <c r="H261" s="73">
        <v>249.95468972146199</v>
      </c>
      <c r="I261" s="73">
        <v>469.15680288359698</v>
      </c>
      <c r="J261" s="73">
        <v>550.75620497156297</v>
      </c>
      <c r="K261" s="73">
        <v>388.14296275417701</v>
      </c>
      <c r="L261" s="74">
        <v>1658.0106603308</v>
      </c>
      <c r="M261" s="164">
        <v>398.48672778264603</v>
      </c>
      <c r="N261" s="164">
        <v>612.719076289594</v>
      </c>
      <c r="O261" s="164">
        <v>606.81461944282398</v>
      </c>
      <c r="P261" s="164">
        <v>446.87678965502801</v>
      </c>
      <c r="Q261" s="74">
        <v>2064.8972131700898</v>
      </c>
      <c r="R261" s="164">
        <v>317.50476513035198</v>
      </c>
      <c r="S261" s="164">
        <v>786.30931100151497</v>
      </c>
      <c r="T261" s="164">
        <v>582.244704188269</v>
      </c>
      <c r="U261" s="164">
        <v>421.59615182397198</v>
      </c>
      <c r="V261" s="74">
        <v>2107.6549321441098</v>
      </c>
      <c r="W261" s="164">
        <v>346.08012766234498</v>
      </c>
      <c r="X261" s="164">
        <v>608.51831373057303</v>
      </c>
      <c r="Y261" s="164">
        <v>547.43795042090505</v>
      </c>
      <c r="Z261" s="164">
        <v>475.501182517296</v>
      </c>
      <c r="AA261" s="74">
        <v>1977.5375743311199</v>
      </c>
      <c r="AB261" s="74">
        <v>344.94479961894302</v>
      </c>
      <c r="AC261" s="74">
        <v>449.93146074395798</v>
      </c>
      <c r="AD261" s="74">
        <v>491.82204653593101</v>
      </c>
      <c r="AE261" s="74">
        <v>406.04545658722498</v>
      </c>
      <c r="AF261" s="74">
        <v>1692.7437634860601</v>
      </c>
      <c r="AH261" s="206">
        <v>475.501182517296</v>
      </c>
      <c r="AI261" s="196">
        <f t="shared" si="119"/>
        <v>-0.14606846099177606</v>
      </c>
      <c r="AJ261" s="196"/>
      <c r="AK261" s="206">
        <v>491.82204653593101</v>
      </c>
      <c r="AL261" s="196">
        <f t="shared" si="120"/>
        <v>-0.17440574401424169</v>
      </c>
      <c r="AM261" s="196"/>
      <c r="AN261" s="206">
        <v>2107.6549321441098</v>
      </c>
      <c r="AO261" s="196">
        <f t="shared" si="131"/>
        <v>-6.1735607583838226E-2</v>
      </c>
      <c r="AS261" s="146" t="b">
        <f t="shared" si="121"/>
        <v>0</v>
      </c>
      <c r="AT261" s="146" t="b">
        <f t="shared" si="122"/>
        <v>0</v>
      </c>
      <c r="AU261" s="146" t="b">
        <f t="shared" si="123"/>
        <v>1</v>
      </c>
      <c r="AV261" s="146" t="b">
        <f t="shared" si="124"/>
        <v>1</v>
      </c>
    </row>
    <row r="262" spans="1:48" ht="13">
      <c r="A262" s="26" t="s">
        <v>309</v>
      </c>
      <c r="B262" s="34" t="s">
        <v>58</v>
      </c>
      <c r="C262" s="113">
        <v>-181</v>
      </c>
      <c r="D262" s="113">
        <v>-217</v>
      </c>
      <c r="E262" s="113">
        <v>-53</v>
      </c>
      <c r="F262" s="113">
        <v>-3</v>
      </c>
      <c r="G262" s="118">
        <v>-454</v>
      </c>
      <c r="H262" s="113">
        <v>-80.548721846194596</v>
      </c>
      <c r="I262" s="113">
        <v>-107.01542457331701</v>
      </c>
      <c r="J262" s="113">
        <v>-73.284123229868001</v>
      </c>
      <c r="K262" s="113">
        <v>-109.396596489478</v>
      </c>
      <c r="L262" s="118">
        <v>-370.24486613885699</v>
      </c>
      <c r="M262" s="165">
        <v>-84.389068890634405</v>
      </c>
      <c r="N262" s="165">
        <v>-165.92974443613301</v>
      </c>
      <c r="O262" s="165">
        <v>-196.515710481295</v>
      </c>
      <c r="P262" s="165">
        <v>-263.33331800242399</v>
      </c>
      <c r="Q262" s="118">
        <v>-710.16784181048695</v>
      </c>
      <c r="R262" s="165">
        <v>-107.959225733765</v>
      </c>
      <c r="S262" s="165">
        <v>-197.09613491463401</v>
      </c>
      <c r="T262" s="165">
        <v>-166.45295333640601</v>
      </c>
      <c r="U262" s="165">
        <v>-78.726685963281696</v>
      </c>
      <c r="V262" s="118">
        <v>-550.23499994808799</v>
      </c>
      <c r="W262" s="165">
        <v>-129.408847105608</v>
      </c>
      <c r="X262" s="165">
        <v>-148.200986309021</v>
      </c>
      <c r="Y262" s="165">
        <v>-62.8530423816051</v>
      </c>
      <c r="Z262" s="165">
        <v>-66.9593305349334</v>
      </c>
      <c r="AA262" s="118">
        <v>-407.42220633116801</v>
      </c>
      <c r="AB262" s="118">
        <v>-55.700033655251502</v>
      </c>
      <c r="AC262" s="118">
        <v>-47.412779236923498</v>
      </c>
      <c r="AD262" s="118">
        <v>-119.49721040154</v>
      </c>
      <c r="AE262" s="118">
        <v>-55.127758607754302</v>
      </c>
      <c r="AF262" s="118">
        <v>-277.73778190146902</v>
      </c>
      <c r="AH262" s="208">
        <v>-66.9593305349334</v>
      </c>
      <c r="AI262" s="196">
        <f t="shared" si="119"/>
        <v>-0.17669788262005459</v>
      </c>
      <c r="AJ262" s="199"/>
      <c r="AK262" s="208">
        <v>-119.49721040154</v>
      </c>
      <c r="AL262" s="196">
        <f t="shared" si="120"/>
        <v>-0.53866907501429129</v>
      </c>
      <c r="AM262" s="199"/>
      <c r="AN262" s="208">
        <v>-550.23499994808799</v>
      </c>
      <c r="AO262" s="196">
        <f t="shared" si="131"/>
        <v>-0.25954872669022089</v>
      </c>
      <c r="AS262" s="146" t="b">
        <f t="shared" si="121"/>
        <v>0</v>
      </c>
      <c r="AT262" s="146" t="b">
        <f t="shared" si="122"/>
        <v>0</v>
      </c>
      <c r="AU262" s="146" t="b">
        <f t="shared" si="123"/>
        <v>1</v>
      </c>
      <c r="AV262" s="146" t="b">
        <f t="shared" si="124"/>
        <v>0</v>
      </c>
    </row>
    <row r="263" spans="1:48" ht="13">
      <c r="A263" s="26" t="s">
        <v>310</v>
      </c>
      <c r="B263" s="34" t="s">
        <v>60</v>
      </c>
      <c r="C263" s="113">
        <v>0</v>
      </c>
      <c r="D263" s="113">
        <v>-1</v>
      </c>
      <c r="E263" s="113">
        <v>-1</v>
      </c>
      <c r="F263" s="113">
        <v>0</v>
      </c>
      <c r="G263" s="118">
        <v>-2</v>
      </c>
      <c r="H263" s="113">
        <v>-9.0999999999999998E-2</v>
      </c>
      <c r="I263" s="113">
        <v>11.255000000000001</v>
      </c>
      <c r="J263" s="113">
        <v>-0.35699999999999998</v>
      </c>
      <c r="K263" s="113">
        <v>0.09</v>
      </c>
      <c r="L263" s="118">
        <v>10.897</v>
      </c>
      <c r="M263" s="165">
        <v>0</v>
      </c>
      <c r="N263" s="165">
        <v>0</v>
      </c>
      <c r="O263" s="165">
        <v>0</v>
      </c>
      <c r="P263" s="165">
        <v>0</v>
      </c>
      <c r="Q263" s="118">
        <v>0</v>
      </c>
      <c r="R263" s="165">
        <v>0</v>
      </c>
      <c r="S263" s="165">
        <v>0</v>
      </c>
      <c r="T263" s="165">
        <v>0</v>
      </c>
      <c r="U263" s="165">
        <v>0</v>
      </c>
      <c r="V263" s="118">
        <v>0</v>
      </c>
      <c r="W263" s="165">
        <v>0</v>
      </c>
      <c r="X263" s="165">
        <v>0</v>
      </c>
      <c r="Y263" s="165">
        <v>0</v>
      </c>
      <c r="Z263" s="165">
        <v>0</v>
      </c>
      <c r="AA263" s="118">
        <v>0</v>
      </c>
      <c r="AB263" s="118">
        <v>0</v>
      </c>
      <c r="AC263" s="118">
        <v>0</v>
      </c>
      <c r="AD263" s="118">
        <v>0</v>
      </c>
      <c r="AE263" s="118">
        <v>0</v>
      </c>
      <c r="AF263" s="118">
        <v>0</v>
      </c>
      <c r="AH263" s="208">
        <v>0</v>
      </c>
      <c r="AI263" s="196" t="str">
        <f t="shared" si="119"/>
        <v>ns</v>
      </c>
      <c r="AJ263" s="199"/>
      <c r="AK263" s="208">
        <v>0</v>
      </c>
      <c r="AL263" s="196" t="str">
        <f t="shared" si="120"/>
        <v>ns</v>
      </c>
      <c r="AM263" s="199"/>
      <c r="AN263" s="208">
        <v>0</v>
      </c>
      <c r="AO263" s="196" t="str">
        <f t="shared" si="131"/>
        <v>ns</v>
      </c>
      <c r="AS263" s="146" t="b">
        <f t="shared" si="121"/>
        <v>1</v>
      </c>
      <c r="AT263" s="146" t="b">
        <f t="shared" si="122"/>
        <v>1</v>
      </c>
      <c r="AU263" s="146" t="b">
        <f t="shared" si="123"/>
        <v>1</v>
      </c>
      <c r="AV263" s="146" t="b">
        <f t="shared" si="124"/>
        <v>1</v>
      </c>
    </row>
    <row r="264" spans="1:48" ht="13">
      <c r="A264" s="26" t="s">
        <v>311</v>
      </c>
      <c r="B264" s="33" t="s">
        <v>62</v>
      </c>
      <c r="C264" s="73">
        <v>344</v>
      </c>
      <c r="D264" s="73">
        <v>114</v>
      </c>
      <c r="E264" s="73">
        <v>323</v>
      </c>
      <c r="F264" s="73">
        <v>82</v>
      </c>
      <c r="G264" s="74">
        <v>863</v>
      </c>
      <c r="H264" s="73">
        <v>169.314967875268</v>
      </c>
      <c r="I264" s="73">
        <v>373.39637831028</v>
      </c>
      <c r="J264" s="73">
        <v>477.11508174169501</v>
      </c>
      <c r="K264" s="73">
        <v>278.83636626470002</v>
      </c>
      <c r="L264" s="74">
        <v>1298.6627941919401</v>
      </c>
      <c r="M264" s="164">
        <v>314.09765889201202</v>
      </c>
      <c r="N264" s="164">
        <v>446.78933185346102</v>
      </c>
      <c r="O264" s="164">
        <v>410.29890896152898</v>
      </c>
      <c r="P264" s="164">
        <v>183.54347165260401</v>
      </c>
      <c r="Q264" s="74">
        <v>1354.7293713596</v>
      </c>
      <c r="R264" s="164">
        <v>209.545539396587</v>
      </c>
      <c r="S264" s="164">
        <v>589.21317608688105</v>
      </c>
      <c r="T264" s="164">
        <v>415.79175085186301</v>
      </c>
      <c r="U264" s="164">
        <v>342.86946586069001</v>
      </c>
      <c r="V264" s="74">
        <v>1557.41993219602</v>
      </c>
      <c r="W264" s="164">
        <v>216.671280556737</v>
      </c>
      <c r="X264" s="164">
        <v>460.317327421551</v>
      </c>
      <c r="Y264" s="164">
        <v>484.58490803929999</v>
      </c>
      <c r="Z264" s="164">
        <v>408.54185198236303</v>
      </c>
      <c r="AA264" s="74">
        <v>1570.11536799995</v>
      </c>
      <c r="AB264" s="74">
        <v>289.24476596369198</v>
      </c>
      <c r="AC264" s="74">
        <v>402.51868150703399</v>
      </c>
      <c r="AD264" s="74">
        <v>372.32483613439098</v>
      </c>
      <c r="AE264" s="74">
        <v>350.91769797947001</v>
      </c>
      <c r="AF264" s="74">
        <v>1415.00598158459</v>
      </c>
      <c r="AH264" s="206">
        <v>408.54185198236303</v>
      </c>
      <c r="AI264" s="196">
        <f t="shared" si="119"/>
        <v>-0.14104834969363356</v>
      </c>
      <c r="AJ264" s="196"/>
      <c r="AK264" s="206">
        <v>372.32483613439098</v>
      </c>
      <c r="AL264" s="196">
        <f t="shared" si="120"/>
        <v>-5.74958640341523E-2</v>
      </c>
      <c r="AM264" s="196"/>
      <c r="AN264" s="206">
        <v>1557.41993219602</v>
      </c>
      <c r="AO264" s="196">
        <f t="shared" si="131"/>
        <v>8.1515816906418959E-3</v>
      </c>
      <c r="AS264" s="146" t="b">
        <f t="shared" si="121"/>
        <v>0</v>
      </c>
      <c r="AT264" s="146" t="b">
        <f t="shared" si="122"/>
        <v>0</v>
      </c>
      <c r="AU264" s="146" t="b">
        <f t="shared" si="123"/>
        <v>1</v>
      </c>
      <c r="AV264" s="146" t="b">
        <f t="shared" si="124"/>
        <v>1</v>
      </c>
    </row>
    <row r="265" spans="1:48" ht="13">
      <c r="A265" s="26" t="s">
        <v>312</v>
      </c>
      <c r="B265" s="34" t="s">
        <v>64</v>
      </c>
      <c r="C265" s="113">
        <v>-10</v>
      </c>
      <c r="D265" s="113">
        <v>-6</v>
      </c>
      <c r="E265" s="113">
        <v>-11</v>
      </c>
      <c r="F265" s="113">
        <v>-6</v>
      </c>
      <c r="G265" s="118">
        <v>-33</v>
      </c>
      <c r="H265" s="113">
        <v>-6.4322613456557498</v>
      </c>
      <c r="I265" s="113">
        <v>-10.423940012184501</v>
      </c>
      <c r="J265" s="113">
        <v>-18.804828523695502</v>
      </c>
      <c r="K265" s="113">
        <v>-8.2426983146188597</v>
      </c>
      <c r="L265" s="118">
        <v>-43.903728196154603</v>
      </c>
      <c r="M265" s="165">
        <v>-10.1936132971158</v>
      </c>
      <c r="N265" s="165">
        <v>-15.542041266324199</v>
      </c>
      <c r="O265" s="165">
        <v>-13.0197269677868</v>
      </c>
      <c r="P265" s="165">
        <v>-9.0466184687731896</v>
      </c>
      <c r="Q265" s="118">
        <v>-47.802</v>
      </c>
      <c r="R265" s="165">
        <v>-3.94800151571207</v>
      </c>
      <c r="S265" s="165">
        <v>-11.564003701550099</v>
      </c>
      <c r="T265" s="165">
        <v>-7.7960031134021399</v>
      </c>
      <c r="U265" s="165">
        <v>-6.2110028255347904</v>
      </c>
      <c r="V265" s="118">
        <v>-29.519011156199099</v>
      </c>
      <c r="W265" s="165">
        <v>-4.3840013291200499</v>
      </c>
      <c r="X265" s="165">
        <v>-8.5660028012940597</v>
      </c>
      <c r="Y265" s="165">
        <v>-9.5740029488037095</v>
      </c>
      <c r="Z265" s="165">
        <v>-9.5330088037665508</v>
      </c>
      <c r="AA265" s="118">
        <v>-32.057015882984402</v>
      </c>
      <c r="AB265" s="118">
        <v>-15.8215301230204</v>
      </c>
      <c r="AC265" s="118">
        <v>-23.422598296885901</v>
      </c>
      <c r="AD265" s="118">
        <v>-22.652578878223299</v>
      </c>
      <c r="AE265" s="118">
        <v>-22.6927332747096</v>
      </c>
      <c r="AF265" s="118">
        <v>-84.589440572839095</v>
      </c>
      <c r="AH265" s="208">
        <v>-9.5330088037665508</v>
      </c>
      <c r="AI265" s="196" t="str">
        <f t="shared" si="119"/>
        <v>x2,4</v>
      </c>
      <c r="AJ265" s="196"/>
      <c r="AK265" s="208">
        <v>-22.652578878223299</v>
      </c>
      <c r="AL265" s="196">
        <f t="shared" si="120"/>
        <v>1.7726192104732252E-3</v>
      </c>
      <c r="AM265" s="196"/>
      <c r="AN265" s="208">
        <v>-29.519011156199099</v>
      </c>
      <c r="AO265" s="196">
        <f t="shared" si="131"/>
        <v>8.597864994038984E-2</v>
      </c>
      <c r="AS265" s="146" t="b">
        <f t="shared" si="121"/>
        <v>0</v>
      </c>
      <c r="AT265" s="146" t="b">
        <f t="shared" si="122"/>
        <v>0</v>
      </c>
      <c r="AU265" s="146" t="b">
        <f t="shared" si="123"/>
        <v>1</v>
      </c>
      <c r="AV265" s="146" t="b">
        <f t="shared" si="124"/>
        <v>1</v>
      </c>
    </row>
    <row r="266" spans="1:48" ht="13">
      <c r="A266" s="26" t="s">
        <v>313</v>
      </c>
      <c r="B266" s="41" t="s">
        <v>66</v>
      </c>
      <c r="C266" s="74">
        <v>334</v>
      </c>
      <c r="D266" s="74">
        <v>108</v>
      </c>
      <c r="E266" s="74">
        <v>312</v>
      </c>
      <c r="F266" s="74">
        <v>76</v>
      </c>
      <c r="G266" s="74">
        <v>830</v>
      </c>
      <c r="H266" s="74">
        <v>162.88270652961199</v>
      </c>
      <c r="I266" s="74">
        <v>362.97243829809599</v>
      </c>
      <c r="J266" s="74">
        <v>458.31025321800001</v>
      </c>
      <c r="K266" s="74">
        <v>270.593667950081</v>
      </c>
      <c r="L266" s="74">
        <v>1254.75906599579</v>
      </c>
      <c r="M266" s="167">
        <v>303.90404559489599</v>
      </c>
      <c r="N266" s="167">
        <v>431.24729058713598</v>
      </c>
      <c r="O266" s="167">
        <v>397.27918199374199</v>
      </c>
      <c r="P266" s="167">
        <v>174.49685318383101</v>
      </c>
      <c r="Q266" s="74">
        <v>1306.9273713596001</v>
      </c>
      <c r="R266" s="167">
        <v>205.597537880875</v>
      </c>
      <c r="S266" s="167">
        <v>577.64917238533098</v>
      </c>
      <c r="T266" s="167">
        <v>407.99574773846098</v>
      </c>
      <c r="U266" s="167">
        <v>336.65846303515502</v>
      </c>
      <c r="V266" s="74">
        <v>1527.9009210398201</v>
      </c>
      <c r="W266" s="167">
        <v>212.28727922761701</v>
      </c>
      <c r="X266" s="167">
        <v>451.75132462025698</v>
      </c>
      <c r="Y266" s="167">
        <v>475.01090509049601</v>
      </c>
      <c r="Z266" s="167">
        <v>399.00884317859601</v>
      </c>
      <c r="AA266" s="74">
        <v>1538.0583521169699</v>
      </c>
      <c r="AB266" s="74">
        <v>273.42323584067202</v>
      </c>
      <c r="AC266" s="74">
        <v>379.09608321014798</v>
      </c>
      <c r="AD266" s="74">
        <v>349.67225725616697</v>
      </c>
      <c r="AE266" s="74">
        <v>328.22496470476102</v>
      </c>
      <c r="AF266" s="74">
        <v>1330.41654101175</v>
      </c>
      <c r="AH266" s="206">
        <v>399.00884317859601</v>
      </c>
      <c r="AI266" s="196">
        <f t="shared" si="119"/>
        <v>-0.17739927243204534</v>
      </c>
      <c r="AJ266" s="196"/>
      <c r="AK266" s="206">
        <v>349.67225725616697</v>
      </c>
      <c r="AL266" s="196">
        <f t="shared" si="120"/>
        <v>-6.133541368051354E-2</v>
      </c>
      <c r="AM266" s="196"/>
      <c r="AN266" s="206">
        <v>1527.9009210398201</v>
      </c>
      <c r="AO266" s="196">
        <f t="shared" si="131"/>
        <v>6.6479644964394513E-3</v>
      </c>
      <c r="AS266" s="146" t="b">
        <f t="shared" si="121"/>
        <v>0</v>
      </c>
      <c r="AT266" s="146" t="b">
        <f t="shared" si="122"/>
        <v>0</v>
      </c>
      <c r="AU266" s="146" t="b">
        <f t="shared" si="123"/>
        <v>1</v>
      </c>
      <c r="AV266" s="146" t="b">
        <f t="shared" si="124"/>
        <v>1</v>
      </c>
    </row>
    <row r="267" spans="1:48" ht="13">
      <c r="A267" s="127" t="s">
        <v>298</v>
      </c>
      <c r="B267" s="36" t="s">
        <v>299</v>
      </c>
      <c r="C267" s="110">
        <v>6</v>
      </c>
      <c r="D267" s="110">
        <v>82</v>
      </c>
      <c r="E267" s="110">
        <v>50</v>
      </c>
      <c r="F267" s="111">
        <v>-62</v>
      </c>
      <c r="G267" s="112">
        <v>76</v>
      </c>
      <c r="H267" s="111">
        <f t="shared" ref="H267:X267" si="132">H289</f>
        <v>9</v>
      </c>
      <c r="I267" s="111">
        <f t="shared" si="132"/>
        <v>-1.84</v>
      </c>
      <c r="J267" s="111">
        <f t="shared" si="132"/>
        <v>-44.264199999999995</v>
      </c>
      <c r="K267" s="111">
        <f t="shared" si="132"/>
        <v>-2.9040079999999975</v>
      </c>
      <c r="L267" s="112">
        <f t="shared" si="132"/>
        <v>-49.008207999999996</v>
      </c>
      <c r="M267" s="111">
        <f t="shared" si="132"/>
        <v>-45.795000000000002</v>
      </c>
      <c r="N267" s="111">
        <f t="shared" si="132"/>
        <v>-18.306513462000005</v>
      </c>
      <c r="O267" s="111">
        <f t="shared" si="132"/>
        <v>-8.6691252104548511</v>
      </c>
      <c r="P267" s="111">
        <f t="shared" si="132"/>
        <v>-5.9430000000000005</v>
      </c>
      <c r="Q267" s="112">
        <f t="shared" si="132"/>
        <v>-32.918638672454861</v>
      </c>
      <c r="R267" s="111">
        <f t="shared" si="132"/>
        <v>6.4225631964237335</v>
      </c>
      <c r="S267" s="111">
        <f t="shared" si="132"/>
        <v>18.990536961917407</v>
      </c>
      <c r="T267" s="111">
        <f t="shared" si="132"/>
        <v>-15.508594225078738</v>
      </c>
      <c r="U267" s="111">
        <f t="shared" si="132"/>
        <v>23.018858073855821</v>
      </c>
      <c r="V267" s="112">
        <f t="shared" si="132"/>
        <v>26.500800810694486</v>
      </c>
      <c r="W267" s="111">
        <f t="shared" ref="W267" si="133">W289</f>
        <v>-19.621725403432151</v>
      </c>
      <c r="X267" s="111">
        <f t="shared" si="132"/>
        <v>-8.8014146844885079</v>
      </c>
      <c r="Y267" s="111">
        <f t="shared" ref="Y267" si="134">Y289</f>
        <v>-2.8559999999999999</v>
      </c>
      <c r="Z267" s="111">
        <f t="shared" ref="Z267:AA267" si="135">Z289</f>
        <v>-15.66451386</v>
      </c>
      <c r="AA267" s="112">
        <f t="shared" si="135"/>
        <v>-46.943653947920666</v>
      </c>
      <c r="AB267" s="112">
        <f t="shared" ref="AB267:AC267" si="136">AB289</f>
        <v>67.651459041976182</v>
      </c>
      <c r="AC267" s="112">
        <f t="shared" si="136"/>
        <v>-54.70509400000001</v>
      </c>
      <c r="AD267" s="112">
        <f t="shared" ref="AD267:AF267" si="137">AD289</f>
        <v>9.1194749999999978</v>
      </c>
      <c r="AE267" s="112">
        <f t="shared" si="137"/>
        <v>-7.0873139785744712</v>
      </c>
      <c r="AF267" s="112">
        <f t="shared" si="137"/>
        <v>14.9785260634017</v>
      </c>
      <c r="AH267" s="200">
        <f>AH289</f>
        <v>-15.66451386</v>
      </c>
      <c r="AI267" s="200">
        <f>AI289</f>
        <v>-0.54755608492439545</v>
      </c>
      <c r="AJ267" s="201"/>
      <c r="AK267" s="200">
        <f>AK289</f>
        <v>9.1194749999999978</v>
      </c>
      <c r="AL267" s="196" t="str">
        <f t="shared" si="120"/>
        <v>ns</v>
      </c>
      <c r="AM267" s="201"/>
      <c r="AN267" s="200">
        <f>AN289</f>
        <v>26.500800810694486</v>
      </c>
      <c r="AO267" s="196" t="str">
        <f t="shared" si="131"/>
        <v>ns</v>
      </c>
      <c r="AP267" s="202"/>
      <c r="AQ267" s="202"/>
      <c r="AR267" s="202"/>
      <c r="AS267" s="202" t="b">
        <f t="shared" si="121"/>
        <v>0</v>
      </c>
      <c r="AT267" s="202" t="b">
        <f t="shared" si="122"/>
        <v>0</v>
      </c>
      <c r="AU267" s="202" t="b">
        <f t="shared" si="123"/>
        <v>1</v>
      </c>
      <c r="AV267" s="202" t="b">
        <f t="shared" si="124"/>
        <v>0</v>
      </c>
    </row>
    <row r="268" spans="1:48" ht="13">
      <c r="A268" s="26"/>
      <c r="H268" s="100"/>
      <c r="I268" s="100"/>
      <c r="J268" s="100"/>
      <c r="K268" s="100"/>
      <c r="L268" s="100"/>
      <c r="M268" s="156"/>
      <c r="N268" s="156"/>
      <c r="O268" s="156"/>
      <c r="P268" s="156"/>
      <c r="Q268" s="100"/>
      <c r="R268" s="156"/>
      <c r="S268" s="156"/>
      <c r="T268" s="156"/>
      <c r="U268" s="156"/>
      <c r="V268" s="100"/>
      <c r="W268" s="156"/>
      <c r="X268" s="156"/>
      <c r="Y268" s="156"/>
      <c r="Z268" s="156"/>
      <c r="AA268" s="156"/>
      <c r="AB268" s="156"/>
      <c r="AC268" s="156"/>
      <c r="AD268" s="156"/>
      <c r="AE268" s="156"/>
      <c r="AF268" s="156"/>
      <c r="AI268" s="196"/>
      <c r="AJ268" s="205"/>
      <c r="AL268" s="196"/>
      <c r="AM268" s="205"/>
      <c r="AO268" s="205"/>
    </row>
    <row r="269" spans="1:48" ht="16" thickBot="1">
      <c r="A269" s="128"/>
      <c r="B269" s="129" t="s">
        <v>314</v>
      </c>
      <c r="C269" s="130"/>
      <c r="D269" s="130"/>
      <c r="E269" s="130"/>
      <c r="F269" s="130"/>
      <c r="G269" s="130"/>
      <c r="H269" s="130"/>
      <c r="I269" s="130"/>
      <c r="J269" s="130"/>
      <c r="K269" s="130"/>
      <c r="L269" s="130"/>
      <c r="M269" s="186"/>
      <c r="N269" s="186"/>
      <c r="O269" s="186"/>
      <c r="P269" s="186"/>
      <c r="Q269" s="130"/>
      <c r="R269" s="186"/>
      <c r="S269" s="186"/>
      <c r="T269" s="186"/>
      <c r="U269" s="186"/>
      <c r="V269" s="130"/>
      <c r="W269" s="186"/>
      <c r="X269" s="186"/>
      <c r="Y269" s="186"/>
      <c r="Z269" s="186"/>
      <c r="AA269" s="186"/>
      <c r="AB269" s="186"/>
      <c r="AC269" s="186"/>
      <c r="AD269" s="186"/>
      <c r="AE269" s="186"/>
      <c r="AF269" s="186"/>
      <c r="AH269" s="225"/>
      <c r="AI269" s="225"/>
      <c r="AJ269" s="225"/>
      <c r="AK269" s="225"/>
      <c r="AL269" s="225"/>
      <c r="AM269" s="225"/>
      <c r="AN269" s="225"/>
      <c r="AO269" s="205"/>
      <c r="AP269" s="226"/>
      <c r="AQ269" s="226"/>
      <c r="AR269" s="226"/>
      <c r="AS269" s="226"/>
      <c r="AT269" s="226"/>
      <c r="AU269" s="226"/>
      <c r="AV269" s="226"/>
    </row>
    <row r="270" spans="1:48" ht="13">
      <c r="A270" s="128"/>
      <c r="H270" s="100"/>
      <c r="I270" s="100"/>
      <c r="J270" s="100"/>
      <c r="K270" s="100"/>
      <c r="L270" s="100"/>
      <c r="M270" s="156"/>
      <c r="N270" s="156"/>
      <c r="O270" s="156"/>
      <c r="P270" s="156"/>
      <c r="Q270" s="100"/>
      <c r="R270" s="156"/>
      <c r="S270" s="156"/>
      <c r="T270" s="156"/>
      <c r="U270" s="156"/>
      <c r="V270" s="100"/>
      <c r="W270" s="156"/>
      <c r="X270" s="156"/>
      <c r="Y270" s="156"/>
      <c r="Z270" s="156"/>
      <c r="AA270" s="156"/>
      <c r="AB270" s="156"/>
      <c r="AC270" s="156"/>
      <c r="AD270" s="156"/>
      <c r="AE270" s="156"/>
      <c r="AF270" s="156"/>
      <c r="AI270" s="205"/>
      <c r="AJ270" s="205"/>
      <c r="AL270" s="205"/>
      <c r="AM270" s="205"/>
      <c r="AO270" s="205"/>
      <c r="AP270" s="226"/>
      <c r="AQ270" s="226"/>
      <c r="AR270" s="226"/>
      <c r="AS270" s="226"/>
      <c r="AT270" s="226"/>
      <c r="AU270" s="226"/>
      <c r="AV270" s="226"/>
    </row>
    <row r="271" spans="1:48" ht="26">
      <c r="A271" s="128"/>
      <c r="B271" s="116" t="s">
        <v>36</v>
      </c>
      <c r="C271" s="117" t="s">
        <v>112</v>
      </c>
      <c r="D271" s="117" t="s">
        <v>113</v>
      </c>
      <c r="E271" s="117" t="s">
        <v>114</v>
      </c>
      <c r="F271" s="117" t="s">
        <v>115</v>
      </c>
      <c r="G271" s="117" t="s">
        <v>116</v>
      </c>
      <c r="H271" s="117" t="str">
        <f t="shared" ref="H271:AF271" si="138">H$14</f>
        <v>Q1-16
Stated</v>
      </c>
      <c r="I271" s="117" t="str">
        <f t="shared" si="138"/>
        <v>Q2-16
Stated</v>
      </c>
      <c r="J271" s="117" t="str">
        <f t="shared" si="138"/>
        <v>Q3-16
Stated</v>
      </c>
      <c r="K271" s="117" t="str">
        <f t="shared" si="138"/>
        <v>Q4-16
Stated</v>
      </c>
      <c r="L271" s="117" t="str">
        <f t="shared" si="138"/>
        <v>FY-2016
Stated</v>
      </c>
      <c r="M271" s="168" t="str">
        <f t="shared" si="138"/>
        <v>Q1-17
Stated</v>
      </c>
      <c r="N271" s="168" t="str">
        <f t="shared" si="138"/>
        <v>Q2-17
Stated</v>
      </c>
      <c r="O271" s="168" t="str">
        <f t="shared" si="138"/>
        <v>Q3-17
Stated</v>
      </c>
      <c r="P271" s="168" t="str">
        <f t="shared" si="138"/>
        <v>Q4-17
Stated</v>
      </c>
      <c r="Q271" s="117" t="str">
        <f t="shared" si="138"/>
        <v>FY-2017
Stated</v>
      </c>
      <c r="R271" s="168" t="str">
        <f t="shared" si="138"/>
        <v>Q1-18
Stated</v>
      </c>
      <c r="S271" s="168" t="str">
        <f t="shared" si="138"/>
        <v>Q2-18
Stated</v>
      </c>
      <c r="T271" s="168" t="str">
        <f t="shared" si="138"/>
        <v>Q3-18
Stated</v>
      </c>
      <c r="U271" s="168" t="str">
        <f t="shared" si="138"/>
        <v>Q4-18
Stated</v>
      </c>
      <c r="V271" s="117" t="str">
        <f t="shared" si="138"/>
        <v>FY-2018
Stated</v>
      </c>
      <c r="W271" s="168" t="str">
        <f t="shared" si="138"/>
        <v>Q1-19
Stated</v>
      </c>
      <c r="X271" s="168" t="str">
        <f t="shared" si="138"/>
        <v>Q2-19
Stated</v>
      </c>
      <c r="Y271" s="168" t="str">
        <f t="shared" si="138"/>
        <v>Q3-19
Stated</v>
      </c>
      <c r="Z271" s="168" t="str">
        <f t="shared" si="138"/>
        <v>Q4-19
Stated</v>
      </c>
      <c r="AA271" s="168" t="str">
        <f t="shared" si="138"/>
        <v>FY-2019
Stated</v>
      </c>
      <c r="AB271" s="168" t="str">
        <f t="shared" si="138"/>
        <v>Q1-20
Stated</v>
      </c>
      <c r="AC271" s="168" t="str">
        <f t="shared" si="138"/>
        <v>Q2-20
Stated</v>
      </c>
      <c r="AD271" s="168" t="str">
        <f t="shared" si="138"/>
        <v>Q3-20
Stated</v>
      </c>
      <c r="AE271" s="168" t="str">
        <f t="shared" si="138"/>
        <v>Q4-20
Stated</v>
      </c>
      <c r="AF271" s="168" t="str">
        <f t="shared" si="138"/>
        <v>FY-2020
Stated</v>
      </c>
      <c r="AH271" s="162" t="str">
        <f t="shared" ref="AH271" si="139">AH$14</f>
        <v>Q4-19
Stated</v>
      </c>
      <c r="AI271" s="163" t="str">
        <f>AI$14</f>
        <v>Q4/Q4</v>
      </c>
      <c r="AJ271" s="163"/>
      <c r="AK271" s="162" t="str">
        <f>AK$14</f>
        <v>Q3-20
Stated</v>
      </c>
      <c r="AL271" s="163" t="str">
        <f>AL$14</f>
        <v>Q4/Q3</v>
      </c>
      <c r="AM271" s="163"/>
      <c r="AN271" s="162" t="str">
        <f>AN$14</f>
        <v>FY-2018
Stated</v>
      </c>
      <c r="AO271" s="163" t="str">
        <f>AO$14</f>
        <v>FY/FY</v>
      </c>
      <c r="AP271" s="226"/>
      <c r="AQ271" s="226"/>
      <c r="AR271" s="226"/>
      <c r="AS271" s="226"/>
      <c r="AT271" s="226"/>
      <c r="AU271" s="226"/>
      <c r="AV271" s="226"/>
    </row>
    <row r="272" spans="1:48" ht="13">
      <c r="A272" s="26"/>
      <c r="B272" s="31"/>
      <c r="H272" s="100"/>
      <c r="I272" s="100"/>
      <c r="J272" s="100"/>
      <c r="K272" s="100"/>
      <c r="L272" s="100"/>
      <c r="M272" s="156"/>
      <c r="N272" s="156"/>
      <c r="O272" s="156"/>
      <c r="P272" s="156"/>
      <c r="Q272" s="100"/>
      <c r="R272" s="156"/>
      <c r="S272" s="156"/>
      <c r="T272" s="156"/>
      <c r="U272" s="156"/>
      <c r="V272" s="100"/>
      <c r="W272" s="156"/>
      <c r="X272" s="156"/>
      <c r="Y272" s="156"/>
      <c r="Z272" s="156"/>
      <c r="AA272" s="156"/>
      <c r="AB272" s="156"/>
      <c r="AC272" s="156"/>
      <c r="AD272" s="156"/>
      <c r="AE272" s="156"/>
      <c r="AF272" s="156"/>
      <c r="AI272" s="205"/>
      <c r="AJ272" s="205"/>
      <c r="AL272" s="205"/>
      <c r="AM272" s="205"/>
      <c r="AO272" s="205"/>
    </row>
    <row r="273" spans="1:48" ht="13">
      <c r="A273" s="120" t="s">
        <v>315</v>
      </c>
      <c r="B273" s="44" t="s">
        <v>38</v>
      </c>
      <c r="C273" s="121">
        <v>1225</v>
      </c>
      <c r="D273" s="121">
        <v>1289</v>
      </c>
      <c r="E273" s="121">
        <v>926</v>
      </c>
      <c r="F273" s="121">
        <v>868</v>
      </c>
      <c r="G273" s="90">
        <v>4308</v>
      </c>
      <c r="H273" s="121">
        <v>1034.8599999999999</v>
      </c>
      <c r="I273" s="121">
        <v>1125.1389999999999</v>
      </c>
      <c r="J273" s="121">
        <v>1212.8820000000001</v>
      </c>
      <c r="K273" s="173">
        <v>1066.9190000000001</v>
      </c>
      <c r="L273" s="90">
        <v>4439.8</v>
      </c>
      <c r="M273" s="174">
        <v>1227.634</v>
      </c>
      <c r="N273" s="174">
        <v>1159.5930000000001</v>
      </c>
      <c r="O273" s="174">
        <v>1038.5360000000001</v>
      </c>
      <c r="P273" s="174">
        <v>1097.443</v>
      </c>
      <c r="Q273" s="90">
        <v>4523.2060000000001</v>
      </c>
      <c r="R273" s="174">
        <v>1120.3800000000001</v>
      </c>
      <c r="S273" s="174">
        <v>1311.5170000000001</v>
      </c>
      <c r="T273" s="174">
        <v>1077.296</v>
      </c>
      <c r="U273" s="174">
        <v>980.45100000000002</v>
      </c>
      <c r="V273" s="90">
        <v>4489.6440000000002</v>
      </c>
      <c r="W273" s="174">
        <v>1120.5350000000001</v>
      </c>
      <c r="X273" s="174">
        <v>1234.376</v>
      </c>
      <c r="Y273" s="174">
        <v>1170.567</v>
      </c>
      <c r="Z273" s="174">
        <v>1141.107</v>
      </c>
      <c r="AA273" s="90">
        <v>4666.585</v>
      </c>
      <c r="AB273" s="90">
        <v>1305.8219999999999</v>
      </c>
      <c r="AC273" s="90">
        <v>1417.893</v>
      </c>
      <c r="AD273" s="90">
        <v>1300.01</v>
      </c>
      <c r="AE273" s="90">
        <v>1144.7670000000001</v>
      </c>
      <c r="AF273" s="90">
        <v>5168.4920000000002</v>
      </c>
      <c r="AH273" s="212">
        <v>1141.107</v>
      </c>
      <c r="AI273" s="196">
        <f t="shared" ref="AI273:AI289" si="140">IF(ISERROR($AE273/AH273),"ns",IF($AE273/AH273&gt;200%,"x"&amp;(ROUND($AE273/AH273,1)),IF($AE273/AH273&lt;0,"ns",$AE273/AH273-1)))</f>
        <v>3.2074117501690314E-3</v>
      </c>
      <c r="AJ273" s="213"/>
      <c r="AK273" s="212">
        <v>1300.01</v>
      </c>
      <c r="AL273" s="196">
        <f t="shared" ref="AL273:AL289" si="141">IF(ISERROR($AE273/AK273),"ns",IF($AE273/AK273&gt;200%,"x"&amp;(ROUND($AE273/AK273,1)),IF($AE273/AK273&lt;0,"ns",$AE273/AK273-1)))</f>
        <v>-0.11941677371712522</v>
      </c>
      <c r="AM273" s="213"/>
      <c r="AN273" s="212">
        <v>4489.6440000000002</v>
      </c>
      <c r="AO273" s="196">
        <f>IF(ISERROR($AA273/AN273),"ns",IF($AA273/AN273&gt;200%,"x"&amp;(ROUND($AA273/AN273,1)),IF($AA273/AN273&lt;0,"ns",$AA273/AN273-1)))</f>
        <v>3.9410919885852769E-2</v>
      </c>
      <c r="AP273" s="214"/>
      <c r="AQ273" s="214"/>
      <c r="AR273" s="214"/>
      <c r="AS273" s="214" t="b">
        <f t="shared" ref="AS273:AS289" si="142">AH273=X273</f>
        <v>0</v>
      </c>
      <c r="AT273" s="214" t="b">
        <f t="shared" ref="AT273:AT289" si="143">AK273=AB273</f>
        <v>0</v>
      </c>
      <c r="AU273" s="214" t="b">
        <f t="shared" ref="AU273:AU289" si="144">AN273=V273</f>
        <v>1</v>
      </c>
      <c r="AV273" s="214" t="b">
        <f t="shared" ref="AV273:AV289" si="145">V273=(R:R+S:S+T:T+U:U)</f>
        <v>1</v>
      </c>
    </row>
    <row r="274" spans="1:48" ht="13">
      <c r="A274" s="126" t="s">
        <v>298</v>
      </c>
      <c r="B274" s="46" t="s">
        <v>299</v>
      </c>
      <c r="C274" s="123">
        <v>6</v>
      </c>
      <c r="D274" s="123">
        <v>82</v>
      </c>
      <c r="E274" s="123">
        <v>50</v>
      </c>
      <c r="F274" s="123">
        <v>-62</v>
      </c>
      <c r="G274" s="91">
        <v>76</v>
      </c>
      <c r="H274" s="123">
        <f t="shared" ref="H274:X274" si="146">H296+H318</f>
        <v>13</v>
      </c>
      <c r="I274" s="123">
        <f t="shared" si="146"/>
        <v>-3</v>
      </c>
      <c r="J274" s="123">
        <f t="shared" si="146"/>
        <v>-69</v>
      </c>
      <c r="K274" s="175">
        <f t="shared" si="146"/>
        <v>-4.3326029999999953</v>
      </c>
      <c r="L274" s="91">
        <f t="shared" si="146"/>
        <v>-76.332602999999992</v>
      </c>
      <c r="M274" s="176">
        <f t="shared" si="146"/>
        <v>-72.290000000000006</v>
      </c>
      <c r="N274" s="176">
        <f t="shared" si="146"/>
        <v>-28.556000000000001</v>
      </c>
      <c r="O274" s="176">
        <f t="shared" si="146"/>
        <v>-13.499278750772001</v>
      </c>
      <c r="P274" s="176">
        <f t="shared" si="146"/>
        <v>-8.6240000000000006</v>
      </c>
      <c r="Q274" s="91">
        <f t="shared" si="146"/>
        <v>-50.679278750772006</v>
      </c>
      <c r="R274" s="176">
        <f t="shared" si="146"/>
        <v>9.3647185108776405</v>
      </c>
      <c r="S274" s="176">
        <f t="shared" si="146"/>
        <v>25.491601708055697</v>
      </c>
      <c r="T274" s="176">
        <f t="shared" si="146"/>
        <v>-21.385000406370782</v>
      </c>
      <c r="U274" s="176">
        <f t="shared" si="146"/>
        <v>31.74099999776729</v>
      </c>
      <c r="V274" s="91">
        <f t="shared" si="146"/>
        <v>35.847601299452208</v>
      </c>
      <c r="W274" s="176">
        <f t="shared" ref="W274" si="147">W296+W318</f>
        <v>-27.056650000000001</v>
      </c>
      <c r="X274" s="176">
        <f t="shared" si="146"/>
        <v>-12.136384115335183</v>
      </c>
      <c r="Y274" s="176">
        <f t="shared" ref="Y274" si="148">Y296+Y318</f>
        <v>-3.9400000000000004</v>
      </c>
      <c r="Z274" s="176">
        <f t="shared" ref="Z274:AA274" si="149">Z296+Z318</f>
        <v>-21.6</v>
      </c>
      <c r="AA274" s="91">
        <f t="shared" si="149"/>
        <v>-64.733034115335187</v>
      </c>
      <c r="AB274" s="91">
        <f t="shared" ref="AB274:AC274" si="150">AB296+AB318</f>
        <v>103.51650659627447</v>
      </c>
      <c r="AC274" s="91">
        <f t="shared" si="150"/>
        <v>-81.688494000000006</v>
      </c>
      <c r="AD274" s="91">
        <f t="shared" ref="AD274:AF274" si="151">AD296+AD318</f>
        <v>11.998682999999998</v>
      </c>
      <c r="AE274" s="91">
        <f t="shared" si="151"/>
        <v>-12.310863596274469</v>
      </c>
      <c r="AF274" s="91">
        <f t="shared" si="151"/>
        <v>21.515831999999993</v>
      </c>
      <c r="AH274" s="215">
        <f>AH296+AH318</f>
        <v>-21.6</v>
      </c>
      <c r="AI274" s="196">
        <f t="shared" si="140"/>
        <v>-0.4300526112835894</v>
      </c>
      <c r="AJ274" s="216"/>
      <c r="AK274" s="215">
        <f>AK296+AK318</f>
        <v>11.998682999999998</v>
      </c>
      <c r="AL274" s="196" t="str">
        <f t="shared" si="141"/>
        <v>ns</v>
      </c>
      <c r="AM274" s="216"/>
      <c r="AN274" s="215">
        <f>AN296+AN318</f>
        <v>35.847601299452208</v>
      </c>
      <c r="AO274" s="196" t="str">
        <f t="shared" ref="AO274:AO289" si="152">IF(ISERROR($AA274/AN274),"ns",IF($AA274/AN274&gt;200%,"x"&amp;(ROUND($AA274/AN274,1)),IF($AA274/AN274&lt;0,"ns",$AA274/AN274-1)))</f>
        <v>ns</v>
      </c>
      <c r="AP274" s="214"/>
      <c r="AQ274" s="214"/>
      <c r="AR274" s="214"/>
      <c r="AS274" s="214" t="b">
        <f t="shared" si="142"/>
        <v>0</v>
      </c>
      <c r="AT274" s="214" t="b">
        <f t="shared" si="143"/>
        <v>0</v>
      </c>
      <c r="AU274" s="214" t="b">
        <f t="shared" si="144"/>
        <v>1</v>
      </c>
      <c r="AV274" s="214" t="b">
        <f t="shared" si="145"/>
        <v>0</v>
      </c>
    </row>
    <row r="275" spans="1:48" ht="13">
      <c r="A275" s="26" t="s">
        <v>316</v>
      </c>
      <c r="B275" s="34" t="s">
        <v>40</v>
      </c>
      <c r="C275" s="113">
        <v>-711</v>
      </c>
      <c r="D275" s="113">
        <v>-575</v>
      </c>
      <c r="E275" s="113">
        <v>-570</v>
      </c>
      <c r="F275" s="113">
        <v>-686</v>
      </c>
      <c r="G275" s="118">
        <v>-2542</v>
      </c>
      <c r="H275" s="107">
        <v>-752.13199999999995</v>
      </c>
      <c r="I275" s="107">
        <v>-603.62599999999998</v>
      </c>
      <c r="J275" s="107">
        <v>-591.33900000000006</v>
      </c>
      <c r="K275" s="107">
        <v>-635.64099999999996</v>
      </c>
      <c r="L275" s="108">
        <v>-2582.7379999999998</v>
      </c>
      <c r="M275" s="107">
        <v>-783.22699999999998</v>
      </c>
      <c r="N275" s="107">
        <v>-592.09299999999996</v>
      </c>
      <c r="O275" s="107">
        <v>-589.26499999999999</v>
      </c>
      <c r="P275" s="107">
        <v>-655.971</v>
      </c>
      <c r="Q275" s="108">
        <v>-2620.556</v>
      </c>
      <c r="R275" s="107">
        <v>-770.73</v>
      </c>
      <c r="S275" s="107">
        <v>-643.43899999999996</v>
      </c>
      <c r="T275" s="107">
        <v>-613.22799999999995</v>
      </c>
      <c r="U275" s="107">
        <v>-645.51199999999994</v>
      </c>
      <c r="V275" s="108">
        <v>-2672.9090000000001</v>
      </c>
      <c r="W275" s="107">
        <v>-818.7360000000001</v>
      </c>
      <c r="X275" s="107">
        <v>-615.85</v>
      </c>
      <c r="Y275" s="107">
        <v>-636.49300000000005</v>
      </c>
      <c r="Z275" s="107">
        <v>-684.84799999999996</v>
      </c>
      <c r="AA275" s="108">
        <v>-2755.9270000000001</v>
      </c>
      <c r="AB275" s="108">
        <v>-846.86000000000013</v>
      </c>
      <c r="AC275" s="108">
        <v>-698.08100000000002</v>
      </c>
      <c r="AD275" s="108">
        <v>-649.94000000000005</v>
      </c>
      <c r="AE275" s="108">
        <v>-686.57100000000003</v>
      </c>
      <c r="AF275" s="108">
        <v>-2881.4520000000002</v>
      </c>
      <c r="AH275" s="207">
        <v>-684.84799999999996</v>
      </c>
      <c r="AI275" s="196">
        <f t="shared" si="140"/>
        <v>2.5158867369110549E-3</v>
      </c>
      <c r="AJ275" s="199"/>
      <c r="AK275" s="207">
        <v>-649.94000000000005</v>
      </c>
      <c r="AL275" s="196">
        <f t="shared" si="141"/>
        <v>5.6360587131119688E-2</v>
      </c>
      <c r="AM275" s="199"/>
      <c r="AN275" s="207">
        <v>-2672.9090000000001</v>
      </c>
      <c r="AO275" s="196">
        <f t="shared" si="152"/>
        <v>3.1059044658834356E-2</v>
      </c>
      <c r="AS275" s="146" t="b">
        <f t="shared" si="142"/>
        <v>0</v>
      </c>
      <c r="AT275" s="146" t="b">
        <f t="shared" si="143"/>
        <v>0</v>
      </c>
      <c r="AU275" s="146" t="b">
        <f t="shared" si="144"/>
        <v>1</v>
      </c>
      <c r="AV275" s="146" t="b">
        <f t="shared" si="145"/>
        <v>1</v>
      </c>
    </row>
    <row r="276" spans="1:48" ht="13">
      <c r="A276" s="109" t="s">
        <v>317</v>
      </c>
      <c r="B276" s="36" t="s">
        <v>42</v>
      </c>
      <c r="C276" s="110"/>
      <c r="D276" s="110"/>
      <c r="E276" s="110"/>
      <c r="F276" s="111"/>
      <c r="G276" s="112"/>
      <c r="H276" s="111">
        <v>-124.7</v>
      </c>
      <c r="I276" s="111">
        <v>-16.089999999999982</v>
      </c>
      <c r="J276" s="111">
        <v>0</v>
      </c>
      <c r="K276" s="111">
        <v>0</v>
      </c>
      <c r="L276" s="112">
        <v>-140.79</v>
      </c>
      <c r="M276" s="111">
        <v>-131.02000000000001</v>
      </c>
      <c r="N276" s="111">
        <v>-7.6799999999999784</v>
      </c>
      <c r="O276" s="111">
        <v>0</v>
      </c>
      <c r="P276" s="111">
        <v>0</v>
      </c>
      <c r="Q276" s="112">
        <v>-138.69999999999999</v>
      </c>
      <c r="R276" s="111">
        <v>-151.72386938345699</v>
      </c>
      <c r="S276" s="111">
        <v>-3.0708749452044901</v>
      </c>
      <c r="T276" s="111">
        <v>0</v>
      </c>
      <c r="U276" s="111">
        <v>0</v>
      </c>
      <c r="V276" s="112">
        <v>-154.79474432866147</v>
      </c>
      <c r="W276" s="111">
        <v>-169.4090039666857</v>
      </c>
      <c r="X276" s="111">
        <v>8.1296688127015031</v>
      </c>
      <c r="Y276" s="111">
        <v>0</v>
      </c>
      <c r="Z276" s="111">
        <v>1.5398418895529176E-7</v>
      </c>
      <c r="AA276" s="112">
        <v>-161.279335</v>
      </c>
      <c r="AB276" s="112">
        <v>-178.44003759389528</v>
      </c>
      <c r="AC276" s="112">
        <v>-53.170091173117129</v>
      </c>
      <c r="AD276" s="112">
        <v>0</v>
      </c>
      <c r="AE276" s="112">
        <v>0</v>
      </c>
      <c r="AF276" s="112">
        <v>-231.61012876701241</v>
      </c>
      <c r="AH276" s="200">
        <v>1.5398418895529176E-7</v>
      </c>
      <c r="AI276" s="196">
        <f t="shared" si="140"/>
        <v>-1</v>
      </c>
      <c r="AJ276" s="201"/>
      <c r="AK276" s="200">
        <v>0</v>
      </c>
      <c r="AL276" s="196" t="str">
        <f t="shared" si="141"/>
        <v>ns</v>
      </c>
      <c r="AM276" s="201"/>
      <c r="AN276" s="200">
        <v>-154.79474432866147</v>
      </c>
      <c r="AO276" s="196">
        <f t="shared" si="152"/>
        <v>4.189154289095498E-2</v>
      </c>
      <c r="AP276" s="202"/>
      <c r="AQ276" s="202"/>
      <c r="AR276" s="202"/>
      <c r="AS276" s="202" t="b">
        <f t="shared" si="142"/>
        <v>0</v>
      </c>
      <c r="AT276" s="202" t="b">
        <f t="shared" si="143"/>
        <v>0</v>
      </c>
      <c r="AU276" s="202" t="b">
        <f t="shared" si="144"/>
        <v>1</v>
      </c>
      <c r="AV276" s="202" t="b">
        <f t="shared" si="145"/>
        <v>1</v>
      </c>
    </row>
    <row r="277" spans="1:48" ht="13">
      <c r="A277" s="26" t="s">
        <v>318</v>
      </c>
      <c r="B277" s="33" t="s">
        <v>44</v>
      </c>
      <c r="C277" s="73">
        <v>514</v>
      </c>
      <c r="D277" s="73">
        <v>714</v>
      </c>
      <c r="E277" s="73">
        <v>356</v>
      </c>
      <c r="F277" s="73">
        <v>182</v>
      </c>
      <c r="G277" s="74">
        <v>1766</v>
      </c>
      <c r="H277" s="73">
        <v>282.72800000000001</v>
      </c>
      <c r="I277" s="73">
        <v>521.51300000000003</v>
      </c>
      <c r="J277" s="87">
        <v>621.54300000000001</v>
      </c>
      <c r="K277" s="87">
        <v>431.27800000000002</v>
      </c>
      <c r="L277" s="74">
        <v>1857.0619999999999</v>
      </c>
      <c r="M277" s="169">
        <v>444.40699999999998</v>
      </c>
      <c r="N277" s="169">
        <v>567.5</v>
      </c>
      <c r="O277" s="169">
        <v>449.27100000000002</v>
      </c>
      <c r="P277" s="169">
        <v>441.47199999999998</v>
      </c>
      <c r="Q277" s="74">
        <v>1902.65</v>
      </c>
      <c r="R277" s="169">
        <v>349.65</v>
      </c>
      <c r="S277" s="169">
        <v>668.07799999999997</v>
      </c>
      <c r="T277" s="169">
        <v>464.06799999999998</v>
      </c>
      <c r="U277" s="169">
        <v>334.93900000000002</v>
      </c>
      <c r="V277" s="74">
        <v>1816.7349999999999</v>
      </c>
      <c r="W277" s="169">
        <v>301.79899999999998</v>
      </c>
      <c r="X277" s="169">
        <v>618.52599999999995</v>
      </c>
      <c r="Y277" s="169">
        <v>534.07399999999996</v>
      </c>
      <c r="Z277" s="169">
        <v>456.25900000000001</v>
      </c>
      <c r="AA277" s="74">
        <v>1910.6579999999999</v>
      </c>
      <c r="AB277" s="74">
        <v>458.96199999999999</v>
      </c>
      <c r="AC277" s="74">
        <v>719.81200000000001</v>
      </c>
      <c r="AD277" s="74">
        <v>650.07000000000005</v>
      </c>
      <c r="AE277" s="74">
        <v>458.19600000000003</v>
      </c>
      <c r="AF277" s="74">
        <v>2287.04</v>
      </c>
      <c r="AH277" s="210">
        <v>456.25900000000001</v>
      </c>
      <c r="AI277" s="196">
        <f t="shared" si="140"/>
        <v>4.245395707262789E-3</v>
      </c>
      <c r="AJ277" s="196"/>
      <c r="AK277" s="210">
        <v>650.07000000000005</v>
      </c>
      <c r="AL277" s="196">
        <f t="shared" si="141"/>
        <v>-0.29515898287876696</v>
      </c>
      <c r="AM277" s="196"/>
      <c r="AN277" s="210">
        <v>1816.7349999999999</v>
      </c>
      <c r="AO277" s="196">
        <f t="shared" si="152"/>
        <v>5.1698789311594773E-2</v>
      </c>
      <c r="AS277" s="146" t="b">
        <f t="shared" si="142"/>
        <v>0</v>
      </c>
      <c r="AT277" s="146" t="b">
        <f t="shared" si="143"/>
        <v>0</v>
      </c>
      <c r="AU277" s="146" t="b">
        <f t="shared" si="144"/>
        <v>1</v>
      </c>
      <c r="AV277" s="146" t="b">
        <f t="shared" si="145"/>
        <v>1</v>
      </c>
    </row>
    <row r="278" spans="1:48" ht="13">
      <c r="A278" s="26" t="s">
        <v>319</v>
      </c>
      <c r="B278" s="34" t="s">
        <v>46</v>
      </c>
      <c r="C278" s="113">
        <v>-81</v>
      </c>
      <c r="D278" s="113">
        <v>-384</v>
      </c>
      <c r="E278" s="113">
        <v>-78</v>
      </c>
      <c r="F278" s="113">
        <v>-112</v>
      </c>
      <c r="G278" s="118">
        <v>-655</v>
      </c>
      <c r="H278" s="107">
        <v>-121.804</v>
      </c>
      <c r="I278" s="107">
        <v>-165.96199999999999</v>
      </c>
      <c r="J278" s="107">
        <v>-166.00200000000001</v>
      </c>
      <c r="K278" s="107">
        <v>-103.393</v>
      </c>
      <c r="L278" s="108">
        <v>-557.16099999999994</v>
      </c>
      <c r="M278" s="107">
        <v>-146.191</v>
      </c>
      <c r="N278" s="107">
        <v>-81.350999999999999</v>
      </c>
      <c r="O278" s="107">
        <v>-53.63</v>
      </c>
      <c r="P278" s="107">
        <v>-37.170999999999999</v>
      </c>
      <c r="Q278" s="108">
        <v>-318.34300000000002</v>
      </c>
      <c r="R278" s="107">
        <v>-64.52</v>
      </c>
      <c r="S278" s="107">
        <v>45.63</v>
      </c>
      <c r="T278" s="107">
        <v>51.518000000000001</v>
      </c>
      <c r="U278" s="107">
        <v>27.928999999999998</v>
      </c>
      <c r="V278" s="108">
        <v>60.557000000000002</v>
      </c>
      <c r="W278" s="107">
        <v>14.522</v>
      </c>
      <c r="X278" s="107">
        <v>-67.441000000000003</v>
      </c>
      <c r="Y278" s="107">
        <v>-47.753999999999998</v>
      </c>
      <c r="Z278" s="107">
        <v>-54.698999999999998</v>
      </c>
      <c r="AA278" s="108">
        <v>-155.37200000000001</v>
      </c>
      <c r="AB278" s="108">
        <v>-156.988</v>
      </c>
      <c r="AC278" s="108">
        <v>-338.65800000000002</v>
      </c>
      <c r="AD278" s="108">
        <v>-220.029</v>
      </c>
      <c r="AE278" s="108">
        <v>-107.857</v>
      </c>
      <c r="AF278" s="108">
        <v>-823.53200000000004</v>
      </c>
      <c r="AH278" s="207">
        <v>-54.698999999999998</v>
      </c>
      <c r="AI278" s="196">
        <f t="shared" si="140"/>
        <v>0.97182763853086906</v>
      </c>
      <c r="AJ278" s="199"/>
      <c r="AK278" s="207">
        <v>-220.029</v>
      </c>
      <c r="AL278" s="196">
        <f t="shared" si="141"/>
        <v>-0.50980552563525716</v>
      </c>
      <c r="AM278" s="199"/>
      <c r="AN278" s="207">
        <v>60.557000000000002</v>
      </c>
      <c r="AO278" s="196" t="str">
        <f t="shared" si="152"/>
        <v>ns</v>
      </c>
      <c r="AS278" s="146" t="b">
        <f t="shared" si="142"/>
        <v>0</v>
      </c>
      <c r="AT278" s="146" t="b">
        <f t="shared" si="143"/>
        <v>0</v>
      </c>
      <c r="AU278" s="146" t="b">
        <f t="shared" si="144"/>
        <v>1</v>
      </c>
      <c r="AV278" s="146" t="b">
        <f t="shared" si="145"/>
        <v>1</v>
      </c>
    </row>
    <row r="279" spans="1:48" ht="13">
      <c r="A279" s="109" t="s">
        <v>320</v>
      </c>
      <c r="B279" s="36" t="s">
        <v>48</v>
      </c>
      <c r="C279" s="110"/>
      <c r="D279" s="110"/>
      <c r="E279" s="110"/>
      <c r="F279" s="111"/>
      <c r="G279" s="112"/>
      <c r="H279" s="111">
        <v>0</v>
      </c>
      <c r="I279" s="111">
        <v>-50</v>
      </c>
      <c r="J279" s="111">
        <v>-50</v>
      </c>
      <c r="K279" s="111">
        <v>0</v>
      </c>
      <c r="L279" s="112">
        <v>-100</v>
      </c>
      <c r="M279" s="111">
        <v>-40</v>
      </c>
      <c r="N279" s="111">
        <v>0</v>
      </c>
      <c r="O279" s="111">
        <v>-75</v>
      </c>
      <c r="P279" s="111">
        <v>0</v>
      </c>
      <c r="Q279" s="112">
        <v>-115</v>
      </c>
      <c r="R279" s="111">
        <v>0</v>
      </c>
      <c r="S279" s="111">
        <v>0</v>
      </c>
      <c r="T279" s="111">
        <v>0</v>
      </c>
      <c r="U279" s="111">
        <v>0</v>
      </c>
      <c r="V279" s="112">
        <v>0</v>
      </c>
      <c r="W279" s="111">
        <v>0</v>
      </c>
      <c r="X279" s="111">
        <v>0</v>
      </c>
      <c r="Y279" s="111">
        <v>0</v>
      </c>
      <c r="Z279" s="111">
        <v>0</v>
      </c>
      <c r="AA279" s="112">
        <v>0</v>
      </c>
      <c r="AB279" s="112">
        <v>0</v>
      </c>
      <c r="AC279" s="112">
        <v>0</v>
      </c>
      <c r="AD279" s="112">
        <v>0</v>
      </c>
      <c r="AE279" s="112">
        <v>0</v>
      </c>
      <c r="AF279" s="112">
        <v>0</v>
      </c>
      <c r="AH279" s="200">
        <v>0</v>
      </c>
      <c r="AI279" s="196" t="str">
        <f t="shared" si="140"/>
        <v>ns</v>
      </c>
      <c r="AJ279" s="201"/>
      <c r="AK279" s="200">
        <v>0</v>
      </c>
      <c r="AL279" s="196" t="str">
        <f t="shared" si="141"/>
        <v>ns</v>
      </c>
      <c r="AM279" s="201"/>
      <c r="AN279" s="200">
        <v>0</v>
      </c>
      <c r="AO279" s="196" t="str">
        <f t="shared" si="152"/>
        <v>ns</v>
      </c>
      <c r="AP279" s="202"/>
      <c r="AQ279" s="202"/>
      <c r="AR279" s="202"/>
      <c r="AS279" s="202" t="b">
        <f t="shared" si="142"/>
        <v>1</v>
      </c>
      <c r="AT279" s="202" t="b">
        <f t="shared" si="143"/>
        <v>1</v>
      </c>
      <c r="AU279" s="202" t="b">
        <f t="shared" si="144"/>
        <v>1</v>
      </c>
      <c r="AV279" s="202" t="b">
        <f t="shared" si="145"/>
        <v>1</v>
      </c>
    </row>
    <row r="280" spans="1:48" ht="13">
      <c r="A280" s="26" t="s">
        <v>321</v>
      </c>
      <c r="B280" s="34" t="s">
        <v>50</v>
      </c>
      <c r="C280" s="113">
        <v>64</v>
      </c>
      <c r="D280" s="113">
        <v>-45</v>
      </c>
      <c r="E280" s="113">
        <v>59</v>
      </c>
      <c r="F280" s="113">
        <v>-18</v>
      </c>
      <c r="G280" s="118">
        <v>60</v>
      </c>
      <c r="H280" s="113">
        <v>62.100999999999999</v>
      </c>
      <c r="I280" s="113">
        <v>61.185000000000002</v>
      </c>
      <c r="J280" s="85">
        <v>59.002000000000002</v>
      </c>
      <c r="K280" s="85">
        <v>29.196999999999999</v>
      </c>
      <c r="L280" s="118">
        <v>211.48500000000001</v>
      </c>
      <c r="M280" s="166">
        <v>69.349000000000004</v>
      </c>
      <c r="N280" s="166">
        <v>59.651000000000003</v>
      </c>
      <c r="O280" s="166">
        <v>163</v>
      </c>
      <c r="P280" s="166">
        <v>-15.246</v>
      </c>
      <c r="Q280" s="118">
        <v>276.75400000000002</v>
      </c>
      <c r="R280" s="166">
        <v>1.0660000000000001</v>
      </c>
      <c r="S280" s="166">
        <v>-0.26600000000000001</v>
      </c>
      <c r="T280" s="166">
        <v>0.97</v>
      </c>
      <c r="U280" s="166">
        <v>-1.39</v>
      </c>
      <c r="V280" s="118">
        <v>0.38</v>
      </c>
      <c r="W280" s="166">
        <v>-0.192</v>
      </c>
      <c r="X280" s="166">
        <v>-0.95899999999999996</v>
      </c>
      <c r="Y280" s="166">
        <v>2.1989999999999998</v>
      </c>
      <c r="Z280" s="166">
        <v>3.1150000000000002</v>
      </c>
      <c r="AA280" s="118">
        <v>4.1630000000000003</v>
      </c>
      <c r="AB280" s="118">
        <v>-0.34</v>
      </c>
      <c r="AC280" s="118">
        <v>1.49</v>
      </c>
      <c r="AD280" s="118">
        <v>-1.149</v>
      </c>
      <c r="AE280" s="118">
        <v>0</v>
      </c>
      <c r="AF280" s="118">
        <v>1E-3</v>
      </c>
      <c r="AH280" s="207">
        <v>3.1150000000000002</v>
      </c>
      <c r="AI280" s="196">
        <f t="shared" si="140"/>
        <v>-1</v>
      </c>
      <c r="AJ280" s="199"/>
      <c r="AK280" s="207">
        <v>-1.149</v>
      </c>
      <c r="AL280" s="196">
        <f t="shared" si="141"/>
        <v>-1</v>
      </c>
      <c r="AM280" s="199"/>
      <c r="AN280" s="207">
        <v>0.38</v>
      </c>
      <c r="AO280" s="196" t="str">
        <f t="shared" si="152"/>
        <v>x11</v>
      </c>
      <c r="AS280" s="146" t="b">
        <f t="shared" si="142"/>
        <v>0</v>
      </c>
      <c r="AT280" s="146" t="b">
        <f t="shared" si="143"/>
        <v>0</v>
      </c>
      <c r="AU280" s="146" t="b">
        <f t="shared" si="144"/>
        <v>1</v>
      </c>
      <c r="AV280" s="146" t="b">
        <f t="shared" si="145"/>
        <v>1</v>
      </c>
    </row>
    <row r="281" spans="1:48" ht="13">
      <c r="A281" s="26" t="s">
        <v>322</v>
      </c>
      <c r="B281" s="34" t="s">
        <v>52</v>
      </c>
      <c r="C281" s="113">
        <v>1</v>
      </c>
      <c r="D281" s="113">
        <v>0</v>
      </c>
      <c r="E281" s="113">
        <v>0</v>
      </c>
      <c r="F281" s="113">
        <v>-8</v>
      </c>
      <c r="G281" s="118">
        <v>-7</v>
      </c>
      <c r="H281" s="113">
        <v>0.435</v>
      </c>
      <c r="I281" s="113">
        <v>0.372</v>
      </c>
      <c r="J281" s="85">
        <v>-7.0000000000000007E-2</v>
      </c>
      <c r="K281" s="85">
        <v>3.5999999999999997E-2</v>
      </c>
      <c r="L281" s="118">
        <v>0.77300000000000002</v>
      </c>
      <c r="M281" s="166">
        <v>-1.4E-2</v>
      </c>
      <c r="N281" s="166">
        <v>4.0000000000000001E-3</v>
      </c>
      <c r="O281" s="166">
        <v>2.3519999999999999</v>
      </c>
      <c r="P281" s="166">
        <v>10.285</v>
      </c>
      <c r="Q281" s="118">
        <v>12.627000000000001</v>
      </c>
      <c r="R281" s="166">
        <v>-4.0000000000000001E-3</v>
      </c>
      <c r="S281" s="166">
        <v>2E-3</v>
      </c>
      <c r="T281" s="166">
        <v>2E-3</v>
      </c>
      <c r="U281" s="166">
        <v>-0.313</v>
      </c>
      <c r="V281" s="118">
        <v>-0.313</v>
      </c>
      <c r="W281" s="166">
        <v>2.5419999999999998</v>
      </c>
      <c r="X281" s="166">
        <v>-0.01</v>
      </c>
      <c r="Y281" s="166">
        <v>0.17599999999999999</v>
      </c>
      <c r="Z281" s="166">
        <v>13.166</v>
      </c>
      <c r="AA281" s="118">
        <v>15.874000000000001</v>
      </c>
      <c r="AB281" s="118">
        <v>-0.17899999999999999</v>
      </c>
      <c r="AC281" s="118">
        <v>-9.4E-2</v>
      </c>
      <c r="AD281" s="118">
        <v>1.1970000000000001</v>
      </c>
      <c r="AE281" s="118">
        <v>-2.5999999999999999E-2</v>
      </c>
      <c r="AF281" s="118">
        <v>0.89800000000000002</v>
      </c>
      <c r="AH281" s="207">
        <v>13.166</v>
      </c>
      <c r="AI281" s="196" t="str">
        <f t="shared" si="140"/>
        <v>ns</v>
      </c>
      <c r="AJ281" s="199"/>
      <c r="AK281" s="207">
        <v>1.1970000000000001</v>
      </c>
      <c r="AL281" s="196" t="str">
        <f t="shared" si="141"/>
        <v>ns</v>
      </c>
      <c r="AM281" s="199"/>
      <c r="AN281" s="207">
        <v>-0.313</v>
      </c>
      <c r="AO281" s="196" t="str">
        <f t="shared" si="152"/>
        <v>ns</v>
      </c>
      <c r="AS281" s="146" t="b">
        <f t="shared" si="142"/>
        <v>0</v>
      </c>
      <c r="AT281" s="146" t="b">
        <f t="shared" si="143"/>
        <v>0</v>
      </c>
      <c r="AU281" s="146" t="b">
        <f t="shared" si="144"/>
        <v>1</v>
      </c>
      <c r="AV281" s="146" t="b">
        <f t="shared" si="145"/>
        <v>1</v>
      </c>
    </row>
    <row r="282" spans="1:48" ht="13">
      <c r="A282" s="26" t="s">
        <v>323</v>
      </c>
      <c r="B282" s="34" t="s">
        <v>54</v>
      </c>
      <c r="C282" s="113">
        <v>0</v>
      </c>
      <c r="D282" s="113">
        <v>0</v>
      </c>
      <c r="E282" s="113">
        <v>0</v>
      </c>
      <c r="F282" s="113">
        <v>0</v>
      </c>
      <c r="G282" s="118">
        <v>0</v>
      </c>
      <c r="H282" s="113">
        <v>0</v>
      </c>
      <c r="I282" s="113">
        <v>0</v>
      </c>
      <c r="J282" s="85">
        <v>0</v>
      </c>
      <c r="K282" s="85">
        <v>0</v>
      </c>
      <c r="L282" s="118">
        <v>0</v>
      </c>
      <c r="M282" s="166">
        <v>0</v>
      </c>
      <c r="N282" s="166">
        <v>0</v>
      </c>
      <c r="O282" s="166">
        <v>0</v>
      </c>
      <c r="P282" s="166">
        <v>0</v>
      </c>
      <c r="Q282" s="118">
        <v>0</v>
      </c>
      <c r="R282" s="166">
        <v>0</v>
      </c>
      <c r="S282" s="166">
        <v>0</v>
      </c>
      <c r="T282" s="166">
        <v>0</v>
      </c>
      <c r="U282" s="166">
        <v>0</v>
      </c>
      <c r="V282" s="118">
        <v>0</v>
      </c>
      <c r="W282" s="166">
        <v>0</v>
      </c>
      <c r="X282" s="166">
        <v>0</v>
      </c>
      <c r="Y282" s="166">
        <v>0</v>
      </c>
      <c r="Z282" s="166">
        <v>0</v>
      </c>
      <c r="AA282" s="118">
        <v>0</v>
      </c>
      <c r="AB282" s="118">
        <v>0</v>
      </c>
      <c r="AC282" s="118">
        <v>0</v>
      </c>
      <c r="AD282" s="118">
        <v>0</v>
      </c>
      <c r="AE282" s="118">
        <v>0</v>
      </c>
      <c r="AF282" s="118">
        <v>0</v>
      </c>
      <c r="AH282" s="207">
        <v>0</v>
      </c>
      <c r="AI282" s="196" t="str">
        <f t="shared" si="140"/>
        <v>ns</v>
      </c>
      <c r="AJ282" s="199"/>
      <c r="AK282" s="207">
        <v>0</v>
      </c>
      <c r="AL282" s="196" t="str">
        <f t="shared" si="141"/>
        <v>ns</v>
      </c>
      <c r="AM282" s="199"/>
      <c r="AN282" s="207">
        <v>0</v>
      </c>
      <c r="AO282" s="196" t="str">
        <f t="shared" si="152"/>
        <v>ns</v>
      </c>
      <c r="AS282" s="146" t="b">
        <f t="shared" si="142"/>
        <v>1</v>
      </c>
      <c r="AT282" s="146" t="b">
        <f t="shared" si="143"/>
        <v>1</v>
      </c>
      <c r="AU282" s="146" t="b">
        <f t="shared" si="144"/>
        <v>1</v>
      </c>
      <c r="AV282" s="146" t="b">
        <f t="shared" si="145"/>
        <v>1</v>
      </c>
    </row>
    <row r="283" spans="1:48" ht="13">
      <c r="A283" s="26" t="s">
        <v>324</v>
      </c>
      <c r="B283" s="33" t="s">
        <v>56</v>
      </c>
      <c r="C283" s="73">
        <v>498</v>
      </c>
      <c r="D283" s="73">
        <v>285</v>
      </c>
      <c r="E283" s="73">
        <v>337</v>
      </c>
      <c r="F283" s="73">
        <v>44</v>
      </c>
      <c r="G283" s="74">
        <v>1164</v>
      </c>
      <c r="H283" s="73">
        <v>223.46</v>
      </c>
      <c r="I283" s="73">
        <v>417.108</v>
      </c>
      <c r="J283" s="87">
        <v>514.47299999999996</v>
      </c>
      <c r="K283" s="87">
        <v>357.11799999999999</v>
      </c>
      <c r="L283" s="74">
        <v>1512.1590000000001</v>
      </c>
      <c r="M283" s="169">
        <v>367.55099999999999</v>
      </c>
      <c r="N283" s="169">
        <v>545.80399999999997</v>
      </c>
      <c r="O283" s="169">
        <v>560.99300000000005</v>
      </c>
      <c r="P283" s="169">
        <v>399.34</v>
      </c>
      <c r="Q283" s="74">
        <v>1873.6880000000001</v>
      </c>
      <c r="R283" s="169">
        <v>286.19200000000001</v>
      </c>
      <c r="S283" s="169">
        <v>713.44399999999996</v>
      </c>
      <c r="T283" s="169">
        <v>516.55799999999999</v>
      </c>
      <c r="U283" s="169">
        <v>361.16500000000002</v>
      </c>
      <c r="V283" s="74">
        <v>1877.3589999999999</v>
      </c>
      <c r="W283" s="169">
        <v>318.67099999999999</v>
      </c>
      <c r="X283" s="169">
        <v>550.11599999999999</v>
      </c>
      <c r="Y283" s="169">
        <v>488.69499999999999</v>
      </c>
      <c r="Z283" s="169">
        <v>417.84100000000001</v>
      </c>
      <c r="AA283" s="74">
        <v>1775.3230000000001</v>
      </c>
      <c r="AB283" s="74">
        <v>301.45499999999998</v>
      </c>
      <c r="AC283" s="74">
        <v>382.55</v>
      </c>
      <c r="AD283" s="74">
        <v>430.089</v>
      </c>
      <c r="AE283" s="74">
        <v>350.31299999999999</v>
      </c>
      <c r="AF283" s="74">
        <v>1464.4069999999999</v>
      </c>
      <c r="AH283" s="210">
        <v>417.84100000000001</v>
      </c>
      <c r="AI283" s="196">
        <f t="shared" si="140"/>
        <v>-0.16161171354654047</v>
      </c>
      <c r="AJ283" s="196"/>
      <c r="AK283" s="210">
        <v>430.089</v>
      </c>
      <c r="AL283" s="196">
        <f t="shared" si="141"/>
        <v>-0.18548718986070323</v>
      </c>
      <c r="AM283" s="196"/>
      <c r="AN283" s="210">
        <v>1877.3589999999999</v>
      </c>
      <c r="AO283" s="196">
        <f t="shared" si="152"/>
        <v>-5.4350819422390617E-2</v>
      </c>
      <c r="AS283" s="146" t="b">
        <f t="shared" si="142"/>
        <v>0</v>
      </c>
      <c r="AT283" s="146" t="b">
        <f t="shared" si="143"/>
        <v>0</v>
      </c>
      <c r="AU283" s="146" t="b">
        <f t="shared" si="144"/>
        <v>1</v>
      </c>
      <c r="AV283" s="146" t="b">
        <f t="shared" si="145"/>
        <v>1</v>
      </c>
    </row>
    <row r="284" spans="1:48" ht="13">
      <c r="A284" s="26" t="s">
        <v>325</v>
      </c>
      <c r="B284" s="34" t="s">
        <v>58</v>
      </c>
      <c r="C284" s="113">
        <v>-171</v>
      </c>
      <c r="D284" s="113">
        <v>-201</v>
      </c>
      <c r="E284" s="113">
        <v>-42</v>
      </c>
      <c r="F284" s="113">
        <v>7</v>
      </c>
      <c r="G284" s="118">
        <v>-407</v>
      </c>
      <c r="H284" s="113">
        <v>-72.878</v>
      </c>
      <c r="I284" s="113">
        <v>-92.855000000000004</v>
      </c>
      <c r="J284" s="85">
        <v>-62.944000000000003</v>
      </c>
      <c r="K284" s="85">
        <v>-106.86499999999999</v>
      </c>
      <c r="L284" s="118">
        <v>-335.54199999999997</v>
      </c>
      <c r="M284" s="166">
        <v>-75.632999999999996</v>
      </c>
      <c r="N284" s="166">
        <v>-148.93700000000001</v>
      </c>
      <c r="O284" s="166">
        <v>-184.917</v>
      </c>
      <c r="P284" s="166">
        <v>-255.00399999999999</v>
      </c>
      <c r="Q284" s="118">
        <v>-664.49099999999999</v>
      </c>
      <c r="R284" s="166">
        <v>-97.409000000000006</v>
      </c>
      <c r="S284" s="166">
        <v>-184.53800000000001</v>
      </c>
      <c r="T284" s="166">
        <v>-149.55000000000001</v>
      </c>
      <c r="U284" s="166">
        <v>-62.375</v>
      </c>
      <c r="V284" s="118">
        <v>-493.87200000000001</v>
      </c>
      <c r="W284" s="166">
        <v>-119.878</v>
      </c>
      <c r="X284" s="166">
        <v>-133.27199999999999</v>
      </c>
      <c r="Y284" s="166">
        <v>-49.994999999999997</v>
      </c>
      <c r="Z284" s="166">
        <v>-51.926000000000002</v>
      </c>
      <c r="AA284" s="118">
        <v>-355.07100000000003</v>
      </c>
      <c r="AB284" s="118">
        <v>-43.378</v>
      </c>
      <c r="AC284" s="118">
        <v>-30.728999999999999</v>
      </c>
      <c r="AD284" s="118">
        <v>-107.232</v>
      </c>
      <c r="AE284" s="118">
        <v>-47.353000000000002</v>
      </c>
      <c r="AF284" s="118">
        <v>-228.69200000000001</v>
      </c>
      <c r="AH284" s="207">
        <v>-51.926000000000002</v>
      </c>
      <c r="AI284" s="196">
        <f t="shared" si="140"/>
        <v>-8.8067634710934817E-2</v>
      </c>
      <c r="AJ284" s="199"/>
      <c r="AK284" s="207">
        <v>-107.232</v>
      </c>
      <c r="AL284" s="196">
        <f t="shared" si="141"/>
        <v>-0.55840607281408539</v>
      </c>
      <c r="AM284" s="199"/>
      <c r="AN284" s="207">
        <v>-493.87200000000001</v>
      </c>
      <c r="AO284" s="196">
        <f t="shared" si="152"/>
        <v>-0.28104650597725722</v>
      </c>
      <c r="AS284" s="146" t="b">
        <f t="shared" si="142"/>
        <v>0</v>
      </c>
      <c r="AT284" s="146" t="b">
        <f t="shared" si="143"/>
        <v>0</v>
      </c>
      <c r="AU284" s="146" t="b">
        <f t="shared" si="144"/>
        <v>1</v>
      </c>
      <c r="AV284" s="146" t="b">
        <f t="shared" si="145"/>
        <v>1</v>
      </c>
    </row>
    <row r="285" spans="1:48" ht="13">
      <c r="A285" s="26" t="s">
        <v>326</v>
      </c>
      <c r="B285" s="34" t="s">
        <v>60</v>
      </c>
      <c r="C285" s="113">
        <v>0</v>
      </c>
      <c r="D285" s="113">
        <v>-1</v>
      </c>
      <c r="E285" s="113">
        <v>-1</v>
      </c>
      <c r="F285" s="113">
        <v>0</v>
      </c>
      <c r="G285" s="118">
        <v>-2</v>
      </c>
      <c r="H285" s="113">
        <v>-9.0999999999999998E-2</v>
      </c>
      <c r="I285" s="113">
        <v>11.255000000000001</v>
      </c>
      <c r="J285" s="85">
        <v>-0.35699999999999998</v>
      </c>
      <c r="K285" s="85">
        <v>0.09</v>
      </c>
      <c r="L285" s="118">
        <v>10.897</v>
      </c>
      <c r="M285" s="166">
        <v>0</v>
      </c>
      <c r="N285" s="166">
        <v>0</v>
      </c>
      <c r="O285" s="166">
        <v>0</v>
      </c>
      <c r="P285" s="166">
        <v>0</v>
      </c>
      <c r="Q285" s="118">
        <v>0</v>
      </c>
      <c r="R285" s="166">
        <v>0</v>
      </c>
      <c r="S285" s="166">
        <v>0</v>
      </c>
      <c r="T285" s="166">
        <v>0</v>
      </c>
      <c r="U285" s="166">
        <v>0</v>
      </c>
      <c r="V285" s="118">
        <v>0</v>
      </c>
      <c r="W285" s="166">
        <v>0</v>
      </c>
      <c r="X285" s="166">
        <v>0</v>
      </c>
      <c r="Y285" s="166">
        <v>0</v>
      </c>
      <c r="Z285" s="166">
        <v>0</v>
      </c>
      <c r="AA285" s="118">
        <v>0</v>
      </c>
      <c r="AB285" s="118">
        <v>0</v>
      </c>
      <c r="AC285" s="118">
        <v>0</v>
      </c>
      <c r="AD285" s="118">
        <v>0</v>
      </c>
      <c r="AE285" s="118">
        <v>0</v>
      </c>
      <c r="AF285" s="118">
        <v>0</v>
      </c>
      <c r="AH285" s="207">
        <v>0</v>
      </c>
      <c r="AI285" s="196" t="str">
        <f t="shared" si="140"/>
        <v>ns</v>
      </c>
      <c r="AJ285" s="199"/>
      <c r="AK285" s="207">
        <v>0</v>
      </c>
      <c r="AL285" s="196" t="str">
        <f t="shared" si="141"/>
        <v>ns</v>
      </c>
      <c r="AM285" s="199"/>
      <c r="AN285" s="207">
        <v>0</v>
      </c>
      <c r="AO285" s="196" t="str">
        <f t="shared" si="152"/>
        <v>ns</v>
      </c>
      <c r="AS285" s="146" t="b">
        <f t="shared" si="142"/>
        <v>1</v>
      </c>
      <c r="AT285" s="146" t="b">
        <f t="shared" si="143"/>
        <v>1</v>
      </c>
      <c r="AU285" s="146" t="b">
        <f t="shared" si="144"/>
        <v>1</v>
      </c>
      <c r="AV285" s="146" t="b">
        <f t="shared" si="145"/>
        <v>1</v>
      </c>
    </row>
    <row r="286" spans="1:48" ht="13">
      <c r="A286" s="26" t="s">
        <v>327</v>
      </c>
      <c r="B286" s="33" t="s">
        <v>62</v>
      </c>
      <c r="C286" s="73">
        <v>327</v>
      </c>
      <c r="D286" s="73">
        <v>83</v>
      </c>
      <c r="E286" s="73">
        <v>294</v>
      </c>
      <c r="F286" s="73">
        <v>51</v>
      </c>
      <c r="G286" s="74">
        <v>755</v>
      </c>
      <c r="H286" s="73">
        <v>150.49100000000001</v>
      </c>
      <c r="I286" s="73">
        <v>335.50799999999998</v>
      </c>
      <c r="J286" s="87">
        <v>451.17200000000003</v>
      </c>
      <c r="K286" s="87">
        <v>250.34299999999999</v>
      </c>
      <c r="L286" s="74">
        <v>1187.5139999999999</v>
      </c>
      <c r="M286" s="169">
        <v>291.91800000000001</v>
      </c>
      <c r="N286" s="169">
        <v>396.86700000000002</v>
      </c>
      <c r="O286" s="169">
        <v>376.07600000000002</v>
      </c>
      <c r="P286" s="169">
        <v>144.33600000000001</v>
      </c>
      <c r="Q286" s="74">
        <v>1209.1969999999999</v>
      </c>
      <c r="R286" s="169">
        <v>188.78299999999999</v>
      </c>
      <c r="S286" s="169">
        <v>528.90599999999995</v>
      </c>
      <c r="T286" s="169">
        <v>367.00799999999998</v>
      </c>
      <c r="U286" s="169">
        <v>298.79000000000002</v>
      </c>
      <c r="V286" s="74">
        <v>1383.4870000000001</v>
      </c>
      <c r="W286" s="169">
        <v>198.79300000000001</v>
      </c>
      <c r="X286" s="169">
        <v>416.84399999999999</v>
      </c>
      <c r="Y286" s="169">
        <v>438.7</v>
      </c>
      <c r="Z286" s="169">
        <v>365.91500000000002</v>
      </c>
      <c r="AA286" s="74">
        <v>1420.252</v>
      </c>
      <c r="AB286" s="74">
        <v>258.077</v>
      </c>
      <c r="AC286" s="74">
        <v>351.82100000000003</v>
      </c>
      <c r="AD286" s="74">
        <v>322.85700000000003</v>
      </c>
      <c r="AE286" s="74">
        <v>302.95999999999998</v>
      </c>
      <c r="AF286" s="74">
        <v>1235.7149999999999</v>
      </c>
      <c r="AH286" s="210">
        <v>365.91500000000002</v>
      </c>
      <c r="AI286" s="196">
        <f t="shared" si="140"/>
        <v>-0.17204815325963685</v>
      </c>
      <c r="AJ286" s="196"/>
      <c r="AK286" s="210">
        <v>322.85700000000003</v>
      </c>
      <c r="AL286" s="196">
        <f t="shared" si="141"/>
        <v>-6.162790337517865E-2</v>
      </c>
      <c r="AM286" s="196"/>
      <c r="AN286" s="210">
        <v>1383.4870000000001</v>
      </c>
      <c r="AO286" s="196">
        <f t="shared" si="152"/>
        <v>2.657415646117367E-2</v>
      </c>
      <c r="AS286" s="146" t="b">
        <f t="shared" si="142"/>
        <v>0</v>
      </c>
      <c r="AT286" s="146" t="b">
        <f t="shared" si="143"/>
        <v>0</v>
      </c>
      <c r="AU286" s="146" t="b">
        <f t="shared" si="144"/>
        <v>1</v>
      </c>
      <c r="AV286" s="146" t="b">
        <f t="shared" si="145"/>
        <v>1</v>
      </c>
    </row>
    <row r="287" spans="1:48" ht="13">
      <c r="A287" s="26" t="s">
        <v>328</v>
      </c>
      <c r="B287" s="34" t="s">
        <v>64</v>
      </c>
      <c r="C287" s="113">
        <v>-7</v>
      </c>
      <c r="D287" s="113">
        <v>-1</v>
      </c>
      <c r="E287" s="113">
        <v>-7</v>
      </c>
      <c r="F287" s="113">
        <v>-1</v>
      </c>
      <c r="G287" s="118">
        <v>-16</v>
      </c>
      <c r="H287" s="113">
        <v>-3.3279999999999998</v>
      </c>
      <c r="I287" s="113">
        <v>-4.46</v>
      </c>
      <c r="J287" s="113">
        <v>-14.632999999999999</v>
      </c>
      <c r="K287" s="113">
        <v>-3.6880000000000002</v>
      </c>
      <c r="L287" s="118">
        <v>-26.109000000000002</v>
      </c>
      <c r="M287" s="166">
        <v>-6.5860000000000003</v>
      </c>
      <c r="N287" s="166">
        <v>-7.7729999999999997</v>
      </c>
      <c r="O287" s="166">
        <v>-7.6059999999999999</v>
      </c>
      <c r="P287" s="166">
        <v>-3.4940000000000002</v>
      </c>
      <c r="Q287" s="118">
        <v>-25.459</v>
      </c>
      <c r="R287" s="166">
        <v>-3.948</v>
      </c>
      <c r="S287" s="166">
        <v>-11.564</v>
      </c>
      <c r="T287" s="166">
        <v>-7.7960000000000003</v>
      </c>
      <c r="U287" s="166">
        <v>-6.2110000000000003</v>
      </c>
      <c r="V287" s="118">
        <v>-29.518999999999998</v>
      </c>
      <c r="W287" s="166">
        <v>-4.3840000000000003</v>
      </c>
      <c r="X287" s="166">
        <v>-8.5660000000000007</v>
      </c>
      <c r="Y287" s="166">
        <v>-9.5739999999999998</v>
      </c>
      <c r="Z287" s="166">
        <v>-9.532</v>
      </c>
      <c r="AA287" s="118">
        <v>-32.055999999999997</v>
      </c>
      <c r="AB287" s="118">
        <v>-5.3920000000000003</v>
      </c>
      <c r="AC287" s="118">
        <v>-7.0250000000000004</v>
      </c>
      <c r="AD287" s="118">
        <v>-6.5890000000000004</v>
      </c>
      <c r="AE287" s="118">
        <v>-7.1210000000000004</v>
      </c>
      <c r="AF287" s="118">
        <v>-26.126999999999999</v>
      </c>
      <c r="AH287" s="207">
        <v>-9.532</v>
      </c>
      <c r="AI287" s="196">
        <f t="shared" si="140"/>
        <v>-0.2529374737725556</v>
      </c>
      <c r="AJ287" s="196"/>
      <c r="AK287" s="207">
        <v>-6.5890000000000004</v>
      </c>
      <c r="AL287" s="196">
        <f t="shared" si="141"/>
        <v>8.0740628319927232E-2</v>
      </c>
      <c r="AM287" s="196"/>
      <c r="AN287" s="207">
        <v>-29.518999999999998</v>
      </c>
      <c r="AO287" s="196">
        <f t="shared" si="152"/>
        <v>8.5944645821335319E-2</v>
      </c>
      <c r="AS287" s="146" t="b">
        <f t="shared" si="142"/>
        <v>0</v>
      </c>
      <c r="AT287" s="146" t="b">
        <f t="shared" si="143"/>
        <v>0</v>
      </c>
      <c r="AU287" s="146" t="b">
        <f t="shared" si="144"/>
        <v>1</v>
      </c>
      <c r="AV287" s="146" t="b">
        <f t="shared" si="145"/>
        <v>1</v>
      </c>
    </row>
    <row r="288" spans="1:48" ht="13">
      <c r="A288" s="26" t="s">
        <v>329</v>
      </c>
      <c r="B288" s="41" t="s">
        <v>66</v>
      </c>
      <c r="C288" s="74">
        <v>320</v>
      </c>
      <c r="D288" s="74">
        <v>82</v>
      </c>
      <c r="E288" s="74">
        <v>287</v>
      </c>
      <c r="F288" s="74">
        <v>50</v>
      </c>
      <c r="G288" s="74">
        <v>739</v>
      </c>
      <c r="H288" s="74">
        <v>147.16300000000001</v>
      </c>
      <c r="I288" s="74">
        <v>331.048</v>
      </c>
      <c r="J288" s="88">
        <v>436.53899999999999</v>
      </c>
      <c r="K288" s="88">
        <v>246.655</v>
      </c>
      <c r="L288" s="74">
        <v>1161.405</v>
      </c>
      <c r="M288" s="170">
        <v>285.33199999999999</v>
      </c>
      <c r="N288" s="170">
        <v>389.09399999999999</v>
      </c>
      <c r="O288" s="170">
        <v>368.47</v>
      </c>
      <c r="P288" s="170">
        <v>140.84200000000001</v>
      </c>
      <c r="Q288" s="74">
        <v>1183.7380000000001</v>
      </c>
      <c r="R288" s="170">
        <v>184.83500000000001</v>
      </c>
      <c r="S288" s="170">
        <v>517.34199999999998</v>
      </c>
      <c r="T288" s="170">
        <v>359.21199999999999</v>
      </c>
      <c r="U288" s="170">
        <v>292.57900000000001</v>
      </c>
      <c r="V288" s="74">
        <v>1353.9680000000001</v>
      </c>
      <c r="W288" s="170">
        <v>194.40899999999999</v>
      </c>
      <c r="X288" s="170">
        <v>408.27800000000002</v>
      </c>
      <c r="Y288" s="170">
        <v>429.12599999999998</v>
      </c>
      <c r="Z288" s="170">
        <v>356.38299999999998</v>
      </c>
      <c r="AA288" s="74">
        <v>1388.1959999999999</v>
      </c>
      <c r="AB288" s="74">
        <v>252.685</v>
      </c>
      <c r="AC288" s="74">
        <v>344.79599999999999</v>
      </c>
      <c r="AD288" s="74">
        <v>316.26799999999997</v>
      </c>
      <c r="AE288" s="74">
        <v>295.839</v>
      </c>
      <c r="AF288" s="74">
        <v>1209.588</v>
      </c>
      <c r="AH288" s="210">
        <v>356.38299999999998</v>
      </c>
      <c r="AI288" s="196">
        <f t="shared" si="140"/>
        <v>-0.16988464657405089</v>
      </c>
      <c r="AJ288" s="196"/>
      <c r="AK288" s="210">
        <v>316.26799999999997</v>
      </c>
      <c r="AL288" s="196">
        <f t="shared" si="141"/>
        <v>-6.4593951964789231E-2</v>
      </c>
      <c r="AM288" s="196"/>
      <c r="AN288" s="210">
        <v>1353.9680000000001</v>
      </c>
      <c r="AO288" s="196">
        <f t="shared" si="152"/>
        <v>2.5279770275220548E-2</v>
      </c>
      <c r="AS288" s="146" t="b">
        <f t="shared" si="142"/>
        <v>0</v>
      </c>
      <c r="AT288" s="146" t="b">
        <f t="shared" si="143"/>
        <v>0</v>
      </c>
      <c r="AU288" s="146" t="b">
        <f t="shared" si="144"/>
        <v>1</v>
      </c>
      <c r="AV288" s="146" t="b">
        <f t="shared" si="145"/>
        <v>1</v>
      </c>
    </row>
    <row r="289" spans="1:48" ht="13">
      <c r="A289" s="127" t="s">
        <v>298</v>
      </c>
      <c r="B289" s="36" t="s">
        <v>299</v>
      </c>
      <c r="C289" s="110">
        <v>6</v>
      </c>
      <c r="D289" s="110">
        <v>82</v>
      </c>
      <c r="E289" s="110">
        <v>50</v>
      </c>
      <c r="F289" s="111">
        <v>-62</v>
      </c>
      <c r="G289" s="112">
        <v>76</v>
      </c>
      <c r="H289" s="111">
        <f t="shared" ref="H289:X289" si="153">H311+H333</f>
        <v>9</v>
      </c>
      <c r="I289" s="111">
        <f t="shared" si="153"/>
        <v>-1.84</v>
      </c>
      <c r="J289" s="111">
        <f t="shared" si="153"/>
        <v>-44.264199999999995</v>
      </c>
      <c r="K289" s="111">
        <f t="shared" si="153"/>
        <v>-2.9040079999999975</v>
      </c>
      <c r="L289" s="112">
        <f t="shared" si="153"/>
        <v>-49.008207999999996</v>
      </c>
      <c r="M289" s="111">
        <f t="shared" si="153"/>
        <v>-45.795000000000002</v>
      </c>
      <c r="N289" s="111">
        <f t="shared" si="153"/>
        <v>-18.306513462000005</v>
      </c>
      <c r="O289" s="111">
        <f t="shared" si="153"/>
        <v>-8.6691252104548511</v>
      </c>
      <c r="P289" s="111">
        <f t="shared" si="153"/>
        <v>-5.9430000000000005</v>
      </c>
      <c r="Q289" s="112">
        <f t="shared" si="153"/>
        <v>-32.918638672454861</v>
      </c>
      <c r="R289" s="111">
        <f t="shared" si="153"/>
        <v>6.4225631964237335</v>
      </c>
      <c r="S289" s="111">
        <f t="shared" si="153"/>
        <v>18.990536961917407</v>
      </c>
      <c r="T289" s="111">
        <f t="shared" si="153"/>
        <v>-15.508594225078738</v>
      </c>
      <c r="U289" s="111">
        <f t="shared" si="153"/>
        <v>23.018858073855821</v>
      </c>
      <c r="V289" s="112">
        <f t="shared" si="153"/>
        <v>26.500800810694486</v>
      </c>
      <c r="W289" s="111">
        <f t="shared" ref="W289" si="154">W311+W333</f>
        <v>-19.621725403432151</v>
      </c>
      <c r="X289" s="111">
        <f t="shared" si="153"/>
        <v>-8.8014146844885079</v>
      </c>
      <c r="Y289" s="111">
        <f t="shared" ref="Y289" si="155">Y311+Y333</f>
        <v>-2.8559999999999999</v>
      </c>
      <c r="Z289" s="111">
        <f t="shared" ref="Z289:AA289" si="156">Z311+Z333</f>
        <v>-15.66451386</v>
      </c>
      <c r="AA289" s="112">
        <f t="shared" si="156"/>
        <v>-46.943653947920666</v>
      </c>
      <c r="AB289" s="112">
        <f t="shared" ref="AB289:AC289" si="157">AB311+AB333</f>
        <v>67.651459041976182</v>
      </c>
      <c r="AC289" s="112">
        <f t="shared" si="157"/>
        <v>-54.70509400000001</v>
      </c>
      <c r="AD289" s="112">
        <f t="shared" ref="AD289:AF289" si="158">AD311+AD333</f>
        <v>9.1194749999999978</v>
      </c>
      <c r="AE289" s="112">
        <f t="shared" si="158"/>
        <v>-7.0873139785744712</v>
      </c>
      <c r="AF289" s="112">
        <f t="shared" si="158"/>
        <v>14.9785260634017</v>
      </c>
      <c r="AH289" s="200">
        <f>AH311+AH333</f>
        <v>-15.66451386</v>
      </c>
      <c r="AI289" s="196">
        <f t="shared" si="140"/>
        <v>-0.54755608492439545</v>
      </c>
      <c r="AJ289" s="201"/>
      <c r="AK289" s="200">
        <f>AK311+AK333</f>
        <v>9.1194749999999978</v>
      </c>
      <c r="AL289" s="196" t="str">
        <f t="shared" si="141"/>
        <v>ns</v>
      </c>
      <c r="AM289" s="201"/>
      <c r="AN289" s="200">
        <f>AN311+AN333</f>
        <v>26.500800810694486</v>
      </c>
      <c r="AO289" s="196" t="str">
        <f t="shared" si="152"/>
        <v>ns</v>
      </c>
      <c r="AP289" s="202"/>
      <c r="AQ289" s="202"/>
      <c r="AR289" s="202"/>
      <c r="AS289" s="202" t="b">
        <f t="shared" si="142"/>
        <v>0</v>
      </c>
      <c r="AT289" s="202" t="b">
        <f t="shared" si="143"/>
        <v>0</v>
      </c>
      <c r="AU289" s="202" t="b">
        <f t="shared" si="144"/>
        <v>1</v>
      </c>
      <c r="AV289" s="202" t="b">
        <f t="shared" si="145"/>
        <v>0</v>
      </c>
    </row>
    <row r="290" spans="1:48" ht="13">
      <c r="A290" s="26"/>
      <c r="H290" s="100"/>
      <c r="I290" s="100"/>
      <c r="J290" s="113"/>
      <c r="K290" s="113"/>
      <c r="L290" s="100"/>
      <c r="M290" s="165"/>
      <c r="N290" s="165"/>
      <c r="O290" s="165"/>
      <c r="P290" s="165"/>
      <c r="Q290" s="100"/>
      <c r="R290" s="165"/>
      <c r="S290" s="165"/>
      <c r="T290" s="165"/>
      <c r="U290" s="165"/>
      <c r="V290" s="100"/>
      <c r="W290" s="165"/>
      <c r="X290" s="165"/>
      <c r="Y290" s="165"/>
      <c r="Z290" s="165"/>
      <c r="AA290" s="165"/>
      <c r="AB290" s="165"/>
      <c r="AC290" s="165"/>
      <c r="AD290" s="165"/>
      <c r="AE290" s="165"/>
      <c r="AF290" s="165"/>
      <c r="AH290" s="208"/>
      <c r="AI290" s="205"/>
      <c r="AJ290" s="205"/>
      <c r="AK290" s="208"/>
      <c r="AL290" s="205"/>
      <c r="AM290" s="205"/>
      <c r="AN290" s="208"/>
      <c r="AO290" s="205"/>
    </row>
    <row r="291" spans="1:48" ht="16" thickBot="1">
      <c r="A291" s="26"/>
      <c r="B291" s="131" t="s">
        <v>330</v>
      </c>
      <c r="C291" s="132"/>
      <c r="D291" s="132"/>
      <c r="E291" s="132"/>
      <c r="F291" s="132"/>
      <c r="G291" s="132"/>
      <c r="H291" s="132"/>
      <c r="I291" s="132"/>
      <c r="J291" s="132"/>
      <c r="K291" s="132"/>
      <c r="L291" s="132"/>
      <c r="M291" s="187"/>
      <c r="N291" s="187"/>
      <c r="O291" s="187"/>
      <c r="P291" s="187"/>
      <c r="Q291" s="132"/>
      <c r="R291" s="187"/>
      <c r="S291" s="187"/>
      <c r="T291" s="187"/>
      <c r="U291" s="187"/>
      <c r="V291" s="132"/>
      <c r="W291" s="187"/>
      <c r="X291" s="187"/>
      <c r="Y291" s="187"/>
      <c r="Z291" s="187"/>
      <c r="AA291" s="187"/>
      <c r="AB291" s="187"/>
      <c r="AC291" s="187"/>
      <c r="AD291" s="187"/>
      <c r="AE291" s="187"/>
      <c r="AF291" s="187"/>
      <c r="AH291" s="225"/>
      <c r="AI291" s="225"/>
      <c r="AJ291" s="225"/>
      <c r="AK291" s="225"/>
      <c r="AL291" s="225"/>
      <c r="AM291" s="225"/>
      <c r="AN291" s="225"/>
      <c r="AO291" s="205"/>
    </row>
    <row r="292" spans="1:48" ht="13">
      <c r="A292" s="26"/>
      <c r="H292" s="100"/>
      <c r="I292" s="100"/>
      <c r="J292" s="100"/>
      <c r="K292" s="100"/>
      <c r="L292" s="100"/>
      <c r="M292" s="156"/>
      <c r="N292" s="156"/>
      <c r="O292" s="156"/>
      <c r="P292" s="156"/>
      <c r="Q292" s="100"/>
      <c r="R292" s="156"/>
      <c r="S292" s="156"/>
      <c r="T292" s="156"/>
      <c r="U292" s="156"/>
      <c r="V292" s="100"/>
      <c r="W292" s="156"/>
      <c r="X292" s="156"/>
      <c r="Y292" s="156"/>
      <c r="Z292" s="156"/>
      <c r="AA292" s="156"/>
      <c r="AB292" s="156"/>
      <c r="AC292" s="156"/>
      <c r="AD292" s="156"/>
      <c r="AE292" s="156"/>
      <c r="AF292" s="156"/>
      <c r="AI292" s="205"/>
      <c r="AJ292" s="205"/>
      <c r="AL292" s="205"/>
      <c r="AM292" s="205"/>
      <c r="AO292" s="205"/>
    </row>
    <row r="293" spans="1:48" ht="26">
      <c r="A293" s="26"/>
      <c r="B293" s="133" t="s">
        <v>36</v>
      </c>
      <c r="C293" s="134" t="s">
        <v>112</v>
      </c>
      <c r="D293" s="134" t="s">
        <v>113</v>
      </c>
      <c r="E293" s="134" t="s">
        <v>114</v>
      </c>
      <c r="F293" s="134" t="s">
        <v>115</v>
      </c>
      <c r="G293" s="134" t="s">
        <v>116</v>
      </c>
      <c r="H293" s="134" t="str">
        <f t="shared" ref="H293:AF293" si="159">H$14</f>
        <v>Q1-16
Stated</v>
      </c>
      <c r="I293" s="134" t="str">
        <f t="shared" si="159"/>
        <v>Q2-16
Stated</v>
      </c>
      <c r="J293" s="134" t="str">
        <f t="shared" si="159"/>
        <v>Q3-16
Stated</v>
      </c>
      <c r="K293" s="134" t="str">
        <f t="shared" si="159"/>
        <v>Q4-16
Stated</v>
      </c>
      <c r="L293" s="134" t="str">
        <f t="shared" si="159"/>
        <v>FY-2016
Stated</v>
      </c>
      <c r="M293" s="188" t="str">
        <f t="shared" si="159"/>
        <v>Q1-17
Stated</v>
      </c>
      <c r="N293" s="188" t="str">
        <f t="shared" si="159"/>
        <v>Q2-17
Stated</v>
      </c>
      <c r="O293" s="188" t="str">
        <f t="shared" si="159"/>
        <v>Q3-17
Stated</v>
      </c>
      <c r="P293" s="188" t="str">
        <f t="shared" si="159"/>
        <v>Q4-17
Stated</v>
      </c>
      <c r="Q293" s="134" t="str">
        <f t="shared" si="159"/>
        <v>FY-2017
Stated</v>
      </c>
      <c r="R293" s="188" t="str">
        <f t="shared" si="159"/>
        <v>Q1-18
Stated</v>
      </c>
      <c r="S293" s="188" t="str">
        <f t="shared" si="159"/>
        <v>Q2-18
Stated</v>
      </c>
      <c r="T293" s="188" t="str">
        <f t="shared" si="159"/>
        <v>Q3-18
Stated</v>
      </c>
      <c r="U293" s="188" t="str">
        <f t="shared" si="159"/>
        <v>Q4-18
Stated</v>
      </c>
      <c r="V293" s="134" t="str">
        <f t="shared" si="159"/>
        <v>FY-2018
Stated</v>
      </c>
      <c r="W293" s="188" t="str">
        <f t="shared" si="159"/>
        <v>Q1-19
Stated</v>
      </c>
      <c r="X293" s="188" t="str">
        <f t="shared" si="159"/>
        <v>Q2-19
Stated</v>
      </c>
      <c r="Y293" s="188" t="str">
        <f t="shared" si="159"/>
        <v>Q3-19
Stated</v>
      </c>
      <c r="Z293" s="188" t="str">
        <f t="shared" si="159"/>
        <v>Q4-19
Stated</v>
      </c>
      <c r="AA293" s="188" t="str">
        <f t="shared" si="159"/>
        <v>FY-2019
Stated</v>
      </c>
      <c r="AB293" s="188" t="str">
        <f t="shared" si="159"/>
        <v>Q1-20
Stated</v>
      </c>
      <c r="AC293" s="188" t="str">
        <f t="shared" si="159"/>
        <v>Q2-20
Stated</v>
      </c>
      <c r="AD293" s="188" t="str">
        <f t="shared" si="159"/>
        <v>Q3-20
Stated</v>
      </c>
      <c r="AE293" s="188" t="str">
        <f t="shared" si="159"/>
        <v>Q4-20
Stated</v>
      </c>
      <c r="AF293" s="188" t="str">
        <f t="shared" si="159"/>
        <v>FY-2020
Stated</v>
      </c>
      <c r="AH293" s="162" t="str">
        <f t="shared" ref="AH293" si="160">AH$14</f>
        <v>Q4-19
Stated</v>
      </c>
      <c r="AI293" s="163" t="str">
        <f>AI$14</f>
        <v>Q4/Q4</v>
      </c>
      <c r="AJ293" s="163"/>
      <c r="AK293" s="162" t="str">
        <f>AK$14</f>
        <v>Q3-20
Stated</v>
      </c>
      <c r="AL293" s="163" t="str">
        <f>AL$14</f>
        <v>Q4/Q3</v>
      </c>
      <c r="AM293" s="163"/>
      <c r="AN293" s="162" t="str">
        <f>AN$14</f>
        <v>FY-2018
Stated</v>
      </c>
      <c r="AO293" s="163" t="str">
        <f>AO$14</f>
        <v>FY/FY</v>
      </c>
    </row>
    <row r="294" spans="1:48" ht="13">
      <c r="A294" s="26"/>
      <c r="B294" s="31"/>
      <c r="H294" s="100"/>
      <c r="I294" s="100"/>
      <c r="J294" s="100"/>
      <c r="K294" s="100"/>
      <c r="L294" s="100"/>
      <c r="M294" s="156"/>
      <c r="N294" s="156"/>
      <c r="O294" s="156"/>
      <c r="P294" s="156"/>
      <c r="Q294" s="100"/>
      <c r="R294" s="156"/>
      <c r="S294" s="156"/>
      <c r="T294" s="156"/>
      <c r="U294" s="156"/>
      <c r="V294" s="100"/>
      <c r="W294" s="156"/>
      <c r="X294" s="156"/>
      <c r="Y294" s="156"/>
      <c r="Z294" s="156"/>
      <c r="AA294" s="156"/>
      <c r="AB294" s="156"/>
      <c r="AC294" s="156"/>
      <c r="AD294" s="156"/>
      <c r="AE294" s="156"/>
      <c r="AF294" s="156"/>
      <c r="AI294" s="205"/>
      <c r="AJ294" s="205"/>
      <c r="AL294" s="205"/>
      <c r="AM294" s="205"/>
      <c r="AO294" s="205"/>
    </row>
    <row r="295" spans="1:48" ht="13">
      <c r="A295" s="120" t="s">
        <v>331</v>
      </c>
      <c r="B295" s="44" t="s">
        <v>38</v>
      </c>
      <c r="C295" s="121">
        <v>548</v>
      </c>
      <c r="D295" s="121">
        <v>611</v>
      </c>
      <c r="E295" s="121">
        <v>538</v>
      </c>
      <c r="F295" s="121">
        <v>490</v>
      </c>
      <c r="G295" s="90">
        <v>2187</v>
      </c>
      <c r="H295" s="121">
        <v>526.16999999999996</v>
      </c>
      <c r="I295" s="121">
        <v>570.97</v>
      </c>
      <c r="J295" s="121">
        <v>557.00300000000004</v>
      </c>
      <c r="K295" s="173">
        <v>539.46500000000003</v>
      </c>
      <c r="L295" s="90">
        <v>2193.6080000000002</v>
      </c>
      <c r="M295" s="174">
        <v>585.98099999999999</v>
      </c>
      <c r="N295" s="174">
        <v>578.51099999999997</v>
      </c>
      <c r="O295" s="174">
        <v>506.08800000000002</v>
      </c>
      <c r="P295" s="174">
        <v>578.09100000000001</v>
      </c>
      <c r="Q295" s="90">
        <v>2248.6709999999998</v>
      </c>
      <c r="R295" s="174">
        <v>582.82500000000005</v>
      </c>
      <c r="S295" s="174">
        <v>688.32299999999998</v>
      </c>
      <c r="T295" s="174">
        <v>638.06100000000004</v>
      </c>
      <c r="U295" s="174">
        <v>595.02200000000005</v>
      </c>
      <c r="V295" s="90">
        <v>2504.2310000000002</v>
      </c>
      <c r="W295" s="174">
        <v>598.35</v>
      </c>
      <c r="X295" s="174">
        <v>672.63900000000001</v>
      </c>
      <c r="Y295" s="174">
        <v>629.92399999999998</v>
      </c>
      <c r="Z295" s="174">
        <v>573.43299999999999</v>
      </c>
      <c r="AA295" s="90">
        <v>2474.346</v>
      </c>
      <c r="AB295" s="90">
        <v>722.15099999999995</v>
      </c>
      <c r="AC295" s="90">
        <v>644.68399999999997</v>
      </c>
      <c r="AD295" s="90">
        <v>602.91899999999998</v>
      </c>
      <c r="AE295" s="90">
        <v>581.77300000000002</v>
      </c>
      <c r="AF295" s="90">
        <v>2551.527</v>
      </c>
      <c r="AH295" s="212">
        <v>573.43299999999999</v>
      </c>
      <c r="AI295" s="196">
        <f t="shared" ref="AI295:AI311" si="161">IF(ISERROR($AE295/AH295),"ns",IF($AE295/AH295&gt;200%,"x"&amp;(ROUND($AE295/AH295,1)),IF($AE295/AH295&lt;0,"ns",$AE295/AH295-1)))</f>
        <v>1.4543983342430566E-2</v>
      </c>
      <c r="AJ295" s="213"/>
      <c r="AK295" s="212">
        <v>602.91899999999998</v>
      </c>
      <c r="AL295" s="196">
        <f t="shared" ref="AL295:AL311" si="162">IF(ISERROR($AE295/AK295),"ns",IF($AE295/AK295&gt;200%,"x"&amp;(ROUND($AE295/AK295,1)),IF($AE295/AK295&lt;0,"ns",$AE295/AK295-1)))</f>
        <v>-3.5072704625331075E-2</v>
      </c>
      <c r="AM295" s="213"/>
      <c r="AN295" s="212">
        <v>2504.2310000000002</v>
      </c>
      <c r="AO295" s="196">
        <f>IF(ISERROR($AA295/AN295),"ns",IF($AA295/AN295&gt;200%,"x"&amp;(ROUND($AA295/AN295,1)),IF($AA295/AN295&lt;0,"ns",$AA295/AN295-1)))</f>
        <v>-1.1933803231411244E-2</v>
      </c>
      <c r="AP295" s="214"/>
      <c r="AQ295" s="214"/>
      <c r="AR295" s="214"/>
      <c r="AS295" s="214" t="b">
        <f t="shared" ref="AS295:AS311" si="163">AH295=X295</f>
        <v>0</v>
      </c>
      <c r="AT295" s="214" t="b">
        <f t="shared" ref="AT295:AT311" si="164">AK295=AB295</f>
        <v>0</v>
      </c>
      <c r="AU295" s="214" t="b">
        <f t="shared" ref="AU295:AU311" si="165">AN295=V295</f>
        <v>1</v>
      </c>
      <c r="AV295" s="214" t="b">
        <f t="shared" ref="AV295:AV311" si="166">V295=(R:R+S:S+T:T+U:U)</f>
        <v>1</v>
      </c>
    </row>
    <row r="296" spans="1:48" ht="13">
      <c r="A296" s="122" t="s">
        <v>332</v>
      </c>
      <c r="B296" s="46" t="s">
        <v>333</v>
      </c>
      <c r="C296" s="123">
        <v>-4</v>
      </c>
      <c r="D296" s="123">
        <v>25</v>
      </c>
      <c r="E296" s="123">
        <v>36</v>
      </c>
      <c r="F296" s="123">
        <v>-9</v>
      </c>
      <c r="G296" s="91">
        <v>48</v>
      </c>
      <c r="H296" s="123">
        <v>0</v>
      </c>
      <c r="I296" s="123">
        <v>1</v>
      </c>
      <c r="J296" s="123">
        <v>-25</v>
      </c>
      <c r="K296" s="175">
        <v>-1.1999999999999993</v>
      </c>
      <c r="L296" s="91">
        <v>-25.2</v>
      </c>
      <c r="M296" s="176">
        <v>-23.8</v>
      </c>
      <c r="N296" s="176">
        <v>-15.8</v>
      </c>
      <c r="O296" s="176">
        <v>-13.4</v>
      </c>
      <c r="P296" s="176">
        <v>-3.7</v>
      </c>
      <c r="Q296" s="91">
        <v>-32.900000000000006</v>
      </c>
      <c r="R296" s="176">
        <v>4.4000000000000004</v>
      </c>
      <c r="S296" s="176">
        <v>15.2</v>
      </c>
      <c r="T296" s="176">
        <v>-13.700000406370782</v>
      </c>
      <c r="U296" s="176">
        <v>17.099999997767291</v>
      </c>
      <c r="V296" s="91">
        <v>18.599999591396511</v>
      </c>
      <c r="W296" s="176">
        <v>-19.3</v>
      </c>
      <c r="X296" s="176">
        <v>-7.6</v>
      </c>
      <c r="Y296" s="176">
        <v>-1.3</v>
      </c>
      <c r="Z296" s="176">
        <v>-15.6</v>
      </c>
      <c r="AA296" s="91">
        <v>-43.8</v>
      </c>
      <c r="AB296" s="91">
        <v>122.5</v>
      </c>
      <c r="AC296" s="91">
        <v>-74.900000000000006</v>
      </c>
      <c r="AD296" s="91">
        <v>-6.9</v>
      </c>
      <c r="AE296" s="91">
        <v>-30.413</v>
      </c>
      <c r="AF296" s="91">
        <v>10.286999999999992</v>
      </c>
      <c r="AH296" s="215">
        <v>-15.6</v>
      </c>
      <c r="AI296" s="196">
        <f t="shared" si="161"/>
        <v>0.94955128205128214</v>
      </c>
      <c r="AJ296" s="216"/>
      <c r="AK296" s="215">
        <v>-6.9</v>
      </c>
      <c r="AL296" s="196" t="str">
        <f t="shared" si="162"/>
        <v>x4,4</v>
      </c>
      <c r="AM296" s="216"/>
      <c r="AN296" s="215">
        <v>18.599999591396511</v>
      </c>
      <c r="AO296" s="196" t="str">
        <f t="shared" ref="AO296:AO311" si="167">IF(ISERROR($AA296/AN296),"ns",IF($AA296/AN296&gt;200%,"x"&amp;(ROUND($AA296/AN296,1)),IF($AA296/AN296&lt;0,"ns",$AA296/AN296-1)))</f>
        <v>ns</v>
      </c>
      <c r="AP296" s="214"/>
      <c r="AQ296" s="214"/>
      <c r="AR296" s="214"/>
      <c r="AS296" s="214" t="b">
        <f t="shared" si="163"/>
        <v>0</v>
      </c>
      <c r="AT296" s="214" t="b">
        <f t="shared" si="164"/>
        <v>0</v>
      </c>
      <c r="AU296" s="214" t="b">
        <f t="shared" si="165"/>
        <v>1</v>
      </c>
      <c r="AV296" s="214" t="b">
        <f t="shared" si="166"/>
        <v>0</v>
      </c>
    </row>
    <row r="297" spans="1:48" ht="13">
      <c r="A297" s="26" t="s">
        <v>334</v>
      </c>
      <c r="B297" s="34" t="s">
        <v>40</v>
      </c>
      <c r="C297" s="113">
        <v>-266</v>
      </c>
      <c r="D297" s="113">
        <v>-221</v>
      </c>
      <c r="E297" s="113">
        <v>-217</v>
      </c>
      <c r="F297" s="113">
        <v>-236</v>
      </c>
      <c r="G297" s="118">
        <v>-940</v>
      </c>
      <c r="H297" s="107">
        <v>-277.983</v>
      </c>
      <c r="I297" s="107">
        <v>-220.42599999999999</v>
      </c>
      <c r="J297" s="107">
        <v>-232.96299999999999</v>
      </c>
      <c r="K297" s="107">
        <v>-241.375</v>
      </c>
      <c r="L297" s="108">
        <v>-972.74699999999996</v>
      </c>
      <c r="M297" s="107">
        <v>-287.12200000000001</v>
      </c>
      <c r="N297" s="107">
        <v>-218.74600000000001</v>
      </c>
      <c r="O297" s="107">
        <v>-220.01400000000001</v>
      </c>
      <c r="P297" s="107">
        <v>-237.892</v>
      </c>
      <c r="Q297" s="108">
        <v>-963.774</v>
      </c>
      <c r="R297" s="107">
        <v>-287.21199999999999</v>
      </c>
      <c r="S297" s="107">
        <v>-250.27799999999999</v>
      </c>
      <c r="T297" s="107">
        <v>-234.518</v>
      </c>
      <c r="U297" s="107">
        <v>-241.23</v>
      </c>
      <c r="V297" s="108">
        <v>-1013.2380000000001</v>
      </c>
      <c r="W297" s="107">
        <v>-294.44799999999998</v>
      </c>
      <c r="X297" s="107">
        <v>-238.01900000000001</v>
      </c>
      <c r="Y297" s="107">
        <v>-251.57900000000001</v>
      </c>
      <c r="Z297" s="107">
        <v>-277.21699999999998</v>
      </c>
      <c r="AA297" s="108">
        <v>-1061.2629999999999</v>
      </c>
      <c r="AB297" s="108">
        <v>-321.30999999999995</v>
      </c>
      <c r="AC297" s="108">
        <v>-294.51</v>
      </c>
      <c r="AD297" s="108">
        <v>-271.18700000000001</v>
      </c>
      <c r="AE297" s="108">
        <v>-268.26400000000001</v>
      </c>
      <c r="AF297" s="108">
        <v>-1155.271</v>
      </c>
      <c r="AH297" s="207">
        <v>-277.21699999999998</v>
      </c>
      <c r="AI297" s="196">
        <f t="shared" si="161"/>
        <v>-3.2295999163110434E-2</v>
      </c>
      <c r="AJ297" s="199"/>
      <c r="AK297" s="207">
        <v>-271.18700000000001</v>
      </c>
      <c r="AL297" s="196">
        <f t="shared" si="162"/>
        <v>-1.0778540269260728E-2</v>
      </c>
      <c r="AM297" s="199"/>
      <c r="AN297" s="207">
        <v>-1013.2380000000001</v>
      </c>
      <c r="AO297" s="196">
        <f t="shared" si="167"/>
        <v>4.7397551216989298E-2</v>
      </c>
      <c r="AS297" s="146" t="b">
        <f t="shared" si="163"/>
        <v>0</v>
      </c>
      <c r="AT297" s="146" t="b">
        <f t="shared" si="164"/>
        <v>0</v>
      </c>
      <c r="AU297" s="146" t="b">
        <f t="shared" si="165"/>
        <v>1</v>
      </c>
      <c r="AV297" s="146" t="b">
        <f t="shared" si="166"/>
        <v>1</v>
      </c>
    </row>
    <row r="298" spans="1:48" ht="13">
      <c r="A298" s="109" t="s">
        <v>335</v>
      </c>
      <c r="B298" s="36" t="s">
        <v>42</v>
      </c>
      <c r="C298" s="110"/>
      <c r="D298" s="110"/>
      <c r="E298" s="110"/>
      <c r="F298" s="111"/>
      <c r="G298" s="112"/>
      <c r="H298" s="111">
        <v>-124.7</v>
      </c>
      <c r="I298" s="111">
        <v>-16.089999999999982</v>
      </c>
      <c r="J298" s="111">
        <v>0</v>
      </c>
      <c r="K298" s="111">
        <v>0</v>
      </c>
      <c r="L298" s="112">
        <v>-140.79</v>
      </c>
      <c r="M298" s="111">
        <v>-31</v>
      </c>
      <c r="N298" s="111">
        <v>-7.6799999999999784</v>
      </c>
      <c r="O298" s="111">
        <v>0</v>
      </c>
      <c r="P298" s="111">
        <v>0</v>
      </c>
      <c r="Q298" s="112">
        <v>-38.679999999999978</v>
      </c>
      <c r="R298" s="111">
        <v>-45.517160815037094</v>
      </c>
      <c r="S298" s="111">
        <v>-0.92126248356134699</v>
      </c>
      <c r="T298" s="111">
        <v>0</v>
      </c>
      <c r="U298" s="111">
        <v>0</v>
      </c>
      <c r="V298" s="112">
        <v>-46.438423298598444</v>
      </c>
      <c r="W298" s="111">
        <v>-44.456887504354</v>
      </c>
      <c r="X298" s="111">
        <v>-0.79229824041019725</v>
      </c>
      <c r="Y298" s="111">
        <v>0</v>
      </c>
      <c r="Z298" s="111">
        <v>1.5398418895529176E-7</v>
      </c>
      <c r="AA298" s="112">
        <v>-45.249185590780009</v>
      </c>
      <c r="AB298" s="112">
        <v>-55.649616593457296</v>
      </c>
      <c r="AC298" s="112">
        <v>-14.856530344256612</v>
      </c>
      <c r="AD298" s="112">
        <v>0</v>
      </c>
      <c r="AE298" s="112">
        <v>0</v>
      </c>
      <c r="AF298" s="112">
        <v>-70.506146937713908</v>
      </c>
      <c r="AH298" s="200">
        <v>1.5398418895529176E-7</v>
      </c>
      <c r="AI298" s="196">
        <f t="shared" si="161"/>
        <v>-1</v>
      </c>
      <c r="AJ298" s="201"/>
      <c r="AK298" s="200">
        <v>0</v>
      </c>
      <c r="AL298" s="196" t="str">
        <f t="shared" si="162"/>
        <v>ns</v>
      </c>
      <c r="AM298" s="201"/>
      <c r="AN298" s="200">
        <v>-46.438423298598444</v>
      </c>
      <c r="AO298" s="196">
        <f t="shared" si="167"/>
        <v>-2.5608916568326423E-2</v>
      </c>
      <c r="AP298" s="202"/>
      <c r="AQ298" s="202"/>
      <c r="AR298" s="202"/>
      <c r="AS298" s="202" t="b">
        <f t="shared" si="163"/>
        <v>0</v>
      </c>
      <c r="AT298" s="202" t="b">
        <f t="shared" si="164"/>
        <v>0</v>
      </c>
      <c r="AU298" s="202" t="b">
        <f t="shared" si="165"/>
        <v>1</v>
      </c>
      <c r="AV298" s="202" t="b">
        <f t="shared" si="166"/>
        <v>1</v>
      </c>
    </row>
    <row r="299" spans="1:48" ht="13">
      <c r="A299" s="26" t="s">
        <v>336</v>
      </c>
      <c r="B299" s="33" t="s">
        <v>44</v>
      </c>
      <c r="C299" s="73">
        <v>282</v>
      </c>
      <c r="D299" s="73">
        <v>390</v>
      </c>
      <c r="E299" s="73">
        <v>321</v>
      </c>
      <c r="F299" s="73">
        <v>254</v>
      </c>
      <c r="G299" s="74">
        <v>1247</v>
      </c>
      <c r="H299" s="73">
        <v>248.18700000000001</v>
      </c>
      <c r="I299" s="73">
        <v>350.54399999999998</v>
      </c>
      <c r="J299" s="87">
        <v>324.04000000000002</v>
      </c>
      <c r="K299" s="87">
        <v>298.08999999999997</v>
      </c>
      <c r="L299" s="74">
        <v>1220.8610000000001</v>
      </c>
      <c r="M299" s="169">
        <v>298.85899999999998</v>
      </c>
      <c r="N299" s="169">
        <v>359.76499999999999</v>
      </c>
      <c r="O299" s="169">
        <v>286.07400000000001</v>
      </c>
      <c r="P299" s="169">
        <v>340.19900000000001</v>
      </c>
      <c r="Q299" s="74">
        <v>1284.8969999999999</v>
      </c>
      <c r="R299" s="169">
        <v>295.613</v>
      </c>
      <c r="S299" s="169">
        <v>438.04500000000002</v>
      </c>
      <c r="T299" s="169">
        <v>403.54300000000001</v>
      </c>
      <c r="U299" s="169">
        <v>353.79199999999997</v>
      </c>
      <c r="V299" s="74">
        <v>1490.9929999999999</v>
      </c>
      <c r="W299" s="169">
        <v>303.90199999999999</v>
      </c>
      <c r="X299" s="169">
        <v>434.62</v>
      </c>
      <c r="Y299" s="169">
        <v>378.34500000000003</v>
      </c>
      <c r="Z299" s="169">
        <v>296.21600000000001</v>
      </c>
      <c r="AA299" s="74">
        <v>1413.0830000000001</v>
      </c>
      <c r="AB299" s="74">
        <v>400.84100000000001</v>
      </c>
      <c r="AC299" s="74">
        <v>350.17399999999998</v>
      </c>
      <c r="AD299" s="74">
        <v>331.73200000000003</v>
      </c>
      <c r="AE299" s="74">
        <v>313.50900000000001</v>
      </c>
      <c r="AF299" s="74">
        <v>1396.2560000000001</v>
      </c>
      <c r="AH299" s="210">
        <v>296.21600000000001</v>
      </c>
      <c r="AI299" s="196">
        <f t="shared" si="161"/>
        <v>5.837969589758818E-2</v>
      </c>
      <c r="AJ299" s="196"/>
      <c r="AK299" s="210">
        <v>331.73200000000003</v>
      </c>
      <c r="AL299" s="196">
        <f t="shared" si="162"/>
        <v>-5.4932897640263878E-2</v>
      </c>
      <c r="AM299" s="196"/>
      <c r="AN299" s="210">
        <v>1490.9929999999999</v>
      </c>
      <c r="AO299" s="196">
        <f t="shared" si="167"/>
        <v>-5.2253766449607664E-2</v>
      </c>
      <c r="AS299" s="146" t="b">
        <f t="shared" si="163"/>
        <v>0</v>
      </c>
      <c r="AT299" s="146" t="b">
        <f t="shared" si="164"/>
        <v>0</v>
      </c>
      <c r="AU299" s="146" t="b">
        <f t="shared" si="165"/>
        <v>1</v>
      </c>
      <c r="AV299" s="146" t="b">
        <f t="shared" si="166"/>
        <v>1</v>
      </c>
    </row>
    <row r="300" spans="1:48" ht="13">
      <c r="A300" s="26" t="s">
        <v>337</v>
      </c>
      <c r="B300" s="34" t="s">
        <v>46</v>
      </c>
      <c r="C300" s="113">
        <v>-79</v>
      </c>
      <c r="D300" s="113">
        <v>-351</v>
      </c>
      <c r="E300" s="113">
        <v>-79</v>
      </c>
      <c r="F300" s="113">
        <v>-70</v>
      </c>
      <c r="G300" s="118">
        <v>-579</v>
      </c>
      <c r="H300" s="107">
        <v>-111.346</v>
      </c>
      <c r="I300" s="107">
        <v>-135.46199999999999</v>
      </c>
      <c r="J300" s="107">
        <v>-177.29300000000001</v>
      </c>
      <c r="K300" s="107">
        <v>-87.71</v>
      </c>
      <c r="L300" s="108">
        <v>-511.81099999999998</v>
      </c>
      <c r="M300" s="107">
        <v>-139.917</v>
      </c>
      <c r="N300" s="107">
        <v>-73.97</v>
      </c>
      <c r="O300" s="107">
        <v>-16.707000000000001</v>
      </c>
      <c r="P300" s="107">
        <v>-29.344000000000001</v>
      </c>
      <c r="Q300" s="108">
        <v>-259.93799999999999</v>
      </c>
      <c r="R300" s="107">
        <v>-54.506</v>
      </c>
      <c r="S300" s="107">
        <v>50.890999999999998</v>
      </c>
      <c r="T300" s="107">
        <v>67.611000000000004</v>
      </c>
      <c r="U300" s="107">
        <v>18.411000000000001</v>
      </c>
      <c r="V300" s="108">
        <v>82.406999999999996</v>
      </c>
      <c r="W300" s="107">
        <v>6.1959999999999997</v>
      </c>
      <c r="X300" s="107">
        <v>-39.225999999999999</v>
      </c>
      <c r="Y300" s="107">
        <v>-40.268999999999998</v>
      </c>
      <c r="Z300" s="107">
        <v>-58.414999999999999</v>
      </c>
      <c r="AA300" s="108">
        <v>-131.714</v>
      </c>
      <c r="AB300" s="108">
        <v>-137.483</v>
      </c>
      <c r="AC300" s="108">
        <v>-312.18099999999998</v>
      </c>
      <c r="AD300" s="108">
        <v>-225.15299999999999</v>
      </c>
      <c r="AE300" s="108">
        <v>-121.496</v>
      </c>
      <c r="AF300" s="108">
        <v>-796.31299999999999</v>
      </c>
      <c r="AH300" s="207">
        <v>-58.414999999999999</v>
      </c>
      <c r="AI300" s="196" t="str">
        <f t="shared" si="161"/>
        <v>x2,1</v>
      </c>
      <c r="AJ300" s="199"/>
      <c r="AK300" s="207">
        <v>-225.15299999999999</v>
      </c>
      <c r="AL300" s="196">
        <f t="shared" si="162"/>
        <v>-0.46038471617078169</v>
      </c>
      <c r="AM300" s="199"/>
      <c r="AN300" s="207">
        <v>82.406999999999996</v>
      </c>
      <c r="AO300" s="196" t="str">
        <f t="shared" si="167"/>
        <v>ns</v>
      </c>
      <c r="AS300" s="146" t="b">
        <f t="shared" si="163"/>
        <v>0</v>
      </c>
      <c r="AT300" s="146" t="b">
        <f t="shared" si="164"/>
        <v>0</v>
      </c>
      <c r="AU300" s="146" t="b">
        <f t="shared" si="165"/>
        <v>1</v>
      </c>
      <c r="AV300" s="146" t="b">
        <f t="shared" si="166"/>
        <v>1</v>
      </c>
    </row>
    <row r="301" spans="1:48" ht="13">
      <c r="A301" s="109" t="s">
        <v>338</v>
      </c>
      <c r="B301" s="36" t="s">
        <v>48</v>
      </c>
      <c r="C301" s="110"/>
      <c r="D301" s="110"/>
      <c r="E301" s="110"/>
      <c r="F301" s="111"/>
      <c r="G301" s="112"/>
      <c r="H301" s="111">
        <v>0</v>
      </c>
      <c r="I301" s="111">
        <v>-25</v>
      </c>
      <c r="J301" s="111">
        <v>-25</v>
      </c>
      <c r="K301" s="111">
        <v>0</v>
      </c>
      <c r="L301" s="112">
        <v>-50</v>
      </c>
      <c r="M301" s="111">
        <v>-20</v>
      </c>
      <c r="N301" s="111">
        <v>0</v>
      </c>
      <c r="O301" s="111">
        <v>-37.5</v>
      </c>
      <c r="P301" s="111">
        <v>0</v>
      </c>
      <c r="Q301" s="112">
        <v>-57.5</v>
      </c>
      <c r="R301" s="111">
        <v>0</v>
      </c>
      <c r="S301" s="111">
        <v>0</v>
      </c>
      <c r="T301" s="111">
        <v>0</v>
      </c>
      <c r="U301" s="111">
        <v>0</v>
      </c>
      <c r="V301" s="112">
        <v>0</v>
      </c>
      <c r="W301" s="111">
        <v>0</v>
      </c>
      <c r="X301" s="111">
        <v>0</v>
      </c>
      <c r="Y301" s="111">
        <v>0</v>
      </c>
      <c r="Z301" s="111">
        <v>0</v>
      </c>
      <c r="AA301" s="112">
        <v>0</v>
      </c>
      <c r="AB301" s="112">
        <v>0</v>
      </c>
      <c r="AC301" s="112">
        <v>0</v>
      </c>
      <c r="AD301" s="112">
        <v>0</v>
      </c>
      <c r="AE301" s="112">
        <v>0</v>
      </c>
      <c r="AF301" s="112">
        <v>0</v>
      </c>
      <c r="AH301" s="200">
        <v>0</v>
      </c>
      <c r="AI301" s="196" t="str">
        <f t="shared" si="161"/>
        <v>ns</v>
      </c>
      <c r="AJ301" s="201"/>
      <c r="AK301" s="200">
        <v>0</v>
      </c>
      <c r="AL301" s="196" t="str">
        <f t="shared" si="162"/>
        <v>ns</v>
      </c>
      <c r="AM301" s="201"/>
      <c r="AN301" s="200">
        <v>0</v>
      </c>
      <c r="AO301" s="196" t="str">
        <f t="shared" si="167"/>
        <v>ns</v>
      </c>
      <c r="AP301" s="202"/>
      <c r="AQ301" s="202"/>
      <c r="AR301" s="202"/>
      <c r="AS301" s="202" t="b">
        <f t="shared" si="163"/>
        <v>1</v>
      </c>
      <c r="AT301" s="202" t="b">
        <f t="shared" si="164"/>
        <v>1</v>
      </c>
      <c r="AU301" s="202" t="b">
        <f t="shared" si="165"/>
        <v>1</v>
      </c>
      <c r="AV301" s="202" t="b">
        <f t="shared" si="166"/>
        <v>1</v>
      </c>
    </row>
    <row r="302" spans="1:48" ht="13">
      <c r="A302" s="26" t="s">
        <v>339</v>
      </c>
      <c r="B302" s="34" t="s">
        <v>50</v>
      </c>
      <c r="C302" s="113">
        <v>64</v>
      </c>
      <c r="D302" s="113">
        <v>-45</v>
      </c>
      <c r="E302" s="113">
        <v>59</v>
      </c>
      <c r="F302" s="113">
        <v>-18</v>
      </c>
      <c r="G302" s="118">
        <v>60</v>
      </c>
      <c r="H302" s="113">
        <v>62.100999999999999</v>
      </c>
      <c r="I302" s="113">
        <v>61.185000000000002</v>
      </c>
      <c r="J302" s="85">
        <v>59.002000000000002</v>
      </c>
      <c r="K302" s="85">
        <v>29.196999999999999</v>
      </c>
      <c r="L302" s="118">
        <v>211.48500000000001</v>
      </c>
      <c r="M302" s="166">
        <v>69.349000000000004</v>
      </c>
      <c r="N302" s="166">
        <v>59.651000000000003</v>
      </c>
      <c r="O302" s="166">
        <v>163</v>
      </c>
      <c r="P302" s="166">
        <v>-15.246</v>
      </c>
      <c r="Q302" s="118">
        <v>276.75400000000002</v>
      </c>
      <c r="R302" s="166">
        <v>1.0660000000000001</v>
      </c>
      <c r="S302" s="166">
        <v>-0.26600000000000001</v>
      </c>
      <c r="T302" s="166">
        <v>0.97</v>
      </c>
      <c r="U302" s="166">
        <v>-1.39</v>
      </c>
      <c r="V302" s="118">
        <v>0.38</v>
      </c>
      <c r="W302" s="166">
        <v>-0.192</v>
      </c>
      <c r="X302" s="166">
        <v>-0.95899999999999996</v>
      </c>
      <c r="Y302" s="166">
        <v>2.1989999999999998</v>
      </c>
      <c r="Z302" s="166">
        <v>3.1150000000000002</v>
      </c>
      <c r="AA302" s="118">
        <v>4.1630000000000003</v>
      </c>
      <c r="AB302" s="118">
        <v>-0.34</v>
      </c>
      <c r="AC302" s="118">
        <v>1.49</v>
      </c>
      <c r="AD302" s="118">
        <v>-1.149</v>
      </c>
      <c r="AE302" s="118">
        <v>0</v>
      </c>
      <c r="AF302" s="118">
        <v>1E-3</v>
      </c>
      <c r="AH302" s="207">
        <v>3.1150000000000002</v>
      </c>
      <c r="AI302" s="196">
        <f t="shared" si="161"/>
        <v>-1</v>
      </c>
      <c r="AJ302" s="199"/>
      <c r="AK302" s="207">
        <v>-1.149</v>
      </c>
      <c r="AL302" s="196">
        <f t="shared" si="162"/>
        <v>-1</v>
      </c>
      <c r="AM302" s="199"/>
      <c r="AN302" s="207">
        <v>0.38</v>
      </c>
      <c r="AO302" s="196" t="str">
        <f t="shared" si="167"/>
        <v>x11</v>
      </c>
      <c r="AS302" s="146" t="b">
        <f t="shared" si="163"/>
        <v>0</v>
      </c>
      <c r="AT302" s="146" t="b">
        <f t="shared" si="164"/>
        <v>0</v>
      </c>
      <c r="AU302" s="146" t="b">
        <f t="shared" si="165"/>
        <v>1</v>
      </c>
      <c r="AV302" s="146" t="b">
        <f t="shared" si="166"/>
        <v>1</v>
      </c>
    </row>
    <row r="303" spans="1:48" ht="13">
      <c r="A303" s="26" t="s">
        <v>340</v>
      </c>
      <c r="B303" s="34" t="s">
        <v>52</v>
      </c>
      <c r="C303" s="113">
        <v>1</v>
      </c>
      <c r="D303" s="113">
        <v>0</v>
      </c>
      <c r="E303" s="113">
        <v>0</v>
      </c>
      <c r="F303" s="113">
        <v>-8</v>
      </c>
      <c r="G303" s="118">
        <v>-7</v>
      </c>
      <c r="H303" s="113">
        <v>0.435</v>
      </c>
      <c r="I303" s="113">
        <v>0.107</v>
      </c>
      <c r="J303" s="85">
        <v>-3.6999999999999998E-2</v>
      </c>
      <c r="K303" s="85">
        <v>8.9999999999999993E-3</v>
      </c>
      <c r="L303" s="118">
        <v>0.51400000000000001</v>
      </c>
      <c r="M303" s="166">
        <v>-1.4E-2</v>
      </c>
      <c r="N303" s="166">
        <v>4.0000000000000001E-3</v>
      </c>
      <c r="O303" s="166">
        <v>2.3519999999999999</v>
      </c>
      <c r="P303" s="166">
        <v>10.103</v>
      </c>
      <c r="Q303" s="118">
        <v>12.445</v>
      </c>
      <c r="R303" s="166">
        <v>-4.0000000000000001E-3</v>
      </c>
      <c r="S303" s="166">
        <v>2E-3</v>
      </c>
      <c r="T303" s="166">
        <v>2E-3</v>
      </c>
      <c r="U303" s="166">
        <v>-0.313</v>
      </c>
      <c r="V303" s="118">
        <v>-0.313</v>
      </c>
      <c r="W303" s="166">
        <v>0.68899999999999995</v>
      </c>
      <c r="X303" s="166">
        <v>-1.6E-2</v>
      </c>
      <c r="Y303" s="166">
        <v>9.9000000000000005E-2</v>
      </c>
      <c r="Z303" s="166">
        <v>13.166</v>
      </c>
      <c r="AA303" s="118">
        <v>13.938000000000001</v>
      </c>
      <c r="AB303" s="118">
        <v>-0.186</v>
      </c>
      <c r="AC303" s="118">
        <v>-9.8000000000000004E-2</v>
      </c>
      <c r="AD303" s="118">
        <v>1.1970000000000001</v>
      </c>
      <c r="AE303" s="118">
        <v>-1.4999999999999999E-2</v>
      </c>
      <c r="AF303" s="118">
        <v>0.89800000000000002</v>
      </c>
      <c r="AH303" s="207">
        <v>13.166</v>
      </c>
      <c r="AI303" s="196" t="str">
        <f t="shared" si="161"/>
        <v>ns</v>
      </c>
      <c r="AJ303" s="199"/>
      <c r="AK303" s="207">
        <v>1.1970000000000001</v>
      </c>
      <c r="AL303" s="196" t="str">
        <f t="shared" si="162"/>
        <v>ns</v>
      </c>
      <c r="AM303" s="199"/>
      <c r="AN303" s="207">
        <v>-0.313</v>
      </c>
      <c r="AO303" s="196" t="str">
        <f t="shared" si="167"/>
        <v>ns</v>
      </c>
      <c r="AS303" s="146" t="b">
        <f t="shared" si="163"/>
        <v>0</v>
      </c>
      <c r="AT303" s="146" t="b">
        <f t="shared" si="164"/>
        <v>0</v>
      </c>
      <c r="AU303" s="146" t="b">
        <f t="shared" si="165"/>
        <v>1</v>
      </c>
      <c r="AV303" s="146" t="b">
        <f t="shared" si="166"/>
        <v>1</v>
      </c>
    </row>
    <row r="304" spans="1:48" ht="13">
      <c r="A304" s="26" t="s">
        <v>341</v>
      </c>
      <c r="B304" s="34" t="s">
        <v>54</v>
      </c>
      <c r="C304" s="113">
        <v>0</v>
      </c>
      <c r="D304" s="113">
        <v>0</v>
      </c>
      <c r="E304" s="113">
        <v>0</v>
      </c>
      <c r="F304" s="113">
        <v>0</v>
      </c>
      <c r="G304" s="118">
        <v>0</v>
      </c>
      <c r="H304" s="113">
        <v>0</v>
      </c>
      <c r="I304" s="113">
        <v>0</v>
      </c>
      <c r="J304" s="85">
        <v>0</v>
      </c>
      <c r="K304" s="85">
        <v>0</v>
      </c>
      <c r="L304" s="118">
        <v>0</v>
      </c>
      <c r="M304" s="166">
        <v>0</v>
      </c>
      <c r="N304" s="166">
        <v>0</v>
      </c>
      <c r="O304" s="166">
        <v>0</v>
      </c>
      <c r="P304" s="166">
        <v>0</v>
      </c>
      <c r="Q304" s="118">
        <v>0</v>
      </c>
      <c r="R304" s="166">
        <v>0</v>
      </c>
      <c r="S304" s="166">
        <v>0</v>
      </c>
      <c r="T304" s="166">
        <v>0</v>
      </c>
      <c r="U304" s="166">
        <v>0</v>
      </c>
      <c r="V304" s="118">
        <v>0</v>
      </c>
      <c r="W304" s="166">
        <v>0</v>
      </c>
      <c r="X304" s="166">
        <v>0</v>
      </c>
      <c r="Y304" s="166">
        <v>0</v>
      </c>
      <c r="Z304" s="166">
        <v>0</v>
      </c>
      <c r="AA304" s="118">
        <v>0</v>
      </c>
      <c r="AB304" s="118">
        <v>0</v>
      </c>
      <c r="AC304" s="118">
        <v>0</v>
      </c>
      <c r="AD304" s="118">
        <v>0</v>
      </c>
      <c r="AE304" s="118">
        <v>0</v>
      </c>
      <c r="AF304" s="118">
        <v>0</v>
      </c>
      <c r="AH304" s="207">
        <v>0</v>
      </c>
      <c r="AI304" s="196" t="str">
        <f t="shared" si="161"/>
        <v>ns</v>
      </c>
      <c r="AJ304" s="199"/>
      <c r="AK304" s="207">
        <v>0</v>
      </c>
      <c r="AL304" s="196" t="str">
        <f t="shared" si="162"/>
        <v>ns</v>
      </c>
      <c r="AM304" s="199"/>
      <c r="AN304" s="207">
        <v>0</v>
      </c>
      <c r="AO304" s="196" t="str">
        <f t="shared" si="167"/>
        <v>ns</v>
      </c>
      <c r="AS304" s="146" t="b">
        <f t="shared" si="163"/>
        <v>1</v>
      </c>
      <c r="AT304" s="146" t="b">
        <f t="shared" si="164"/>
        <v>1</v>
      </c>
      <c r="AU304" s="146" t="b">
        <f t="shared" si="165"/>
        <v>1</v>
      </c>
      <c r="AV304" s="146" t="b">
        <f t="shared" si="166"/>
        <v>1</v>
      </c>
    </row>
    <row r="305" spans="1:48" ht="13">
      <c r="A305" s="26" t="s">
        <v>342</v>
      </c>
      <c r="B305" s="33" t="s">
        <v>56</v>
      </c>
      <c r="C305" s="73">
        <v>268</v>
      </c>
      <c r="D305" s="73">
        <v>-6</v>
      </c>
      <c r="E305" s="73">
        <v>301</v>
      </c>
      <c r="F305" s="73">
        <v>158</v>
      </c>
      <c r="G305" s="74">
        <v>721</v>
      </c>
      <c r="H305" s="73">
        <v>199.37700000000001</v>
      </c>
      <c r="I305" s="73">
        <v>276.37400000000002</v>
      </c>
      <c r="J305" s="87">
        <v>205.71199999999999</v>
      </c>
      <c r="K305" s="87">
        <v>239.58600000000001</v>
      </c>
      <c r="L305" s="74">
        <v>921.04899999999998</v>
      </c>
      <c r="M305" s="169">
        <v>228.27699999999999</v>
      </c>
      <c r="N305" s="169">
        <v>345.45</v>
      </c>
      <c r="O305" s="169">
        <v>434.71899999999999</v>
      </c>
      <c r="P305" s="169">
        <v>305.71199999999999</v>
      </c>
      <c r="Q305" s="74">
        <v>1314.1579999999999</v>
      </c>
      <c r="R305" s="169">
        <v>242.16900000000001</v>
      </c>
      <c r="S305" s="169">
        <v>488.67200000000003</v>
      </c>
      <c r="T305" s="169">
        <v>472.12599999999998</v>
      </c>
      <c r="U305" s="169">
        <v>370.5</v>
      </c>
      <c r="V305" s="74">
        <v>1573.4670000000001</v>
      </c>
      <c r="W305" s="169">
        <v>310.59500000000003</v>
      </c>
      <c r="X305" s="169">
        <v>394.41899999999998</v>
      </c>
      <c r="Y305" s="169">
        <v>340.37400000000002</v>
      </c>
      <c r="Z305" s="169">
        <v>254.08199999999999</v>
      </c>
      <c r="AA305" s="74">
        <v>1299.47</v>
      </c>
      <c r="AB305" s="74">
        <v>262.83199999999999</v>
      </c>
      <c r="AC305" s="74">
        <v>39.384999999999998</v>
      </c>
      <c r="AD305" s="74">
        <v>106.627</v>
      </c>
      <c r="AE305" s="74">
        <v>191.99799999999999</v>
      </c>
      <c r="AF305" s="74">
        <v>600.84199999999998</v>
      </c>
      <c r="AH305" s="210">
        <v>254.08199999999999</v>
      </c>
      <c r="AI305" s="196">
        <f t="shared" si="161"/>
        <v>-0.24434631339488833</v>
      </c>
      <c r="AJ305" s="196"/>
      <c r="AK305" s="210">
        <v>106.627</v>
      </c>
      <c r="AL305" s="196">
        <f t="shared" si="162"/>
        <v>0.80065086704118094</v>
      </c>
      <c r="AM305" s="196"/>
      <c r="AN305" s="210">
        <v>1573.4670000000001</v>
      </c>
      <c r="AO305" s="196">
        <f t="shared" si="167"/>
        <v>-0.17413584142533656</v>
      </c>
      <c r="AS305" s="146" t="b">
        <f t="shared" si="163"/>
        <v>0</v>
      </c>
      <c r="AT305" s="146" t="b">
        <f t="shared" si="164"/>
        <v>0</v>
      </c>
      <c r="AU305" s="146" t="b">
        <f t="shared" si="165"/>
        <v>1</v>
      </c>
      <c r="AV305" s="146" t="b">
        <f t="shared" si="166"/>
        <v>1</v>
      </c>
    </row>
    <row r="306" spans="1:48" ht="13">
      <c r="A306" s="26" t="s">
        <v>343</v>
      </c>
      <c r="B306" s="34" t="s">
        <v>58</v>
      </c>
      <c r="C306" s="113">
        <v>-81</v>
      </c>
      <c r="D306" s="113">
        <v>-110</v>
      </c>
      <c r="E306" s="113">
        <v>-26</v>
      </c>
      <c r="F306" s="113">
        <v>-32</v>
      </c>
      <c r="G306" s="118">
        <v>-249</v>
      </c>
      <c r="H306" s="113">
        <v>-44.679000000000002</v>
      </c>
      <c r="I306" s="113">
        <v>-51.597999999999999</v>
      </c>
      <c r="J306" s="85">
        <v>-11.468</v>
      </c>
      <c r="K306" s="85">
        <v>-55.332999999999998</v>
      </c>
      <c r="L306" s="118">
        <v>-163.078</v>
      </c>
      <c r="M306" s="166">
        <v>-26.919</v>
      </c>
      <c r="N306" s="166">
        <v>-91.144000000000005</v>
      </c>
      <c r="O306" s="166">
        <v>-148.83500000000001</v>
      </c>
      <c r="P306" s="166">
        <v>-232.66300000000001</v>
      </c>
      <c r="Q306" s="118">
        <v>-499.56099999999998</v>
      </c>
      <c r="R306" s="166">
        <v>-62.054000000000002</v>
      </c>
      <c r="S306" s="166">
        <v>-140.72499999999999</v>
      </c>
      <c r="T306" s="166">
        <v>-132.07599999999999</v>
      </c>
      <c r="U306" s="166">
        <v>-79.218999999999994</v>
      </c>
      <c r="V306" s="118">
        <v>-414.07400000000001</v>
      </c>
      <c r="W306" s="166">
        <v>-93.415999999999997</v>
      </c>
      <c r="X306" s="166">
        <v>-109.36199999999999</v>
      </c>
      <c r="Y306" s="166">
        <v>-27.184000000000001</v>
      </c>
      <c r="Z306" s="166">
        <v>-9.9</v>
      </c>
      <c r="AA306" s="118">
        <v>-239.86199999999999</v>
      </c>
      <c r="AB306" s="118">
        <v>-12.023</v>
      </c>
      <c r="AC306" s="118">
        <v>77.488</v>
      </c>
      <c r="AD306" s="118">
        <v>-20.754000000000001</v>
      </c>
      <c r="AE306" s="118">
        <v>-23.960999999999999</v>
      </c>
      <c r="AF306" s="118">
        <v>20.75</v>
      </c>
      <c r="AH306" s="207">
        <v>-9.9</v>
      </c>
      <c r="AI306" s="196" t="str">
        <f t="shared" si="161"/>
        <v>x2,4</v>
      </c>
      <c r="AJ306" s="199"/>
      <c r="AK306" s="207">
        <v>-20.754000000000001</v>
      </c>
      <c r="AL306" s="196">
        <f t="shared" si="162"/>
        <v>0.15452442902572994</v>
      </c>
      <c r="AM306" s="199"/>
      <c r="AN306" s="207">
        <v>-414.07400000000001</v>
      </c>
      <c r="AO306" s="196">
        <f t="shared" si="167"/>
        <v>-0.42072673000478178</v>
      </c>
      <c r="AS306" s="146" t="b">
        <f t="shared" si="163"/>
        <v>0</v>
      </c>
      <c r="AT306" s="146" t="b">
        <f t="shared" si="164"/>
        <v>0</v>
      </c>
      <c r="AU306" s="146" t="b">
        <f t="shared" si="165"/>
        <v>1</v>
      </c>
      <c r="AV306" s="146" t="b">
        <f t="shared" si="166"/>
        <v>1</v>
      </c>
    </row>
    <row r="307" spans="1:48" ht="13">
      <c r="A307" s="26" t="s">
        <v>344</v>
      </c>
      <c r="B307" s="34" t="s">
        <v>60</v>
      </c>
      <c r="C307" s="113">
        <v>0</v>
      </c>
      <c r="D307" s="113">
        <v>0</v>
      </c>
      <c r="E307" s="113">
        <v>0</v>
      </c>
      <c r="F307" s="113">
        <v>0</v>
      </c>
      <c r="G307" s="118">
        <v>0</v>
      </c>
      <c r="H307" s="113">
        <v>0</v>
      </c>
      <c r="I307" s="113">
        <v>0</v>
      </c>
      <c r="J307" s="85">
        <v>0</v>
      </c>
      <c r="K307" s="85">
        <v>0</v>
      </c>
      <c r="L307" s="118">
        <v>0</v>
      </c>
      <c r="M307" s="166">
        <v>0</v>
      </c>
      <c r="N307" s="166">
        <v>0</v>
      </c>
      <c r="O307" s="166">
        <v>0</v>
      </c>
      <c r="P307" s="166">
        <v>0</v>
      </c>
      <c r="Q307" s="118">
        <v>0</v>
      </c>
      <c r="R307" s="166">
        <v>0</v>
      </c>
      <c r="S307" s="166">
        <v>0</v>
      </c>
      <c r="T307" s="166">
        <v>0</v>
      </c>
      <c r="U307" s="166">
        <v>0</v>
      </c>
      <c r="V307" s="118">
        <v>0</v>
      </c>
      <c r="W307" s="166">
        <v>0</v>
      </c>
      <c r="X307" s="166">
        <v>0</v>
      </c>
      <c r="Y307" s="166">
        <v>0</v>
      </c>
      <c r="Z307" s="166">
        <v>0</v>
      </c>
      <c r="AA307" s="118">
        <v>0</v>
      </c>
      <c r="AB307" s="118">
        <v>0</v>
      </c>
      <c r="AC307" s="118">
        <v>0</v>
      </c>
      <c r="AD307" s="118">
        <v>0</v>
      </c>
      <c r="AE307" s="118">
        <v>0</v>
      </c>
      <c r="AF307" s="118">
        <v>0</v>
      </c>
      <c r="AH307" s="207">
        <v>0</v>
      </c>
      <c r="AI307" s="196" t="str">
        <f t="shared" si="161"/>
        <v>ns</v>
      </c>
      <c r="AJ307" s="199"/>
      <c r="AK307" s="207">
        <v>0</v>
      </c>
      <c r="AL307" s="196" t="str">
        <f t="shared" si="162"/>
        <v>ns</v>
      </c>
      <c r="AM307" s="199"/>
      <c r="AN307" s="207">
        <v>0</v>
      </c>
      <c r="AO307" s="196" t="str">
        <f t="shared" si="167"/>
        <v>ns</v>
      </c>
      <c r="AS307" s="146" t="b">
        <f t="shared" si="163"/>
        <v>1</v>
      </c>
      <c r="AT307" s="146" t="b">
        <f t="shared" si="164"/>
        <v>1</v>
      </c>
      <c r="AU307" s="146" t="b">
        <f t="shared" si="165"/>
        <v>1</v>
      </c>
      <c r="AV307" s="146" t="b">
        <f t="shared" si="166"/>
        <v>1</v>
      </c>
    </row>
    <row r="308" spans="1:48" ht="13">
      <c r="A308" s="26" t="s">
        <v>345</v>
      </c>
      <c r="B308" s="33" t="s">
        <v>62</v>
      </c>
      <c r="C308" s="73">
        <v>187</v>
      </c>
      <c r="D308" s="73">
        <v>-116</v>
      </c>
      <c r="E308" s="73">
        <v>275</v>
      </c>
      <c r="F308" s="73">
        <v>126</v>
      </c>
      <c r="G308" s="74">
        <v>472</v>
      </c>
      <c r="H308" s="73">
        <v>154.69800000000001</v>
      </c>
      <c r="I308" s="73">
        <v>224.77600000000001</v>
      </c>
      <c r="J308" s="87">
        <v>194.244</v>
      </c>
      <c r="K308" s="87">
        <v>184.25299999999999</v>
      </c>
      <c r="L308" s="74">
        <v>757.971</v>
      </c>
      <c r="M308" s="169">
        <v>201.358</v>
      </c>
      <c r="N308" s="169">
        <v>254.30600000000001</v>
      </c>
      <c r="O308" s="169">
        <v>285.88400000000001</v>
      </c>
      <c r="P308" s="169">
        <v>73.049000000000007</v>
      </c>
      <c r="Q308" s="74">
        <v>814.59699999999998</v>
      </c>
      <c r="R308" s="169">
        <v>180.11500000000001</v>
      </c>
      <c r="S308" s="169">
        <v>347.947</v>
      </c>
      <c r="T308" s="169">
        <v>340.05</v>
      </c>
      <c r="U308" s="169">
        <v>291.28100000000001</v>
      </c>
      <c r="V308" s="74">
        <v>1159.393</v>
      </c>
      <c r="W308" s="169">
        <v>217.179</v>
      </c>
      <c r="X308" s="169">
        <v>285.05700000000002</v>
      </c>
      <c r="Y308" s="169">
        <v>313.19</v>
      </c>
      <c r="Z308" s="169">
        <v>244.18199999999999</v>
      </c>
      <c r="AA308" s="74">
        <v>1059.6079999999999</v>
      </c>
      <c r="AB308" s="74">
        <v>250.809</v>
      </c>
      <c r="AC308" s="74">
        <v>116.873</v>
      </c>
      <c r="AD308" s="74">
        <v>85.873000000000005</v>
      </c>
      <c r="AE308" s="74">
        <v>168.03700000000001</v>
      </c>
      <c r="AF308" s="74">
        <v>621.59199999999998</v>
      </c>
      <c r="AH308" s="210">
        <v>244.18199999999999</v>
      </c>
      <c r="AI308" s="196">
        <f t="shared" si="161"/>
        <v>-0.31183707234767499</v>
      </c>
      <c r="AJ308" s="196"/>
      <c r="AK308" s="210">
        <v>85.873000000000005</v>
      </c>
      <c r="AL308" s="196">
        <f t="shared" si="162"/>
        <v>0.95680830994608312</v>
      </c>
      <c r="AM308" s="196"/>
      <c r="AN308" s="210">
        <v>1159.393</v>
      </c>
      <c r="AO308" s="196">
        <f t="shared" si="167"/>
        <v>-8.6066588292321944E-2</v>
      </c>
      <c r="AS308" s="146" t="b">
        <f t="shared" si="163"/>
        <v>0</v>
      </c>
      <c r="AT308" s="146" t="b">
        <f t="shared" si="164"/>
        <v>0</v>
      </c>
      <c r="AU308" s="146" t="b">
        <f t="shared" si="165"/>
        <v>1</v>
      </c>
      <c r="AV308" s="146" t="b">
        <f t="shared" si="166"/>
        <v>1</v>
      </c>
    </row>
    <row r="309" spans="1:48" ht="13">
      <c r="A309" s="26" t="s">
        <v>346</v>
      </c>
      <c r="B309" s="34" t="s">
        <v>64</v>
      </c>
      <c r="C309" s="113">
        <v>-4</v>
      </c>
      <c r="D309" s="113">
        <v>3</v>
      </c>
      <c r="E309" s="113">
        <v>-6</v>
      </c>
      <c r="F309" s="113">
        <v>-3</v>
      </c>
      <c r="G309" s="118">
        <v>-10</v>
      </c>
      <c r="H309" s="113">
        <v>-3.391</v>
      </c>
      <c r="I309" s="113">
        <v>-4.8680000000000003</v>
      </c>
      <c r="J309" s="113">
        <v>-4.4130000000000003</v>
      </c>
      <c r="K309" s="113">
        <v>-3.5419999999999998</v>
      </c>
      <c r="L309" s="118">
        <v>-16.213999999999999</v>
      </c>
      <c r="M309" s="166">
        <v>-4.5060000000000002</v>
      </c>
      <c r="N309" s="166">
        <v>-5.0410000000000004</v>
      </c>
      <c r="O309" s="166">
        <v>-6.0460000000000003</v>
      </c>
      <c r="P309" s="166">
        <v>-1.9850000000000001</v>
      </c>
      <c r="Q309" s="118">
        <v>-17.577999999999999</v>
      </c>
      <c r="R309" s="166">
        <v>-3.6379999999999999</v>
      </c>
      <c r="S309" s="166">
        <v>-7.59</v>
      </c>
      <c r="T309" s="166">
        <v>-7.3010000000000002</v>
      </c>
      <c r="U309" s="166">
        <v>-6.1680000000000001</v>
      </c>
      <c r="V309" s="118">
        <v>-24.696999999999999</v>
      </c>
      <c r="W309" s="166">
        <v>-4.5190000000000001</v>
      </c>
      <c r="X309" s="166">
        <v>-5.8760000000000003</v>
      </c>
      <c r="Y309" s="166">
        <v>-6.7539999999999996</v>
      </c>
      <c r="Z309" s="166">
        <v>-5.1790000000000003</v>
      </c>
      <c r="AA309" s="118">
        <v>-22.327999999999999</v>
      </c>
      <c r="AB309" s="118">
        <v>-5.2830000000000004</v>
      </c>
      <c r="AC309" s="118">
        <v>-2.1880000000000002</v>
      </c>
      <c r="AD309" s="118">
        <v>-1.454</v>
      </c>
      <c r="AE309" s="118">
        <v>-3.3410000000000002</v>
      </c>
      <c r="AF309" s="118">
        <v>-12.266</v>
      </c>
      <c r="AH309" s="207">
        <v>-5.1790000000000003</v>
      </c>
      <c r="AI309" s="196">
        <f t="shared" si="161"/>
        <v>-0.35489476732960035</v>
      </c>
      <c r="AJ309" s="196"/>
      <c r="AK309" s="207">
        <v>-1.454</v>
      </c>
      <c r="AL309" s="196" t="str">
        <f t="shared" si="162"/>
        <v>x2,3</v>
      </c>
      <c r="AM309" s="196"/>
      <c r="AN309" s="207">
        <v>-24.696999999999999</v>
      </c>
      <c r="AO309" s="196">
        <f t="shared" si="167"/>
        <v>-9.592258169008383E-2</v>
      </c>
      <c r="AS309" s="146" t="b">
        <f t="shared" si="163"/>
        <v>0</v>
      </c>
      <c r="AT309" s="146" t="b">
        <f t="shared" si="164"/>
        <v>0</v>
      </c>
      <c r="AU309" s="146" t="b">
        <f t="shared" si="165"/>
        <v>1</v>
      </c>
      <c r="AV309" s="146" t="b">
        <f t="shared" si="166"/>
        <v>1</v>
      </c>
    </row>
    <row r="310" spans="1:48" ht="13">
      <c r="A310" s="26" t="s">
        <v>347</v>
      </c>
      <c r="B310" s="41" t="s">
        <v>66</v>
      </c>
      <c r="C310" s="74">
        <v>183</v>
      </c>
      <c r="D310" s="74">
        <v>-113</v>
      </c>
      <c r="E310" s="74">
        <v>269</v>
      </c>
      <c r="F310" s="74">
        <v>123</v>
      </c>
      <c r="G310" s="74">
        <v>462</v>
      </c>
      <c r="H310" s="74">
        <v>151.30699999999999</v>
      </c>
      <c r="I310" s="74">
        <v>219.90799999999999</v>
      </c>
      <c r="J310" s="88">
        <v>189.83099999999999</v>
      </c>
      <c r="K310" s="88">
        <v>180.71100000000001</v>
      </c>
      <c r="L310" s="74">
        <v>741.75699999999995</v>
      </c>
      <c r="M310" s="170">
        <v>196.852</v>
      </c>
      <c r="N310" s="170">
        <v>249.26499999999999</v>
      </c>
      <c r="O310" s="170">
        <v>279.83800000000002</v>
      </c>
      <c r="P310" s="170">
        <v>71.063999999999993</v>
      </c>
      <c r="Q310" s="74">
        <v>797.01900000000001</v>
      </c>
      <c r="R310" s="170">
        <v>176.477</v>
      </c>
      <c r="S310" s="170">
        <v>340.35700000000003</v>
      </c>
      <c r="T310" s="170">
        <v>332.74900000000002</v>
      </c>
      <c r="U310" s="170">
        <v>285.113</v>
      </c>
      <c r="V310" s="74">
        <v>1134.6959999999999</v>
      </c>
      <c r="W310" s="170">
        <v>212.66</v>
      </c>
      <c r="X310" s="170">
        <v>279.18099999999998</v>
      </c>
      <c r="Y310" s="170">
        <v>306.43599999999998</v>
      </c>
      <c r="Z310" s="170">
        <v>239.00299999999999</v>
      </c>
      <c r="AA310" s="74">
        <v>1037.28</v>
      </c>
      <c r="AB310" s="74">
        <v>245.52600000000001</v>
      </c>
      <c r="AC310" s="74">
        <v>114.685</v>
      </c>
      <c r="AD310" s="74">
        <v>84.418999999999997</v>
      </c>
      <c r="AE310" s="74">
        <v>164.696</v>
      </c>
      <c r="AF310" s="74">
        <v>609.32600000000002</v>
      </c>
      <c r="AH310" s="210">
        <v>239.00299999999999</v>
      </c>
      <c r="AI310" s="196">
        <f t="shared" si="161"/>
        <v>-0.31090404722953269</v>
      </c>
      <c r="AJ310" s="196"/>
      <c r="AK310" s="210">
        <v>84.418999999999997</v>
      </c>
      <c r="AL310" s="196">
        <f t="shared" si="162"/>
        <v>0.95093521600587549</v>
      </c>
      <c r="AM310" s="196"/>
      <c r="AN310" s="210">
        <v>1134.6959999999999</v>
      </c>
      <c r="AO310" s="196">
        <f t="shared" si="167"/>
        <v>-8.5852069629222205E-2</v>
      </c>
      <c r="AS310" s="146" t="b">
        <f t="shared" si="163"/>
        <v>0</v>
      </c>
      <c r="AT310" s="146" t="b">
        <f t="shared" si="164"/>
        <v>0</v>
      </c>
      <c r="AU310" s="146" t="b">
        <f t="shared" si="165"/>
        <v>1</v>
      </c>
      <c r="AV310" s="146" t="b">
        <f t="shared" si="166"/>
        <v>1</v>
      </c>
    </row>
    <row r="311" spans="1:48" ht="13">
      <c r="A311" s="135" t="s">
        <v>348</v>
      </c>
      <c r="B311" s="36" t="s">
        <v>333</v>
      </c>
      <c r="C311" s="110">
        <v>-4</v>
      </c>
      <c r="D311" s="110">
        <v>25</v>
      </c>
      <c r="E311" s="110">
        <v>36</v>
      </c>
      <c r="F311" s="111">
        <v>-9</v>
      </c>
      <c r="G311" s="112">
        <v>48</v>
      </c>
      <c r="H311" s="111">
        <v>0</v>
      </c>
      <c r="I311" s="111">
        <v>0.7</v>
      </c>
      <c r="J311" s="111">
        <v>-15.999999999999998</v>
      </c>
      <c r="K311" s="111">
        <v>-0.80420500000000028</v>
      </c>
      <c r="L311" s="112">
        <v>-16.104205</v>
      </c>
      <c r="M311" s="111">
        <v>-15.257999999999999</v>
      </c>
      <c r="N311" s="111">
        <v>-10.129030662000002</v>
      </c>
      <c r="O311" s="111">
        <v>-8.6001315260000002</v>
      </c>
      <c r="P311" s="111">
        <v>-2.3720000000000003</v>
      </c>
      <c r="Q311" s="112">
        <v>-21.101162188000004</v>
      </c>
      <c r="R311" s="111">
        <v>2.8210000000000006</v>
      </c>
      <c r="S311" s="111">
        <v>11.524684897439998</v>
      </c>
      <c r="T311" s="111">
        <v>-9.9353632522037394</v>
      </c>
      <c r="U311" s="111">
        <v>12.401073470880821</v>
      </c>
      <c r="V311" s="112">
        <v>13.99039511611708</v>
      </c>
      <c r="W311" s="111">
        <v>-13.996533217500001</v>
      </c>
      <c r="X311" s="111">
        <v>-5.5115882099999993</v>
      </c>
      <c r="Y311" s="111">
        <v>-0.94199999999999995</v>
      </c>
      <c r="Z311" s="166">
        <v>-11.31326001</v>
      </c>
      <c r="AA311" s="112">
        <v>-31.763381437500001</v>
      </c>
      <c r="AB311" s="112">
        <v>81.41845635</v>
      </c>
      <c r="AC311" s="112">
        <v>-49.78202000000001</v>
      </c>
      <c r="AD311" s="112">
        <v>-4.5860190000000012</v>
      </c>
      <c r="AE311" s="112">
        <v>-20.214000000000002</v>
      </c>
      <c r="AF311" s="112">
        <v>6.8364173499999907</v>
      </c>
      <c r="AH311" s="200">
        <v>-11.31326001</v>
      </c>
      <c r="AI311" s="196">
        <f t="shared" si="161"/>
        <v>0.786752888392247</v>
      </c>
      <c r="AJ311" s="201"/>
      <c r="AK311" s="200">
        <v>-4.5860190000000012</v>
      </c>
      <c r="AL311" s="196" t="str">
        <f t="shared" si="162"/>
        <v>x4,4</v>
      </c>
      <c r="AM311" s="201"/>
      <c r="AN311" s="200">
        <v>13.99039511611708</v>
      </c>
      <c r="AO311" s="196" t="str">
        <f t="shared" si="167"/>
        <v>ns</v>
      </c>
      <c r="AP311" s="202"/>
      <c r="AQ311" s="202"/>
      <c r="AR311" s="202"/>
      <c r="AS311" s="202" t="b">
        <f t="shared" si="163"/>
        <v>0</v>
      </c>
      <c r="AT311" s="202" t="b">
        <f t="shared" si="164"/>
        <v>0</v>
      </c>
      <c r="AU311" s="202" t="b">
        <f t="shared" si="165"/>
        <v>1</v>
      </c>
      <c r="AV311" s="202" t="b">
        <f t="shared" si="166"/>
        <v>0</v>
      </c>
    </row>
    <row r="312" spans="1:48" ht="13">
      <c r="A312" s="26"/>
      <c r="H312" s="100"/>
      <c r="I312" s="100"/>
      <c r="J312" s="189"/>
      <c r="K312" s="189"/>
      <c r="L312" s="100"/>
      <c r="M312" s="190"/>
      <c r="N312" s="190"/>
      <c r="O312" s="190"/>
      <c r="P312" s="190"/>
      <c r="Q312" s="100"/>
      <c r="R312" s="190"/>
      <c r="S312" s="190"/>
      <c r="T312" s="190"/>
      <c r="U312" s="190"/>
      <c r="V312" s="100"/>
      <c r="W312" s="190"/>
      <c r="X312" s="190"/>
      <c r="Y312" s="190"/>
      <c r="Z312" s="190"/>
      <c r="AA312" s="190"/>
      <c r="AB312" s="190"/>
      <c r="AC312" s="190"/>
      <c r="AD312" s="190"/>
      <c r="AE312" s="190"/>
      <c r="AF312" s="190"/>
      <c r="AH312" s="227"/>
      <c r="AI312" s="227"/>
      <c r="AJ312" s="227"/>
      <c r="AK312" s="227"/>
      <c r="AL312" s="227"/>
      <c r="AM312" s="205"/>
      <c r="AN312" s="227"/>
      <c r="AO312" s="205"/>
    </row>
    <row r="313" spans="1:48" ht="16" thickBot="1">
      <c r="A313" s="26"/>
      <c r="B313" s="131" t="s">
        <v>349</v>
      </c>
      <c r="C313" s="136"/>
      <c r="D313" s="136"/>
      <c r="E313" s="136"/>
      <c r="F313" s="136"/>
      <c r="G313" s="136"/>
      <c r="H313" s="136"/>
      <c r="I313" s="136"/>
      <c r="J313" s="136"/>
      <c r="K313" s="136"/>
      <c r="L313" s="136"/>
      <c r="M313" s="191"/>
      <c r="N313" s="191"/>
      <c r="O313" s="191"/>
      <c r="P313" s="191"/>
      <c r="Q313" s="136"/>
      <c r="R313" s="191"/>
      <c r="S313" s="191"/>
      <c r="T313" s="191"/>
      <c r="U313" s="191"/>
      <c r="V313" s="136"/>
      <c r="W313" s="191"/>
      <c r="X313" s="191"/>
      <c r="Y313" s="191"/>
      <c r="Z313" s="191"/>
      <c r="AA313" s="191"/>
      <c r="AB313" s="191"/>
      <c r="AC313" s="191"/>
      <c r="AD313" s="191"/>
      <c r="AE313" s="191"/>
      <c r="AF313" s="191"/>
      <c r="AH313" s="225"/>
      <c r="AI313" s="225"/>
      <c r="AJ313" s="225"/>
      <c r="AK313" s="225"/>
      <c r="AL313" s="225"/>
      <c r="AM313" s="205"/>
      <c r="AN313" s="225"/>
      <c r="AO313" s="205"/>
    </row>
    <row r="314" spans="1:48" ht="13">
      <c r="A314" s="26"/>
      <c r="H314" s="100"/>
      <c r="I314" s="100"/>
      <c r="J314" s="100"/>
      <c r="K314" s="100"/>
      <c r="L314" s="100"/>
      <c r="M314" s="156"/>
      <c r="N314" s="156"/>
      <c r="O314" s="156"/>
      <c r="P314" s="156"/>
      <c r="Q314" s="100"/>
      <c r="R314" s="156"/>
      <c r="S314" s="156"/>
      <c r="T314" s="156"/>
      <c r="U314" s="156"/>
      <c r="V314" s="100"/>
      <c r="W314" s="156"/>
      <c r="X314" s="156"/>
      <c r="Y314" s="156"/>
      <c r="Z314" s="156"/>
      <c r="AA314" s="156"/>
      <c r="AB314" s="156"/>
      <c r="AC314" s="156"/>
      <c r="AD314" s="156"/>
      <c r="AE314" s="156"/>
      <c r="AF314" s="156"/>
      <c r="AI314" s="205"/>
      <c r="AJ314" s="205"/>
      <c r="AL314" s="205"/>
      <c r="AM314" s="205"/>
      <c r="AO314" s="205"/>
    </row>
    <row r="315" spans="1:48" ht="26">
      <c r="A315" s="26"/>
      <c r="B315" s="133" t="s">
        <v>36</v>
      </c>
      <c r="C315" s="134" t="s">
        <v>112</v>
      </c>
      <c r="D315" s="134" t="s">
        <v>113</v>
      </c>
      <c r="E315" s="134" t="s">
        <v>114</v>
      </c>
      <c r="F315" s="134" t="s">
        <v>115</v>
      </c>
      <c r="G315" s="134" t="s">
        <v>116</v>
      </c>
      <c r="H315" s="134" t="str">
        <f t="shared" ref="H315:AF315" si="168">H$14</f>
        <v>Q1-16
Stated</v>
      </c>
      <c r="I315" s="134" t="str">
        <f t="shared" si="168"/>
        <v>Q2-16
Stated</v>
      </c>
      <c r="J315" s="134" t="str">
        <f t="shared" si="168"/>
        <v>Q3-16
Stated</v>
      </c>
      <c r="K315" s="134" t="str">
        <f t="shared" si="168"/>
        <v>Q4-16
Stated</v>
      </c>
      <c r="L315" s="134" t="str">
        <f t="shared" si="168"/>
        <v>FY-2016
Stated</v>
      </c>
      <c r="M315" s="188" t="str">
        <f t="shared" si="168"/>
        <v>Q1-17
Stated</v>
      </c>
      <c r="N315" s="188" t="str">
        <f t="shared" si="168"/>
        <v>Q2-17
Stated</v>
      </c>
      <c r="O315" s="188" t="str">
        <f t="shared" si="168"/>
        <v>Q3-17
Stated</v>
      </c>
      <c r="P315" s="188" t="str">
        <f t="shared" si="168"/>
        <v>Q4-17
Stated</v>
      </c>
      <c r="Q315" s="134" t="str">
        <f t="shared" si="168"/>
        <v>FY-2017
Stated</v>
      </c>
      <c r="R315" s="188" t="str">
        <f t="shared" si="168"/>
        <v>Q1-18
Stated</v>
      </c>
      <c r="S315" s="188" t="str">
        <f t="shared" si="168"/>
        <v>Q2-18
Stated</v>
      </c>
      <c r="T315" s="188" t="str">
        <f t="shared" si="168"/>
        <v>Q3-18
Stated</v>
      </c>
      <c r="U315" s="188" t="str">
        <f t="shared" si="168"/>
        <v>Q4-18
Stated</v>
      </c>
      <c r="V315" s="134" t="str">
        <f t="shared" si="168"/>
        <v>FY-2018
Stated</v>
      </c>
      <c r="W315" s="188" t="str">
        <f t="shared" si="168"/>
        <v>Q1-19
Stated</v>
      </c>
      <c r="X315" s="188" t="str">
        <f t="shared" si="168"/>
        <v>Q2-19
Stated</v>
      </c>
      <c r="Y315" s="188" t="str">
        <f t="shared" si="168"/>
        <v>Q3-19
Stated</v>
      </c>
      <c r="Z315" s="188" t="str">
        <f t="shared" si="168"/>
        <v>Q4-19
Stated</v>
      </c>
      <c r="AA315" s="188" t="str">
        <f t="shared" si="168"/>
        <v>FY-2019
Stated</v>
      </c>
      <c r="AB315" s="188" t="str">
        <f t="shared" si="168"/>
        <v>Q1-20
Stated</v>
      </c>
      <c r="AC315" s="188" t="str">
        <f t="shared" si="168"/>
        <v>Q2-20
Stated</v>
      </c>
      <c r="AD315" s="188" t="str">
        <f t="shared" si="168"/>
        <v>Q3-20
Stated</v>
      </c>
      <c r="AE315" s="188" t="str">
        <f t="shared" si="168"/>
        <v>Q4-20
Stated</v>
      </c>
      <c r="AF315" s="188" t="str">
        <f t="shared" si="168"/>
        <v>FY-2020
Stated</v>
      </c>
      <c r="AH315" s="162" t="str">
        <f t="shared" ref="AH315" si="169">AH$14</f>
        <v>Q4-19
Stated</v>
      </c>
      <c r="AI315" s="163" t="str">
        <f>AI$14</f>
        <v>Q4/Q4</v>
      </c>
      <c r="AJ315" s="163"/>
      <c r="AK315" s="162" t="str">
        <f>AK$14</f>
        <v>Q3-20
Stated</v>
      </c>
      <c r="AL315" s="163" t="str">
        <f>AL$14</f>
        <v>Q4/Q3</v>
      </c>
      <c r="AM315" s="163"/>
      <c r="AN315" s="162" t="str">
        <f>AN$14</f>
        <v>FY-2018
Stated</v>
      </c>
      <c r="AO315" s="163" t="str">
        <f>AO$14</f>
        <v>FY/FY</v>
      </c>
    </row>
    <row r="316" spans="1:48" ht="13">
      <c r="A316" s="26"/>
      <c r="B316" s="31"/>
      <c r="H316" s="100"/>
      <c r="I316" s="100"/>
      <c r="J316" s="100"/>
      <c r="K316" s="100"/>
      <c r="L316" s="100"/>
      <c r="M316" s="156"/>
      <c r="N316" s="156"/>
      <c r="O316" s="156"/>
      <c r="P316" s="156"/>
      <c r="Q316" s="100"/>
      <c r="R316" s="156"/>
      <c r="S316" s="156"/>
      <c r="T316" s="156"/>
      <c r="U316" s="156"/>
      <c r="V316" s="100"/>
      <c r="W316" s="156"/>
      <c r="X316" s="156"/>
      <c r="Y316" s="156"/>
      <c r="Z316" s="156"/>
      <c r="AA316" s="156"/>
      <c r="AB316" s="156"/>
      <c r="AC316" s="156"/>
      <c r="AD316" s="156"/>
      <c r="AE316" s="156"/>
      <c r="AF316" s="156"/>
      <c r="AI316" s="205"/>
      <c r="AJ316" s="205"/>
      <c r="AL316" s="205"/>
      <c r="AM316" s="205"/>
      <c r="AO316" s="205"/>
    </row>
    <row r="317" spans="1:48" ht="13">
      <c r="A317" s="120" t="s">
        <v>350</v>
      </c>
      <c r="B317" s="44" t="s">
        <v>38</v>
      </c>
      <c r="C317" s="121">
        <v>677</v>
      </c>
      <c r="D317" s="121">
        <v>678</v>
      </c>
      <c r="E317" s="121">
        <v>388</v>
      </c>
      <c r="F317" s="121">
        <v>378</v>
      </c>
      <c r="G317" s="90">
        <v>2121</v>
      </c>
      <c r="H317" s="121">
        <v>508.69</v>
      </c>
      <c r="I317" s="121">
        <v>554.16899999999998</v>
      </c>
      <c r="J317" s="121">
        <v>655.87900000000002</v>
      </c>
      <c r="K317" s="173">
        <v>527.45399999999995</v>
      </c>
      <c r="L317" s="90">
        <v>2246.192</v>
      </c>
      <c r="M317" s="174">
        <v>641.65300000000002</v>
      </c>
      <c r="N317" s="174">
        <v>581.08199999999999</v>
      </c>
      <c r="O317" s="174">
        <v>532.44799999999998</v>
      </c>
      <c r="P317" s="174">
        <v>519.35199999999998</v>
      </c>
      <c r="Q317" s="90">
        <v>2274.5349999999999</v>
      </c>
      <c r="R317" s="174">
        <v>537.55499999999995</v>
      </c>
      <c r="S317" s="174">
        <v>623.19399999999996</v>
      </c>
      <c r="T317" s="174">
        <v>439.23500000000001</v>
      </c>
      <c r="U317" s="174">
        <v>385.42899999999997</v>
      </c>
      <c r="V317" s="90">
        <v>1985.413</v>
      </c>
      <c r="W317" s="174">
        <v>522.18499999999995</v>
      </c>
      <c r="X317" s="174">
        <v>561.73699999999997</v>
      </c>
      <c r="Y317" s="174">
        <v>540.64300000000003</v>
      </c>
      <c r="Z317" s="174">
        <v>567.67399999999998</v>
      </c>
      <c r="AA317" s="90">
        <v>2192.239</v>
      </c>
      <c r="AB317" s="90">
        <v>583.67100000000005</v>
      </c>
      <c r="AC317" s="90">
        <v>773.20899999999995</v>
      </c>
      <c r="AD317" s="90">
        <v>697.09100000000001</v>
      </c>
      <c r="AE317" s="90">
        <v>562.99400000000003</v>
      </c>
      <c r="AF317" s="90">
        <v>2616.9650000000001</v>
      </c>
      <c r="AH317" s="212">
        <v>567.67399999999998</v>
      </c>
      <c r="AI317" s="196">
        <f t="shared" ref="AI317:AI333" si="170">IF(ISERROR($AE317/AH317),"ns",IF($AE317/AH317&gt;200%,"x"&amp;(ROUND($AE317/AH317,1)),IF($AE317/AH317&lt;0,"ns",$AE317/AH317-1)))</f>
        <v>-8.2441683078667838E-3</v>
      </c>
      <c r="AJ317" s="213"/>
      <c r="AK317" s="212">
        <v>697.09100000000001</v>
      </c>
      <c r="AL317" s="196">
        <f t="shared" ref="AL317:AL333" si="171">IF(ISERROR($AE317/AK317),"ns",IF($AE317/AK317&gt;200%,"x"&amp;(ROUND($AE317/AK317,1)),IF($AE317/AK317&lt;0,"ns",$AE317/AK317-1)))</f>
        <v>-0.19236656333247737</v>
      </c>
      <c r="AM317" s="213"/>
      <c r="AN317" s="212">
        <v>1985.413</v>
      </c>
      <c r="AO317" s="196">
        <f>IF(ISERROR($AA317/AN317),"ns",IF($AA317/AN317&gt;200%,"x"&amp;(ROUND($AA317/AN317,1)),IF($AA317/AN317&lt;0,"ns",$AA317/AN317-1)))</f>
        <v>0.10417278420157428</v>
      </c>
      <c r="AP317" s="214"/>
      <c r="AQ317" s="214"/>
      <c r="AR317" s="214"/>
      <c r="AS317" s="214" t="b">
        <f t="shared" ref="AS317:AS333" si="172">AH317=X317</f>
        <v>0</v>
      </c>
      <c r="AT317" s="214" t="b">
        <f t="shared" ref="AT317:AT333" si="173">AK317=AB317</f>
        <v>0</v>
      </c>
      <c r="AU317" s="214" t="b">
        <f t="shared" ref="AU317:AU333" si="174">AN317=V317</f>
        <v>1</v>
      </c>
      <c r="AV317" s="214" t="b">
        <f t="shared" ref="AV317:AV333" si="175">V317=(R:R+S:S+T:T+U:U)</f>
        <v>1</v>
      </c>
    </row>
    <row r="318" spans="1:48" ht="13">
      <c r="A318" s="122" t="s">
        <v>351</v>
      </c>
      <c r="B318" s="46" t="s">
        <v>352</v>
      </c>
      <c r="C318" s="123">
        <v>10</v>
      </c>
      <c r="D318" s="123">
        <v>57</v>
      </c>
      <c r="E318" s="123">
        <v>14</v>
      </c>
      <c r="F318" s="123">
        <v>-53</v>
      </c>
      <c r="G318" s="91">
        <v>28</v>
      </c>
      <c r="H318" s="123">
        <v>13</v>
      </c>
      <c r="I318" s="123">
        <v>-4</v>
      </c>
      <c r="J318" s="123">
        <v>-44</v>
      </c>
      <c r="K318" s="175">
        <v>-3.132602999999996</v>
      </c>
      <c r="L318" s="91">
        <v>-51.132602999999996</v>
      </c>
      <c r="M318" s="176">
        <v>-48.49</v>
      </c>
      <c r="N318" s="176">
        <v>-12.756</v>
      </c>
      <c r="O318" s="176">
        <v>-9.9278750772001004E-2</v>
      </c>
      <c r="P318" s="176">
        <v>-4.9240000000000004</v>
      </c>
      <c r="Q318" s="91">
        <v>-17.779278750772001</v>
      </c>
      <c r="R318" s="176">
        <v>4.9647185108776402</v>
      </c>
      <c r="S318" s="176">
        <v>10.291601708055699</v>
      </c>
      <c r="T318" s="176">
        <v>-7.6849999999999996</v>
      </c>
      <c r="U318" s="176">
        <v>14.641</v>
      </c>
      <c r="V318" s="91">
        <v>17.247601708055701</v>
      </c>
      <c r="W318" s="176">
        <v>-7.7566499999999996</v>
      </c>
      <c r="X318" s="176">
        <v>-4.5363841153351823</v>
      </c>
      <c r="Y318" s="176">
        <v>-2.64</v>
      </c>
      <c r="Z318" s="176">
        <v>-6</v>
      </c>
      <c r="AA318" s="91">
        <v>-20.933034115335182</v>
      </c>
      <c r="AB318" s="91">
        <v>-18.983493403725529</v>
      </c>
      <c r="AC318" s="91">
        <v>-6.788494</v>
      </c>
      <c r="AD318" s="91">
        <v>18.898682999999998</v>
      </c>
      <c r="AE318" s="91">
        <v>18.102136403725531</v>
      </c>
      <c r="AF318" s="91">
        <v>11.228832000000001</v>
      </c>
      <c r="AH318" s="215">
        <v>-6</v>
      </c>
      <c r="AI318" s="196" t="str">
        <f t="shared" si="170"/>
        <v>ns</v>
      </c>
      <c r="AJ318" s="216"/>
      <c r="AK318" s="215">
        <v>18.898682999999998</v>
      </c>
      <c r="AL318" s="196">
        <f t="shared" si="171"/>
        <v>-4.2148259551973433E-2</v>
      </c>
      <c r="AM318" s="216"/>
      <c r="AN318" s="215">
        <v>17.247601708055701</v>
      </c>
      <c r="AO318" s="196" t="str">
        <f t="shared" ref="AO318:AO333" si="176">IF(ISERROR($AA318/AN318),"ns",IF($AA318/AN318&gt;200%,"x"&amp;(ROUND($AA318/AN318,1)),IF($AA318/AN318&lt;0,"ns",$AA318/AN318-1)))</f>
        <v>ns</v>
      </c>
      <c r="AP318" s="214"/>
      <c r="AQ318" s="214"/>
      <c r="AR318" s="214"/>
      <c r="AS318" s="214" t="b">
        <f t="shared" si="172"/>
        <v>0</v>
      </c>
      <c r="AT318" s="214" t="b">
        <f t="shared" si="173"/>
        <v>0</v>
      </c>
      <c r="AU318" s="214" t="b">
        <f t="shared" si="174"/>
        <v>1</v>
      </c>
      <c r="AV318" s="214" t="b">
        <f t="shared" si="175"/>
        <v>0</v>
      </c>
    </row>
    <row r="319" spans="1:48" ht="13">
      <c r="A319" s="26" t="s">
        <v>353</v>
      </c>
      <c r="B319" s="34" t="s">
        <v>40</v>
      </c>
      <c r="C319" s="113">
        <v>-445</v>
      </c>
      <c r="D319" s="113">
        <v>-354</v>
      </c>
      <c r="E319" s="113">
        <v>-353</v>
      </c>
      <c r="F319" s="113">
        <v>-450</v>
      </c>
      <c r="G319" s="118">
        <v>-1602</v>
      </c>
      <c r="H319" s="107">
        <v>-474.149</v>
      </c>
      <c r="I319" s="107">
        <v>-383.2</v>
      </c>
      <c r="J319" s="107">
        <v>-358.37599999999998</v>
      </c>
      <c r="K319" s="107">
        <v>-394.26600000000002</v>
      </c>
      <c r="L319" s="108">
        <v>-1609.991</v>
      </c>
      <c r="M319" s="107">
        <v>-496.10500000000002</v>
      </c>
      <c r="N319" s="107">
        <v>-373.34699999999998</v>
      </c>
      <c r="O319" s="107">
        <v>-369.25099999999998</v>
      </c>
      <c r="P319" s="107">
        <v>-418.07900000000001</v>
      </c>
      <c r="Q319" s="108">
        <v>-1656.7819999999999</v>
      </c>
      <c r="R319" s="107">
        <v>-483.51800000000003</v>
      </c>
      <c r="S319" s="107">
        <v>-393.161</v>
      </c>
      <c r="T319" s="107">
        <v>-378.71</v>
      </c>
      <c r="U319" s="107">
        <v>-404.28199999999998</v>
      </c>
      <c r="V319" s="108">
        <v>-1659.671</v>
      </c>
      <c r="W319" s="107">
        <v>-524.28800000000001</v>
      </c>
      <c r="X319" s="107">
        <v>-377.83100000000002</v>
      </c>
      <c r="Y319" s="107">
        <v>-384.91399999999999</v>
      </c>
      <c r="Z319" s="107">
        <v>-407.63099999999997</v>
      </c>
      <c r="AA319" s="108">
        <v>-1694.664</v>
      </c>
      <c r="AB319" s="108">
        <v>-525.54999999999995</v>
      </c>
      <c r="AC319" s="108">
        <v>-403.57100000000003</v>
      </c>
      <c r="AD319" s="108">
        <v>-378.75299999999999</v>
      </c>
      <c r="AE319" s="108">
        <v>-418.30700000000002</v>
      </c>
      <c r="AF319" s="108">
        <v>-1726.181</v>
      </c>
      <c r="AH319" s="207">
        <v>-407.63099999999997</v>
      </c>
      <c r="AI319" s="196">
        <f t="shared" si="170"/>
        <v>2.6190353530521682E-2</v>
      </c>
      <c r="AJ319" s="199"/>
      <c r="AK319" s="207">
        <v>-378.75299999999999</v>
      </c>
      <c r="AL319" s="196">
        <f t="shared" si="171"/>
        <v>0.10443217611477684</v>
      </c>
      <c r="AM319" s="199"/>
      <c r="AN319" s="207">
        <v>-1659.671</v>
      </c>
      <c r="AO319" s="196">
        <f t="shared" si="176"/>
        <v>2.1084299237619897E-2</v>
      </c>
      <c r="AS319" s="146" t="b">
        <f t="shared" si="172"/>
        <v>0</v>
      </c>
      <c r="AT319" s="146" t="b">
        <f t="shared" si="173"/>
        <v>0</v>
      </c>
      <c r="AU319" s="146" t="b">
        <f t="shared" si="174"/>
        <v>1</v>
      </c>
      <c r="AV319" s="146" t="b">
        <f t="shared" si="175"/>
        <v>1</v>
      </c>
    </row>
    <row r="320" spans="1:48" ht="13">
      <c r="A320" s="109" t="s">
        <v>354</v>
      </c>
      <c r="B320" s="36" t="s">
        <v>42</v>
      </c>
      <c r="C320" s="110"/>
      <c r="D320" s="110"/>
      <c r="E320" s="110"/>
      <c r="F320" s="111"/>
      <c r="G320" s="112"/>
      <c r="H320" s="111">
        <v>0</v>
      </c>
      <c r="I320" s="111">
        <v>0</v>
      </c>
      <c r="J320" s="111">
        <v>0</v>
      </c>
      <c r="K320" s="111">
        <v>0</v>
      </c>
      <c r="L320" s="112">
        <v>0</v>
      </c>
      <c r="M320" s="111">
        <v>-100.02000000000001</v>
      </c>
      <c r="N320" s="111">
        <v>0</v>
      </c>
      <c r="O320" s="111">
        <v>0</v>
      </c>
      <c r="P320" s="111">
        <v>0</v>
      </c>
      <c r="Q320" s="112">
        <v>-100.02000000000001</v>
      </c>
      <c r="R320" s="111">
        <v>-106.20670856841988</v>
      </c>
      <c r="S320" s="111">
        <v>-2.1496124616431431</v>
      </c>
      <c r="T320" s="111">
        <v>0</v>
      </c>
      <c r="U320" s="111">
        <v>0</v>
      </c>
      <c r="V320" s="112">
        <v>-108.35632103006303</v>
      </c>
      <c r="W320" s="111">
        <v>-124.9521164623317</v>
      </c>
      <c r="X320" s="111">
        <v>8.9219670531117004</v>
      </c>
      <c r="Y320" s="111">
        <v>0</v>
      </c>
      <c r="Z320" s="111">
        <v>0</v>
      </c>
      <c r="AA320" s="112">
        <v>-116.03014940922</v>
      </c>
      <c r="AB320" s="112">
        <v>-122.79042100043799</v>
      </c>
      <c r="AC320" s="112">
        <v>-38.313560828860517</v>
      </c>
      <c r="AD320" s="112">
        <v>0</v>
      </c>
      <c r="AE320" s="112">
        <v>0</v>
      </c>
      <c r="AF320" s="112">
        <v>-161.1039818292985</v>
      </c>
      <c r="AH320" s="200">
        <v>0</v>
      </c>
      <c r="AI320" s="196" t="str">
        <f t="shared" si="170"/>
        <v>ns</v>
      </c>
      <c r="AJ320" s="201"/>
      <c r="AK320" s="200">
        <v>0</v>
      </c>
      <c r="AL320" s="196" t="str">
        <f t="shared" si="171"/>
        <v>ns</v>
      </c>
      <c r="AM320" s="201"/>
      <c r="AN320" s="200">
        <v>-108.35632103006303</v>
      </c>
      <c r="AO320" s="196">
        <f t="shared" si="176"/>
        <v>7.0820311230647137E-2</v>
      </c>
      <c r="AP320" s="202"/>
      <c r="AQ320" s="202"/>
      <c r="AR320" s="202"/>
      <c r="AS320" s="202" t="b">
        <f t="shared" si="172"/>
        <v>0</v>
      </c>
      <c r="AT320" s="202" t="b">
        <f t="shared" si="173"/>
        <v>0</v>
      </c>
      <c r="AU320" s="202" t="b">
        <f t="shared" si="174"/>
        <v>1</v>
      </c>
      <c r="AV320" s="202" t="b">
        <f t="shared" si="175"/>
        <v>1</v>
      </c>
    </row>
    <row r="321" spans="1:48" ht="13">
      <c r="A321" s="26" t="s">
        <v>355</v>
      </c>
      <c r="B321" s="33" t="s">
        <v>44</v>
      </c>
      <c r="C321" s="73">
        <v>232</v>
      </c>
      <c r="D321" s="73">
        <v>324</v>
      </c>
      <c r="E321" s="73">
        <v>35</v>
      </c>
      <c r="F321" s="73">
        <v>-72</v>
      </c>
      <c r="G321" s="74">
        <v>519</v>
      </c>
      <c r="H321" s="73">
        <v>34.540999999999997</v>
      </c>
      <c r="I321" s="73">
        <v>170.96899999999999</v>
      </c>
      <c r="J321" s="87">
        <v>297.50299999999999</v>
      </c>
      <c r="K321" s="87">
        <v>133.18799999999999</v>
      </c>
      <c r="L321" s="74">
        <v>636.20100000000002</v>
      </c>
      <c r="M321" s="169">
        <v>145.548</v>
      </c>
      <c r="N321" s="169">
        <v>207.73500000000001</v>
      </c>
      <c r="O321" s="169">
        <v>163.197</v>
      </c>
      <c r="P321" s="169">
        <v>101.273</v>
      </c>
      <c r="Q321" s="74">
        <v>617.75300000000004</v>
      </c>
      <c r="R321" s="169">
        <v>54.036999999999999</v>
      </c>
      <c r="S321" s="169">
        <v>230.03299999999999</v>
      </c>
      <c r="T321" s="169">
        <v>60.524999999999999</v>
      </c>
      <c r="U321" s="169">
        <v>-18.853000000000002</v>
      </c>
      <c r="V321" s="74">
        <v>325.74200000000002</v>
      </c>
      <c r="W321" s="169">
        <v>-2.1030000000000002</v>
      </c>
      <c r="X321" s="169">
        <v>183.90600000000001</v>
      </c>
      <c r="Y321" s="169">
        <v>155.72900000000001</v>
      </c>
      <c r="Z321" s="169">
        <v>160.04300000000001</v>
      </c>
      <c r="AA321" s="74">
        <v>497.57499999999999</v>
      </c>
      <c r="AB321" s="74">
        <v>58.121000000000002</v>
      </c>
      <c r="AC321" s="74">
        <v>369.63799999999998</v>
      </c>
      <c r="AD321" s="74">
        <v>318.33800000000002</v>
      </c>
      <c r="AE321" s="74">
        <v>144.68700000000001</v>
      </c>
      <c r="AF321" s="74">
        <v>890.78399999999999</v>
      </c>
      <c r="AH321" s="210">
        <v>160.04300000000001</v>
      </c>
      <c r="AI321" s="196">
        <f t="shared" si="170"/>
        <v>-9.5949213648831799E-2</v>
      </c>
      <c r="AJ321" s="196"/>
      <c r="AK321" s="210">
        <v>318.33800000000002</v>
      </c>
      <c r="AL321" s="196">
        <f t="shared" si="171"/>
        <v>-0.54549252681112526</v>
      </c>
      <c r="AM321" s="196"/>
      <c r="AN321" s="210">
        <v>325.74200000000002</v>
      </c>
      <c r="AO321" s="196">
        <f t="shared" si="176"/>
        <v>0.52751257129875784</v>
      </c>
      <c r="AS321" s="146" t="b">
        <f t="shared" si="172"/>
        <v>0</v>
      </c>
      <c r="AT321" s="146" t="b">
        <f t="shared" si="173"/>
        <v>0</v>
      </c>
      <c r="AU321" s="146" t="b">
        <f t="shared" si="174"/>
        <v>1</v>
      </c>
      <c r="AV321" s="146" t="b">
        <f t="shared" si="175"/>
        <v>1</v>
      </c>
    </row>
    <row r="322" spans="1:48" ht="13">
      <c r="A322" s="26" t="s">
        <v>356</v>
      </c>
      <c r="B322" s="34" t="s">
        <v>46</v>
      </c>
      <c r="C322" s="113">
        <v>-2</v>
      </c>
      <c r="D322" s="113">
        <v>-33</v>
      </c>
      <c r="E322" s="113">
        <v>1</v>
      </c>
      <c r="F322" s="113">
        <v>-42</v>
      </c>
      <c r="G322" s="118">
        <v>-76</v>
      </c>
      <c r="H322" s="107">
        <v>-10.458</v>
      </c>
      <c r="I322" s="107">
        <v>-30.5</v>
      </c>
      <c r="J322" s="107">
        <v>11.290999999999997</v>
      </c>
      <c r="K322" s="107">
        <v>-15.683</v>
      </c>
      <c r="L322" s="108">
        <v>-45.35</v>
      </c>
      <c r="M322" s="107">
        <v>-6.2740000000000009</v>
      </c>
      <c r="N322" s="107">
        <v>-7.3810000000000002</v>
      </c>
      <c r="O322" s="107">
        <v>-36.923000000000002</v>
      </c>
      <c r="P322" s="107">
        <v>-7.827</v>
      </c>
      <c r="Q322" s="108">
        <v>-58.405000000000001</v>
      </c>
      <c r="R322" s="107">
        <v>-10.013999999999999</v>
      </c>
      <c r="S322" s="107">
        <v>-5.2610000000000001</v>
      </c>
      <c r="T322" s="107">
        <v>-16.093</v>
      </c>
      <c r="U322" s="107">
        <v>9.5180000000000007</v>
      </c>
      <c r="V322" s="108">
        <v>-21.85</v>
      </c>
      <c r="W322" s="107">
        <v>8.3260000000000005</v>
      </c>
      <c r="X322" s="107">
        <v>-28.215</v>
      </c>
      <c r="Y322" s="107">
        <v>-7.4850000000000003</v>
      </c>
      <c r="Z322" s="107">
        <v>3.7160000000000002</v>
      </c>
      <c r="AA322" s="108">
        <v>-23.658000000000001</v>
      </c>
      <c r="AB322" s="108">
        <v>-19.504999999999999</v>
      </c>
      <c r="AC322" s="108">
        <v>-26.477</v>
      </c>
      <c r="AD322" s="108">
        <v>5.1239999999999997</v>
      </c>
      <c r="AE322" s="108">
        <v>13.638999999999999</v>
      </c>
      <c r="AF322" s="108">
        <v>-27.219000000000001</v>
      </c>
      <c r="AH322" s="207">
        <v>3.7160000000000002</v>
      </c>
      <c r="AI322" s="196" t="str">
        <f t="shared" si="170"/>
        <v>x3,7</v>
      </c>
      <c r="AJ322" s="199"/>
      <c r="AK322" s="207">
        <v>5.1239999999999997</v>
      </c>
      <c r="AL322" s="196" t="str">
        <f t="shared" si="171"/>
        <v>x2,7</v>
      </c>
      <c r="AM322" s="199"/>
      <c r="AN322" s="207">
        <v>-21.85</v>
      </c>
      <c r="AO322" s="196">
        <f t="shared" si="176"/>
        <v>8.2745995423340934E-2</v>
      </c>
      <c r="AS322" s="146" t="b">
        <f t="shared" si="172"/>
        <v>0</v>
      </c>
      <c r="AT322" s="146" t="b">
        <f t="shared" si="173"/>
        <v>0</v>
      </c>
      <c r="AU322" s="146" t="b">
        <f t="shared" si="174"/>
        <v>1</v>
      </c>
      <c r="AV322" s="146" t="b">
        <f t="shared" si="175"/>
        <v>1</v>
      </c>
    </row>
    <row r="323" spans="1:48" ht="13">
      <c r="A323" s="109" t="s">
        <v>357</v>
      </c>
      <c r="B323" s="36" t="s">
        <v>48</v>
      </c>
      <c r="C323" s="110"/>
      <c r="D323" s="110"/>
      <c r="E323" s="110"/>
      <c r="F323" s="111"/>
      <c r="G323" s="112"/>
      <c r="H323" s="111">
        <v>0</v>
      </c>
      <c r="I323" s="111">
        <v>-25</v>
      </c>
      <c r="J323" s="111">
        <v>-25</v>
      </c>
      <c r="K323" s="111">
        <v>0</v>
      </c>
      <c r="L323" s="112">
        <v>-50</v>
      </c>
      <c r="M323" s="111">
        <v>-20</v>
      </c>
      <c r="N323" s="111">
        <v>0</v>
      </c>
      <c r="O323" s="111">
        <v>-37.5</v>
      </c>
      <c r="P323" s="111">
        <v>0</v>
      </c>
      <c r="Q323" s="112">
        <v>-57.5</v>
      </c>
      <c r="R323" s="111">
        <v>0</v>
      </c>
      <c r="S323" s="111">
        <v>0</v>
      </c>
      <c r="T323" s="111">
        <v>0</v>
      </c>
      <c r="U323" s="111">
        <v>0</v>
      </c>
      <c r="V323" s="112">
        <v>0</v>
      </c>
      <c r="W323" s="111">
        <v>0</v>
      </c>
      <c r="X323" s="111">
        <v>0</v>
      </c>
      <c r="Y323" s="111">
        <v>0</v>
      </c>
      <c r="Z323" s="111">
        <v>0</v>
      </c>
      <c r="AA323" s="112">
        <v>0</v>
      </c>
      <c r="AB323" s="112">
        <v>0</v>
      </c>
      <c r="AC323" s="112">
        <v>0</v>
      </c>
      <c r="AD323" s="112">
        <v>0</v>
      </c>
      <c r="AE323" s="112">
        <v>0</v>
      </c>
      <c r="AF323" s="112">
        <v>0</v>
      </c>
      <c r="AH323" s="200">
        <v>0</v>
      </c>
      <c r="AI323" s="196" t="str">
        <f t="shared" si="170"/>
        <v>ns</v>
      </c>
      <c r="AJ323" s="201"/>
      <c r="AK323" s="200">
        <v>0</v>
      </c>
      <c r="AL323" s="196" t="str">
        <f t="shared" si="171"/>
        <v>ns</v>
      </c>
      <c r="AM323" s="201"/>
      <c r="AN323" s="200">
        <v>0</v>
      </c>
      <c r="AO323" s="196" t="str">
        <f t="shared" si="176"/>
        <v>ns</v>
      </c>
      <c r="AP323" s="202"/>
      <c r="AQ323" s="202"/>
      <c r="AR323" s="202"/>
      <c r="AS323" s="202" t="b">
        <f t="shared" si="172"/>
        <v>1</v>
      </c>
      <c r="AT323" s="202" t="b">
        <f t="shared" si="173"/>
        <v>1</v>
      </c>
      <c r="AU323" s="202" t="b">
        <f t="shared" si="174"/>
        <v>1</v>
      </c>
      <c r="AV323" s="202" t="b">
        <f t="shared" si="175"/>
        <v>1</v>
      </c>
    </row>
    <row r="324" spans="1:48" ht="13">
      <c r="A324" s="26" t="s">
        <v>358</v>
      </c>
      <c r="B324" s="34" t="s">
        <v>50</v>
      </c>
      <c r="C324" s="113">
        <v>0</v>
      </c>
      <c r="D324" s="113">
        <v>0</v>
      </c>
      <c r="E324" s="113">
        <v>0</v>
      </c>
      <c r="F324" s="113">
        <v>0</v>
      </c>
      <c r="G324" s="118">
        <v>0</v>
      </c>
      <c r="H324" s="113">
        <v>0</v>
      </c>
      <c r="I324" s="113">
        <v>0</v>
      </c>
      <c r="J324" s="85">
        <v>0</v>
      </c>
      <c r="K324" s="85">
        <v>0</v>
      </c>
      <c r="L324" s="118">
        <v>0</v>
      </c>
      <c r="M324" s="166">
        <v>0</v>
      </c>
      <c r="N324" s="166">
        <v>0</v>
      </c>
      <c r="O324" s="166">
        <v>0</v>
      </c>
      <c r="P324" s="166">
        <v>0</v>
      </c>
      <c r="Q324" s="118">
        <v>0</v>
      </c>
      <c r="R324" s="166">
        <v>0</v>
      </c>
      <c r="S324" s="166">
        <v>0</v>
      </c>
      <c r="T324" s="166">
        <v>0</v>
      </c>
      <c r="U324" s="166">
        <v>0</v>
      </c>
      <c r="V324" s="118">
        <v>0</v>
      </c>
      <c r="W324" s="166">
        <v>0</v>
      </c>
      <c r="X324" s="166">
        <v>0</v>
      </c>
      <c r="Y324" s="166">
        <v>0</v>
      </c>
      <c r="Z324" s="166">
        <v>0</v>
      </c>
      <c r="AA324" s="118">
        <v>0</v>
      </c>
      <c r="AB324" s="118">
        <v>0</v>
      </c>
      <c r="AC324" s="118">
        <v>0</v>
      </c>
      <c r="AD324" s="118">
        <v>0</v>
      </c>
      <c r="AE324" s="118">
        <v>0</v>
      </c>
      <c r="AF324" s="118">
        <v>0</v>
      </c>
      <c r="AH324" s="207">
        <v>0</v>
      </c>
      <c r="AI324" s="196" t="str">
        <f t="shared" si="170"/>
        <v>ns</v>
      </c>
      <c r="AJ324" s="199"/>
      <c r="AK324" s="207">
        <v>0</v>
      </c>
      <c r="AL324" s="196" t="str">
        <f t="shared" si="171"/>
        <v>ns</v>
      </c>
      <c r="AM324" s="199"/>
      <c r="AN324" s="207">
        <v>0</v>
      </c>
      <c r="AO324" s="196" t="str">
        <f t="shared" si="176"/>
        <v>ns</v>
      </c>
      <c r="AS324" s="146" t="b">
        <f t="shared" si="172"/>
        <v>1</v>
      </c>
      <c r="AT324" s="146" t="b">
        <f t="shared" si="173"/>
        <v>1</v>
      </c>
      <c r="AU324" s="146" t="b">
        <f t="shared" si="174"/>
        <v>1</v>
      </c>
      <c r="AV324" s="146" t="b">
        <f t="shared" si="175"/>
        <v>1</v>
      </c>
    </row>
    <row r="325" spans="1:48" ht="13">
      <c r="A325" s="26" t="s">
        <v>359</v>
      </c>
      <c r="B325" s="34" t="s">
        <v>52</v>
      </c>
      <c r="C325" s="113">
        <v>0</v>
      </c>
      <c r="D325" s="113">
        <v>0</v>
      </c>
      <c r="E325" s="113">
        <v>0</v>
      </c>
      <c r="F325" s="113">
        <v>0</v>
      </c>
      <c r="G325" s="118">
        <v>0</v>
      </c>
      <c r="H325" s="113">
        <v>0</v>
      </c>
      <c r="I325" s="113">
        <v>0.26500000000000001</v>
      </c>
      <c r="J325" s="85">
        <v>-3.3000000000000002E-2</v>
      </c>
      <c r="K325" s="85">
        <v>2.7E-2</v>
      </c>
      <c r="L325" s="118">
        <v>0.25900000000000001</v>
      </c>
      <c r="M325" s="166">
        <v>0</v>
      </c>
      <c r="N325" s="166">
        <v>0</v>
      </c>
      <c r="O325" s="166">
        <v>0</v>
      </c>
      <c r="P325" s="166">
        <v>0.182</v>
      </c>
      <c r="Q325" s="118">
        <v>0.182</v>
      </c>
      <c r="R325" s="166">
        <v>0</v>
      </c>
      <c r="S325" s="166">
        <v>0</v>
      </c>
      <c r="T325" s="166">
        <v>0</v>
      </c>
      <c r="U325" s="166">
        <v>0</v>
      </c>
      <c r="V325" s="118">
        <v>0</v>
      </c>
      <c r="W325" s="166">
        <v>1.853</v>
      </c>
      <c r="X325" s="166">
        <v>6.0000000000000001E-3</v>
      </c>
      <c r="Y325" s="166">
        <v>7.6999999999999999E-2</v>
      </c>
      <c r="Z325" s="166">
        <v>0</v>
      </c>
      <c r="AA325" s="118">
        <v>1.9359999999999999</v>
      </c>
      <c r="AB325" s="118">
        <v>7.0000000000000001E-3</v>
      </c>
      <c r="AC325" s="118">
        <v>4.0000000000000001E-3</v>
      </c>
      <c r="AD325" s="118">
        <v>0</v>
      </c>
      <c r="AE325" s="118">
        <v>-1.0999999999999999E-2</v>
      </c>
      <c r="AF325" s="118">
        <v>0</v>
      </c>
      <c r="AH325" s="207">
        <v>0</v>
      </c>
      <c r="AI325" s="196" t="str">
        <f t="shared" si="170"/>
        <v>ns</v>
      </c>
      <c r="AJ325" s="199"/>
      <c r="AK325" s="207">
        <v>0</v>
      </c>
      <c r="AL325" s="196" t="str">
        <f t="shared" si="171"/>
        <v>ns</v>
      </c>
      <c r="AM325" s="199"/>
      <c r="AN325" s="207">
        <v>0</v>
      </c>
      <c r="AO325" s="196" t="str">
        <f t="shared" si="176"/>
        <v>ns</v>
      </c>
      <c r="AS325" s="146" t="b">
        <f t="shared" si="172"/>
        <v>0</v>
      </c>
      <c r="AT325" s="146" t="b">
        <f t="shared" si="173"/>
        <v>0</v>
      </c>
      <c r="AU325" s="146" t="b">
        <f t="shared" si="174"/>
        <v>1</v>
      </c>
      <c r="AV325" s="146" t="b">
        <f t="shared" si="175"/>
        <v>1</v>
      </c>
    </row>
    <row r="326" spans="1:48" ht="13">
      <c r="A326" s="26" t="s">
        <v>360</v>
      </c>
      <c r="B326" s="34" t="s">
        <v>54</v>
      </c>
      <c r="C326" s="113">
        <v>0</v>
      </c>
      <c r="D326" s="113">
        <v>0</v>
      </c>
      <c r="E326" s="113">
        <v>0</v>
      </c>
      <c r="F326" s="113">
        <v>0</v>
      </c>
      <c r="G326" s="118">
        <v>0</v>
      </c>
      <c r="H326" s="113">
        <v>0</v>
      </c>
      <c r="I326" s="113">
        <v>0</v>
      </c>
      <c r="J326" s="85">
        <v>0</v>
      </c>
      <c r="K326" s="85">
        <v>0</v>
      </c>
      <c r="L326" s="118">
        <v>0</v>
      </c>
      <c r="M326" s="166">
        <v>0</v>
      </c>
      <c r="N326" s="166">
        <v>0</v>
      </c>
      <c r="O326" s="166">
        <v>0</v>
      </c>
      <c r="P326" s="166">
        <v>0</v>
      </c>
      <c r="Q326" s="118">
        <v>0</v>
      </c>
      <c r="R326" s="166">
        <v>0</v>
      </c>
      <c r="S326" s="166">
        <v>0</v>
      </c>
      <c r="T326" s="166">
        <v>0</v>
      </c>
      <c r="U326" s="166">
        <v>0</v>
      </c>
      <c r="V326" s="118">
        <v>0</v>
      </c>
      <c r="W326" s="166">
        <v>0</v>
      </c>
      <c r="X326" s="166">
        <v>0</v>
      </c>
      <c r="Y326" s="166">
        <v>0</v>
      </c>
      <c r="Z326" s="166">
        <v>0</v>
      </c>
      <c r="AA326" s="118">
        <v>0</v>
      </c>
      <c r="AB326" s="118">
        <v>0</v>
      </c>
      <c r="AC326" s="118">
        <v>0</v>
      </c>
      <c r="AD326" s="118">
        <v>0</v>
      </c>
      <c r="AE326" s="118">
        <v>0</v>
      </c>
      <c r="AF326" s="118">
        <v>0</v>
      </c>
      <c r="AH326" s="207">
        <v>0</v>
      </c>
      <c r="AI326" s="196" t="str">
        <f t="shared" si="170"/>
        <v>ns</v>
      </c>
      <c r="AJ326" s="199"/>
      <c r="AK326" s="207">
        <v>0</v>
      </c>
      <c r="AL326" s="196" t="str">
        <f t="shared" si="171"/>
        <v>ns</v>
      </c>
      <c r="AM326" s="199"/>
      <c r="AN326" s="207">
        <v>0</v>
      </c>
      <c r="AO326" s="196" t="str">
        <f t="shared" si="176"/>
        <v>ns</v>
      </c>
      <c r="AS326" s="146" t="b">
        <f t="shared" si="172"/>
        <v>1</v>
      </c>
      <c r="AT326" s="146" t="b">
        <f t="shared" si="173"/>
        <v>1</v>
      </c>
      <c r="AU326" s="146" t="b">
        <f t="shared" si="174"/>
        <v>1</v>
      </c>
      <c r="AV326" s="146" t="b">
        <f t="shared" si="175"/>
        <v>1</v>
      </c>
    </row>
    <row r="327" spans="1:48" ht="13">
      <c r="A327" s="26" t="s">
        <v>361</v>
      </c>
      <c r="B327" s="33" t="s">
        <v>56</v>
      </c>
      <c r="C327" s="73">
        <v>230</v>
      </c>
      <c r="D327" s="73">
        <v>291</v>
      </c>
      <c r="E327" s="73">
        <v>36</v>
      </c>
      <c r="F327" s="73">
        <v>-114</v>
      </c>
      <c r="G327" s="74">
        <v>443</v>
      </c>
      <c r="H327" s="73">
        <v>24.082999999999998</v>
      </c>
      <c r="I327" s="73">
        <v>140.73400000000001</v>
      </c>
      <c r="J327" s="87">
        <v>308.76100000000002</v>
      </c>
      <c r="K327" s="87">
        <v>117.532</v>
      </c>
      <c r="L327" s="74">
        <v>591.11</v>
      </c>
      <c r="M327" s="169">
        <v>139.274</v>
      </c>
      <c r="N327" s="169">
        <v>200.35400000000001</v>
      </c>
      <c r="O327" s="169">
        <v>126.274</v>
      </c>
      <c r="P327" s="169">
        <v>93.628</v>
      </c>
      <c r="Q327" s="74">
        <v>559.53</v>
      </c>
      <c r="R327" s="169">
        <v>44.023000000000003</v>
      </c>
      <c r="S327" s="169">
        <v>224.77199999999999</v>
      </c>
      <c r="T327" s="169">
        <v>44.432000000000002</v>
      </c>
      <c r="U327" s="169">
        <v>-9.3350000000000009</v>
      </c>
      <c r="V327" s="74">
        <v>303.892</v>
      </c>
      <c r="W327" s="169">
        <v>8.0760000000000005</v>
      </c>
      <c r="X327" s="169">
        <v>155.697</v>
      </c>
      <c r="Y327" s="169">
        <v>148.321</v>
      </c>
      <c r="Z327" s="169">
        <v>163.75899999999999</v>
      </c>
      <c r="AA327" s="74">
        <v>475.85300000000001</v>
      </c>
      <c r="AB327" s="74">
        <v>38.622999999999998</v>
      </c>
      <c r="AC327" s="74">
        <v>343.16500000000002</v>
      </c>
      <c r="AD327" s="74">
        <v>323.46199999999999</v>
      </c>
      <c r="AE327" s="74">
        <v>158.315</v>
      </c>
      <c r="AF327" s="74">
        <v>863.56500000000005</v>
      </c>
      <c r="AH327" s="210">
        <v>163.75899999999999</v>
      </c>
      <c r="AI327" s="196">
        <f t="shared" si="170"/>
        <v>-3.3243974376980789E-2</v>
      </c>
      <c r="AJ327" s="196"/>
      <c r="AK327" s="210">
        <v>323.46199999999999</v>
      </c>
      <c r="AL327" s="196">
        <f t="shared" si="171"/>
        <v>-0.51056074592997014</v>
      </c>
      <c r="AM327" s="196"/>
      <c r="AN327" s="210">
        <v>303.892</v>
      </c>
      <c r="AO327" s="196">
        <f t="shared" si="176"/>
        <v>0.56586221420767902</v>
      </c>
      <c r="AS327" s="146" t="b">
        <f t="shared" si="172"/>
        <v>0</v>
      </c>
      <c r="AT327" s="146" t="b">
        <f t="shared" si="173"/>
        <v>0</v>
      </c>
      <c r="AU327" s="146" t="b">
        <f t="shared" si="174"/>
        <v>1</v>
      </c>
      <c r="AV327" s="146" t="b">
        <f t="shared" si="175"/>
        <v>1</v>
      </c>
    </row>
    <row r="328" spans="1:48" ht="13">
      <c r="A328" s="26" t="s">
        <v>362</v>
      </c>
      <c r="B328" s="34" t="s">
        <v>58</v>
      </c>
      <c r="C328" s="113">
        <v>-90</v>
      </c>
      <c r="D328" s="113">
        <v>-91</v>
      </c>
      <c r="E328" s="113">
        <v>-16</v>
      </c>
      <c r="F328" s="113">
        <v>39</v>
      </c>
      <c r="G328" s="118">
        <v>-158</v>
      </c>
      <c r="H328" s="113">
        <v>-28.199000000000002</v>
      </c>
      <c r="I328" s="113">
        <v>-41.256999999999998</v>
      </c>
      <c r="J328" s="85">
        <v>-51.475999999999999</v>
      </c>
      <c r="K328" s="85">
        <v>-51.531999999999996</v>
      </c>
      <c r="L328" s="118">
        <v>-172.464</v>
      </c>
      <c r="M328" s="166">
        <v>-48.713999999999999</v>
      </c>
      <c r="N328" s="166">
        <v>-57.792999999999999</v>
      </c>
      <c r="O328" s="166">
        <v>-36.082000000000001</v>
      </c>
      <c r="P328" s="166">
        <v>-22.341000000000001</v>
      </c>
      <c r="Q328" s="118">
        <v>-164.93</v>
      </c>
      <c r="R328" s="166">
        <v>-35.354999999999997</v>
      </c>
      <c r="S328" s="166">
        <v>-43.813000000000002</v>
      </c>
      <c r="T328" s="166">
        <v>-17.474</v>
      </c>
      <c r="U328" s="166">
        <v>16.844000000000001</v>
      </c>
      <c r="V328" s="118">
        <v>-79.798000000000002</v>
      </c>
      <c r="W328" s="166">
        <v>-26.462</v>
      </c>
      <c r="X328" s="166">
        <v>-23.91</v>
      </c>
      <c r="Y328" s="166">
        <v>-22.811</v>
      </c>
      <c r="Z328" s="166">
        <v>-42.026000000000003</v>
      </c>
      <c r="AA328" s="118">
        <v>-115.209</v>
      </c>
      <c r="AB328" s="118">
        <v>-31.355</v>
      </c>
      <c r="AC328" s="118">
        <v>-108.217</v>
      </c>
      <c r="AD328" s="118">
        <v>-86.477999999999994</v>
      </c>
      <c r="AE328" s="118">
        <v>-23.391999999999999</v>
      </c>
      <c r="AF328" s="118">
        <v>-249.44200000000001</v>
      </c>
      <c r="AH328" s="207">
        <v>-42.026000000000003</v>
      </c>
      <c r="AI328" s="196">
        <f t="shared" si="170"/>
        <v>-0.44339218578974926</v>
      </c>
      <c r="AJ328" s="199"/>
      <c r="AK328" s="207">
        <v>-86.477999999999994</v>
      </c>
      <c r="AL328" s="196">
        <f t="shared" si="171"/>
        <v>-0.72950345752676982</v>
      </c>
      <c r="AM328" s="199"/>
      <c r="AN328" s="207">
        <v>-79.798000000000002</v>
      </c>
      <c r="AO328" s="196">
        <f t="shared" si="176"/>
        <v>0.44375798892202822</v>
      </c>
      <c r="AS328" s="146" t="b">
        <f t="shared" si="172"/>
        <v>0</v>
      </c>
      <c r="AT328" s="146" t="b">
        <f t="shared" si="173"/>
        <v>0</v>
      </c>
      <c r="AU328" s="146" t="b">
        <f t="shared" si="174"/>
        <v>1</v>
      </c>
      <c r="AV328" s="146" t="b">
        <f t="shared" si="175"/>
        <v>1</v>
      </c>
    </row>
    <row r="329" spans="1:48" ht="13">
      <c r="A329" s="26" t="s">
        <v>363</v>
      </c>
      <c r="B329" s="34" t="s">
        <v>60</v>
      </c>
      <c r="C329" s="113">
        <v>0</v>
      </c>
      <c r="D329" s="113">
        <v>-1</v>
      </c>
      <c r="E329" s="113">
        <v>-1</v>
      </c>
      <c r="F329" s="113">
        <v>0</v>
      </c>
      <c r="G329" s="118">
        <v>-2</v>
      </c>
      <c r="H329" s="113">
        <v>-9.0999999999999998E-2</v>
      </c>
      <c r="I329" s="113">
        <v>11.255000000000001</v>
      </c>
      <c r="J329" s="85">
        <v>-0.35699999999999998</v>
      </c>
      <c r="K329" s="85">
        <v>0.09</v>
      </c>
      <c r="L329" s="118">
        <v>10.897</v>
      </c>
      <c r="M329" s="166">
        <v>0</v>
      </c>
      <c r="N329" s="166">
        <v>0</v>
      </c>
      <c r="O329" s="166">
        <v>0</v>
      </c>
      <c r="P329" s="166">
        <v>0</v>
      </c>
      <c r="Q329" s="118">
        <v>0</v>
      </c>
      <c r="R329" s="166">
        <v>0</v>
      </c>
      <c r="S329" s="166">
        <v>0</v>
      </c>
      <c r="T329" s="166">
        <v>0</v>
      </c>
      <c r="U329" s="166">
        <v>0</v>
      </c>
      <c r="V329" s="118">
        <v>0</v>
      </c>
      <c r="W329" s="166">
        <v>0</v>
      </c>
      <c r="X329" s="166">
        <v>0</v>
      </c>
      <c r="Y329" s="166">
        <v>0</v>
      </c>
      <c r="Z329" s="166">
        <v>0</v>
      </c>
      <c r="AA329" s="118">
        <v>0</v>
      </c>
      <c r="AB329" s="118">
        <v>0</v>
      </c>
      <c r="AC329" s="118">
        <v>0</v>
      </c>
      <c r="AD329" s="118">
        <v>0</v>
      </c>
      <c r="AE329" s="118">
        <v>0</v>
      </c>
      <c r="AF329" s="118">
        <v>0</v>
      </c>
      <c r="AH329" s="207">
        <v>0</v>
      </c>
      <c r="AI329" s="196" t="str">
        <f t="shared" si="170"/>
        <v>ns</v>
      </c>
      <c r="AJ329" s="199"/>
      <c r="AK329" s="207">
        <v>0</v>
      </c>
      <c r="AL329" s="196" t="str">
        <f t="shared" si="171"/>
        <v>ns</v>
      </c>
      <c r="AM329" s="199"/>
      <c r="AN329" s="207">
        <v>0</v>
      </c>
      <c r="AO329" s="196" t="str">
        <f t="shared" si="176"/>
        <v>ns</v>
      </c>
      <c r="AS329" s="146" t="b">
        <f t="shared" si="172"/>
        <v>1</v>
      </c>
      <c r="AT329" s="146" t="b">
        <f t="shared" si="173"/>
        <v>1</v>
      </c>
      <c r="AU329" s="146" t="b">
        <f t="shared" si="174"/>
        <v>1</v>
      </c>
      <c r="AV329" s="146" t="b">
        <f t="shared" si="175"/>
        <v>1</v>
      </c>
    </row>
    <row r="330" spans="1:48" ht="13">
      <c r="A330" s="26" t="s">
        <v>364</v>
      </c>
      <c r="B330" s="33" t="s">
        <v>62</v>
      </c>
      <c r="C330" s="73">
        <v>140</v>
      </c>
      <c r="D330" s="73">
        <v>199</v>
      </c>
      <c r="E330" s="73">
        <v>19</v>
      </c>
      <c r="F330" s="73">
        <v>-75</v>
      </c>
      <c r="G330" s="74">
        <v>283</v>
      </c>
      <c r="H330" s="73">
        <v>-4.2069999999999999</v>
      </c>
      <c r="I330" s="73">
        <v>110.732</v>
      </c>
      <c r="J330" s="87">
        <v>256.928</v>
      </c>
      <c r="K330" s="87">
        <v>66.09</v>
      </c>
      <c r="L330" s="74">
        <v>429.54300000000001</v>
      </c>
      <c r="M330" s="169">
        <v>90.56</v>
      </c>
      <c r="N330" s="169">
        <v>142.56100000000001</v>
      </c>
      <c r="O330" s="169">
        <v>90.191999999999993</v>
      </c>
      <c r="P330" s="169">
        <v>71.287000000000006</v>
      </c>
      <c r="Q330" s="74">
        <v>394.6</v>
      </c>
      <c r="R330" s="169">
        <v>8.6679999999999993</v>
      </c>
      <c r="S330" s="169">
        <v>180.959</v>
      </c>
      <c r="T330" s="169">
        <v>26.957999999999998</v>
      </c>
      <c r="U330" s="169">
        <v>7.5090000000000003</v>
      </c>
      <c r="V330" s="74">
        <v>224.09399999999999</v>
      </c>
      <c r="W330" s="169">
        <v>-18.385999999999999</v>
      </c>
      <c r="X330" s="169">
        <v>131.78700000000001</v>
      </c>
      <c r="Y330" s="169">
        <v>125.51</v>
      </c>
      <c r="Z330" s="169">
        <v>121.733</v>
      </c>
      <c r="AA330" s="74">
        <v>360.64400000000001</v>
      </c>
      <c r="AB330" s="74">
        <v>7.2679999999999998</v>
      </c>
      <c r="AC330" s="74">
        <v>234.94800000000001</v>
      </c>
      <c r="AD330" s="74">
        <v>236.98400000000001</v>
      </c>
      <c r="AE330" s="74">
        <v>134.923</v>
      </c>
      <c r="AF330" s="74">
        <v>614.12300000000005</v>
      </c>
      <c r="AH330" s="210">
        <v>121.733</v>
      </c>
      <c r="AI330" s="196">
        <f t="shared" si="170"/>
        <v>0.10835188486277336</v>
      </c>
      <c r="AJ330" s="196"/>
      <c r="AK330" s="210">
        <v>236.98400000000001</v>
      </c>
      <c r="AL330" s="196">
        <f t="shared" si="171"/>
        <v>-0.43066620531343891</v>
      </c>
      <c r="AM330" s="196"/>
      <c r="AN330" s="210">
        <v>224.09399999999999</v>
      </c>
      <c r="AO330" s="196">
        <f t="shared" si="176"/>
        <v>0.60934250805465573</v>
      </c>
      <c r="AS330" s="146" t="b">
        <f t="shared" si="172"/>
        <v>0</v>
      </c>
      <c r="AT330" s="146" t="b">
        <f t="shared" si="173"/>
        <v>0</v>
      </c>
      <c r="AU330" s="146" t="b">
        <f t="shared" si="174"/>
        <v>1</v>
      </c>
      <c r="AV330" s="146" t="b">
        <f t="shared" si="175"/>
        <v>1</v>
      </c>
    </row>
    <row r="331" spans="1:48" ht="13">
      <c r="A331" s="26" t="s">
        <v>365</v>
      </c>
      <c r="B331" s="34" t="s">
        <v>64</v>
      </c>
      <c r="C331" s="113">
        <v>-3</v>
      </c>
      <c r="D331" s="113">
        <v>-4</v>
      </c>
      <c r="E331" s="113">
        <v>-1</v>
      </c>
      <c r="F331" s="113">
        <v>2</v>
      </c>
      <c r="G331" s="118">
        <v>-6</v>
      </c>
      <c r="H331" s="113">
        <v>6.3E-2</v>
      </c>
      <c r="I331" s="113">
        <v>0.40799999999999997</v>
      </c>
      <c r="J331" s="113">
        <v>-10.220000000000001</v>
      </c>
      <c r="K331" s="113">
        <v>-0.14599999999999999</v>
      </c>
      <c r="L331" s="118">
        <v>-9.8949999999999996</v>
      </c>
      <c r="M331" s="166">
        <v>-2.08</v>
      </c>
      <c r="N331" s="166">
        <v>-2.7320000000000002</v>
      </c>
      <c r="O331" s="166">
        <v>-1.56</v>
      </c>
      <c r="P331" s="166">
        <v>-1.5089999999999999</v>
      </c>
      <c r="Q331" s="118">
        <v>-7.8810000000000002</v>
      </c>
      <c r="R331" s="166">
        <v>-0.31</v>
      </c>
      <c r="S331" s="166">
        <v>-3.9740000000000002</v>
      </c>
      <c r="T331" s="166">
        <v>-0.495</v>
      </c>
      <c r="U331" s="166">
        <v>-4.2999999999999997E-2</v>
      </c>
      <c r="V331" s="118">
        <v>-4.8220000000000001</v>
      </c>
      <c r="W331" s="166">
        <v>0.13500000000000001</v>
      </c>
      <c r="X331" s="166">
        <v>-2.69</v>
      </c>
      <c r="Y331" s="166">
        <v>-2.82</v>
      </c>
      <c r="Z331" s="166">
        <v>-4.3529999999999998</v>
      </c>
      <c r="AA331" s="118">
        <v>-9.7279999999999998</v>
      </c>
      <c r="AB331" s="118">
        <v>-0.109</v>
      </c>
      <c r="AC331" s="118">
        <v>-4.8369999999999997</v>
      </c>
      <c r="AD331" s="118">
        <v>-5.1349999999999998</v>
      </c>
      <c r="AE331" s="118">
        <v>-3.78</v>
      </c>
      <c r="AF331" s="118">
        <v>-13.861000000000001</v>
      </c>
      <c r="AH331" s="207">
        <v>-4.3529999999999998</v>
      </c>
      <c r="AI331" s="196">
        <f t="shared" si="170"/>
        <v>-0.13163335630599582</v>
      </c>
      <c r="AJ331" s="196"/>
      <c r="AK331" s="207">
        <v>-5.1349999999999998</v>
      </c>
      <c r="AL331" s="196">
        <f t="shared" si="171"/>
        <v>-0.26387536514118792</v>
      </c>
      <c r="AM331" s="196"/>
      <c r="AN331" s="207">
        <v>-4.8220000000000001</v>
      </c>
      <c r="AO331" s="196" t="str">
        <f t="shared" si="176"/>
        <v>x2</v>
      </c>
      <c r="AS331" s="146" t="b">
        <f t="shared" si="172"/>
        <v>0</v>
      </c>
      <c r="AT331" s="146" t="b">
        <f t="shared" si="173"/>
        <v>0</v>
      </c>
      <c r="AU331" s="146" t="b">
        <f t="shared" si="174"/>
        <v>1</v>
      </c>
      <c r="AV331" s="146" t="b">
        <f t="shared" si="175"/>
        <v>1</v>
      </c>
    </row>
    <row r="332" spans="1:48" ht="13">
      <c r="A332" s="26" t="s">
        <v>366</v>
      </c>
      <c r="B332" s="41" t="s">
        <v>66</v>
      </c>
      <c r="C332" s="74">
        <v>137</v>
      </c>
      <c r="D332" s="74">
        <v>195</v>
      </c>
      <c r="E332" s="74">
        <v>18</v>
      </c>
      <c r="F332" s="74">
        <v>-73</v>
      </c>
      <c r="G332" s="74">
        <v>277</v>
      </c>
      <c r="H332" s="74">
        <v>-4.1440000000000001</v>
      </c>
      <c r="I332" s="74">
        <v>111.14</v>
      </c>
      <c r="J332" s="88">
        <v>246.708</v>
      </c>
      <c r="K332" s="88">
        <v>65.944000000000003</v>
      </c>
      <c r="L332" s="74">
        <v>419.64800000000002</v>
      </c>
      <c r="M332" s="170">
        <v>88.48</v>
      </c>
      <c r="N332" s="170">
        <v>139.82900000000001</v>
      </c>
      <c r="O332" s="170">
        <v>88.632000000000005</v>
      </c>
      <c r="P332" s="170">
        <v>69.778000000000006</v>
      </c>
      <c r="Q332" s="74">
        <v>386.71899999999999</v>
      </c>
      <c r="R332" s="170">
        <v>8.3580000000000005</v>
      </c>
      <c r="S332" s="170">
        <v>176.98500000000001</v>
      </c>
      <c r="T332" s="170">
        <v>26.463000000000001</v>
      </c>
      <c r="U332" s="170">
        <v>7.4660000000000002</v>
      </c>
      <c r="V332" s="74">
        <v>219.27199999999999</v>
      </c>
      <c r="W332" s="170">
        <v>-18.251000000000001</v>
      </c>
      <c r="X332" s="170">
        <v>129.09700000000001</v>
      </c>
      <c r="Y332" s="170">
        <v>122.69</v>
      </c>
      <c r="Z332" s="170">
        <v>117.38</v>
      </c>
      <c r="AA332" s="74">
        <v>350.916</v>
      </c>
      <c r="AB332" s="74">
        <v>7.1589999999999998</v>
      </c>
      <c r="AC332" s="74">
        <v>230.11099999999999</v>
      </c>
      <c r="AD332" s="74">
        <v>231.84899999999999</v>
      </c>
      <c r="AE332" s="74">
        <v>131.143</v>
      </c>
      <c r="AF332" s="74">
        <v>600.26199999999994</v>
      </c>
      <c r="AH332" s="210">
        <v>117.38</v>
      </c>
      <c r="AI332" s="196">
        <f t="shared" si="170"/>
        <v>0.11725166127108544</v>
      </c>
      <c r="AJ332" s="196"/>
      <c r="AK332" s="210">
        <v>231.84899999999999</v>
      </c>
      <c r="AL332" s="196">
        <f t="shared" si="171"/>
        <v>-0.43436029484707717</v>
      </c>
      <c r="AM332" s="196"/>
      <c r="AN332" s="210">
        <v>219.27199999999999</v>
      </c>
      <c r="AO332" s="196">
        <f t="shared" si="176"/>
        <v>0.60036849210113474</v>
      </c>
      <c r="AS332" s="146" t="b">
        <f t="shared" si="172"/>
        <v>0</v>
      </c>
      <c r="AT332" s="146" t="b">
        <f t="shared" si="173"/>
        <v>0</v>
      </c>
      <c r="AU332" s="146" t="b">
        <f t="shared" si="174"/>
        <v>1</v>
      </c>
      <c r="AV332" s="146" t="b">
        <f t="shared" si="175"/>
        <v>1</v>
      </c>
    </row>
    <row r="333" spans="1:48" ht="13">
      <c r="A333" s="135" t="s">
        <v>367</v>
      </c>
      <c r="B333" s="36" t="s">
        <v>352</v>
      </c>
      <c r="C333" s="110">
        <v>10</v>
      </c>
      <c r="D333" s="110">
        <v>57</v>
      </c>
      <c r="E333" s="110">
        <v>14</v>
      </c>
      <c r="F333" s="111">
        <v>-53</v>
      </c>
      <c r="G333" s="112">
        <v>28</v>
      </c>
      <c r="H333" s="111">
        <v>9</v>
      </c>
      <c r="I333" s="111">
        <v>-2.54</v>
      </c>
      <c r="J333" s="111">
        <v>-28.264199999999999</v>
      </c>
      <c r="K333" s="111">
        <v>-2.099802999999997</v>
      </c>
      <c r="L333" s="112">
        <v>-32.904002999999996</v>
      </c>
      <c r="M333" s="111">
        <v>-30.536999999999999</v>
      </c>
      <c r="N333" s="111">
        <v>-8.1774828000000017</v>
      </c>
      <c r="O333" s="111">
        <v>-6.8993684454851448E-2</v>
      </c>
      <c r="P333" s="111">
        <v>-3.5710000000000002</v>
      </c>
      <c r="Q333" s="112">
        <v>-11.817476484454854</v>
      </c>
      <c r="R333" s="111">
        <v>3.6015631964237329</v>
      </c>
      <c r="S333" s="111">
        <v>7.4658520644774082</v>
      </c>
      <c r="T333" s="111">
        <v>-5.5732309728749998</v>
      </c>
      <c r="U333" s="111">
        <v>10.617784602975</v>
      </c>
      <c r="V333" s="112">
        <v>12.510405694577408</v>
      </c>
      <c r="W333" s="111">
        <v>-5.6251921859321516</v>
      </c>
      <c r="X333" s="111">
        <v>-3.2898264744885091</v>
      </c>
      <c r="Y333" s="111">
        <v>-1.9140000000000001</v>
      </c>
      <c r="Z333" s="111">
        <v>-4.35125385</v>
      </c>
      <c r="AA333" s="112">
        <v>-15.180272510420661</v>
      </c>
      <c r="AB333" s="112">
        <v>-13.76699730802382</v>
      </c>
      <c r="AC333" s="112">
        <v>-4.9230740000000006</v>
      </c>
      <c r="AD333" s="112">
        <v>13.705493999999998</v>
      </c>
      <c r="AE333" s="112">
        <v>13.126686021425531</v>
      </c>
      <c r="AF333" s="112">
        <v>8.1421087134017096</v>
      </c>
      <c r="AH333" s="200">
        <v>-4.35125385</v>
      </c>
      <c r="AI333" s="196" t="str">
        <f t="shared" si="170"/>
        <v>ns</v>
      </c>
      <c r="AJ333" s="201"/>
      <c r="AK333" s="200">
        <v>13.705493999999998</v>
      </c>
      <c r="AL333" s="196">
        <f t="shared" si="171"/>
        <v>-4.2231821674904024E-2</v>
      </c>
      <c r="AM333" s="201"/>
      <c r="AN333" s="200">
        <v>12.510405694577408</v>
      </c>
      <c r="AO333" s="196" t="str">
        <f t="shared" si="176"/>
        <v>ns</v>
      </c>
      <c r="AP333" s="202"/>
      <c r="AQ333" s="202"/>
      <c r="AR333" s="202"/>
      <c r="AS333" s="202" t="b">
        <f t="shared" si="172"/>
        <v>0</v>
      </c>
      <c r="AT333" s="202" t="b">
        <f t="shared" si="173"/>
        <v>0</v>
      </c>
      <c r="AU333" s="202" t="b">
        <f t="shared" si="174"/>
        <v>1</v>
      </c>
      <c r="AV333" s="202" t="b">
        <f t="shared" si="175"/>
        <v>0</v>
      </c>
    </row>
    <row r="334" spans="1:48" ht="13">
      <c r="A334" s="26"/>
      <c r="B334" s="26"/>
      <c r="H334" s="100"/>
      <c r="I334" s="100"/>
      <c r="J334" s="113"/>
      <c r="K334" s="113"/>
      <c r="L334" s="100"/>
      <c r="M334" s="165"/>
      <c r="N334" s="165"/>
      <c r="O334" s="165"/>
      <c r="P334" s="165"/>
      <c r="Q334" s="100"/>
      <c r="R334" s="165"/>
      <c r="S334" s="165"/>
      <c r="T334" s="165"/>
      <c r="U334" s="165"/>
      <c r="V334" s="100"/>
      <c r="W334" s="165"/>
      <c r="X334" s="165"/>
      <c r="Y334" s="165"/>
      <c r="Z334" s="165"/>
      <c r="AA334" s="165"/>
      <c r="AB334" s="165"/>
      <c r="AC334" s="165"/>
      <c r="AD334" s="165"/>
      <c r="AE334" s="165"/>
      <c r="AF334" s="165"/>
      <c r="AH334" s="208"/>
      <c r="AI334" s="208"/>
      <c r="AJ334" s="208"/>
      <c r="AK334" s="208"/>
      <c r="AL334" s="208"/>
      <c r="AM334" s="208"/>
      <c r="AN334" s="208"/>
      <c r="AO334" s="205"/>
    </row>
    <row r="335" spans="1:48" ht="16" thickBot="1">
      <c r="A335" s="26"/>
      <c r="B335" s="114" t="s">
        <v>368</v>
      </c>
      <c r="C335" s="115"/>
      <c r="D335" s="115"/>
      <c r="E335" s="115"/>
      <c r="F335" s="115"/>
      <c r="G335" s="115"/>
      <c r="H335" s="115"/>
      <c r="I335" s="115"/>
      <c r="J335" s="115"/>
      <c r="K335" s="115"/>
      <c r="L335" s="115"/>
      <c r="M335" s="171"/>
      <c r="N335" s="171"/>
      <c r="O335" s="171"/>
      <c r="P335" s="171"/>
      <c r="Q335" s="115"/>
      <c r="R335" s="171"/>
      <c r="S335" s="171"/>
      <c r="T335" s="171"/>
      <c r="U335" s="171"/>
      <c r="V335" s="115"/>
      <c r="W335" s="171"/>
      <c r="X335" s="171"/>
      <c r="Y335" s="171"/>
      <c r="Z335" s="171"/>
      <c r="AA335" s="171"/>
      <c r="AB335" s="171"/>
      <c r="AC335" s="171"/>
      <c r="AD335" s="171"/>
      <c r="AE335" s="171"/>
      <c r="AF335" s="171"/>
      <c r="AH335" s="209"/>
      <c r="AI335" s="209"/>
      <c r="AJ335" s="209"/>
      <c r="AK335" s="209"/>
      <c r="AL335" s="209"/>
      <c r="AM335" s="209"/>
      <c r="AN335" s="209"/>
      <c r="AO335" s="205"/>
    </row>
    <row r="336" spans="1:48" ht="13">
      <c r="A336" s="26"/>
      <c r="H336" s="100"/>
      <c r="I336" s="100"/>
      <c r="J336" s="100"/>
      <c r="K336" s="100"/>
      <c r="L336" s="100"/>
      <c r="M336" s="156"/>
      <c r="N336" s="156"/>
      <c r="O336" s="156"/>
      <c r="P336" s="156"/>
      <c r="Q336" s="100"/>
      <c r="R336" s="156"/>
      <c r="S336" s="156"/>
      <c r="T336" s="156"/>
      <c r="U336" s="156"/>
      <c r="V336" s="100"/>
      <c r="W336" s="156"/>
      <c r="X336" s="156"/>
      <c r="Y336" s="156"/>
      <c r="Z336" s="156"/>
      <c r="AA336" s="156"/>
      <c r="AB336" s="156"/>
      <c r="AC336" s="156"/>
      <c r="AD336" s="156"/>
      <c r="AE336" s="156"/>
      <c r="AF336" s="156"/>
      <c r="AI336" s="205"/>
      <c r="AJ336" s="205"/>
      <c r="AL336" s="205"/>
      <c r="AM336" s="205"/>
      <c r="AO336" s="205"/>
    </row>
    <row r="337" spans="1:48" ht="26">
      <c r="A337" s="26"/>
      <c r="B337" s="116" t="s">
        <v>36</v>
      </c>
      <c r="C337" s="117" t="s">
        <v>112</v>
      </c>
      <c r="D337" s="117" t="s">
        <v>113</v>
      </c>
      <c r="E337" s="117" t="s">
        <v>114</v>
      </c>
      <c r="F337" s="117" t="s">
        <v>115</v>
      </c>
      <c r="G337" s="117" t="s">
        <v>116</v>
      </c>
      <c r="H337" s="117" t="str">
        <f t="shared" ref="H337:AF337" si="177">H$14</f>
        <v>Q1-16
Stated</v>
      </c>
      <c r="I337" s="117" t="str">
        <f t="shared" si="177"/>
        <v>Q2-16
Stated</v>
      </c>
      <c r="J337" s="117" t="str">
        <f t="shared" si="177"/>
        <v>Q3-16
Stated</v>
      </c>
      <c r="K337" s="117" t="str">
        <f t="shared" si="177"/>
        <v>Q4-16
Stated</v>
      </c>
      <c r="L337" s="117" t="str">
        <f t="shared" si="177"/>
        <v>FY-2016
Stated</v>
      </c>
      <c r="M337" s="168" t="str">
        <f t="shared" si="177"/>
        <v>Q1-17
Stated</v>
      </c>
      <c r="N337" s="168" t="str">
        <f t="shared" si="177"/>
        <v>Q2-17
Stated</v>
      </c>
      <c r="O337" s="168" t="str">
        <f t="shared" si="177"/>
        <v>Q3-17
Stated</v>
      </c>
      <c r="P337" s="168" t="str">
        <f t="shared" si="177"/>
        <v>Q4-17
Stated</v>
      </c>
      <c r="Q337" s="117" t="str">
        <f t="shared" si="177"/>
        <v>FY-2017
Stated</v>
      </c>
      <c r="R337" s="168" t="str">
        <f t="shared" si="177"/>
        <v>Q1-18
Stated</v>
      </c>
      <c r="S337" s="168" t="str">
        <f t="shared" si="177"/>
        <v>Q2-18
Stated</v>
      </c>
      <c r="T337" s="168" t="str">
        <f t="shared" si="177"/>
        <v>Q3-18
Stated</v>
      </c>
      <c r="U337" s="168" t="str">
        <f t="shared" si="177"/>
        <v>Q4-18
Stated</v>
      </c>
      <c r="V337" s="117" t="str">
        <f t="shared" si="177"/>
        <v>FY-2018
Stated</v>
      </c>
      <c r="W337" s="168" t="str">
        <f t="shared" si="177"/>
        <v>Q1-19
Stated</v>
      </c>
      <c r="X337" s="168" t="str">
        <f t="shared" si="177"/>
        <v>Q2-19
Stated</v>
      </c>
      <c r="Y337" s="168" t="str">
        <f t="shared" si="177"/>
        <v>Q3-19
Stated</v>
      </c>
      <c r="Z337" s="168" t="str">
        <f t="shared" si="177"/>
        <v>Q4-19
Stated</v>
      </c>
      <c r="AA337" s="168" t="str">
        <f t="shared" si="177"/>
        <v>FY-2019
Stated</v>
      </c>
      <c r="AB337" s="168" t="str">
        <f t="shared" si="177"/>
        <v>Q1-20
Stated</v>
      </c>
      <c r="AC337" s="168" t="str">
        <f t="shared" si="177"/>
        <v>Q2-20
Stated</v>
      </c>
      <c r="AD337" s="168" t="str">
        <f t="shared" si="177"/>
        <v>Q3-20
Stated</v>
      </c>
      <c r="AE337" s="168" t="str">
        <f t="shared" si="177"/>
        <v>Q4-20
Stated</v>
      </c>
      <c r="AF337" s="168" t="str">
        <f t="shared" si="177"/>
        <v>FY-2020
Stated</v>
      </c>
      <c r="AH337" s="162" t="str">
        <f t="shared" ref="AH337" si="178">AH$14</f>
        <v>Q4-19
Stated</v>
      </c>
      <c r="AI337" s="163" t="str">
        <f>AI$14</f>
        <v>Q4/Q4</v>
      </c>
      <c r="AJ337" s="163"/>
      <c r="AK337" s="162" t="str">
        <f>AK$14</f>
        <v>Q3-20
Stated</v>
      </c>
      <c r="AL337" s="163" t="str">
        <f>AL$14</f>
        <v>Q4/Q3</v>
      </c>
      <c r="AM337" s="163"/>
      <c r="AN337" s="162" t="str">
        <f>AN$14</f>
        <v>FY-2018
Stated</v>
      </c>
      <c r="AO337" s="163" t="str">
        <f>AO$14</f>
        <v>FY/FY</v>
      </c>
    </row>
    <row r="338" spans="1:48" ht="13">
      <c r="A338" s="26"/>
      <c r="B338" s="31"/>
      <c r="H338" s="100"/>
      <c r="I338" s="100"/>
      <c r="J338" s="100"/>
      <c r="K338" s="100"/>
      <c r="L338" s="100"/>
      <c r="M338" s="156"/>
      <c r="N338" s="156"/>
      <c r="O338" s="156"/>
      <c r="P338" s="156"/>
      <c r="Q338" s="100"/>
      <c r="R338" s="156"/>
      <c r="S338" s="156"/>
      <c r="T338" s="156"/>
      <c r="U338" s="156"/>
      <c r="V338" s="100"/>
      <c r="W338" s="156"/>
      <c r="X338" s="156"/>
      <c r="Y338" s="156"/>
      <c r="Z338" s="156"/>
      <c r="AA338" s="156"/>
      <c r="AB338" s="156"/>
      <c r="AC338" s="156"/>
      <c r="AD338" s="156"/>
      <c r="AE338" s="156"/>
      <c r="AF338" s="156"/>
      <c r="AI338" s="205"/>
      <c r="AJ338" s="205"/>
      <c r="AL338" s="205"/>
      <c r="AM338" s="205"/>
      <c r="AO338" s="205"/>
    </row>
    <row r="339" spans="1:48" ht="13">
      <c r="A339" s="26" t="s">
        <v>369</v>
      </c>
      <c r="B339" s="33" t="s">
        <v>38</v>
      </c>
      <c r="C339" s="73">
        <v>189</v>
      </c>
      <c r="D339" s="73">
        <v>192</v>
      </c>
      <c r="E339" s="73">
        <v>183</v>
      </c>
      <c r="F339" s="73">
        <v>185</v>
      </c>
      <c r="G339" s="74">
        <v>749</v>
      </c>
      <c r="H339" s="73">
        <v>185.03124036577699</v>
      </c>
      <c r="I339" s="73">
        <v>200.91034471323101</v>
      </c>
      <c r="J339" s="87">
        <v>183.04549855706699</v>
      </c>
      <c r="K339" s="87">
        <v>180.98556766796099</v>
      </c>
      <c r="L339" s="74">
        <v>749.97265130403605</v>
      </c>
      <c r="M339" s="169">
        <v>193.200497540713</v>
      </c>
      <c r="N339" s="169">
        <v>210.62199019587101</v>
      </c>
      <c r="O339" s="169">
        <v>197.650437761647</v>
      </c>
      <c r="P339" s="169">
        <v>207.35046344890401</v>
      </c>
      <c r="Q339" s="74">
        <v>808.82338894713496</v>
      </c>
      <c r="R339" s="169">
        <v>210.52408749255301</v>
      </c>
      <c r="S339" s="169">
        <v>219.19382430128601</v>
      </c>
      <c r="T339" s="169">
        <v>219.31561368208</v>
      </c>
      <c r="U339" s="169">
        <v>229.68161215012699</v>
      </c>
      <c r="V339" s="74">
        <v>878.71513762604604</v>
      </c>
      <c r="W339" s="169">
        <v>218.19539094041801</v>
      </c>
      <c r="X339" s="169">
        <v>232.52068895908999</v>
      </c>
      <c r="Y339" s="169">
        <v>226.31613390056501</v>
      </c>
      <c r="Z339" s="169">
        <v>259.67124038470303</v>
      </c>
      <c r="AA339" s="74">
        <v>936.70345418477598</v>
      </c>
      <c r="AB339" s="74">
        <v>281.21151622531403</v>
      </c>
      <c r="AC339" s="74">
        <v>288.141544474623</v>
      </c>
      <c r="AD339" s="74">
        <v>278.49232680078097</v>
      </c>
      <c r="AE339" s="74">
        <v>280.83027401264798</v>
      </c>
      <c r="AF339" s="74">
        <v>1128.67566151337</v>
      </c>
      <c r="AH339" s="210">
        <v>259.67124038470303</v>
      </c>
      <c r="AI339" s="196">
        <f t="shared" ref="AI339:AI352" si="179">IF(ISERROR($AE339/AH339),"ns",IF($AE339/AH339&gt;200%,"x"&amp;(ROUND($AE339/AH339,1)),IF($AE339/AH339&lt;0,"ns",$AE339/AH339-1)))</f>
        <v>8.1483931746148874E-2</v>
      </c>
      <c r="AJ339" s="196"/>
      <c r="AK339" s="210">
        <v>278.49232680078097</v>
      </c>
      <c r="AL339" s="196">
        <f t="shared" ref="AL339:AL352" si="180">IF(ISERROR($AE339/AK339),"ns",IF($AE339/AK339&gt;200%,"x"&amp;(ROUND($AE339/AK339,1)),IF($AE339/AK339&lt;0,"ns",$AE339/AK339-1)))</f>
        <v>8.3950148240150568E-3</v>
      </c>
      <c r="AM339" s="196"/>
      <c r="AN339" s="210">
        <v>878.71513762604604</v>
      </c>
      <c r="AO339" s="196">
        <f>IF(ISERROR($AA339/AN339),"ns",IF($AA339/AN339&gt;200%,"x"&amp;(ROUND($AA339/AN339,1)),IF($AA339/AN339&lt;0,"ns",$AA339/AN339-1)))</f>
        <v>6.5992167513344802E-2</v>
      </c>
      <c r="AS339" s="146" t="b">
        <f t="shared" ref="AS339:AS353" si="181">AH339=X339</f>
        <v>0</v>
      </c>
      <c r="AT339" s="146" t="b">
        <f t="shared" ref="AT339:AT353" si="182">AK339=AB339</f>
        <v>0</v>
      </c>
      <c r="AU339" s="146" t="b">
        <f t="shared" ref="AU339:AU353" si="183">AN339=V339</f>
        <v>1</v>
      </c>
      <c r="AV339" s="146" t="b">
        <f t="shared" ref="AV339:AV353" si="184">V339=(R:R+S:S+T:T+U:U)</f>
        <v>1</v>
      </c>
    </row>
    <row r="340" spans="1:48" ht="13">
      <c r="A340" s="26" t="s">
        <v>370</v>
      </c>
      <c r="B340" s="34" t="s">
        <v>40</v>
      </c>
      <c r="C340" s="113">
        <v>-162</v>
      </c>
      <c r="D340" s="113">
        <v>-145</v>
      </c>
      <c r="E340" s="113">
        <v>-143</v>
      </c>
      <c r="F340" s="113">
        <v>-144</v>
      </c>
      <c r="G340" s="118">
        <v>-594</v>
      </c>
      <c r="H340" s="107">
        <v>-158.51855064431399</v>
      </c>
      <c r="I340" s="107">
        <v>-148.85054182963401</v>
      </c>
      <c r="J340" s="107">
        <v>-146.77429358550401</v>
      </c>
      <c r="K340" s="107">
        <v>-150.00960491378399</v>
      </c>
      <c r="L340" s="108">
        <v>-604.152990973236</v>
      </c>
      <c r="M340" s="107">
        <v>-162.25376975806699</v>
      </c>
      <c r="N340" s="107">
        <v>-143.681913906278</v>
      </c>
      <c r="O340" s="107">
        <v>-151.78799801067399</v>
      </c>
      <c r="P340" s="107">
        <v>-159.86170183597201</v>
      </c>
      <c r="Q340" s="108">
        <v>-617.58538351099003</v>
      </c>
      <c r="R340" s="107">
        <v>-179.341881856025</v>
      </c>
      <c r="S340" s="107">
        <v>-159.28594609214099</v>
      </c>
      <c r="T340" s="107">
        <v>-159.557975253199</v>
      </c>
      <c r="U340" s="107">
        <v>-167.71853291143799</v>
      </c>
      <c r="V340" s="108">
        <v>-665.90433611280196</v>
      </c>
      <c r="W340" s="107">
        <v>-185.90683972526901</v>
      </c>
      <c r="X340" s="107">
        <v>-172.47528029893499</v>
      </c>
      <c r="Y340" s="107">
        <v>-166.36577905083601</v>
      </c>
      <c r="Z340" s="107">
        <v>-217.35097997720402</v>
      </c>
      <c r="AA340" s="108">
        <v>-742.09887905224298</v>
      </c>
      <c r="AB340" s="108">
        <v>-237.116095990829</v>
      </c>
      <c r="AC340" s="108">
        <v>-218.99933798329101</v>
      </c>
      <c r="AD340" s="108">
        <v>-220.85421348801799</v>
      </c>
      <c r="AE340" s="108">
        <v>-224.62867980118199</v>
      </c>
      <c r="AF340" s="108">
        <v>-901.59832726332104</v>
      </c>
      <c r="AH340" s="207">
        <v>-217.35097997720402</v>
      </c>
      <c r="AI340" s="196">
        <f t="shared" si="179"/>
        <v>3.3483630139331533E-2</v>
      </c>
      <c r="AJ340" s="199"/>
      <c r="AK340" s="207">
        <v>-220.85421348801799</v>
      </c>
      <c r="AL340" s="196">
        <f t="shared" si="180"/>
        <v>1.7090307010913186E-2</v>
      </c>
      <c r="AM340" s="199"/>
      <c r="AN340" s="207">
        <v>-665.90433611280196</v>
      </c>
      <c r="AO340" s="196">
        <f t="shared" ref="AO340:AO353" si="185">IF(ISERROR($AA340/AN340),"ns",IF($AA340/AN340&gt;200%,"x"&amp;(ROUND($AA340/AN340,1)),IF($AA340/AN340&lt;0,"ns",$AA340/AN340-1)))</f>
        <v>0.11442265623952008</v>
      </c>
      <c r="AS340" s="146" t="b">
        <f t="shared" si="181"/>
        <v>0</v>
      </c>
      <c r="AT340" s="146" t="b">
        <f t="shared" si="182"/>
        <v>0</v>
      </c>
      <c r="AU340" s="146" t="b">
        <f t="shared" si="183"/>
        <v>1</v>
      </c>
      <c r="AV340" s="146" t="b">
        <f t="shared" si="184"/>
        <v>0</v>
      </c>
    </row>
    <row r="341" spans="1:48" ht="13">
      <c r="A341" s="109" t="s">
        <v>371</v>
      </c>
      <c r="B341" s="36" t="s">
        <v>42</v>
      </c>
      <c r="C341" s="110"/>
      <c r="D341" s="110"/>
      <c r="E341" s="110"/>
      <c r="F341" s="111"/>
      <c r="G341" s="112"/>
      <c r="H341" s="111">
        <v>-7.3</v>
      </c>
      <c r="I341" s="111">
        <v>-0.96</v>
      </c>
      <c r="J341" s="111">
        <v>0</v>
      </c>
      <c r="K341" s="111">
        <v>0</v>
      </c>
      <c r="L341" s="112">
        <v>-8.26</v>
      </c>
      <c r="M341" s="111">
        <v>-1.64</v>
      </c>
      <c r="N341" s="111">
        <v>1.2</v>
      </c>
      <c r="O341" s="111">
        <v>0</v>
      </c>
      <c r="P341" s="111">
        <v>0</v>
      </c>
      <c r="Q341" s="112">
        <v>-0.43999999999999995</v>
      </c>
      <c r="R341" s="111">
        <v>-15.8817321275925</v>
      </c>
      <c r="S341" s="111">
        <v>1.13515097888612</v>
      </c>
      <c r="T341" s="111">
        <v>0</v>
      </c>
      <c r="U341" s="111">
        <v>0</v>
      </c>
      <c r="V341" s="112">
        <v>-14.74658114870638</v>
      </c>
      <c r="W341" s="111">
        <v>-16.100000000000001</v>
      </c>
      <c r="X341" s="111">
        <v>8.0000000000001847E-2</v>
      </c>
      <c r="Y341" s="111">
        <v>0</v>
      </c>
      <c r="Z341" s="111">
        <v>4.0999999839641532E-7</v>
      </c>
      <c r="AA341" s="112">
        <v>-16.019999590000001</v>
      </c>
      <c r="AB341" s="112">
        <v>-21.173999999999999</v>
      </c>
      <c r="AC341" s="112">
        <v>-7.3100000000000023</v>
      </c>
      <c r="AD341" s="112">
        <v>0</v>
      </c>
      <c r="AE341" s="112">
        <v>0</v>
      </c>
      <c r="AF341" s="112">
        <v>-28.484000000000002</v>
      </c>
      <c r="AH341" s="200">
        <v>4.0999999839641532E-7</v>
      </c>
      <c r="AI341" s="196">
        <f t="shared" si="179"/>
        <v>-1</v>
      </c>
      <c r="AJ341" s="201"/>
      <c r="AK341" s="200">
        <v>0</v>
      </c>
      <c r="AL341" s="196" t="str">
        <f t="shared" si="180"/>
        <v>ns</v>
      </c>
      <c r="AM341" s="201"/>
      <c r="AN341" s="200">
        <v>-14.74658114870638</v>
      </c>
      <c r="AO341" s="196">
        <f t="shared" si="185"/>
        <v>8.6353469217868906E-2</v>
      </c>
      <c r="AP341" s="202"/>
      <c r="AQ341" s="202"/>
      <c r="AR341" s="202"/>
      <c r="AS341" s="202" t="b">
        <f t="shared" si="181"/>
        <v>0</v>
      </c>
      <c r="AT341" s="202" t="b">
        <f t="shared" si="182"/>
        <v>0</v>
      </c>
      <c r="AU341" s="202" t="b">
        <f t="shared" si="183"/>
        <v>1</v>
      </c>
      <c r="AV341" s="202" t="b">
        <f t="shared" si="184"/>
        <v>1</v>
      </c>
    </row>
    <row r="342" spans="1:48" ht="13">
      <c r="A342" s="26" t="s">
        <v>372</v>
      </c>
      <c r="B342" s="33" t="s">
        <v>44</v>
      </c>
      <c r="C342" s="73">
        <v>27</v>
      </c>
      <c r="D342" s="73">
        <v>47</v>
      </c>
      <c r="E342" s="73">
        <v>40</v>
      </c>
      <c r="F342" s="73">
        <v>41</v>
      </c>
      <c r="G342" s="74">
        <v>155</v>
      </c>
      <c r="H342" s="73">
        <v>26.512689721462301</v>
      </c>
      <c r="I342" s="73">
        <v>52.0598028835973</v>
      </c>
      <c r="J342" s="87">
        <v>36.271204971563201</v>
      </c>
      <c r="K342" s="87">
        <v>30.975962754177498</v>
      </c>
      <c r="L342" s="74">
        <v>145.81966033079999</v>
      </c>
      <c r="M342" s="169">
        <v>30.946727782646001</v>
      </c>
      <c r="N342" s="169">
        <v>66.940076289593705</v>
      </c>
      <c r="O342" s="169">
        <v>45.862439750972499</v>
      </c>
      <c r="P342" s="169">
        <v>47.488761612932201</v>
      </c>
      <c r="Q342" s="74">
        <v>191.23800543614399</v>
      </c>
      <c r="R342" s="169">
        <v>31.182205636528</v>
      </c>
      <c r="S342" s="169">
        <v>59.907878209144897</v>
      </c>
      <c r="T342" s="169">
        <v>59.7576384288813</v>
      </c>
      <c r="U342" s="169">
        <v>61.963079238689403</v>
      </c>
      <c r="V342" s="74">
        <v>212.810801513244</v>
      </c>
      <c r="W342" s="169">
        <v>32.288551215148999</v>
      </c>
      <c r="X342" s="169">
        <v>60.045408660155502</v>
      </c>
      <c r="Y342" s="169">
        <v>59.950354849728903</v>
      </c>
      <c r="Z342" s="169">
        <v>42.320260407499099</v>
      </c>
      <c r="AA342" s="74">
        <v>194.60457513253201</v>
      </c>
      <c r="AB342" s="74">
        <v>44.095420234484898</v>
      </c>
      <c r="AC342" s="74">
        <v>69.142206491331194</v>
      </c>
      <c r="AD342" s="74">
        <v>57.638113312763103</v>
      </c>
      <c r="AE342" s="74">
        <v>56.201594211465398</v>
      </c>
      <c r="AF342" s="74">
        <v>227.077334250045</v>
      </c>
      <c r="AH342" s="210">
        <v>42.320260407499099</v>
      </c>
      <c r="AI342" s="196">
        <f t="shared" si="179"/>
        <v>0.32800681447381974</v>
      </c>
      <c r="AJ342" s="196"/>
      <c r="AK342" s="210">
        <v>57.638113312763103</v>
      </c>
      <c r="AL342" s="196">
        <f t="shared" si="180"/>
        <v>-2.4923076393959742E-2</v>
      </c>
      <c r="AM342" s="196"/>
      <c r="AN342" s="210">
        <v>212.810801513244</v>
      </c>
      <c r="AO342" s="196">
        <f t="shared" si="185"/>
        <v>-8.555123260310149E-2</v>
      </c>
      <c r="AS342" s="146" t="b">
        <f t="shared" si="181"/>
        <v>0</v>
      </c>
      <c r="AT342" s="146" t="b">
        <f t="shared" si="182"/>
        <v>0</v>
      </c>
      <c r="AU342" s="146" t="b">
        <f t="shared" si="183"/>
        <v>1</v>
      </c>
      <c r="AV342" s="146" t="b">
        <f t="shared" si="184"/>
        <v>1</v>
      </c>
    </row>
    <row r="343" spans="1:48" ht="13">
      <c r="A343" s="26" t="s">
        <v>373</v>
      </c>
      <c r="B343" s="34" t="s">
        <v>46</v>
      </c>
      <c r="C343" s="113">
        <v>0</v>
      </c>
      <c r="D343" s="113">
        <v>0</v>
      </c>
      <c r="E343" s="113">
        <v>0</v>
      </c>
      <c r="F343" s="113">
        <v>0</v>
      </c>
      <c r="G343" s="118">
        <v>0</v>
      </c>
      <c r="H343" s="113">
        <v>-1.7999999999999999E-2</v>
      </c>
      <c r="I343" s="113">
        <v>-1.0999999999999999E-2</v>
      </c>
      <c r="J343" s="113">
        <v>1.2E-2</v>
      </c>
      <c r="K343" s="113">
        <v>5.0000000000000001E-3</v>
      </c>
      <c r="L343" s="118">
        <v>-1.2E-2</v>
      </c>
      <c r="M343" s="165">
        <v>-1.0999999999999999E-2</v>
      </c>
      <c r="N343" s="165">
        <v>-2.5000000000000001E-2</v>
      </c>
      <c r="O343" s="165">
        <v>-4.0820308148445901E-2</v>
      </c>
      <c r="P343" s="165">
        <v>4.8028042096023203E-2</v>
      </c>
      <c r="Q343" s="118">
        <v>-2.8792266052422799E-2</v>
      </c>
      <c r="R343" s="165">
        <v>0.13055949382413001</v>
      </c>
      <c r="S343" s="165">
        <v>-0.42556720762995898</v>
      </c>
      <c r="T343" s="165">
        <v>5.3000657593880796</v>
      </c>
      <c r="U343" s="165">
        <v>-1.5319274147177799</v>
      </c>
      <c r="V343" s="118">
        <v>3.4731306308644698</v>
      </c>
      <c r="W343" s="165">
        <v>-4.8794235528040701</v>
      </c>
      <c r="X343" s="165">
        <v>-1.6430949295827699</v>
      </c>
      <c r="Y343" s="165">
        <v>2.4095955711758501</v>
      </c>
      <c r="Z343" s="165">
        <v>-0.1330778902027</v>
      </c>
      <c r="AA343" s="118">
        <v>-4.2460008014136799</v>
      </c>
      <c r="AB343" s="118">
        <v>-2.5404527707492202</v>
      </c>
      <c r="AC343" s="118">
        <v>-3.01691109369935</v>
      </c>
      <c r="AD343" s="118">
        <v>2.6059175533097401</v>
      </c>
      <c r="AE343" s="118">
        <v>-2.77699057316112</v>
      </c>
      <c r="AF343" s="118">
        <v>-5.72843688429995</v>
      </c>
      <c r="AH343" s="208">
        <v>-0.1330778902027</v>
      </c>
      <c r="AI343" s="196" t="str">
        <f t="shared" si="179"/>
        <v>x20,9</v>
      </c>
      <c r="AJ343" s="199"/>
      <c r="AK343" s="208">
        <v>2.6059175533097401</v>
      </c>
      <c r="AL343" s="196" t="str">
        <f t="shared" si="180"/>
        <v>ns</v>
      </c>
      <c r="AM343" s="199"/>
      <c r="AN343" s="208">
        <v>3.4731306308644698</v>
      </c>
      <c r="AO343" s="196" t="str">
        <f t="shared" si="185"/>
        <v>ns</v>
      </c>
      <c r="AS343" s="146" t="b">
        <f t="shared" si="181"/>
        <v>0</v>
      </c>
      <c r="AT343" s="146" t="b">
        <f t="shared" si="182"/>
        <v>0</v>
      </c>
      <c r="AU343" s="146" t="b">
        <f t="shared" si="183"/>
        <v>1</v>
      </c>
      <c r="AV343" s="146" t="b">
        <f t="shared" si="184"/>
        <v>1</v>
      </c>
    </row>
    <row r="344" spans="1:48" ht="13">
      <c r="A344" s="26" t="s">
        <v>374</v>
      </c>
      <c r="B344" s="34" t="s">
        <v>50</v>
      </c>
      <c r="C344" s="113">
        <v>0</v>
      </c>
      <c r="D344" s="113">
        <v>0</v>
      </c>
      <c r="E344" s="113">
        <v>0</v>
      </c>
      <c r="F344" s="113">
        <v>0</v>
      </c>
      <c r="G344" s="118">
        <v>0</v>
      </c>
      <c r="H344" s="113">
        <v>0</v>
      </c>
      <c r="I344" s="113">
        <v>0</v>
      </c>
      <c r="J344" s="85">
        <v>0</v>
      </c>
      <c r="K344" s="85">
        <v>0</v>
      </c>
      <c r="L344" s="118">
        <v>0</v>
      </c>
      <c r="M344" s="166">
        <v>0</v>
      </c>
      <c r="N344" s="166">
        <v>0</v>
      </c>
      <c r="O344" s="166">
        <v>0</v>
      </c>
      <c r="P344" s="166">
        <v>0</v>
      </c>
      <c r="Q344" s="118">
        <v>0</v>
      </c>
      <c r="R344" s="166">
        <v>0</v>
      </c>
      <c r="S344" s="166">
        <v>0</v>
      </c>
      <c r="T344" s="166">
        <v>0</v>
      </c>
      <c r="U344" s="166">
        <v>0</v>
      </c>
      <c r="V344" s="118">
        <v>0</v>
      </c>
      <c r="W344" s="166">
        <v>0</v>
      </c>
      <c r="X344" s="166">
        <v>0</v>
      </c>
      <c r="Y344" s="166">
        <v>0</v>
      </c>
      <c r="Z344" s="166">
        <v>2.8000000000000001E-2</v>
      </c>
      <c r="AA344" s="118">
        <v>2.8000000000000001E-2</v>
      </c>
      <c r="AB344" s="118">
        <v>1.93483215520782</v>
      </c>
      <c r="AC344" s="118">
        <v>1.2561653463257501</v>
      </c>
      <c r="AD344" s="118">
        <v>1.48901566985766</v>
      </c>
      <c r="AE344" s="118">
        <v>2.3078529489203299</v>
      </c>
      <c r="AF344" s="118">
        <v>6.9878661203115602</v>
      </c>
      <c r="AH344" s="207">
        <v>2.8000000000000001E-2</v>
      </c>
      <c r="AI344" s="196" t="str">
        <f t="shared" si="179"/>
        <v>x82,4</v>
      </c>
      <c r="AJ344" s="199"/>
      <c r="AK344" s="207">
        <v>1.48901566985766</v>
      </c>
      <c r="AL344" s="196">
        <f t="shared" si="180"/>
        <v>0.54991851035452521</v>
      </c>
      <c r="AM344" s="199"/>
      <c r="AN344" s="207">
        <v>0</v>
      </c>
      <c r="AO344" s="196" t="str">
        <f t="shared" si="185"/>
        <v>ns</v>
      </c>
      <c r="AS344" s="146" t="b">
        <f t="shared" si="181"/>
        <v>0</v>
      </c>
      <c r="AT344" s="146" t="b">
        <f t="shared" si="182"/>
        <v>0</v>
      </c>
      <c r="AU344" s="146" t="b">
        <f t="shared" si="183"/>
        <v>1</v>
      </c>
      <c r="AV344" s="146" t="b">
        <f t="shared" si="184"/>
        <v>1</v>
      </c>
    </row>
    <row r="345" spans="1:48" ht="13">
      <c r="A345" s="26" t="s">
        <v>375</v>
      </c>
      <c r="B345" s="34" t="s">
        <v>52</v>
      </c>
      <c r="C345" s="113">
        <v>0</v>
      </c>
      <c r="D345" s="113">
        <v>0</v>
      </c>
      <c r="E345" s="113">
        <v>0</v>
      </c>
      <c r="F345" s="113">
        <v>0</v>
      </c>
      <c r="G345" s="118">
        <v>0</v>
      </c>
      <c r="H345" s="113">
        <v>0</v>
      </c>
      <c r="I345" s="113">
        <v>0</v>
      </c>
      <c r="J345" s="85">
        <v>0</v>
      </c>
      <c r="K345" s="85">
        <v>4.3999999999999997E-2</v>
      </c>
      <c r="L345" s="118">
        <v>4.3999999999999997E-2</v>
      </c>
      <c r="M345" s="166">
        <v>0</v>
      </c>
      <c r="N345" s="166">
        <v>0</v>
      </c>
      <c r="O345" s="166">
        <v>0</v>
      </c>
      <c r="P345" s="166">
        <v>0</v>
      </c>
      <c r="Q345" s="118">
        <v>0</v>
      </c>
      <c r="R345" s="166">
        <v>0</v>
      </c>
      <c r="S345" s="166">
        <v>13.382999999999999</v>
      </c>
      <c r="T345" s="166">
        <v>0.629</v>
      </c>
      <c r="U345" s="166">
        <v>0</v>
      </c>
      <c r="V345" s="118">
        <v>14.012</v>
      </c>
      <c r="W345" s="166">
        <v>0</v>
      </c>
      <c r="X345" s="166">
        <v>0</v>
      </c>
      <c r="Y345" s="166">
        <v>-3.617</v>
      </c>
      <c r="Z345" s="166">
        <v>-6.2160000000000002</v>
      </c>
      <c r="AA345" s="118">
        <v>-9.8330000000000002</v>
      </c>
      <c r="AB345" s="118">
        <v>0</v>
      </c>
      <c r="AC345" s="118">
        <v>0</v>
      </c>
      <c r="AD345" s="118">
        <v>0</v>
      </c>
      <c r="AE345" s="118">
        <v>0</v>
      </c>
      <c r="AF345" s="118">
        <v>0</v>
      </c>
      <c r="AH345" s="207">
        <v>-6.2160000000000002</v>
      </c>
      <c r="AI345" s="196">
        <f t="shared" si="179"/>
        <v>-1</v>
      </c>
      <c r="AJ345" s="199"/>
      <c r="AK345" s="207">
        <v>0</v>
      </c>
      <c r="AL345" s="196" t="str">
        <f t="shared" si="180"/>
        <v>ns</v>
      </c>
      <c r="AM345" s="199"/>
      <c r="AN345" s="207">
        <v>14.012</v>
      </c>
      <c r="AO345" s="196" t="str">
        <f t="shared" si="185"/>
        <v>ns</v>
      </c>
      <c r="AS345" s="146" t="b">
        <f t="shared" si="181"/>
        <v>0</v>
      </c>
      <c r="AT345" s="146" t="b">
        <f t="shared" si="182"/>
        <v>1</v>
      </c>
      <c r="AU345" s="146" t="b">
        <f t="shared" si="183"/>
        <v>1</v>
      </c>
      <c r="AV345" s="146" t="b">
        <f t="shared" si="184"/>
        <v>1</v>
      </c>
    </row>
    <row r="346" spans="1:48" ht="13">
      <c r="A346" s="26" t="s">
        <v>376</v>
      </c>
      <c r="B346" s="34" t="s">
        <v>54</v>
      </c>
      <c r="C346" s="113">
        <v>0</v>
      </c>
      <c r="D346" s="113">
        <v>0</v>
      </c>
      <c r="E346" s="113">
        <v>0</v>
      </c>
      <c r="F346" s="113">
        <v>0</v>
      </c>
      <c r="G346" s="118">
        <v>0</v>
      </c>
      <c r="H346" s="113">
        <v>0</v>
      </c>
      <c r="I346" s="113">
        <v>0</v>
      </c>
      <c r="J346" s="85">
        <v>0</v>
      </c>
      <c r="K346" s="85">
        <v>0</v>
      </c>
      <c r="L346" s="118">
        <v>0</v>
      </c>
      <c r="M346" s="166">
        <v>0</v>
      </c>
      <c r="N346" s="166">
        <v>0</v>
      </c>
      <c r="O346" s="166">
        <v>0</v>
      </c>
      <c r="P346" s="166">
        <v>0</v>
      </c>
      <c r="Q346" s="118">
        <v>0</v>
      </c>
      <c r="R346" s="166">
        <v>0</v>
      </c>
      <c r="S346" s="166">
        <v>0</v>
      </c>
      <c r="T346" s="166">
        <v>0</v>
      </c>
      <c r="U346" s="166">
        <v>0</v>
      </c>
      <c r="V346" s="118">
        <v>0</v>
      </c>
      <c r="W346" s="166">
        <v>0</v>
      </c>
      <c r="X346" s="166">
        <v>0</v>
      </c>
      <c r="Y346" s="166">
        <v>0</v>
      </c>
      <c r="Z346" s="166">
        <v>21.661000000000001</v>
      </c>
      <c r="AA346" s="118">
        <v>21.661000000000001</v>
      </c>
      <c r="AB346" s="118">
        <v>0</v>
      </c>
      <c r="AC346" s="118">
        <v>0</v>
      </c>
      <c r="AD346" s="118">
        <v>0</v>
      </c>
      <c r="AE346" s="118">
        <v>0</v>
      </c>
      <c r="AF346" s="118">
        <v>0</v>
      </c>
      <c r="AH346" s="207">
        <v>21.661000000000001</v>
      </c>
      <c r="AI346" s="196">
        <f t="shared" si="179"/>
        <v>-1</v>
      </c>
      <c r="AJ346" s="199"/>
      <c r="AK346" s="207">
        <v>0</v>
      </c>
      <c r="AL346" s="196" t="str">
        <f t="shared" si="180"/>
        <v>ns</v>
      </c>
      <c r="AM346" s="199"/>
      <c r="AN346" s="207">
        <v>0</v>
      </c>
      <c r="AO346" s="196" t="str">
        <f t="shared" si="185"/>
        <v>ns</v>
      </c>
      <c r="AS346" s="146" t="b">
        <f t="shared" si="181"/>
        <v>0</v>
      </c>
      <c r="AT346" s="146" t="b">
        <f t="shared" si="182"/>
        <v>1</v>
      </c>
      <c r="AU346" s="146" t="b">
        <f t="shared" si="183"/>
        <v>1</v>
      </c>
      <c r="AV346" s="146" t="b">
        <f t="shared" si="184"/>
        <v>1</v>
      </c>
    </row>
    <row r="347" spans="1:48" ht="13">
      <c r="A347" s="26" t="s">
        <v>377</v>
      </c>
      <c r="B347" s="33" t="s">
        <v>56</v>
      </c>
      <c r="C347" s="73">
        <v>27</v>
      </c>
      <c r="D347" s="73">
        <v>47</v>
      </c>
      <c r="E347" s="73">
        <v>40</v>
      </c>
      <c r="F347" s="73">
        <v>41</v>
      </c>
      <c r="G347" s="74">
        <v>155</v>
      </c>
      <c r="H347" s="73">
        <v>26.494689721462301</v>
      </c>
      <c r="I347" s="73">
        <v>52.048802883597297</v>
      </c>
      <c r="J347" s="87">
        <v>36.283204971563201</v>
      </c>
      <c r="K347" s="87">
        <v>31.024962754177501</v>
      </c>
      <c r="L347" s="74">
        <v>145.8516603308</v>
      </c>
      <c r="M347" s="169">
        <v>30.935727782646001</v>
      </c>
      <c r="N347" s="169">
        <v>66.915076289593699</v>
      </c>
      <c r="O347" s="169">
        <v>45.821619442824101</v>
      </c>
      <c r="P347" s="169">
        <v>47.536789655028201</v>
      </c>
      <c r="Q347" s="74">
        <v>191.209213170092</v>
      </c>
      <c r="R347" s="169">
        <v>31.312765130352201</v>
      </c>
      <c r="S347" s="169">
        <v>72.865311001514897</v>
      </c>
      <c r="T347" s="169">
        <v>65.686704188269402</v>
      </c>
      <c r="U347" s="169">
        <v>60.431151823971597</v>
      </c>
      <c r="V347" s="74">
        <v>230.29593214410801</v>
      </c>
      <c r="W347" s="169">
        <v>27.409127662344901</v>
      </c>
      <c r="X347" s="169">
        <v>58.4023137305727</v>
      </c>
      <c r="Y347" s="169">
        <v>58.742950420904798</v>
      </c>
      <c r="Z347" s="169">
        <v>57.660182517296398</v>
      </c>
      <c r="AA347" s="74">
        <v>202.214574331119</v>
      </c>
      <c r="AB347" s="74">
        <v>43.489799618943501</v>
      </c>
      <c r="AC347" s="74">
        <v>67.381460743957604</v>
      </c>
      <c r="AD347" s="74">
        <v>61.733046535930498</v>
      </c>
      <c r="AE347" s="74">
        <v>55.732456587224497</v>
      </c>
      <c r="AF347" s="74">
        <v>228.33676348605599</v>
      </c>
      <c r="AH347" s="210">
        <v>57.660182517296398</v>
      </c>
      <c r="AI347" s="196">
        <f t="shared" si="179"/>
        <v>-3.3432532571218254E-2</v>
      </c>
      <c r="AJ347" s="196"/>
      <c r="AK347" s="210">
        <v>61.733046535930498</v>
      </c>
      <c r="AL347" s="196">
        <f t="shared" si="180"/>
        <v>-9.7202232603464278E-2</v>
      </c>
      <c r="AM347" s="196"/>
      <c r="AN347" s="210">
        <v>230.29593214410801</v>
      </c>
      <c r="AO347" s="196">
        <f t="shared" si="185"/>
        <v>-0.12193596973921828</v>
      </c>
      <c r="AS347" s="146" t="b">
        <f t="shared" si="181"/>
        <v>0</v>
      </c>
      <c r="AT347" s="146" t="b">
        <f t="shared" si="182"/>
        <v>0</v>
      </c>
      <c r="AU347" s="146" t="b">
        <f t="shared" si="183"/>
        <v>1</v>
      </c>
      <c r="AV347" s="146" t="b">
        <f t="shared" si="184"/>
        <v>1</v>
      </c>
    </row>
    <row r="348" spans="1:48" ht="13">
      <c r="A348" s="26" t="s">
        <v>378</v>
      </c>
      <c r="B348" s="34" t="s">
        <v>58</v>
      </c>
      <c r="C348" s="113">
        <v>-10</v>
      </c>
      <c r="D348" s="113">
        <v>-16</v>
      </c>
      <c r="E348" s="113">
        <v>-11</v>
      </c>
      <c r="F348" s="113">
        <v>-10</v>
      </c>
      <c r="G348" s="118">
        <v>-47</v>
      </c>
      <c r="H348" s="113">
        <v>-7.6707218461945699</v>
      </c>
      <c r="I348" s="113">
        <v>-14.160424573316901</v>
      </c>
      <c r="J348" s="85">
        <v>-10.340123229867899</v>
      </c>
      <c r="K348" s="85">
        <v>-2.5315964894775602</v>
      </c>
      <c r="L348" s="118">
        <v>-34.702866138856997</v>
      </c>
      <c r="M348" s="166">
        <v>-8.7560688906344204</v>
      </c>
      <c r="N348" s="166">
        <v>-16.992744436133101</v>
      </c>
      <c r="O348" s="166">
        <v>-11.5987104812951</v>
      </c>
      <c r="P348" s="166">
        <v>-8.3293180024244595</v>
      </c>
      <c r="Q348" s="118">
        <v>-45.676841810487097</v>
      </c>
      <c r="R348" s="166">
        <v>-10.5502257337654</v>
      </c>
      <c r="S348" s="166">
        <v>-12.558134914634101</v>
      </c>
      <c r="T348" s="166">
        <v>-16.902953336406402</v>
      </c>
      <c r="U348" s="166">
        <v>-16.3516859632817</v>
      </c>
      <c r="V348" s="118">
        <v>-56.362999948087598</v>
      </c>
      <c r="W348" s="166">
        <v>-9.5308471056081405</v>
      </c>
      <c r="X348" s="166">
        <v>-14.9289863090215</v>
      </c>
      <c r="Y348" s="166">
        <v>-12.858042381604999</v>
      </c>
      <c r="Z348" s="166">
        <v>-15.0333305349334</v>
      </c>
      <c r="AA348" s="118">
        <v>-52.3512063311681</v>
      </c>
      <c r="AB348" s="118">
        <v>-12.3220336552515</v>
      </c>
      <c r="AC348" s="118">
        <v>-16.683779236923499</v>
      </c>
      <c r="AD348" s="118">
        <v>-12.2652104015398</v>
      </c>
      <c r="AE348" s="118">
        <v>-7.7747586077543396</v>
      </c>
      <c r="AF348" s="118">
        <v>-49.045781901469098</v>
      </c>
      <c r="AH348" s="207">
        <v>-15.0333305349334</v>
      </c>
      <c r="AI348" s="196">
        <f t="shared" si="179"/>
        <v>-0.48283192538819653</v>
      </c>
      <c r="AJ348" s="199"/>
      <c r="AK348" s="207">
        <v>-12.2652104015398</v>
      </c>
      <c r="AL348" s="196">
        <f t="shared" si="180"/>
        <v>-0.36611290363365634</v>
      </c>
      <c r="AM348" s="199"/>
      <c r="AN348" s="207">
        <v>-56.362999948087598</v>
      </c>
      <c r="AO348" s="196">
        <f t="shared" si="185"/>
        <v>-7.1177787211725962E-2</v>
      </c>
      <c r="AS348" s="146" t="b">
        <f t="shared" si="181"/>
        <v>0</v>
      </c>
      <c r="AT348" s="146" t="b">
        <f t="shared" si="182"/>
        <v>0</v>
      </c>
      <c r="AU348" s="146" t="b">
        <f t="shared" si="183"/>
        <v>1</v>
      </c>
      <c r="AV348" s="146" t="b">
        <f t="shared" si="184"/>
        <v>1</v>
      </c>
    </row>
    <row r="349" spans="1:48" ht="13">
      <c r="A349" s="26" t="s">
        <v>379</v>
      </c>
      <c r="B349" s="34" t="s">
        <v>60</v>
      </c>
      <c r="C349" s="113">
        <v>0</v>
      </c>
      <c r="D349" s="113">
        <v>0</v>
      </c>
      <c r="E349" s="113">
        <v>0</v>
      </c>
      <c r="F349" s="113">
        <v>0</v>
      </c>
      <c r="G349" s="118">
        <v>0</v>
      </c>
      <c r="H349" s="113">
        <v>0</v>
      </c>
      <c r="I349" s="113">
        <v>0</v>
      </c>
      <c r="J349" s="85">
        <v>0</v>
      </c>
      <c r="K349" s="85">
        <v>0</v>
      </c>
      <c r="L349" s="118">
        <v>0</v>
      </c>
      <c r="M349" s="166">
        <v>0</v>
      </c>
      <c r="N349" s="166">
        <v>0</v>
      </c>
      <c r="O349" s="166">
        <v>0</v>
      </c>
      <c r="P349" s="166">
        <v>0</v>
      </c>
      <c r="Q349" s="118">
        <v>0</v>
      </c>
      <c r="R349" s="166">
        <v>0</v>
      </c>
      <c r="S349" s="166">
        <v>0</v>
      </c>
      <c r="T349" s="166">
        <v>0</v>
      </c>
      <c r="U349" s="166">
        <v>0</v>
      </c>
      <c r="V349" s="118">
        <v>0</v>
      </c>
      <c r="W349" s="166">
        <v>0</v>
      </c>
      <c r="X349" s="166">
        <v>0</v>
      </c>
      <c r="Y349" s="166">
        <v>0</v>
      </c>
      <c r="Z349" s="166">
        <v>0</v>
      </c>
      <c r="AA349" s="118">
        <v>0</v>
      </c>
      <c r="AB349" s="118">
        <v>0</v>
      </c>
      <c r="AC349" s="118">
        <v>0</v>
      </c>
      <c r="AD349" s="118">
        <v>0</v>
      </c>
      <c r="AE349" s="118">
        <v>0</v>
      </c>
      <c r="AF349" s="118">
        <v>0</v>
      </c>
      <c r="AH349" s="207">
        <v>0</v>
      </c>
      <c r="AI349" s="196" t="str">
        <f t="shared" si="179"/>
        <v>ns</v>
      </c>
      <c r="AJ349" s="199"/>
      <c r="AK349" s="207">
        <v>0</v>
      </c>
      <c r="AL349" s="196" t="str">
        <f t="shared" si="180"/>
        <v>ns</v>
      </c>
      <c r="AM349" s="199"/>
      <c r="AN349" s="207">
        <v>0</v>
      </c>
      <c r="AO349" s="196" t="str">
        <f t="shared" si="185"/>
        <v>ns</v>
      </c>
      <c r="AS349" s="146" t="b">
        <f t="shared" si="181"/>
        <v>1</v>
      </c>
      <c r="AT349" s="146" t="b">
        <f t="shared" si="182"/>
        <v>1</v>
      </c>
      <c r="AU349" s="146" t="b">
        <f t="shared" si="183"/>
        <v>1</v>
      </c>
      <c r="AV349" s="146" t="b">
        <f t="shared" si="184"/>
        <v>1</v>
      </c>
    </row>
    <row r="350" spans="1:48" ht="13">
      <c r="A350" s="26" t="s">
        <v>380</v>
      </c>
      <c r="B350" s="33" t="s">
        <v>62</v>
      </c>
      <c r="C350" s="73">
        <v>17</v>
      </c>
      <c r="D350" s="73">
        <v>31</v>
      </c>
      <c r="E350" s="73">
        <v>29</v>
      </c>
      <c r="F350" s="73">
        <v>31</v>
      </c>
      <c r="G350" s="74">
        <v>108</v>
      </c>
      <c r="H350" s="73">
        <v>18.823967875267801</v>
      </c>
      <c r="I350" s="73">
        <v>37.888378310280402</v>
      </c>
      <c r="J350" s="87">
        <v>25.943081741695298</v>
      </c>
      <c r="K350" s="87">
        <v>28.493366264699901</v>
      </c>
      <c r="L350" s="74">
        <v>111.148794191943</v>
      </c>
      <c r="M350" s="169">
        <v>22.179658892011599</v>
      </c>
      <c r="N350" s="169">
        <v>49.922331853460598</v>
      </c>
      <c r="O350" s="169">
        <v>34.222908961529001</v>
      </c>
      <c r="P350" s="169">
        <v>39.2074716526038</v>
      </c>
      <c r="Q350" s="74">
        <v>145.53237135960501</v>
      </c>
      <c r="R350" s="169">
        <v>20.762539396586799</v>
      </c>
      <c r="S350" s="169">
        <v>60.307176086880801</v>
      </c>
      <c r="T350" s="169">
        <v>48.783750851862898</v>
      </c>
      <c r="U350" s="169">
        <v>44.079465860689901</v>
      </c>
      <c r="V350" s="74">
        <v>173.93293219602</v>
      </c>
      <c r="W350" s="169">
        <v>17.878280556736801</v>
      </c>
      <c r="X350" s="169">
        <v>43.473327421551197</v>
      </c>
      <c r="Y350" s="169">
        <v>45.884908039299702</v>
      </c>
      <c r="Z350" s="169">
        <v>42.626851982363</v>
      </c>
      <c r="AA350" s="74">
        <v>149.86336799995101</v>
      </c>
      <c r="AB350" s="74">
        <v>31.167765963692101</v>
      </c>
      <c r="AC350" s="74">
        <v>50.697681507034098</v>
      </c>
      <c r="AD350" s="74">
        <v>49.467836134390701</v>
      </c>
      <c r="AE350" s="74">
        <v>47.957697979470296</v>
      </c>
      <c r="AF350" s="74">
        <v>179.290981584587</v>
      </c>
      <c r="AH350" s="210">
        <v>42.626851982363</v>
      </c>
      <c r="AI350" s="196">
        <f t="shared" si="179"/>
        <v>0.12505840213846775</v>
      </c>
      <c r="AJ350" s="196"/>
      <c r="AK350" s="210">
        <v>49.467836134390701</v>
      </c>
      <c r="AL350" s="196">
        <f t="shared" si="180"/>
        <v>-3.052767763719777E-2</v>
      </c>
      <c r="AM350" s="196"/>
      <c r="AN350" s="210">
        <v>173.93293219602</v>
      </c>
      <c r="AO350" s="196">
        <f t="shared" si="185"/>
        <v>-0.13838416849629676</v>
      </c>
      <c r="AS350" s="146" t="b">
        <f t="shared" si="181"/>
        <v>0</v>
      </c>
      <c r="AT350" s="146" t="b">
        <f t="shared" si="182"/>
        <v>0</v>
      </c>
      <c r="AU350" s="146" t="b">
        <f t="shared" si="183"/>
        <v>1</v>
      </c>
      <c r="AV350" s="146" t="b">
        <f t="shared" si="184"/>
        <v>1</v>
      </c>
    </row>
    <row r="351" spans="1:48" ht="13">
      <c r="A351" s="26" t="s">
        <v>381</v>
      </c>
      <c r="B351" s="34" t="s">
        <v>64</v>
      </c>
      <c r="C351" s="113">
        <v>-3</v>
      </c>
      <c r="D351" s="113">
        <v>-5</v>
      </c>
      <c r="E351" s="113">
        <v>-4</v>
      </c>
      <c r="F351" s="113">
        <v>-5</v>
      </c>
      <c r="G351" s="118">
        <v>-17</v>
      </c>
      <c r="H351" s="113">
        <v>-3.10426134565575</v>
      </c>
      <c r="I351" s="113">
        <v>-5.9639400121844801</v>
      </c>
      <c r="J351" s="113">
        <v>-4.1718285236955204</v>
      </c>
      <c r="K351" s="113">
        <v>-4.55469831461886</v>
      </c>
      <c r="L351" s="118">
        <v>-17.794728196154601</v>
      </c>
      <c r="M351" s="166">
        <v>-3.6076132971158099</v>
      </c>
      <c r="N351" s="166">
        <v>-7.7690412663242201</v>
      </c>
      <c r="O351" s="166">
        <v>-5.4137269677867801</v>
      </c>
      <c r="P351" s="166">
        <v>-5.5526184687731996</v>
      </c>
      <c r="Q351" s="118">
        <v>-22.343</v>
      </c>
      <c r="R351" s="166">
        <v>-1.51571207412956E-6</v>
      </c>
      <c r="S351" s="166">
        <v>-3.7015500671395399E-6</v>
      </c>
      <c r="T351" s="166">
        <v>-3.1134021393825501E-6</v>
      </c>
      <c r="U351" s="166">
        <v>-2.82553479374286E-6</v>
      </c>
      <c r="V351" s="118">
        <v>-1.1156199074394499E-5</v>
      </c>
      <c r="W351" s="166">
        <v>-1.32912005178633E-6</v>
      </c>
      <c r="X351" s="166">
        <v>-2.8012940595756401E-6</v>
      </c>
      <c r="Y351" s="166">
        <v>-2.9488037122304099E-6</v>
      </c>
      <c r="Z351" s="166">
        <v>-1.0088037665529699E-3</v>
      </c>
      <c r="AA351" s="118">
        <v>-1.0158829843765699E-3</v>
      </c>
      <c r="AB351" s="118">
        <v>-10.429530123020401</v>
      </c>
      <c r="AC351" s="118">
        <v>-16.397598296885899</v>
      </c>
      <c r="AD351" s="118">
        <v>-16.0635788782233</v>
      </c>
      <c r="AE351" s="118">
        <v>-15.571733274709599</v>
      </c>
      <c r="AF351" s="118">
        <v>-58.4624405728391</v>
      </c>
      <c r="AH351" s="207">
        <v>-1.0088037665529699E-3</v>
      </c>
      <c r="AI351" s="196" t="str">
        <f t="shared" si="179"/>
        <v>x15435,8</v>
      </c>
      <c r="AJ351" s="199"/>
      <c r="AK351" s="207">
        <v>-16.0635788782233</v>
      </c>
      <c r="AL351" s="196">
        <f t="shared" si="180"/>
        <v>-3.0618681381175517E-2</v>
      </c>
      <c r="AM351" s="199"/>
      <c r="AN351" s="207">
        <v>-1.1156199074394499E-5</v>
      </c>
      <c r="AO351" s="196" t="str">
        <f t="shared" si="185"/>
        <v>x91,1</v>
      </c>
      <c r="AS351" s="146" t="b">
        <f t="shared" si="181"/>
        <v>0</v>
      </c>
      <c r="AT351" s="146" t="b">
        <f t="shared" si="182"/>
        <v>0</v>
      </c>
      <c r="AU351" s="146" t="b">
        <f t="shared" si="183"/>
        <v>1</v>
      </c>
      <c r="AV351" s="146" t="b">
        <f t="shared" si="184"/>
        <v>1</v>
      </c>
    </row>
    <row r="352" spans="1:48" ht="13">
      <c r="A352" s="26" t="s">
        <v>382</v>
      </c>
      <c r="B352" s="41" t="s">
        <v>66</v>
      </c>
      <c r="C352" s="74">
        <v>14</v>
      </c>
      <c r="D352" s="74">
        <v>26</v>
      </c>
      <c r="E352" s="74">
        <v>25</v>
      </c>
      <c r="F352" s="74">
        <v>26</v>
      </c>
      <c r="G352" s="74">
        <v>91</v>
      </c>
      <c r="H352" s="74">
        <v>15.719706529612001</v>
      </c>
      <c r="I352" s="74">
        <v>31.924438298096</v>
      </c>
      <c r="J352" s="88">
        <v>21.7712532179997</v>
      </c>
      <c r="K352" s="88">
        <v>23.938667950081101</v>
      </c>
      <c r="L352" s="74">
        <v>93.354065995788801</v>
      </c>
      <c r="M352" s="170">
        <v>18.572045594895702</v>
      </c>
      <c r="N352" s="170">
        <v>42.153290587136397</v>
      </c>
      <c r="O352" s="170">
        <v>28.8091819937422</v>
      </c>
      <c r="P352" s="170">
        <v>33.654853183830603</v>
      </c>
      <c r="Q352" s="74">
        <v>123.189371359605</v>
      </c>
      <c r="R352" s="170">
        <v>20.762537880874699</v>
      </c>
      <c r="S352" s="170">
        <v>60.307172385330702</v>
      </c>
      <c r="T352" s="170">
        <v>48.783747738460796</v>
      </c>
      <c r="U352" s="170">
        <v>44.079463035155101</v>
      </c>
      <c r="V352" s="74">
        <v>173.932921039821</v>
      </c>
      <c r="W352" s="170">
        <v>17.878279227616702</v>
      </c>
      <c r="X352" s="170">
        <v>43.473324620257202</v>
      </c>
      <c r="Y352" s="170">
        <v>45.884905090495998</v>
      </c>
      <c r="Z352" s="170">
        <v>42.625843178596398</v>
      </c>
      <c r="AA352" s="74">
        <v>149.86235211696601</v>
      </c>
      <c r="AB352" s="74">
        <v>20.738235840671699</v>
      </c>
      <c r="AC352" s="74">
        <v>34.300083210148301</v>
      </c>
      <c r="AD352" s="74">
        <v>33.404257256167298</v>
      </c>
      <c r="AE352" s="74">
        <v>32.385964704760703</v>
      </c>
      <c r="AF352" s="74">
        <v>120.828541011748</v>
      </c>
      <c r="AH352" s="210">
        <v>42.625843178596398</v>
      </c>
      <c r="AI352" s="196">
        <f t="shared" si="179"/>
        <v>-0.24022700104563366</v>
      </c>
      <c r="AJ352" s="196"/>
      <c r="AK352" s="210">
        <v>33.404257256167298</v>
      </c>
      <c r="AL352" s="196">
        <f t="shared" si="180"/>
        <v>-3.0483915376342985E-2</v>
      </c>
      <c r="AM352" s="196"/>
      <c r="AN352" s="210">
        <v>173.932921039821</v>
      </c>
      <c r="AO352" s="196">
        <f t="shared" si="185"/>
        <v>-0.13838995389115649</v>
      </c>
      <c r="AS352" s="146" t="b">
        <f t="shared" si="181"/>
        <v>0</v>
      </c>
      <c r="AT352" s="146" t="b">
        <f t="shared" si="182"/>
        <v>0</v>
      </c>
      <c r="AU352" s="146" t="b">
        <f t="shared" si="183"/>
        <v>1</v>
      </c>
      <c r="AV352" s="146" t="b">
        <f t="shared" si="184"/>
        <v>1</v>
      </c>
    </row>
    <row r="353" spans="1:48" ht="13">
      <c r="A353" s="26"/>
      <c r="H353" s="100"/>
      <c r="I353" s="100"/>
      <c r="J353" s="100"/>
      <c r="K353" s="100"/>
      <c r="L353" s="100"/>
      <c r="M353" s="156"/>
      <c r="N353" s="156"/>
      <c r="O353" s="156"/>
      <c r="P353" s="156"/>
      <c r="Q353" s="100"/>
      <c r="R353" s="156"/>
      <c r="S353" s="156"/>
      <c r="T353" s="156"/>
      <c r="U353" s="156"/>
      <c r="V353" s="100"/>
      <c r="W353" s="156"/>
      <c r="X353" s="156"/>
      <c r="Y353" s="156"/>
      <c r="Z353" s="156"/>
      <c r="AA353" s="156"/>
      <c r="AB353" s="156"/>
      <c r="AC353" s="156"/>
      <c r="AD353" s="156"/>
      <c r="AE353" s="156"/>
      <c r="AF353" s="156"/>
      <c r="AI353" s="196"/>
      <c r="AJ353" s="205"/>
      <c r="AL353" s="196" t="str">
        <f t="shared" ref="AL353:AL355" si="186">IF(ISERROR($AD353/AK353),"ns",IF($AD353/AK353&gt;200%,"x"&amp;(ROUND($AD353/AK353,1)),IF($AD353/AK353&lt;0,"ns",$AD353/AK353-1)))</f>
        <v>ns</v>
      </c>
      <c r="AM353" s="205"/>
      <c r="AO353" s="196" t="str">
        <f t="shared" si="185"/>
        <v>ns</v>
      </c>
      <c r="AS353" s="146" t="b">
        <f t="shared" si="181"/>
        <v>1</v>
      </c>
      <c r="AT353" s="146" t="b">
        <f t="shared" si="182"/>
        <v>1</v>
      </c>
      <c r="AU353" s="146" t="b">
        <f t="shared" si="183"/>
        <v>1</v>
      </c>
      <c r="AV353" s="146" t="b">
        <f t="shared" si="184"/>
        <v>1</v>
      </c>
    </row>
    <row r="354" spans="1:48" ht="13">
      <c r="A354" s="26"/>
      <c r="H354" s="100"/>
      <c r="I354" s="100"/>
      <c r="J354" s="100"/>
      <c r="K354" s="100"/>
      <c r="L354" s="100"/>
      <c r="M354" s="156"/>
      <c r="N354" s="156"/>
      <c r="O354" s="156"/>
      <c r="P354" s="156"/>
      <c r="Q354" s="100"/>
      <c r="R354" s="156"/>
      <c r="S354" s="156"/>
      <c r="T354" s="156"/>
      <c r="U354" s="156"/>
      <c r="V354" s="100"/>
      <c r="W354" s="156"/>
      <c r="X354" s="156"/>
      <c r="Y354" s="156"/>
      <c r="Z354" s="156"/>
      <c r="AA354" s="156"/>
      <c r="AB354" s="156"/>
      <c r="AC354" s="156"/>
      <c r="AD354" s="156"/>
      <c r="AE354" s="156"/>
      <c r="AF354" s="156"/>
      <c r="AI354" s="196"/>
      <c r="AJ354" s="205"/>
      <c r="AL354" s="196" t="str">
        <f t="shared" si="186"/>
        <v>ns</v>
      </c>
      <c r="AM354" s="205"/>
      <c r="AO354" s="205"/>
    </row>
    <row r="355" spans="1:48" ht="16" thickBot="1">
      <c r="A355" s="26"/>
      <c r="B355" s="29" t="s">
        <v>383</v>
      </c>
      <c r="C355" s="102"/>
      <c r="D355" s="102"/>
      <c r="E355" s="102"/>
      <c r="F355" s="102"/>
      <c r="G355" s="102"/>
      <c r="H355" s="102"/>
      <c r="I355" s="102"/>
      <c r="J355" s="102"/>
      <c r="K355" s="102"/>
      <c r="L355" s="102"/>
      <c r="M355" s="158"/>
      <c r="N355" s="158"/>
      <c r="O355" s="158"/>
      <c r="P355" s="158"/>
      <c r="Q355" s="102"/>
      <c r="R355" s="158"/>
      <c r="S355" s="158"/>
      <c r="T355" s="158"/>
      <c r="U355" s="158"/>
      <c r="V355" s="102"/>
      <c r="W355" s="158"/>
      <c r="X355" s="158"/>
      <c r="Y355" s="158"/>
      <c r="Z355" s="158"/>
      <c r="AA355" s="158"/>
      <c r="AB355" s="158"/>
      <c r="AC355" s="158"/>
      <c r="AD355" s="158"/>
      <c r="AE355" s="158"/>
      <c r="AF355" s="158"/>
      <c r="AH355" s="159"/>
      <c r="AI355" s="196"/>
      <c r="AJ355" s="160"/>
      <c r="AK355" s="159"/>
      <c r="AL355" s="196" t="str">
        <f t="shared" si="186"/>
        <v>ns</v>
      </c>
      <c r="AM355" s="160"/>
      <c r="AN355" s="159"/>
      <c r="AO355" s="160"/>
    </row>
    <row r="356" spans="1:48" ht="13">
      <c r="A356" s="26"/>
      <c r="H356" s="100"/>
      <c r="I356" s="100"/>
      <c r="J356" s="100"/>
      <c r="K356" s="100"/>
      <c r="L356" s="100"/>
      <c r="M356" s="156"/>
      <c r="N356" s="156"/>
      <c r="O356" s="156"/>
      <c r="P356" s="156"/>
      <c r="Q356" s="100"/>
      <c r="R356" s="156"/>
      <c r="S356" s="156"/>
      <c r="T356" s="156"/>
      <c r="U356" s="156"/>
      <c r="V356" s="100"/>
      <c r="W356" s="156"/>
      <c r="X356" s="156"/>
      <c r="Y356" s="156"/>
      <c r="Z356" s="156"/>
      <c r="AA356" s="156"/>
      <c r="AB356" s="156"/>
      <c r="AC356" s="156"/>
      <c r="AD356" s="156"/>
      <c r="AE356" s="156"/>
      <c r="AF356" s="156"/>
      <c r="AI356" s="143"/>
      <c r="AJ356" s="143"/>
      <c r="AL356" s="143"/>
      <c r="AM356" s="143"/>
      <c r="AO356" s="143"/>
    </row>
    <row r="357" spans="1:48" ht="26">
      <c r="A357" s="26"/>
      <c r="B357" s="30" t="s">
        <v>36</v>
      </c>
      <c r="C357" s="70" t="s">
        <v>112</v>
      </c>
      <c r="D357" s="70" t="s">
        <v>113</v>
      </c>
      <c r="E357" s="70" t="s">
        <v>114</v>
      </c>
      <c r="F357" s="70" t="s">
        <v>115</v>
      </c>
      <c r="G357" s="70" t="s">
        <v>116</v>
      </c>
      <c r="H357" s="70" t="str">
        <f t="shared" ref="H357:AF357" si="187">H$14</f>
        <v>Q1-16
Stated</v>
      </c>
      <c r="I357" s="70" t="str">
        <f t="shared" si="187"/>
        <v>Q2-16
Stated</v>
      </c>
      <c r="J357" s="70" t="str">
        <f t="shared" si="187"/>
        <v>Q3-16
Stated</v>
      </c>
      <c r="K357" s="70" t="str">
        <f t="shared" si="187"/>
        <v>Q4-16
Stated</v>
      </c>
      <c r="L357" s="70" t="str">
        <f t="shared" si="187"/>
        <v>FY-2016
Stated</v>
      </c>
      <c r="M357" s="69" t="str">
        <f t="shared" si="187"/>
        <v>Q1-17
Stated</v>
      </c>
      <c r="N357" s="69" t="str">
        <f t="shared" si="187"/>
        <v>Q2-17
Stated</v>
      </c>
      <c r="O357" s="69" t="str">
        <f t="shared" si="187"/>
        <v>Q3-17
Stated</v>
      </c>
      <c r="P357" s="69" t="str">
        <f t="shared" si="187"/>
        <v>Q4-17
Stated</v>
      </c>
      <c r="Q357" s="70" t="str">
        <f t="shared" si="187"/>
        <v>FY-2017
Stated</v>
      </c>
      <c r="R357" s="69" t="str">
        <f t="shared" si="187"/>
        <v>Q1-18
Stated</v>
      </c>
      <c r="S357" s="69" t="str">
        <f t="shared" si="187"/>
        <v>Q2-18
Stated</v>
      </c>
      <c r="T357" s="69" t="str">
        <f t="shared" si="187"/>
        <v>Q3-18
Stated</v>
      </c>
      <c r="U357" s="69" t="str">
        <f t="shared" si="187"/>
        <v>Q4-18
Stated</v>
      </c>
      <c r="V357" s="70" t="str">
        <f t="shared" si="187"/>
        <v>FY-2018
Stated</v>
      </c>
      <c r="W357" s="69" t="str">
        <f t="shared" si="187"/>
        <v>Q1-19
Stated</v>
      </c>
      <c r="X357" s="69" t="str">
        <f t="shared" si="187"/>
        <v>Q2-19
Stated</v>
      </c>
      <c r="Y357" s="69" t="str">
        <f t="shared" si="187"/>
        <v>Q3-19
Stated</v>
      </c>
      <c r="Z357" s="69" t="str">
        <f t="shared" si="187"/>
        <v>Q4-19
Stated</v>
      </c>
      <c r="AA357" s="69" t="str">
        <f t="shared" si="187"/>
        <v>FY-2019
Stated</v>
      </c>
      <c r="AB357" s="69" t="str">
        <f t="shared" si="187"/>
        <v>Q1-20
Stated</v>
      </c>
      <c r="AC357" s="69" t="str">
        <f t="shared" si="187"/>
        <v>Q2-20
Stated</v>
      </c>
      <c r="AD357" s="69" t="str">
        <f t="shared" si="187"/>
        <v>Q3-20
Stated</v>
      </c>
      <c r="AE357" s="69" t="str">
        <f t="shared" si="187"/>
        <v>Q4-20
Stated</v>
      </c>
      <c r="AF357" s="69" t="str">
        <f t="shared" si="187"/>
        <v>FY-2020
Stated</v>
      </c>
      <c r="AH357" s="162" t="str">
        <f t="shared" ref="AH357" si="188">AH$14</f>
        <v>Q4-19
Stated</v>
      </c>
      <c r="AI357" s="163" t="str">
        <f>AI$14</f>
        <v>Q4/Q4</v>
      </c>
      <c r="AJ357" s="163"/>
      <c r="AK357" s="162" t="str">
        <f>AK$14</f>
        <v>Q3-20
Stated</v>
      </c>
      <c r="AL357" s="163" t="str">
        <f>AL$14</f>
        <v>Q4/Q3</v>
      </c>
      <c r="AM357" s="163"/>
      <c r="AN357" s="162" t="str">
        <f>AN$14</f>
        <v>FY-2018
Stated</v>
      </c>
      <c r="AO357" s="163" t="str">
        <f>AO$14</f>
        <v>FY/FY</v>
      </c>
    </row>
    <row r="358" spans="1:48" ht="13">
      <c r="A358" s="26"/>
      <c r="B358" s="31"/>
      <c r="H358" s="100"/>
      <c r="I358" s="100"/>
      <c r="J358" s="100"/>
      <c r="K358" s="100"/>
      <c r="L358" s="100"/>
      <c r="M358" s="156"/>
      <c r="N358" s="156"/>
      <c r="O358" s="156"/>
      <c r="P358" s="156"/>
      <c r="Q358" s="100"/>
      <c r="R358" s="156"/>
      <c r="S358" s="156"/>
      <c r="T358" s="156"/>
      <c r="U358" s="156"/>
      <c r="V358" s="100"/>
      <c r="W358" s="156"/>
      <c r="X358" s="156"/>
      <c r="Y358" s="156"/>
      <c r="Z358" s="156"/>
      <c r="AA358" s="156"/>
      <c r="AB358" s="156"/>
      <c r="AC358" s="156"/>
      <c r="AD358" s="156"/>
      <c r="AE358" s="156"/>
      <c r="AF358" s="156"/>
      <c r="AI358" s="205"/>
      <c r="AJ358" s="205"/>
      <c r="AL358" s="205"/>
      <c r="AM358" s="205"/>
      <c r="AO358" s="205"/>
    </row>
    <row r="359" spans="1:48" ht="13">
      <c r="A359" s="26"/>
      <c r="B359" s="33" t="s">
        <v>38</v>
      </c>
      <c r="C359" s="73"/>
      <c r="D359" s="73"/>
      <c r="E359" s="73"/>
      <c r="F359" s="73"/>
      <c r="G359" s="74"/>
      <c r="H359" s="73"/>
      <c r="I359" s="73"/>
      <c r="J359" s="73"/>
      <c r="K359" s="73"/>
      <c r="L359" s="74"/>
      <c r="M359" s="164"/>
      <c r="N359" s="164"/>
      <c r="O359" s="164"/>
      <c r="P359" s="164"/>
      <c r="Q359" s="74"/>
      <c r="R359" s="164"/>
      <c r="S359" s="164"/>
      <c r="T359" s="164"/>
      <c r="U359" s="164"/>
      <c r="V359" s="74"/>
      <c r="W359" s="164"/>
      <c r="X359" s="164"/>
      <c r="Y359" s="164"/>
      <c r="Z359" s="164"/>
      <c r="AA359" s="164"/>
      <c r="AB359" s="164"/>
      <c r="AC359" s="164"/>
      <c r="AD359" s="164"/>
      <c r="AE359" s="164"/>
      <c r="AF359" s="164"/>
      <c r="AH359" s="206"/>
      <c r="AI359" s="196" t="str">
        <f>IF(ISERROR($X359/AH359),"ns",IF($X359/AH359&gt;200%,"x"&amp;(ROUND($X359/AH359,1)),IF($X359/AH359&lt;0,"ns",$X359/AH359-1)))</f>
        <v>ns</v>
      </c>
      <c r="AJ359" s="196"/>
      <c r="AK359" s="206"/>
      <c r="AL359" s="196" t="str">
        <f t="shared" ref="AL359:AL372" si="189">IF(ISERROR($X359/AK359),"ns",IF($X359/AK359&gt;200%,"x"&amp;(ROUND($X359/AK359,1)),IF($X359/AK359&lt;0,"ns",$X359/AK359-1)))</f>
        <v>ns</v>
      </c>
      <c r="AM359" s="196"/>
      <c r="AN359" s="206"/>
      <c r="AO359" s="196" t="str">
        <f t="shared" ref="AO359:AO372" si="190">IF(ISERROR($V359/AN359),"ns",IF($V359/AN359&gt;200%,"x"&amp;(ROUND($V359/AN359,1)),IF($V359/AN359&lt;0,"ns",$V359/AN359-1)))</f>
        <v>ns</v>
      </c>
    </row>
    <row r="360" spans="1:48" ht="13">
      <c r="A360" s="26"/>
      <c r="B360" s="34" t="s">
        <v>40</v>
      </c>
      <c r="C360" s="113"/>
      <c r="D360" s="113"/>
      <c r="E360" s="113"/>
      <c r="F360" s="113"/>
      <c r="G360" s="118"/>
      <c r="H360" s="113"/>
      <c r="I360" s="113"/>
      <c r="J360" s="113"/>
      <c r="K360" s="113"/>
      <c r="L360" s="118"/>
      <c r="M360" s="165"/>
      <c r="N360" s="165"/>
      <c r="O360" s="165"/>
      <c r="P360" s="165"/>
      <c r="Q360" s="118"/>
      <c r="R360" s="165"/>
      <c r="S360" s="165"/>
      <c r="T360" s="165"/>
      <c r="U360" s="165"/>
      <c r="V360" s="118"/>
      <c r="W360" s="165"/>
      <c r="X360" s="165"/>
      <c r="Y360" s="165"/>
      <c r="Z360" s="165"/>
      <c r="AA360" s="165"/>
      <c r="AB360" s="165"/>
      <c r="AC360" s="165"/>
      <c r="AD360" s="165"/>
      <c r="AE360" s="165"/>
      <c r="AF360" s="165"/>
      <c r="AH360" s="208"/>
      <c r="AI360" s="199" t="str">
        <f t="shared" ref="AI360:AI372" si="191">IF(ISERROR($X360/AH360),"ns",IF($X360/AH360&gt;200%,"x"&amp;(ROUND($X360/AH360,1)),IF($X360/AH360&lt;0,"ns",$X360/AH360-1)))</f>
        <v>ns</v>
      </c>
      <c r="AJ360" s="199"/>
      <c r="AK360" s="208"/>
      <c r="AL360" s="199" t="str">
        <f t="shared" si="189"/>
        <v>ns</v>
      </c>
      <c r="AM360" s="199"/>
      <c r="AN360" s="208"/>
      <c r="AO360" s="199" t="str">
        <f t="shared" si="190"/>
        <v>ns</v>
      </c>
    </row>
    <row r="361" spans="1:48" ht="13">
      <c r="A361" s="26"/>
      <c r="B361" s="33" t="s">
        <v>44</v>
      </c>
      <c r="C361" s="73"/>
      <c r="D361" s="73"/>
      <c r="E361" s="73"/>
      <c r="F361" s="73"/>
      <c r="G361" s="74"/>
      <c r="H361" s="73"/>
      <c r="I361" s="73"/>
      <c r="J361" s="73"/>
      <c r="K361" s="73"/>
      <c r="L361" s="74"/>
      <c r="M361" s="164"/>
      <c r="N361" s="164"/>
      <c r="O361" s="164"/>
      <c r="P361" s="164"/>
      <c r="Q361" s="74"/>
      <c r="R361" s="164"/>
      <c r="S361" s="164"/>
      <c r="T361" s="164"/>
      <c r="U361" s="164"/>
      <c r="V361" s="74"/>
      <c r="W361" s="164"/>
      <c r="X361" s="164"/>
      <c r="Y361" s="164"/>
      <c r="Z361" s="164"/>
      <c r="AA361" s="164"/>
      <c r="AB361" s="164"/>
      <c r="AC361" s="164"/>
      <c r="AD361" s="164"/>
      <c r="AE361" s="164"/>
      <c r="AF361" s="164"/>
      <c r="AH361" s="206"/>
      <c r="AI361" s="196" t="str">
        <f t="shared" si="191"/>
        <v>ns</v>
      </c>
      <c r="AJ361" s="196"/>
      <c r="AK361" s="206"/>
      <c r="AL361" s="196" t="str">
        <f t="shared" si="189"/>
        <v>ns</v>
      </c>
      <c r="AM361" s="196"/>
      <c r="AN361" s="206"/>
      <c r="AO361" s="196" t="str">
        <f t="shared" si="190"/>
        <v>ns</v>
      </c>
    </row>
    <row r="362" spans="1:48" ht="13">
      <c r="A362" s="26"/>
      <c r="B362" s="34" t="s">
        <v>46</v>
      </c>
      <c r="C362" s="113"/>
      <c r="D362" s="113"/>
      <c r="E362" s="113"/>
      <c r="F362" s="113"/>
      <c r="G362" s="118"/>
      <c r="H362" s="113"/>
      <c r="I362" s="113"/>
      <c r="J362" s="113"/>
      <c r="K362" s="113"/>
      <c r="L362" s="118"/>
      <c r="M362" s="165"/>
      <c r="N362" s="165"/>
      <c r="O362" s="165"/>
      <c r="P362" s="165"/>
      <c r="Q362" s="118"/>
      <c r="R362" s="165"/>
      <c r="S362" s="165"/>
      <c r="T362" s="165"/>
      <c r="U362" s="165"/>
      <c r="V362" s="118"/>
      <c r="W362" s="165"/>
      <c r="X362" s="165"/>
      <c r="Y362" s="165"/>
      <c r="Z362" s="165"/>
      <c r="AA362" s="165"/>
      <c r="AB362" s="165"/>
      <c r="AC362" s="165"/>
      <c r="AD362" s="165"/>
      <c r="AE362" s="165"/>
      <c r="AF362" s="165"/>
      <c r="AH362" s="208"/>
      <c r="AI362" s="199" t="str">
        <f t="shared" si="191"/>
        <v>ns</v>
      </c>
      <c r="AJ362" s="199"/>
      <c r="AK362" s="208"/>
      <c r="AL362" s="199" t="str">
        <f t="shared" si="189"/>
        <v>ns</v>
      </c>
      <c r="AM362" s="199"/>
      <c r="AN362" s="208"/>
      <c r="AO362" s="199" t="str">
        <f t="shared" si="190"/>
        <v>ns</v>
      </c>
    </row>
    <row r="363" spans="1:48" ht="13">
      <c r="A363" s="26"/>
      <c r="B363" s="34" t="s">
        <v>50</v>
      </c>
      <c r="C363" s="113"/>
      <c r="D363" s="113"/>
      <c r="E363" s="113"/>
      <c r="F363" s="113"/>
      <c r="G363" s="118"/>
      <c r="H363" s="113"/>
      <c r="I363" s="113"/>
      <c r="J363" s="113"/>
      <c r="K363" s="113"/>
      <c r="L363" s="118"/>
      <c r="M363" s="165"/>
      <c r="N363" s="165"/>
      <c r="O363" s="165"/>
      <c r="P363" s="165"/>
      <c r="Q363" s="118"/>
      <c r="R363" s="165"/>
      <c r="S363" s="165"/>
      <c r="T363" s="165"/>
      <c r="U363" s="165"/>
      <c r="V363" s="118"/>
      <c r="W363" s="165"/>
      <c r="X363" s="165"/>
      <c r="Y363" s="165"/>
      <c r="Z363" s="165"/>
      <c r="AA363" s="165"/>
      <c r="AB363" s="165"/>
      <c r="AC363" s="165"/>
      <c r="AD363" s="165"/>
      <c r="AE363" s="165"/>
      <c r="AF363" s="165"/>
      <c r="AH363" s="208"/>
      <c r="AI363" s="199" t="str">
        <f t="shared" si="191"/>
        <v>ns</v>
      </c>
      <c r="AJ363" s="199"/>
      <c r="AK363" s="208"/>
      <c r="AL363" s="199" t="str">
        <f t="shared" si="189"/>
        <v>ns</v>
      </c>
      <c r="AM363" s="199"/>
      <c r="AN363" s="208"/>
      <c r="AO363" s="199" t="str">
        <f t="shared" si="190"/>
        <v>ns</v>
      </c>
    </row>
    <row r="364" spans="1:48" ht="13">
      <c r="A364" s="26"/>
      <c r="B364" s="34" t="s">
        <v>52</v>
      </c>
      <c r="C364" s="113"/>
      <c r="D364" s="113"/>
      <c r="E364" s="113"/>
      <c r="F364" s="113"/>
      <c r="G364" s="118"/>
      <c r="H364" s="113"/>
      <c r="I364" s="113"/>
      <c r="J364" s="113"/>
      <c r="K364" s="113"/>
      <c r="L364" s="118"/>
      <c r="M364" s="165"/>
      <c r="N364" s="165"/>
      <c r="O364" s="165"/>
      <c r="P364" s="165"/>
      <c r="Q364" s="118"/>
      <c r="R364" s="165"/>
      <c r="S364" s="165"/>
      <c r="T364" s="165"/>
      <c r="U364" s="165"/>
      <c r="V364" s="118"/>
      <c r="W364" s="165"/>
      <c r="X364" s="165"/>
      <c r="Y364" s="165"/>
      <c r="Z364" s="165"/>
      <c r="AA364" s="165"/>
      <c r="AB364" s="165"/>
      <c r="AC364" s="165"/>
      <c r="AD364" s="165"/>
      <c r="AE364" s="165"/>
      <c r="AF364" s="165"/>
      <c r="AH364" s="208"/>
      <c r="AI364" s="199" t="str">
        <f t="shared" si="191"/>
        <v>ns</v>
      </c>
      <c r="AJ364" s="199"/>
      <c r="AK364" s="208"/>
      <c r="AL364" s="199" t="str">
        <f t="shared" si="189"/>
        <v>ns</v>
      </c>
      <c r="AM364" s="199"/>
      <c r="AN364" s="208"/>
      <c r="AO364" s="199" t="str">
        <f t="shared" si="190"/>
        <v>ns</v>
      </c>
    </row>
    <row r="365" spans="1:48" ht="13">
      <c r="A365" s="26"/>
      <c r="B365" s="34" t="s">
        <v>54</v>
      </c>
      <c r="C365" s="113"/>
      <c r="D365" s="113"/>
      <c r="E365" s="113"/>
      <c r="F365" s="113"/>
      <c r="G365" s="118"/>
      <c r="H365" s="113"/>
      <c r="I365" s="113"/>
      <c r="J365" s="113"/>
      <c r="K365" s="113"/>
      <c r="L365" s="118"/>
      <c r="M365" s="165"/>
      <c r="N365" s="165"/>
      <c r="O365" s="165"/>
      <c r="P365" s="165"/>
      <c r="Q365" s="118"/>
      <c r="R365" s="165"/>
      <c r="S365" s="165"/>
      <c r="T365" s="165"/>
      <c r="U365" s="165"/>
      <c r="V365" s="118"/>
      <c r="W365" s="165"/>
      <c r="X365" s="165"/>
      <c r="Y365" s="165"/>
      <c r="Z365" s="165"/>
      <c r="AA365" s="165"/>
      <c r="AB365" s="165"/>
      <c r="AC365" s="165"/>
      <c r="AD365" s="165"/>
      <c r="AE365" s="165"/>
      <c r="AF365" s="165"/>
      <c r="AH365" s="208"/>
      <c r="AI365" s="199" t="str">
        <f t="shared" si="191"/>
        <v>ns</v>
      </c>
      <c r="AJ365" s="199"/>
      <c r="AK365" s="208"/>
      <c r="AL365" s="199" t="str">
        <f t="shared" si="189"/>
        <v>ns</v>
      </c>
      <c r="AM365" s="199"/>
      <c r="AN365" s="208"/>
      <c r="AO365" s="199" t="str">
        <f t="shared" si="190"/>
        <v>ns</v>
      </c>
    </row>
    <row r="366" spans="1:48" ht="13">
      <c r="A366" s="26"/>
      <c r="B366" s="33" t="s">
        <v>56</v>
      </c>
      <c r="C366" s="73"/>
      <c r="D366" s="73"/>
      <c r="E366" s="73"/>
      <c r="F366" s="73"/>
      <c r="G366" s="74"/>
      <c r="H366" s="73"/>
      <c r="I366" s="73"/>
      <c r="J366" s="73"/>
      <c r="K366" s="73"/>
      <c r="L366" s="74"/>
      <c r="M366" s="164"/>
      <c r="N366" s="164"/>
      <c r="O366" s="164"/>
      <c r="P366" s="164"/>
      <c r="Q366" s="74"/>
      <c r="R366" s="164"/>
      <c r="S366" s="164"/>
      <c r="T366" s="164"/>
      <c r="U366" s="164"/>
      <c r="V366" s="74"/>
      <c r="W366" s="164"/>
      <c r="X366" s="164"/>
      <c r="Y366" s="164"/>
      <c r="Z366" s="164"/>
      <c r="AA366" s="164"/>
      <c r="AB366" s="164"/>
      <c r="AC366" s="164"/>
      <c r="AD366" s="164"/>
      <c r="AE366" s="164"/>
      <c r="AF366" s="164"/>
      <c r="AH366" s="206"/>
      <c r="AI366" s="196" t="str">
        <f t="shared" si="191"/>
        <v>ns</v>
      </c>
      <c r="AJ366" s="196"/>
      <c r="AK366" s="206"/>
      <c r="AL366" s="196" t="str">
        <f t="shared" si="189"/>
        <v>ns</v>
      </c>
      <c r="AM366" s="196"/>
      <c r="AN366" s="206"/>
      <c r="AO366" s="196" t="str">
        <f t="shared" si="190"/>
        <v>ns</v>
      </c>
    </row>
    <row r="367" spans="1:48" ht="13">
      <c r="A367" s="26"/>
      <c r="B367" s="34" t="s">
        <v>58</v>
      </c>
      <c r="C367" s="113"/>
      <c r="D367" s="113"/>
      <c r="E367" s="113"/>
      <c r="F367" s="113"/>
      <c r="G367" s="118"/>
      <c r="H367" s="113"/>
      <c r="I367" s="113"/>
      <c r="J367" s="113"/>
      <c r="K367" s="113"/>
      <c r="L367" s="118"/>
      <c r="M367" s="165"/>
      <c r="N367" s="165"/>
      <c r="O367" s="165"/>
      <c r="P367" s="165"/>
      <c r="Q367" s="118"/>
      <c r="R367" s="165"/>
      <c r="S367" s="165"/>
      <c r="T367" s="165"/>
      <c r="U367" s="165"/>
      <c r="V367" s="118"/>
      <c r="W367" s="165"/>
      <c r="X367" s="165"/>
      <c r="Y367" s="165"/>
      <c r="Z367" s="165"/>
      <c r="AA367" s="165"/>
      <c r="AB367" s="165"/>
      <c r="AC367" s="165"/>
      <c r="AD367" s="165"/>
      <c r="AE367" s="165"/>
      <c r="AF367" s="165"/>
      <c r="AH367" s="208"/>
      <c r="AI367" s="199" t="str">
        <f t="shared" si="191"/>
        <v>ns</v>
      </c>
      <c r="AJ367" s="199"/>
      <c r="AK367" s="208"/>
      <c r="AL367" s="199" t="str">
        <f t="shared" si="189"/>
        <v>ns</v>
      </c>
      <c r="AM367" s="199"/>
      <c r="AN367" s="208"/>
      <c r="AO367" s="199" t="str">
        <f t="shared" si="190"/>
        <v>ns</v>
      </c>
    </row>
    <row r="368" spans="1:48" ht="13">
      <c r="A368" s="26"/>
      <c r="B368" s="34" t="s">
        <v>60</v>
      </c>
      <c r="C368" s="113">
        <v>363</v>
      </c>
      <c r="D368" s="113">
        <v>230</v>
      </c>
      <c r="E368" s="113">
        <v>250</v>
      </c>
      <c r="F368" s="113">
        <v>229</v>
      </c>
      <c r="G368" s="118">
        <v>1072</v>
      </c>
      <c r="H368" s="113">
        <v>0</v>
      </c>
      <c r="I368" s="113">
        <v>0</v>
      </c>
      <c r="J368" s="113">
        <v>0</v>
      </c>
      <c r="K368" s="113">
        <v>0</v>
      </c>
      <c r="L368" s="118">
        <v>0</v>
      </c>
      <c r="M368" s="165">
        <v>0</v>
      </c>
      <c r="N368" s="165">
        <v>0</v>
      </c>
      <c r="O368" s="165">
        <v>0</v>
      </c>
      <c r="P368" s="165">
        <v>0</v>
      </c>
      <c r="Q368" s="118">
        <v>0</v>
      </c>
      <c r="R368" s="165">
        <v>0</v>
      </c>
      <c r="S368" s="165">
        <v>0</v>
      </c>
      <c r="T368" s="165">
        <v>0</v>
      </c>
      <c r="U368" s="165">
        <v>0</v>
      </c>
      <c r="V368" s="118">
        <v>0</v>
      </c>
      <c r="W368" s="165">
        <v>0</v>
      </c>
      <c r="X368" s="165">
        <v>0</v>
      </c>
      <c r="Y368" s="165">
        <v>0</v>
      </c>
      <c r="Z368" s="165">
        <v>0</v>
      </c>
      <c r="AA368" s="165">
        <v>0</v>
      </c>
      <c r="AB368" s="165">
        <v>0</v>
      </c>
      <c r="AC368" s="165">
        <v>0</v>
      </c>
      <c r="AD368" s="165">
        <v>0</v>
      </c>
      <c r="AE368" s="165">
        <v>0</v>
      </c>
      <c r="AF368" s="165">
        <v>0</v>
      </c>
      <c r="AH368" s="208">
        <v>0</v>
      </c>
      <c r="AI368" s="199" t="str">
        <f t="shared" si="191"/>
        <v>ns</v>
      </c>
      <c r="AJ368" s="199"/>
      <c r="AK368" s="208">
        <v>0</v>
      </c>
      <c r="AL368" s="199" t="str">
        <f t="shared" si="189"/>
        <v>ns</v>
      </c>
      <c r="AM368" s="199"/>
      <c r="AN368" s="208">
        <v>0</v>
      </c>
      <c r="AO368" s="199" t="str">
        <f t="shared" si="190"/>
        <v>ns</v>
      </c>
    </row>
    <row r="369" spans="1:48" ht="13">
      <c r="A369" s="26"/>
      <c r="B369" s="33" t="s">
        <v>62</v>
      </c>
      <c r="C369" s="73">
        <v>363</v>
      </c>
      <c r="D369" s="73">
        <v>230</v>
      </c>
      <c r="E369" s="73">
        <v>250</v>
      </c>
      <c r="F369" s="73">
        <v>229</v>
      </c>
      <c r="G369" s="74">
        <v>1072</v>
      </c>
      <c r="H369" s="73">
        <v>0</v>
      </c>
      <c r="I369" s="73">
        <v>0</v>
      </c>
      <c r="J369" s="73">
        <v>0</v>
      </c>
      <c r="K369" s="73">
        <v>0</v>
      </c>
      <c r="L369" s="74">
        <v>0</v>
      </c>
      <c r="M369" s="164">
        <v>0</v>
      </c>
      <c r="N369" s="164">
        <v>0</v>
      </c>
      <c r="O369" s="164">
        <v>0</v>
      </c>
      <c r="P369" s="164">
        <v>0</v>
      </c>
      <c r="Q369" s="74">
        <v>0</v>
      </c>
      <c r="R369" s="164">
        <v>0</v>
      </c>
      <c r="S369" s="164">
        <v>0</v>
      </c>
      <c r="T369" s="164">
        <v>0</v>
      </c>
      <c r="U369" s="164">
        <v>0</v>
      </c>
      <c r="V369" s="74">
        <v>0</v>
      </c>
      <c r="W369" s="164">
        <v>0</v>
      </c>
      <c r="X369" s="164">
        <v>0</v>
      </c>
      <c r="Y369" s="164">
        <v>0</v>
      </c>
      <c r="Z369" s="164">
        <v>0</v>
      </c>
      <c r="AA369" s="164">
        <v>0</v>
      </c>
      <c r="AB369" s="164">
        <v>0</v>
      </c>
      <c r="AC369" s="164">
        <v>0</v>
      </c>
      <c r="AD369" s="164">
        <v>0</v>
      </c>
      <c r="AE369" s="164">
        <v>0</v>
      </c>
      <c r="AF369" s="164">
        <v>0</v>
      </c>
      <c r="AH369" s="206">
        <v>0</v>
      </c>
      <c r="AI369" s="196" t="str">
        <f t="shared" si="191"/>
        <v>ns</v>
      </c>
      <c r="AJ369" s="196"/>
      <c r="AK369" s="206">
        <v>0</v>
      </c>
      <c r="AL369" s="196" t="str">
        <f t="shared" si="189"/>
        <v>ns</v>
      </c>
      <c r="AM369" s="196"/>
      <c r="AN369" s="206">
        <v>0</v>
      </c>
      <c r="AO369" s="196" t="str">
        <f t="shared" si="190"/>
        <v>ns</v>
      </c>
    </row>
    <row r="370" spans="1:48" ht="13">
      <c r="A370" s="26"/>
      <c r="B370" s="34" t="s">
        <v>64</v>
      </c>
      <c r="C370" s="113"/>
      <c r="D370" s="113"/>
      <c r="E370" s="113"/>
      <c r="F370" s="113"/>
      <c r="G370" s="118">
        <v>0</v>
      </c>
      <c r="H370" s="113"/>
      <c r="I370" s="113"/>
      <c r="J370" s="113"/>
      <c r="K370" s="113"/>
      <c r="L370" s="118"/>
      <c r="M370" s="165"/>
      <c r="N370" s="165"/>
      <c r="O370" s="165"/>
      <c r="P370" s="165"/>
      <c r="Q370" s="118"/>
      <c r="R370" s="165"/>
      <c r="S370" s="165"/>
      <c r="T370" s="165"/>
      <c r="U370" s="165"/>
      <c r="V370" s="118"/>
      <c r="W370" s="165"/>
      <c r="X370" s="165"/>
      <c r="Y370" s="165"/>
      <c r="Z370" s="165"/>
      <c r="AA370" s="165"/>
      <c r="AB370" s="165"/>
      <c r="AC370" s="165"/>
      <c r="AD370" s="165"/>
      <c r="AE370" s="165"/>
      <c r="AF370" s="165"/>
      <c r="AH370" s="208"/>
      <c r="AI370" s="199" t="str">
        <f t="shared" si="191"/>
        <v>ns</v>
      </c>
      <c r="AJ370" s="199"/>
      <c r="AK370" s="208"/>
      <c r="AL370" s="199" t="str">
        <f t="shared" si="189"/>
        <v>ns</v>
      </c>
      <c r="AM370" s="199"/>
      <c r="AN370" s="208"/>
      <c r="AO370" s="199" t="str">
        <f t="shared" si="190"/>
        <v>ns</v>
      </c>
    </row>
    <row r="371" spans="1:48" ht="13">
      <c r="A371" s="26"/>
      <c r="B371" s="41" t="s">
        <v>66</v>
      </c>
      <c r="C371" s="74">
        <v>363</v>
      </c>
      <c r="D371" s="74">
        <v>230</v>
      </c>
      <c r="E371" s="74">
        <v>250</v>
      </c>
      <c r="F371" s="74">
        <v>229</v>
      </c>
      <c r="G371" s="74">
        <v>1072</v>
      </c>
      <c r="H371" s="74">
        <v>0</v>
      </c>
      <c r="I371" s="74">
        <v>0</v>
      </c>
      <c r="J371" s="74">
        <v>0</v>
      </c>
      <c r="K371" s="74">
        <v>0</v>
      </c>
      <c r="L371" s="74">
        <v>0</v>
      </c>
      <c r="M371" s="167">
        <v>0</v>
      </c>
      <c r="N371" s="167">
        <v>0</v>
      </c>
      <c r="O371" s="167">
        <v>0</v>
      </c>
      <c r="P371" s="167">
        <v>0</v>
      </c>
      <c r="Q371" s="74">
        <v>0</v>
      </c>
      <c r="R371" s="167">
        <v>0</v>
      </c>
      <c r="S371" s="167">
        <v>0</v>
      </c>
      <c r="T371" s="167">
        <v>0</v>
      </c>
      <c r="U371" s="167">
        <v>0</v>
      </c>
      <c r="V371" s="74">
        <v>0</v>
      </c>
      <c r="W371" s="167">
        <v>0</v>
      </c>
      <c r="X371" s="167">
        <v>0</v>
      </c>
      <c r="Y371" s="167">
        <v>0</v>
      </c>
      <c r="Z371" s="167">
        <v>0</v>
      </c>
      <c r="AA371" s="167">
        <v>0</v>
      </c>
      <c r="AB371" s="167">
        <v>0</v>
      </c>
      <c r="AC371" s="167">
        <v>0</v>
      </c>
      <c r="AD371" s="167">
        <v>0</v>
      </c>
      <c r="AE371" s="167">
        <v>0</v>
      </c>
      <c r="AF371" s="167">
        <v>0</v>
      </c>
      <c r="AH371" s="206">
        <v>0</v>
      </c>
      <c r="AI371" s="196" t="str">
        <f t="shared" si="191"/>
        <v>ns</v>
      </c>
      <c r="AJ371" s="196"/>
      <c r="AK371" s="206">
        <v>0</v>
      </c>
      <c r="AL371" s="196" t="str">
        <f t="shared" si="189"/>
        <v>ns</v>
      </c>
      <c r="AM371" s="196"/>
      <c r="AN371" s="206">
        <v>0</v>
      </c>
      <c r="AO371" s="196" t="str">
        <f t="shared" si="190"/>
        <v>ns</v>
      </c>
    </row>
    <row r="372" spans="1:48" ht="13">
      <c r="A372" s="135" t="s">
        <v>384</v>
      </c>
      <c r="B372" s="36" t="s">
        <v>385</v>
      </c>
      <c r="C372" s="110">
        <v>-21.5</v>
      </c>
      <c r="D372" s="110">
        <v>-6.5</v>
      </c>
      <c r="E372" s="110">
        <v>2</v>
      </c>
      <c r="F372" s="111">
        <v>26</v>
      </c>
      <c r="G372" s="112">
        <v>0</v>
      </c>
      <c r="H372" s="111">
        <v>0</v>
      </c>
      <c r="I372" s="111">
        <v>0</v>
      </c>
      <c r="J372" s="111">
        <v>0</v>
      </c>
      <c r="K372" s="111">
        <v>0</v>
      </c>
      <c r="L372" s="112">
        <v>0</v>
      </c>
      <c r="M372" s="111">
        <v>0</v>
      </c>
      <c r="N372" s="111">
        <v>0</v>
      </c>
      <c r="O372" s="111">
        <v>0</v>
      </c>
      <c r="P372" s="111">
        <v>0</v>
      </c>
      <c r="Q372" s="112">
        <v>0</v>
      </c>
      <c r="R372" s="111">
        <v>0</v>
      </c>
      <c r="S372" s="111">
        <v>0</v>
      </c>
      <c r="T372" s="111">
        <v>0</v>
      </c>
      <c r="U372" s="111">
        <v>0</v>
      </c>
      <c r="V372" s="112">
        <v>0</v>
      </c>
      <c r="W372" s="111">
        <v>0</v>
      </c>
      <c r="X372" s="111">
        <v>0</v>
      </c>
      <c r="Y372" s="111">
        <v>0</v>
      </c>
      <c r="Z372" s="111">
        <v>0</v>
      </c>
      <c r="AA372" s="111">
        <v>0</v>
      </c>
      <c r="AB372" s="111">
        <v>0</v>
      </c>
      <c r="AC372" s="111">
        <v>0</v>
      </c>
      <c r="AD372" s="111">
        <v>0</v>
      </c>
      <c r="AE372" s="111">
        <v>0</v>
      </c>
      <c r="AF372" s="111">
        <v>0</v>
      </c>
      <c r="AH372" s="200">
        <v>0</v>
      </c>
      <c r="AI372" s="201" t="str">
        <f t="shared" si="191"/>
        <v>ns</v>
      </c>
      <c r="AJ372" s="201"/>
      <c r="AK372" s="200">
        <v>0</v>
      </c>
      <c r="AL372" s="201" t="str">
        <f t="shared" si="189"/>
        <v>ns</v>
      </c>
      <c r="AM372" s="201"/>
      <c r="AN372" s="200">
        <v>0</v>
      </c>
      <c r="AO372" s="201" t="str">
        <f t="shared" si="190"/>
        <v>ns</v>
      </c>
      <c r="AP372" s="202"/>
      <c r="AQ372" s="202"/>
      <c r="AR372" s="202"/>
      <c r="AS372" s="202"/>
      <c r="AT372" s="202"/>
      <c r="AU372" s="202"/>
      <c r="AV372" s="202"/>
    </row>
    <row r="373" spans="1:48" ht="13">
      <c r="A373" s="26"/>
      <c r="B373" s="137"/>
      <c r="C373" s="125"/>
      <c r="D373" s="125"/>
      <c r="E373" s="125"/>
      <c r="F373" s="138"/>
      <c r="G373" s="138"/>
      <c r="H373" s="138"/>
      <c r="I373" s="138"/>
      <c r="J373" s="138"/>
      <c r="K373" s="138"/>
      <c r="L373" s="138"/>
      <c r="M373" s="192"/>
      <c r="N373" s="192"/>
      <c r="O373" s="192"/>
      <c r="P373" s="192"/>
      <c r="Q373" s="138"/>
      <c r="R373" s="192"/>
      <c r="S373" s="192"/>
      <c r="T373" s="192"/>
      <c r="U373" s="192"/>
      <c r="V373" s="138"/>
      <c r="W373" s="192"/>
      <c r="X373" s="192"/>
      <c r="Y373" s="192"/>
      <c r="Z373" s="192"/>
      <c r="AA373" s="192"/>
      <c r="AB373" s="192"/>
      <c r="AC373" s="192"/>
      <c r="AD373" s="192"/>
      <c r="AE373" s="192"/>
      <c r="AF373" s="192"/>
      <c r="AH373" s="222"/>
      <c r="AI373" s="205"/>
      <c r="AJ373" s="205"/>
      <c r="AK373" s="222"/>
      <c r="AL373" s="205"/>
      <c r="AM373" s="205"/>
      <c r="AN373" s="222"/>
      <c r="AO373" s="205"/>
      <c r="AP373" s="228"/>
      <c r="AQ373" s="228"/>
      <c r="AR373" s="228"/>
      <c r="AS373" s="228"/>
      <c r="AT373" s="228"/>
      <c r="AU373" s="228"/>
      <c r="AV373" s="228"/>
    </row>
    <row r="374" spans="1:48" ht="13">
      <c r="A374" s="26"/>
      <c r="B374" s="137"/>
      <c r="C374" s="125"/>
      <c r="D374" s="125"/>
      <c r="E374" s="125"/>
      <c r="F374" s="138"/>
      <c r="G374" s="138"/>
      <c r="H374" s="138"/>
      <c r="I374" s="138"/>
      <c r="J374" s="138"/>
      <c r="K374" s="138"/>
      <c r="L374" s="138"/>
      <c r="M374" s="192"/>
      <c r="N374" s="192"/>
      <c r="O374" s="192"/>
      <c r="P374" s="192"/>
      <c r="Q374" s="138"/>
      <c r="R374" s="192"/>
      <c r="S374" s="192"/>
      <c r="T374" s="192"/>
      <c r="U374" s="192"/>
      <c r="V374" s="138"/>
      <c r="W374" s="192"/>
      <c r="X374" s="192"/>
      <c r="Y374" s="192"/>
      <c r="Z374" s="192"/>
      <c r="AA374" s="192"/>
      <c r="AB374" s="192"/>
      <c r="AC374" s="192"/>
      <c r="AD374" s="192"/>
      <c r="AE374" s="192"/>
      <c r="AF374" s="192"/>
      <c r="AH374" s="222"/>
      <c r="AI374" s="205"/>
      <c r="AJ374" s="205"/>
      <c r="AK374" s="222"/>
      <c r="AL374" s="205"/>
      <c r="AM374" s="205"/>
      <c r="AN374" s="222"/>
      <c r="AO374" s="205"/>
      <c r="AP374" s="228"/>
      <c r="AQ374" s="228"/>
      <c r="AR374" s="228"/>
      <c r="AS374" s="228"/>
      <c r="AT374" s="228"/>
      <c r="AU374" s="228"/>
      <c r="AV374" s="228"/>
    </row>
    <row r="375" spans="1:48" ht="16" thickBot="1">
      <c r="A375" s="26"/>
      <c r="B375" s="29" t="s">
        <v>386</v>
      </c>
      <c r="C375" s="102"/>
      <c r="D375" s="102"/>
      <c r="E375" s="102"/>
      <c r="F375" s="102"/>
      <c r="G375" s="102"/>
      <c r="H375" s="102"/>
      <c r="I375" s="102"/>
      <c r="J375" s="102"/>
      <c r="K375" s="102"/>
      <c r="L375" s="102"/>
      <c r="M375" s="158"/>
      <c r="N375" s="158"/>
      <c r="O375" s="158"/>
      <c r="P375" s="158"/>
      <c r="Q375" s="102"/>
      <c r="R375" s="158"/>
      <c r="S375" s="158"/>
      <c r="T375" s="158"/>
      <c r="U375" s="158"/>
      <c r="V375" s="102"/>
      <c r="W375" s="158"/>
      <c r="X375" s="158"/>
      <c r="Y375" s="158"/>
      <c r="Z375" s="158"/>
      <c r="AA375" s="158"/>
      <c r="AB375" s="158"/>
      <c r="AC375" s="158"/>
      <c r="AD375" s="158"/>
      <c r="AE375" s="158"/>
      <c r="AF375" s="158"/>
      <c r="AH375" s="159"/>
      <c r="AI375" s="160"/>
      <c r="AJ375" s="160"/>
      <c r="AK375" s="159"/>
      <c r="AL375" s="160"/>
      <c r="AM375" s="160"/>
      <c r="AN375" s="159"/>
      <c r="AO375" s="160"/>
    </row>
    <row r="376" spans="1:48" ht="13">
      <c r="A376" s="26"/>
      <c r="H376" s="100"/>
      <c r="I376" s="100"/>
      <c r="J376" s="100"/>
      <c r="K376" s="100"/>
      <c r="L376" s="100"/>
      <c r="M376" s="156"/>
      <c r="N376" s="156"/>
      <c r="O376" s="156"/>
      <c r="P376" s="156"/>
      <c r="Q376" s="100"/>
      <c r="R376" s="156"/>
      <c r="S376" s="156"/>
      <c r="T376" s="156"/>
      <c r="U376" s="156"/>
      <c r="V376" s="100"/>
      <c r="W376" s="156"/>
      <c r="X376" s="156"/>
      <c r="Y376" s="156"/>
      <c r="Z376" s="156"/>
      <c r="AA376" s="156"/>
      <c r="AB376" s="156"/>
      <c r="AC376" s="156"/>
      <c r="AD376" s="156"/>
      <c r="AE376" s="156"/>
      <c r="AF376" s="156"/>
      <c r="AI376" s="143"/>
      <c r="AJ376" s="143"/>
      <c r="AL376" s="143"/>
      <c r="AM376" s="143"/>
      <c r="AO376" s="143"/>
    </row>
    <row r="377" spans="1:48" ht="26">
      <c r="A377" s="26"/>
      <c r="B377" s="30" t="s">
        <v>36</v>
      </c>
      <c r="C377" s="70" t="s">
        <v>112</v>
      </c>
      <c r="D377" s="70" t="s">
        <v>113</v>
      </c>
      <c r="E377" s="70" t="s">
        <v>114</v>
      </c>
      <c r="F377" s="70" t="s">
        <v>115</v>
      </c>
      <c r="G377" s="70" t="s">
        <v>116</v>
      </c>
      <c r="H377" s="70" t="str">
        <f t="shared" ref="H377:AF377" si="192">H$14</f>
        <v>Q1-16
Stated</v>
      </c>
      <c r="I377" s="70" t="str">
        <f t="shared" si="192"/>
        <v>Q2-16
Stated</v>
      </c>
      <c r="J377" s="70" t="str">
        <f t="shared" si="192"/>
        <v>Q3-16
Stated</v>
      </c>
      <c r="K377" s="70" t="str">
        <f t="shared" si="192"/>
        <v>Q4-16
Stated</v>
      </c>
      <c r="L377" s="70" t="str">
        <f t="shared" si="192"/>
        <v>FY-2016
Stated</v>
      </c>
      <c r="M377" s="69" t="str">
        <f t="shared" si="192"/>
        <v>Q1-17
Stated</v>
      </c>
      <c r="N377" s="69" t="str">
        <f t="shared" si="192"/>
        <v>Q2-17
Stated</v>
      </c>
      <c r="O377" s="69" t="str">
        <f t="shared" si="192"/>
        <v>Q3-17
Stated</v>
      </c>
      <c r="P377" s="69" t="str">
        <f t="shared" si="192"/>
        <v>Q4-17
Stated</v>
      </c>
      <c r="Q377" s="70" t="str">
        <f t="shared" si="192"/>
        <v>FY-2017
Stated</v>
      </c>
      <c r="R377" s="69" t="str">
        <f t="shared" si="192"/>
        <v>Q1-18
Stated</v>
      </c>
      <c r="S377" s="69" t="str">
        <f t="shared" si="192"/>
        <v>Q2-18
Stated</v>
      </c>
      <c r="T377" s="69" t="str">
        <f t="shared" si="192"/>
        <v>Q3-18
Stated</v>
      </c>
      <c r="U377" s="69" t="str">
        <f t="shared" si="192"/>
        <v>Q4-18
Stated</v>
      </c>
      <c r="V377" s="70" t="str">
        <f t="shared" si="192"/>
        <v>FY-2018
Stated</v>
      </c>
      <c r="W377" s="69" t="str">
        <f t="shared" si="192"/>
        <v>Q1-19
Stated</v>
      </c>
      <c r="X377" s="69" t="str">
        <f t="shared" si="192"/>
        <v>Q2-19
Stated</v>
      </c>
      <c r="Y377" s="69" t="str">
        <f t="shared" si="192"/>
        <v>Q3-19
Stated</v>
      </c>
      <c r="Z377" s="69" t="str">
        <f t="shared" si="192"/>
        <v>Q4-19
Stated</v>
      </c>
      <c r="AA377" s="69" t="str">
        <f t="shared" si="192"/>
        <v>FY-2019
Stated</v>
      </c>
      <c r="AB377" s="69" t="str">
        <f t="shared" si="192"/>
        <v>Q1-20
Stated</v>
      </c>
      <c r="AC377" s="69" t="str">
        <f t="shared" si="192"/>
        <v>Q2-20
Stated</v>
      </c>
      <c r="AD377" s="69" t="str">
        <f t="shared" si="192"/>
        <v>Q3-20
Stated</v>
      </c>
      <c r="AE377" s="69" t="str">
        <f t="shared" si="192"/>
        <v>Q4-20
Stated</v>
      </c>
      <c r="AF377" s="69" t="str">
        <f t="shared" si="192"/>
        <v>FY-2020
Stated</v>
      </c>
      <c r="AH377" s="162" t="str">
        <f t="shared" ref="AH377" si="193">AH$14</f>
        <v>Q4-19
Stated</v>
      </c>
      <c r="AI377" s="163" t="str">
        <f>AI$14</f>
        <v>Q4/Q4</v>
      </c>
      <c r="AJ377" s="163"/>
      <c r="AK377" s="162" t="str">
        <f>AK$14</f>
        <v>Q3-20
Stated</v>
      </c>
      <c r="AL377" s="163" t="str">
        <f>AL$14</f>
        <v>Q4/Q3</v>
      </c>
      <c r="AM377" s="163"/>
      <c r="AN377" s="162" t="str">
        <f>AN$14</f>
        <v>FY-2018
Stated</v>
      </c>
      <c r="AO377" s="163" t="str">
        <f>AO$14</f>
        <v>FY/FY</v>
      </c>
    </row>
    <row r="378" spans="1:48" ht="13">
      <c r="A378" s="26"/>
      <c r="B378" s="31"/>
      <c r="H378" s="100"/>
      <c r="I378" s="100"/>
      <c r="J378" s="100"/>
      <c r="K378" s="100"/>
      <c r="L378" s="100"/>
      <c r="M378" s="156"/>
      <c r="N378" s="156"/>
      <c r="O378" s="156"/>
      <c r="P378" s="156"/>
      <c r="Q378" s="100"/>
      <c r="R378" s="156"/>
      <c r="S378" s="156"/>
      <c r="T378" s="156"/>
      <c r="U378" s="156"/>
      <c r="V378" s="100"/>
      <c r="W378" s="156"/>
      <c r="X378" s="156"/>
      <c r="Y378" s="156"/>
      <c r="Z378" s="156"/>
      <c r="AA378" s="156"/>
      <c r="AB378" s="156"/>
      <c r="AC378" s="156"/>
      <c r="AD378" s="156"/>
      <c r="AE378" s="156"/>
      <c r="AF378" s="156"/>
      <c r="AI378" s="205"/>
      <c r="AJ378" s="205"/>
      <c r="AL378" s="205"/>
      <c r="AM378" s="205"/>
      <c r="AO378" s="205"/>
    </row>
    <row r="379" spans="1:48" ht="13">
      <c r="A379" s="120" t="s">
        <v>387</v>
      </c>
      <c r="B379" s="44" t="s">
        <v>38</v>
      </c>
      <c r="C379" s="121">
        <v>-437</v>
      </c>
      <c r="D379" s="121">
        <v>-332</v>
      </c>
      <c r="E379" s="121">
        <v>-500</v>
      </c>
      <c r="F379" s="121">
        <v>-90</v>
      </c>
      <c r="G379" s="90">
        <v>-1359</v>
      </c>
      <c r="H379" s="121">
        <v>-705.82957036376399</v>
      </c>
      <c r="I379" s="121">
        <v>101.77681212531</v>
      </c>
      <c r="J379" s="121">
        <v>-624.22137826086202</v>
      </c>
      <c r="K379" s="173">
        <v>-119.75317266806999</v>
      </c>
      <c r="L379" s="90">
        <v>-1348.0273091673901</v>
      </c>
      <c r="M379" s="174">
        <v>-166.431065551871</v>
      </c>
      <c r="N379" s="174">
        <v>-53.653533950680099</v>
      </c>
      <c r="O379" s="174">
        <v>-106.290801638299</v>
      </c>
      <c r="P379" s="174">
        <v>-329.25092874599397</v>
      </c>
      <c r="Q379" s="90">
        <v>-655.626329886843</v>
      </c>
      <c r="R379" s="174">
        <v>-112.428008332899</v>
      </c>
      <c r="S379" s="174">
        <v>-6.4657819252278204</v>
      </c>
      <c r="T379" s="174">
        <v>-162.46595398889201</v>
      </c>
      <c r="U379" s="174">
        <v>-63.008456540951897</v>
      </c>
      <c r="V379" s="90">
        <v>-344.36820078797001</v>
      </c>
      <c r="W379" s="174">
        <v>-171.302502636745</v>
      </c>
      <c r="X379" s="174">
        <v>-85.079027750801899</v>
      </c>
      <c r="Y379" s="174">
        <v>-99.540420187914805</v>
      </c>
      <c r="Z379" s="174">
        <v>-141.05585747927</v>
      </c>
      <c r="AA379" s="90">
        <v>-496.97780805473201</v>
      </c>
      <c r="AB379" s="90">
        <v>99.115221737064203</v>
      </c>
      <c r="AC379" s="90">
        <v>-265.69428838972601</v>
      </c>
      <c r="AD379" s="90">
        <v>-3.45088922358826</v>
      </c>
      <c r="AE379" s="90">
        <v>-68.341716729619904</v>
      </c>
      <c r="AF379" s="90">
        <v>-238.37167260587</v>
      </c>
      <c r="AH379" s="212">
        <v>-141.05585747927</v>
      </c>
      <c r="AI379" s="196">
        <f t="shared" ref="AI379:AI397" si="194">IF(ISERROR($AE379/AH379),"ns",IF($AE379/AH379&gt;200%,"x"&amp;(ROUND($AE379/AH379,1)),IF($AE379/AH379&lt;0,"ns",$AE379/AH379-1)))</f>
        <v>-0.51549890978711321</v>
      </c>
      <c r="AJ379" s="213"/>
      <c r="AK379" s="212">
        <v>-3.45088922358826</v>
      </c>
      <c r="AL379" s="196" t="str">
        <f t="shared" ref="AL379:AL397" si="195">IF(ISERROR($AE379/AK379),"ns",IF($AE379/AK379&gt;200%,"x"&amp;(ROUND($AE379/AK379,1)),IF($AE379/AK379&lt;0,"ns",$AE379/AK379-1)))</f>
        <v>x19,8</v>
      </c>
      <c r="AM379" s="213"/>
      <c r="AN379" s="212">
        <v>-344.36820078797001</v>
      </c>
      <c r="AO379" s="196">
        <f>IF(ISERROR($AA379/AN379),"ns",IF($AA379/AN379&gt;200%,"x"&amp;(ROUND($AA379/AN379,1)),IF($AA379/AN379&lt;0,"ns",$AA379/AN379-1)))</f>
        <v>0.44315824433721396</v>
      </c>
      <c r="AP379" s="214"/>
      <c r="AQ379" s="214"/>
      <c r="AR379" s="214"/>
      <c r="AS379" s="214" t="b">
        <f t="shared" ref="AS379:AS397" si="196">AH379=X379</f>
        <v>0</v>
      </c>
      <c r="AT379" s="214" t="b">
        <f t="shared" ref="AT379:AT397" si="197">AK379=AB379</f>
        <v>0</v>
      </c>
      <c r="AU379" s="214" t="b">
        <f t="shared" ref="AU379:AU397" si="198">AN379=V379</f>
        <v>1</v>
      </c>
      <c r="AV379" s="214" t="b">
        <f t="shared" ref="AV379:AV397" si="199">V379=(R:R+S:S+T:T+U:U)</f>
        <v>0</v>
      </c>
    </row>
    <row r="380" spans="1:48" ht="13">
      <c r="A380" s="122" t="s">
        <v>388</v>
      </c>
      <c r="B380" s="36" t="s">
        <v>389</v>
      </c>
      <c r="C380" s="139">
        <v>-31</v>
      </c>
      <c r="D380" s="139">
        <v>229</v>
      </c>
      <c r="E380" s="139">
        <v>-26</v>
      </c>
      <c r="F380" s="139">
        <v>100</v>
      </c>
      <c r="G380" s="140">
        <v>272</v>
      </c>
      <c r="H380" s="139">
        <v>19</v>
      </c>
      <c r="I380" s="139">
        <v>19.149999999999999</v>
      </c>
      <c r="J380" s="139">
        <v>-280.99</v>
      </c>
      <c r="K380" s="193">
        <v>103.46099999999998</v>
      </c>
      <c r="L380" s="140">
        <v>-158.37900000000002</v>
      </c>
      <c r="M380" s="194">
        <v>-8.4480000000000075</v>
      </c>
      <c r="N380" s="194">
        <v>-96.61</v>
      </c>
      <c r="O380" s="194">
        <v>-15.577000000000018</v>
      </c>
      <c r="P380" s="194">
        <v>-95.376999999999995</v>
      </c>
      <c r="Q380" s="140">
        <v>-207.56400000000002</v>
      </c>
      <c r="R380" s="194">
        <v>0</v>
      </c>
      <c r="S380" s="194">
        <v>0</v>
      </c>
      <c r="T380" s="194">
        <v>0</v>
      </c>
      <c r="U380" s="194">
        <v>0</v>
      </c>
      <c r="V380" s="140">
        <v>0</v>
      </c>
      <c r="W380" s="194">
        <v>0</v>
      </c>
      <c r="X380" s="194">
        <v>0</v>
      </c>
      <c r="Y380" s="194">
        <v>0</v>
      </c>
      <c r="Z380" s="194">
        <v>0</v>
      </c>
      <c r="AA380" s="140">
        <v>0</v>
      </c>
      <c r="AB380" s="140">
        <v>0</v>
      </c>
      <c r="AC380" s="140">
        <v>0</v>
      </c>
      <c r="AD380" s="140">
        <v>0</v>
      </c>
      <c r="AE380" s="140">
        <v>0</v>
      </c>
      <c r="AF380" s="140">
        <v>0</v>
      </c>
      <c r="AH380" s="229">
        <v>0</v>
      </c>
      <c r="AI380" s="196" t="str">
        <f t="shared" si="194"/>
        <v>ns</v>
      </c>
      <c r="AJ380" s="216"/>
      <c r="AK380" s="229">
        <v>0</v>
      </c>
      <c r="AL380" s="196" t="str">
        <f t="shared" si="195"/>
        <v>ns</v>
      </c>
      <c r="AM380" s="216"/>
      <c r="AN380" s="229">
        <v>0</v>
      </c>
      <c r="AO380" s="196" t="str">
        <f t="shared" ref="AO380:AO397" si="200">IF(ISERROR($AA380/AN380),"ns",IF($AA380/AN380&gt;200%,"x"&amp;(ROUND($AA380/AN380,1)),IF($AA380/AN380&lt;0,"ns",$AA380/AN380-1)))</f>
        <v>ns</v>
      </c>
      <c r="AP380" s="214"/>
      <c r="AQ380" s="214"/>
      <c r="AR380" s="214"/>
      <c r="AS380" s="214" t="b">
        <f t="shared" si="196"/>
        <v>1</v>
      </c>
      <c r="AT380" s="214" t="b">
        <f t="shared" si="197"/>
        <v>1</v>
      </c>
      <c r="AU380" s="214" t="b">
        <f t="shared" si="198"/>
        <v>1</v>
      </c>
      <c r="AV380" s="214" t="b">
        <f t="shared" si="199"/>
        <v>1</v>
      </c>
    </row>
    <row r="381" spans="1:48" ht="13">
      <c r="A381" s="122" t="s">
        <v>390</v>
      </c>
      <c r="B381" s="46" t="s">
        <v>70</v>
      </c>
      <c r="C381" s="123"/>
      <c r="D381" s="123"/>
      <c r="E381" s="123"/>
      <c r="F381" s="123"/>
      <c r="G381" s="91">
        <v>0</v>
      </c>
      <c r="H381" s="123">
        <v>0</v>
      </c>
      <c r="I381" s="123">
        <v>0</v>
      </c>
      <c r="J381" s="123">
        <v>0</v>
      </c>
      <c r="K381" s="175">
        <v>-66.260000000000005</v>
      </c>
      <c r="L381" s="91">
        <v>-66.260000000000005</v>
      </c>
      <c r="M381" s="176">
        <v>2</v>
      </c>
      <c r="N381" s="176">
        <v>120</v>
      </c>
      <c r="O381" s="176">
        <v>31.789000000000001</v>
      </c>
      <c r="P381" s="176">
        <v>2.5630000000000002</v>
      </c>
      <c r="Q381" s="91">
        <v>154.352</v>
      </c>
      <c r="R381" s="176">
        <v>0</v>
      </c>
      <c r="S381" s="176">
        <v>0</v>
      </c>
      <c r="T381" s="176">
        <v>-9.3960000000000008</v>
      </c>
      <c r="U381" s="176">
        <v>6.1970000000000001</v>
      </c>
      <c r="V381" s="91">
        <v>-3.1990000000000007</v>
      </c>
      <c r="W381" s="176">
        <v>-12.571999999999999</v>
      </c>
      <c r="X381" s="176">
        <v>-15.006</v>
      </c>
      <c r="Y381" s="176">
        <v>-30.363</v>
      </c>
      <c r="Z381" s="176">
        <v>-32.008000000000003</v>
      </c>
      <c r="AA381" s="91">
        <v>-89.949000000000012</v>
      </c>
      <c r="AB381" s="91">
        <v>-29.255143</v>
      </c>
      <c r="AC381" s="91">
        <v>-16.447282999999999</v>
      </c>
      <c r="AD381" s="91">
        <v>-4.0223110000000002</v>
      </c>
      <c r="AE381" s="91">
        <v>-14.493489</v>
      </c>
      <c r="AF381" s="91">
        <v>-64.218226000000001</v>
      </c>
      <c r="AH381" s="215">
        <v>-32.008000000000003</v>
      </c>
      <c r="AI381" s="196">
        <f t="shared" si="194"/>
        <v>-0.54719167083229192</v>
      </c>
      <c r="AJ381" s="216"/>
      <c r="AK381" s="215">
        <v>-4.0223110000000002</v>
      </c>
      <c r="AL381" s="196" t="str">
        <f t="shared" si="195"/>
        <v>x3,6</v>
      </c>
      <c r="AM381" s="216"/>
      <c r="AN381" s="215">
        <v>-3.1990000000000007</v>
      </c>
      <c r="AO381" s="196" t="str">
        <f t="shared" si="200"/>
        <v>x28,1</v>
      </c>
      <c r="AP381" s="214"/>
      <c r="AQ381" s="214"/>
      <c r="AR381" s="214"/>
      <c r="AS381" s="214" t="b">
        <f t="shared" si="196"/>
        <v>0</v>
      </c>
      <c r="AT381" s="214" t="b">
        <f t="shared" si="197"/>
        <v>0</v>
      </c>
      <c r="AU381" s="214" t="b">
        <f t="shared" si="198"/>
        <v>1</v>
      </c>
      <c r="AV381" s="214" t="b">
        <f t="shared" si="199"/>
        <v>1</v>
      </c>
    </row>
    <row r="382" spans="1:48" ht="13">
      <c r="A382" s="26" t="s">
        <v>391</v>
      </c>
      <c r="B382" s="34" t="s">
        <v>40</v>
      </c>
      <c r="C382" s="113">
        <v>-283</v>
      </c>
      <c r="D382" s="113">
        <v>-206</v>
      </c>
      <c r="E382" s="113">
        <v>-218</v>
      </c>
      <c r="F382" s="113">
        <v>-155</v>
      </c>
      <c r="G382" s="118">
        <v>-862</v>
      </c>
      <c r="H382" s="107">
        <v>-268.990429636236</v>
      </c>
      <c r="I382" s="107">
        <v>-199.79881212531001</v>
      </c>
      <c r="J382" s="107">
        <v>-182.676621739138</v>
      </c>
      <c r="K382" s="107">
        <v>-220.43682733193</v>
      </c>
      <c r="L382" s="108">
        <v>-871.90269083261398</v>
      </c>
      <c r="M382" s="107">
        <v>-273.49693444812902</v>
      </c>
      <c r="N382" s="107">
        <v>-204.28746604931999</v>
      </c>
      <c r="O382" s="107">
        <v>-184.240198361701</v>
      </c>
      <c r="P382" s="107">
        <v>-187.69207125400601</v>
      </c>
      <c r="Q382" s="108">
        <v>-849.71667011315697</v>
      </c>
      <c r="R382" s="107">
        <v>-251.05499166710101</v>
      </c>
      <c r="S382" s="107">
        <v>-185.59500991395899</v>
      </c>
      <c r="T382" s="107">
        <v>-211.56056390019799</v>
      </c>
      <c r="U382" s="107">
        <v>-256.07603870524002</v>
      </c>
      <c r="V382" s="108">
        <v>-904.28660418649804</v>
      </c>
      <c r="W382" s="107">
        <v>-254.17393977016701</v>
      </c>
      <c r="X382" s="107">
        <v>-210.422446581781</v>
      </c>
      <c r="Y382" s="107">
        <v>-178.63524093247099</v>
      </c>
      <c r="Z382" s="107">
        <v>-228.89079627729001</v>
      </c>
      <c r="AA382" s="108">
        <v>-872.12242356170896</v>
      </c>
      <c r="AB382" s="108">
        <v>-281.15528173137801</v>
      </c>
      <c r="AC382" s="108">
        <v>-189.918686916751</v>
      </c>
      <c r="AD382" s="108">
        <v>-208.62138201824601</v>
      </c>
      <c r="AE382" s="108">
        <v>-197.84327578716201</v>
      </c>
      <c r="AF382" s="108">
        <v>-877.53862645353604</v>
      </c>
      <c r="AH382" s="207">
        <v>-228.89079627729001</v>
      </c>
      <c r="AI382" s="196">
        <f t="shared" si="194"/>
        <v>-0.13564337664549619</v>
      </c>
      <c r="AJ382" s="199"/>
      <c r="AK382" s="207">
        <v>-208.62138201824601</v>
      </c>
      <c r="AL382" s="196">
        <f t="shared" si="195"/>
        <v>-5.1663478243765715E-2</v>
      </c>
      <c r="AM382" s="199"/>
      <c r="AN382" s="207">
        <v>-904.28660418649804</v>
      </c>
      <c r="AO382" s="196">
        <f t="shared" si="200"/>
        <v>-3.556856916367146E-2</v>
      </c>
      <c r="AS382" s="146" t="b">
        <f t="shared" si="196"/>
        <v>0</v>
      </c>
      <c r="AT382" s="146" t="b">
        <f t="shared" si="197"/>
        <v>0</v>
      </c>
      <c r="AU382" s="146" t="b">
        <f t="shared" si="198"/>
        <v>1</v>
      </c>
      <c r="AV382" s="146" t="b">
        <f t="shared" si="199"/>
        <v>1</v>
      </c>
    </row>
    <row r="383" spans="1:48" ht="13">
      <c r="A383" s="109" t="s">
        <v>392</v>
      </c>
      <c r="B383" s="36" t="s">
        <v>42</v>
      </c>
      <c r="C383" s="110"/>
      <c r="D383" s="110"/>
      <c r="E383" s="110"/>
      <c r="F383" s="111"/>
      <c r="G383" s="112"/>
      <c r="H383" s="111">
        <v>-40.409999999999997</v>
      </c>
      <c r="I383" s="111">
        <v>-11.530000000000001</v>
      </c>
      <c r="J383" s="111">
        <v>4.5919999999999996</v>
      </c>
      <c r="K383" s="111">
        <v>0</v>
      </c>
      <c r="L383" s="112">
        <v>-47.347999999999999</v>
      </c>
      <c r="M383" s="111">
        <v>-57.61</v>
      </c>
      <c r="N383" s="111">
        <v>-3.1851777258163807</v>
      </c>
      <c r="O383" s="111">
        <v>0</v>
      </c>
      <c r="P383" s="111">
        <v>0</v>
      </c>
      <c r="Q383" s="112">
        <v>-60.79517772581638</v>
      </c>
      <c r="R383" s="111">
        <v>-60.659478257471001</v>
      </c>
      <c r="S383" s="111">
        <v>-1.2767529076764701</v>
      </c>
      <c r="T383" s="111">
        <v>0</v>
      </c>
      <c r="U383" s="111">
        <v>0</v>
      </c>
      <c r="V383" s="112">
        <v>-61.936231165147468</v>
      </c>
      <c r="W383" s="111">
        <v>-77.58</v>
      </c>
      <c r="X383" s="111">
        <v>-3.2250000000000085</v>
      </c>
      <c r="Y383" s="111">
        <v>-2.36</v>
      </c>
      <c r="Z383" s="111">
        <v>-3.4829999999885786E-3</v>
      </c>
      <c r="AA383" s="112">
        <v>-83.168482999999995</v>
      </c>
      <c r="AB383" s="112">
        <v>-83.168999999999997</v>
      </c>
      <c r="AC383" s="112">
        <v>-2.4830000000000041</v>
      </c>
      <c r="AD383" s="112">
        <v>0</v>
      </c>
      <c r="AE383" s="112">
        <v>0</v>
      </c>
      <c r="AF383" s="112">
        <v>-85.652000000000001</v>
      </c>
      <c r="AH383" s="200">
        <v>-3.4829999999885786E-3</v>
      </c>
      <c r="AI383" s="196">
        <f t="shared" si="194"/>
        <v>-1</v>
      </c>
      <c r="AJ383" s="201"/>
      <c r="AK383" s="200">
        <v>0</v>
      </c>
      <c r="AL383" s="196" t="str">
        <f t="shared" si="195"/>
        <v>ns</v>
      </c>
      <c r="AM383" s="201"/>
      <c r="AN383" s="200">
        <v>-61.936231165147468</v>
      </c>
      <c r="AO383" s="196">
        <f t="shared" si="200"/>
        <v>0.34280826319959012</v>
      </c>
      <c r="AP383" s="202"/>
      <c r="AQ383" s="202"/>
      <c r="AR383" s="202"/>
      <c r="AS383" s="202" t="b">
        <f t="shared" si="196"/>
        <v>0</v>
      </c>
      <c r="AT383" s="202" t="b">
        <f t="shared" si="197"/>
        <v>0</v>
      </c>
      <c r="AU383" s="202" t="b">
        <f t="shared" si="198"/>
        <v>1</v>
      </c>
      <c r="AV383" s="202" t="b">
        <f t="shared" si="199"/>
        <v>1</v>
      </c>
    </row>
    <row r="384" spans="1:48" ht="13">
      <c r="A384" s="26" t="s">
        <v>393</v>
      </c>
      <c r="B384" s="33" t="s">
        <v>44</v>
      </c>
      <c r="C384" s="73">
        <v>-720</v>
      </c>
      <c r="D384" s="73">
        <v>-538</v>
      </c>
      <c r="E384" s="73">
        <v>-718</v>
      </c>
      <c r="F384" s="73">
        <v>-245</v>
      </c>
      <c r="G384" s="74">
        <v>-2221</v>
      </c>
      <c r="H384" s="73">
        <v>-974.82</v>
      </c>
      <c r="I384" s="73">
        <v>-98.022000000000105</v>
      </c>
      <c r="J384" s="73">
        <v>-806.89800000000002</v>
      </c>
      <c r="K384" s="73">
        <v>-340.19</v>
      </c>
      <c r="L384" s="74">
        <v>-2219.9299999999998</v>
      </c>
      <c r="M384" s="164">
        <v>-439.928</v>
      </c>
      <c r="N384" s="164">
        <v>-257.94099999999997</v>
      </c>
      <c r="O384" s="164">
        <v>-290.53100000000001</v>
      </c>
      <c r="P384" s="164">
        <v>-516.94299999999998</v>
      </c>
      <c r="Q384" s="74">
        <v>-1505.3430000000001</v>
      </c>
      <c r="R384" s="164">
        <v>-363.483</v>
      </c>
      <c r="S384" s="164">
        <v>-192.060791839187</v>
      </c>
      <c r="T384" s="164">
        <v>-374.02651788908997</v>
      </c>
      <c r="U384" s="164">
        <v>-319.08449524619198</v>
      </c>
      <c r="V384" s="74">
        <v>-1248.6548049744699</v>
      </c>
      <c r="W384" s="164">
        <v>-425.47644240691199</v>
      </c>
      <c r="X384" s="164">
        <v>-295.50147433258297</v>
      </c>
      <c r="Y384" s="164">
        <v>-278.175661120386</v>
      </c>
      <c r="Z384" s="164">
        <v>-369.94665375656001</v>
      </c>
      <c r="AA384" s="74">
        <v>-1369.1002316164399</v>
      </c>
      <c r="AB384" s="74">
        <v>-182.040059994313</v>
      </c>
      <c r="AC384" s="74">
        <v>-455.61297530647698</v>
      </c>
      <c r="AD384" s="74">
        <v>-212.07227124183501</v>
      </c>
      <c r="AE384" s="74">
        <v>-266.18499251678202</v>
      </c>
      <c r="AF384" s="74">
        <v>-1115.9102990594099</v>
      </c>
      <c r="AH384" s="206">
        <v>-369.94665375656001</v>
      </c>
      <c r="AI384" s="196">
        <f t="shared" si="194"/>
        <v>-0.28047736122532252</v>
      </c>
      <c r="AJ384" s="196"/>
      <c r="AK384" s="206">
        <v>-212.07227124183501</v>
      </c>
      <c r="AL384" s="196">
        <f t="shared" si="195"/>
        <v>0.2551617001038291</v>
      </c>
      <c r="AM384" s="196"/>
      <c r="AN384" s="206">
        <v>-1248.6548049744699</v>
      </c>
      <c r="AO384" s="196">
        <f t="shared" si="200"/>
        <v>9.6460147482019698E-2</v>
      </c>
      <c r="AS384" s="146" t="b">
        <f t="shared" si="196"/>
        <v>0</v>
      </c>
      <c r="AT384" s="146" t="b">
        <f t="shared" si="197"/>
        <v>0</v>
      </c>
      <c r="AU384" s="146" t="b">
        <f t="shared" si="198"/>
        <v>1</v>
      </c>
      <c r="AV384" s="146" t="b">
        <f t="shared" si="199"/>
        <v>1</v>
      </c>
    </row>
    <row r="385" spans="1:48" ht="13">
      <c r="A385" s="26" t="s">
        <v>394</v>
      </c>
      <c r="B385" s="34" t="s">
        <v>46</v>
      </c>
      <c r="C385" s="113">
        <v>14</v>
      </c>
      <c r="D385" s="113">
        <v>79</v>
      </c>
      <c r="E385" s="113">
        <v>-135</v>
      </c>
      <c r="F385" s="113">
        <v>-187</v>
      </c>
      <c r="G385" s="118">
        <v>-229</v>
      </c>
      <c r="H385" s="107">
        <v>-10.068</v>
      </c>
      <c r="I385" s="107">
        <v>-1.8939999999999999</v>
      </c>
      <c r="J385" s="107">
        <v>-5.5990000000000002</v>
      </c>
      <c r="K385" s="107">
        <v>-9.3330000000000002</v>
      </c>
      <c r="L385" s="108">
        <v>-26.893999999999998</v>
      </c>
      <c r="M385" s="107">
        <v>-8.7620000000000005</v>
      </c>
      <c r="N385" s="107">
        <v>12.439</v>
      </c>
      <c r="O385" s="107">
        <v>3.0680000000000001</v>
      </c>
      <c r="P385" s="107">
        <v>-12.836</v>
      </c>
      <c r="Q385" s="108">
        <v>-6.0910000000000002</v>
      </c>
      <c r="R385" s="107">
        <v>-1.7210000000000001</v>
      </c>
      <c r="S385" s="107">
        <v>2.0000000000006679E-3</v>
      </c>
      <c r="T385" s="107">
        <v>-2.234</v>
      </c>
      <c r="U385" s="107">
        <v>-80.156999999999996</v>
      </c>
      <c r="V385" s="108">
        <v>-84.11</v>
      </c>
      <c r="W385" s="107">
        <v>1.5529999999999999</v>
      </c>
      <c r="X385" s="107">
        <v>-15.002000000000001</v>
      </c>
      <c r="Y385" s="107">
        <v>-5.343</v>
      </c>
      <c r="Z385" s="107">
        <v>-9.5909999999999993</v>
      </c>
      <c r="AA385" s="108">
        <v>-28.382999999999999</v>
      </c>
      <c r="AB385" s="108">
        <v>-36.494</v>
      </c>
      <c r="AC385" s="108">
        <v>-1.0049999999999999</v>
      </c>
      <c r="AD385" s="108">
        <v>1.768</v>
      </c>
      <c r="AE385" s="108">
        <v>6.258</v>
      </c>
      <c r="AF385" s="108">
        <v>-29.472999999999999</v>
      </c>
      <c r="AH385" s="207">
        <v>-9.5909999999999993</v>
      </c>
      <c r="AI385" s="196" t="str">
        <f t="shared" si="194"/>
        <v>ns</v>
      </c>
      <c r="AJ385" s="199"/>
      <c r="AK385" s="207">
        <v>1.768</v>
      </c>
      <c r="AL385" s="196" t="str">
        <f t="shared" si="195"/>
        <v>x3,5</v>
      </c>
      <c r="AM385" s="199"/>
      <c r="AN385" s="207">
        <v>-84.11</v>
      </c>
      <c r="AO385" s="196">
        <f t="shared" si="200"/>
        <v>-0.66254904291998573</v>
      </c>
      <c r="AS385" s="146" t="b">
        <f t="shared" si="196"/>
        <v>0</v>
      </c>
      <c r="AT385" s="146" t="b">
        <f t="shared" si="197"/>
        <v>0</v>
      </c>
      <c r="AU385" s="146" t="b">
        <f t="shared" si="198"/>
        <v>1</v>
      </c>
      <c r="AV385" s="146" t="b">
        <f t="shared" si="199"/>
        <v>1</v>
      </c>
    </row>
    <row r="386" spans="1:48" ht="13">
      <c r="A386" s="109" t="s">
        <v>395</v>
      </c>
      <c r="B386" s="36" t="s">
        <v>48</v>
      </c>
      <c r="C386" s="110"/>
      <c r="D386" s="110"/>
      <c r="E386" s="110"/>
      <c r="F386" s="111"/>
      <c r="G386" s="112"/>
      <c r="H386" s="111">
        <v>0</v>
      </c>
      <c r="I386" s="111">
        <v>0</v>
      </c>
      <c r="J386" s="111">
        <v>0</v>
      </c>
      <c r="K386" s="111">
        <v>0</v>
      </c>
      <c r="L386" s="112">
        <v>0</v>
      </c>
      <c r="M386" s="111">
        <v>0</v>
      </c>
      <c r="N386" s="111">
        <v>0</v>
      </c>
      <c r="O386" s="111">
        <v>0</v>
      </c>
      <c r="P386" s="111">
        <v>0</v>
      </c>
      <c r="Q386" s="112">
        <v>0</v>
      </c>
      <c r="R386" s="111">
        <v>0</v>
      </c>
      <c r="S386" s="111">
        <v>-4.5999999999999996</v>
      </c>
      <c r="T386" s="111">
        <v>0</v>
      </c>
      <c r="U386" s="111">
        <v>-75</v>
      </c>
      <c r="V386" s="112">
        <v>-79.599999999999994</v>
      </c>
      <c r="W386" s="111">
        <v>0</v>
      </c>
      <c r="X386" s="111">
        <v>0</v>
      </c>
      <c r="Y386" s="111">
        <v>0</v>
      </c>
      <c r="Z386" s="111">
        <v>0</v>
      </c>
      <c r="AA386" s="112">
        <v>0</v>
      </c>
      <c r="AB386" s="112">
        <v>0</v>
      </c>
      <c r="AC386" s="112">
        <v>0</v>
      </c>
      <c r="AD386" s="112">
        <v>0</v>
      </c>
      <c r="AE386" s="112">
        <v>0</v>
      </c>
      <c r="AF386" s="112">
        <v>0</v>
      </c>
      <c r="AH386" s="200">
        <v>0</v>
      </c>
      <c r="AI386" s="196" t="str">
        <f t="shared" si="194"/>
        <v>ns</v>
      </c>
      <c r="AJ386" s="201"/>
      <c r="AK386" s="200">
        <v>0</v>
      </c>
      <c r="AL386" s="196" t="str">
        <f t="shared" si="195"/>
        <v>ns</v>
      </c>
      <c r="AM386" s="201"/>
      <c r="AN386" s="200">
        <v>-79.599999999999994</v>
      </c>
      <c r="AO386" s="196">
        <f t="shared" si="200"/>
        <v>-1</v>
      </c>
      <c r="AP386" s="202"/>
      <c r="AQ386" s="202"/>
      <c r="AR386" s="202"/>
      <c r="AS386" s="202" t="b">
        <f t="shared" si="196"/>
        <v>1</v>
      </c>
      <c r="AT386" s="202" t="b">
        <f t="shared" si="197"/>
        <v>1</v>
      </c>
      <c r="AU386" s="202" t="b">
        <f t="shared" si="198"/>
        <v>1</v>
      </c>
      <c r="AV386" s="202" t="b">
        <f t="shared" si="199"/>
        <v>1</v>
      </c>
    </row>
    <row r="387" spans="1:48" ht="13">
      <c r="A387" s="26" t="s">
        <v>396</v>
      </c>
      <c r="B387" s="34" t="s">
        <v>50</v>
      </c>
      <c r="C387" s="113">
        <v>-1</v>
      </c>
      <c r="D387" s="113">
        <v>0</v>
      </c>
      <c r="E387" s="113">
        <v>190</v>
      </c>
      <c r="F387" s="113">
        <v>17</v>
      </c>
      <c r="G387" s="118">
        <v>206</v>
      </c>
      <c r="H387" s="113">
        <v>8.2416377662764404</v>
      </c>
      <c r="I387" s="113">
        <v>2.96745957578716</v>
      </c>
      <c r="J387" s="113">
        <v>26.909030845243802</v>
      </c>
      <c r="K387" s="113">
        <v>32.806589009807901</v>
      </c>
      <c r="L387" s="118">
        <v>70.924717197115299</v>
      </c>
      <c r="M387" s="165">
        <v>72.570448432115001</v>
      </c>
      <c r="N387" s="165">
        <v>106.853303773942</v>
      </c>
      <c r="O387" s="165">
        <v>-1.2015</v>
      </c>
      <c r="P387" s="165">
        <v>-1.25750000000003</v>
      </c>
      <c r="Q387" s="118">
        <v>176.964752206057</v>
      </c>
      <c r="R387" s="165">
        <v>17.894500000000001</v>
      </c>
      <c r="S387" s="165">
        <v>-0.41899982411326597</v>
      </c>
      <c r="T387" s="165">
        <v>1.87599905188031</v>
      </c>
      <c r="U387" s="165">
        <v>1.20349948386996</v>
      </c>
      <c r="V387" s="118">
        <v>20.554998711637001</v>
      </c>
      <c r="W387" s="165">
        <v>-5.5113663987176196</v>
      </c>
      <c r="X387" s="165">
        <v>18.842915519934301</v>
      </c>
      <c r="Y387" s="165">
        <v>-2.0929747307570099</v>
      </c>
      <c r="Z387" s="165">
        <v>-5.2447155910803804</v>
      </c>
      <c r="AA387" s="118">
        <v>5.99385879937926</v>
      </c>
      <c r="AB387" s="118">
        <v>2.7843988308537302</v>
      </c>
      <c r="AC387" s="118">
        <v>9.9952838697950206</v>
      </c>
      <c r="AD387" s="118">
        <v>9.2858079937891596</v>
      </c>
      <c r="AE387" s="118">
        <v>-25.690011444609802</v>
      </c>
      <c r="AF387" s="118">
        <v>-3.6245207501718801</v>
      </c>
      <c r="AH387" s="208">
        <v>-5.2447155910803804</v>
      </c>
      <c r="AI387" s="196" t="str">
        <f t="shared" si="194"/>
        <v>x4,9</v>
      </c>
      <c r="AJ387" s="199"/>
      <c r="AK387" s="208">
        <v>9.2858079937891596</v>
      </c>
      <c r="AL387" s="196" t="str">
        <f t="shared" si="195"/>
        <v>ns</v>
      </c>
      <c r="AM387" s="199"/>
      <c r="AN387" s="208">
        <v>20.554998711637001</v>
      </c>
      <c r="AO387" s="196">
        <f t="shared" si="200"/>
        <v>-0.7083989698337515</v>
      </c>
      <c r="AS387" s="146" t="b">
        <f t="shared" si="196"/>
        <v>0</v>
      </c>
      <c r="AT387" s="146" t="b">
        <f t="shared" si="197"/>
        <v>0</v>
      </c>
      <c r="AU387" s="146" t="b">
        <f t="shared" si="198"/>
        <v>1</v>
      </c>
      <c r="AV387" s="146" t="b">
        <f t="shared" si="199"/>
        <v>1</v>
      </c>
    </row>
    <row r="388" spans="1:48" ht="13">
      <c r="A388" s="26" t="s">
        <v>397</v>
      </c>
      <c r="B388" s="34" t="s">
        <v>52</v>
      </c>
      <c r="C388" s="113">
        <v>0</v>
      </c>
      <c r="D388" s="113">
        <v>-6</v>
      </c>
      <c r="E388" s="113">
        <v>-1</v>
      </c>
      <c r="F388" s="113">
        <v>38</v>
      </c>
      <c r="G388" s="118">
        <v>31</v>
      </c>
      <c r="H388" s="113">
        <v>0</v>
      </c>
      <c r="I388" s="113">
        <v>2.93</v>
      </c>
      <c r="J388" s="113">
        <v>-50.033000000000001</v>
      </c>
      <c r="K388" s="113">
        <v>-6.8049999999999997</v>
      </c>
      <c r="L388" s="118">
        <v>-53.908000000000001</v>
      </c>
      <c r="M388" s="165">
        <v>-0.36899999999999999</v>
      </c>
      <c r="N388" s="165">
        <v>-0.11799999999999999</v>
      </c>
      <c r="O388" s="165">
        <v>-0.752</v>
      </c>
      <c r="P388" s="165">
        <v>-2.7170000000000001</v>
      </c>
      <c r="Q388" s="118">
        <v>-3.956</v>
      </c>
      <c r="R388" s="165">
        <v>16.643999999999998</v>
      </c>
      <c r="S388" s="165">
        <v>-0.20499999999999999</v>
      </c>
      <c r="T388" s="165">
        <v>-0.158</v>
      </c>
      <c r="U388" s="165">
        <v>-3.105</v>
      </c>
      <c r="V388" s="118">
        <v>13.176</v>
      </c>
      <c r="W388" s="165">
        <v>19.481999999999999</v>
      </c>
      <c r="X388" s="165">
        <v>4.0000000000013402E-3</v>
      </c>
      <c r="Y388" s="165">
        <v>0.27</v>
      </c>
      <c r="Z388" s="165">
        <v>-7.9930000000000003</v>
      </c>
      <c r="AA388" s="118">
        <v>11.763</v>
      </c>
      <c r="AB388" s="118">
        <v>0.17899999999999999</v>
      </c>
      <c r="AC388" s="118">
        <v>-0.23100000000000001</v>
      </c>
      <c r="AD388" s="118">
        <v>0.21199999999999999</v>
      </c>
      <c r="AE388" s="118">
        <v>-0.126</v>
      </c>
      <c r="AF388" s="118">
        <v>3.4000000000000002E-2</v>
      </c>
      <c r="AH388" s="208">
        <v>-7.9930000000000003</v>
      </c>
      <c r="AI388" s="196">
        <f t="shared" si="194"/>
        <v>-0.98423620668084577</v>
      </c>
      <c r="AJ388" s="199"/>
      <c r="AK388" s="208">
        <v>0.21199999999999999</v>
      </c>
      <c r="AL388" s="196" t="str">
        <f t="shared" si="195"/>
        <v>ns</v>
      </c>
      <c r="AM388" s="199"/>
      <c r="AN388" s="208">
        <v>13.176</v>
      </c>
      <c r="AO388" s="196">
        <f t="shared" si="200"/>
        <v>-0.10724043715846998</v>
      </c>
      <c r="AS388" s="146" t="b">
        <f t="shared" si="196"/>
        <v>0</v>
      </c>
      <c r="AT388" s="146" t="b">
        <f t="shared" si="197"/>
        <v>0</v>
      </c>
      <c r="AU388" s="146" t="b">
        <f t="shared" si="198"/>
        <v>1</v>
      </c>
      <c r="AV388" s="146" t="b">
        <f t="shared" si="199"/>
        <v>1</v>
      </c>
    </row>
    <row r="389" spans="1:48" ht="13">
      <c r="A389" s="26" t="s">
        <v>398</v>
      </c>
      <c r="B389" s="34" t="s">
        <v>54</v>
      </c>
      <c r="C389" s="113">
        <v>0</v>
      </c>
      <c r="D389" s="113">
        <v>0</v>
      </c>
      <c r="E389" s="113">
        <v>0</v>
      </c>
      <c r="F389" s="113">
        <v>0</v>
      </c>
      <c r="G389" s="118">
        <v>0</v>
      </c>
      <c r="H389" s="113">
        <v>0</v>
      </c>
      <c r="I389" s="113">
        <v>0</v>
      </c>
      <c r="J389" s="113">
        <v>0</v>
      </c>
      <c r="K389" s="113">
        <v>-491</v>
      </c>
      <c r="L389" s="118">
        <v>-491</v>
      </c>
      <c r="M389" s="165">
        <v>0</v>
      </c>
      <c r="N389" s="165">
        <v>0</v>
      </c>
      <c r="O389" s="165">
        <v>0</v>
      </c>
      <c r="P389" s="165">
        <v>186.45099999999999</v>
      </c>
      <c r="Q389" s="118">
        <v>186.45099999999999</v>
      </c>
      <c r="R389" s="165">
        <v>85.569000000000003</v>
      </c>
      <c r="S389" s="165">
        <v>0</v>
      </c>
      <c r="T389" s="165">
        <v>0</v>
      </c>
      <c r="U389" s="165">
        <v>0</v>
      </c>
      <c r="V389" s="118">
        <v>85.569000000000003</v>
      </c>
      <c r="W389" s="165">
        <v>0</v>
      </c>
      <c r="X389" s="165">
        <v>0</v>
      </c>
      <c r="Y389" s="165">
        <v>0</v>
      </c>
      <c r="Z389" s="165">
        <v>-611.09199999999998</v>
      </c>
      <c r="AA389" s="118">
        <v>-611.09199999999998</v>
      </c>
      <c r="AB389" s="118">
        <v>0</v>
      </c>
      <c r="AC389" s="118">
        <v>0</v>
      </c>
      <c r="AD389" s="118">
        <v>0</v>
      </c>
      <c r="AE389" s="118">
        <v>-903</v>
      </c>
      <c r="AF389" s="118">
        <v>-903</v>
      </c>
      <c r="AH389" s="208">
        <v>-611.09199999999998</v>
      </c>
      <c r="AI389" s="196">
        <f t="shared" si="194"/>
        <v>0.47768257480052112</v>
      </c>
      <c r="AJ389" s="199"/>
      <c r="AK389" s="208">
        <v>0</v>
      </c>
      <c r="AL389" s="196" t="str">
        <f t="shared" si="195"/>
        <v>ns</v>
      </c>
      <c r="AM389" s="199"/>
      <c r="AN389" s="208">
        <v>85.569000000000003</v>
      </c>
      <c r="AO389" s="196" t="str">
        <f t="shared" si="200"/>
        <v>ns</v>
      </c>
      <c r="AS389" s="146" t="b">
        <f t="shared" si="196"/>
        <v>0</v>
      </c>
      <c r="AT389" s="146" t="b">
        <f t="shared" si="197"/>
        <v>1</v>
      </c>
      <c r="AU389" s="146" t="b">
        <f t="shared" si="198"/>
        <v>1</v>
      </c>
      <c r="AV389" s="146" t="b">
        <f t="shared" si="199"/>
        <v>1</v>
      </c>
    </row>
    <row r="390" spans="1:48" ht="13">
      <c r="A390" s="26" t="s">
        <v>399</v>
      </c>
      <c r="B390" s="33" t="s">
        <v>56</v>
      </c>
      <c r="C390" s="73">
        <v>-707</v>
      </c>
      <c r="D390" s="73">
        <v>-465</v>
      </c>
      <c r="E390" s="73">
        <v>-664</v>
      </c>
      <c r="F390" s="73">
        <v>-377</v>
      </c>
      <c r="G390" s="74">
        <v>-2213</v>
      </c>
      <c r="H390" s="73">
        <v>-976.64636223372304</v>
      </c>
      <c r="I390" s="73">
        <v>-94.018540424212802</v>
      </c>
      <c r="J390" s="73">
        <v>-835.62096915475604</v>
      </c>
      <c r="K390" s="73">
        <v>-814.52141099019195</v>
      </c>
      <c r="L390" s="74">
        <v>-2720.8072828028799</v>
      </c>
      <c r="M390" s="164">
        <v>-376.488551567885</v>
      </c>
      <c r="N390" s="164">
        <v>-138.766696226058</v>
      </c>
      <c r="O390" s="164">
        <v>-289.41649999999998</v>
      </c>
      <c r="P390" s="164">
        <v>-347.30250000000001</v>
      </c>
      <c r="Q390" s="74">
        <v>-1151.9742477939401</v>
      </c>
      <c r="R390" s="164">
        <v>-245.09649999999999</v>
      </c>
      <c r="S390" s="164">
        <v>-192.68279166330001</v>
      </c>
      <c r="T390" s="164">
        <v>-374.542518837209</v>
      </c>
      <c r="U390" s="164">
        <v>-401.14299576232202</v>
      </c>
      <c r="V390" s="74">
        <v>-1213.4648062628301</v>
      </c>
      <c r="W390" s="164">
        <v>-409.95280880563001</v>
      </c>
      <c r="X390" s="164">
        <v>-291.656558812649</v>
      </c>
      <c r="Y390" s="164">
        <v>-285.341635851143</v>
      </c>
      <c r="Z390" s="164">
        <v>-1003.86736934764</v>
      </c>
      <c r="AA390" s="74">
        <v>-1990.81837281706</v>
      </c>
      <c r="AB390" s="74">
        <v>-215.57066116345999</v>
      </c>
      <c r="AC390" s="74">
        <v>-446.85369143668203</v>
      </c>
      <c r="AD390" s="74">
        <v>-200.80646324804499</v>
      </c>
      <c r="AE390" s="74">
        <v>-1188.7430039613901</v>
      </c>
      <c r="AF390" s="74">
        <v>-2051.9738198095802</v>
      </c>
      <c r="AH390" s="206">
        <v>-1003.86736934764</v>
      </c>
      <c r="AI390" s="196">
        <f t="shared" si="194"/>
        <v>0.18416340669972264</v>
      </c>
      <c r="AJ390" s="196"/>
      <c r="AK390" s="206">
        <v>-200.80646324804499</v>
      </c>
      <c r="AL390" s="196" t="str">
        <f t="shared" si="195"/>
        <v>x5,9</v>
      </c>
      <c r="AM390" s="196"/>
      <c r="AN390" s="206">
        <v>-1213.4648062628301</v>
      </c>
      <c r="AO390" s="196">
        <f t="shared" si="200"/>
        <v>0.64060660230294242</v>
      </c>
      <c r="AS390" s="146" t="b">
        <f t="shared" si="196"/>
        <v>0</v>
      </c>
      <c r="AT390" s="146" t="b">
        <f t="shared" si="197"/>
        <v>0</v>
      </c>
      <c r="AU390" s="146" t="b">
        <f t="shared" si="198"/>
        <v>1</v>
      </c>
      <c r="AV390" s="146" t="b">
        <f t="shared" si="199"/>
        <v>1</v>
      </c>
    </row>
    <row r="391" spans="1:48" ht="13">
      <c r="A391" s="26" t="s">
        <v>400</v>
      </c>
      <c r="B391" s="34" t="s">
        <v>58</v>
      </c>
      <c r="C391" s="113">
        <v>257</v>
      </c>
      <c r="D391" s="113">
        <v>254</v>
      </c>
      <c r="E391" s="113">
        <v>345</v>
      </c>
      <c r="F391" s="113">
        <v>258</v>
      </c>
      <c r="G391" s="118">
        <v>1114</v>
      </c>
      <c r="H391" s="113">
        <v>392.35300000000001</v>
      </c>
      <c r="I391" s="113">
        <v>171.69200000000001</v>
      </c>
      <c r="J391" s="113">
        <v>302.86599999999999</v>
      </c>
      <c r="K391" s="113">
        <v>58.195999999999998</v>
      </c>
      <c r="L391" s="118">
        <v>925.10699999999997</v>
      </c>
      <c r="M391" s="165">
        <v>115.599</v>
      </c>
      <c r="N391" s="165">
        <v>134.042</v>
      </c>
      <c r="O391" s="165">
        <v>103.408</v>
      </c>
      <c r="P391" s="165">
        <v>-8.843</v>
      </c>
      <c r="Q391" s="118">
        <v>344.20600000000002</v>
      </c>
      <c r="R391" s="165">
        <v>125.81399999999999</v>
      </c>
      <c r="S391" s="165">
        <v>100.215856314088</v>
      </c>
      <c r="T391" s="165">
        <v>150.820024947169</v>
      </c>
      <c r="U391" s="165">
        <v>198.88462851343499</v>
      </c>
      <c r="V391" s="118">
        <v>575.73450977469099</v>
      </c>
      <c r="W391" s="165">
        <v>110.94179871946299</v>
      </c>
      <c r="X391" s="165">
        <v>93.662283853951607</v>
      </c>
      <c r="Y391" s="165">
        <v>56.229854458375698</v>
      </c>
      <c r="Z391" s="165">
        <v>1278.3088124768899</v>
      </c>
      <c r="AA391" s="118">
        <v>1539.14274950868</v>
      </c>
      <c r="AB391" s="118">
        <v>39.163307364230903</v>
      </c>
      <c r="AC391" s="118">
        <v>184.687642299701</v>
      </c>
      <c r="AD391" s="118">
        <v>95.660913187611897</v>
      </c>
      <c r="AE391" s="118">
        <v>21.4110126048799</v>
      </c>
      <c r="AF391" s="118">
        <v>340.92287545642398</v>
      </c>
      <c r="AH391" s="208">
        <v>1278.3088124768899</v>
      </c>
      <c r="AI391" s="196">
        <f t="shared" si="194"/>
        <v>-0.98325051631037941</v>
      </c>
      <c r="AJ391" s="199"/>
      <c r="AK391" s="208">
        <v>95.660913187611897</v>
      </c>
      <c r="AL391" s="196">
        <f t="shared" si="195"/>
        <v>-0.7761780450194089</v>
      </c>
      <c r="AM391" s="199"/>
      <c r="AN391" s="208">
        <v>575.73450977469099</v>
      </c>
      <c r="AO391" s="196" t="str">
        <f t="shared" si="200"/>
        <v>x2,7</v>
      </c>
      <c r="AS391" s="146" t="b">
        <f t="shared" si="196"/>
        <v>0</v>
      </c>
      <c r="AT391" s="146" t="b">
        <f t="shared" si="197"/>
        <v>0</v>
      </c>
      <c r="AU391" s="146" t="b">
        <f t="shared" si="198"/>
        <v>1</v>
      </c>
      <c r="AV391" s="146" t="b">
        <f t="shared" si="199"/>
        <v>0</v>
      </c>
    </row>
    <row r="392" spans="1:48" ht="13">
      <c r="A392" s="26" t="s">
        <v>401</v>
      </c>
      <c r="B392" s="34" t="s">
        <v>60</v>
      </c>
      <c r="C392" s="113">
        <v>0</v>
      </c>
      <c r="D392" s="113">
        <v>0</v>
      </c>
      <c r="E392" s="113">
        <v>0</v>
      </c>
      <c r="F392" s="113">
        <v>0</v>
      </c>
      <c r="G392" s="118">
        <v>0</v>
      </c>
      <c r="H392" s="113">
        <v>0</v>
      </c>
      <c r="I392" s="113">
        <v>0</v>
      </c>
      <c r="J392" s="113">
        <v>1272.184</v>
      </c>
      <c r="K392" s="113">
        <v>5.0999999999999997E-2</v>
      </c>
      <c r="L392" s="118">
        <v>1272.2349999999999</v>
      </c>
      <c r="M392" s="165">
        <v>0</v>
      </c>
      <c r="N392" s="165">
        <v>0</v>
      </c>
      <c r="O392" s="165">
        <v>0</v>
      </c>
      <c r="P392" s="165">
        <v>0</v>
      </c>
      <c r="Q392" s="118">
        <v>0</v>
      </c>
      <c r="R392" s="165">
        <v>0</v>
      </c>
      <c r="S392" s="165">
        <v>0</v>
      </c>
      <c r="T392" s="165">
        <v>0</v>
      </c>
      <c r="U392" s="165">
        <v>0</v>
      </c>
      <c r="V392" s="118">
        <v>0</v>
      </c>
      <c r="W392" s="165">
        <v>0</v>
      </c>
      <c r="X392" s="165">
        <v>0</v>
      </c>
      <c r="Y392" s="165">
        <v>0</v>
      </c>
      <c r="Z392" s="165">
        <v>-0.21</v>
      </c>
      <c r="AA392" s="118">
        <v>-0.21</v>
      </c>
      <c r="AB392" s="118">
        <v>0</v>
      </c>
      <c r="AC392" s="118">
        <v>0</v>
      </c>
      <c r="AD392" s="118">
        <v>-55.322000000000003</v>
      </c>
      <c r="AE392" s="118">
        <v>0.105</v>
      </c>
      <c r="AF392" s="118">
        <v>-55.216999999999999</v>
      </c>
      <c r="AH392" s="208">
        <v>-0.21</v>
      </c>
      <c r="AI392" s="196" t="str">
        <f t="shared" si="194"/>
        <v>ns</v>
      </c>
      <c r="AJ392" s="199"/>
      <c r="AK392" s="208">
        <v>-55.322000000000003</v>
      </c>
      <c r="AL392" s="196" t="str">
        <f t="shared" si="195"/>
        <v>ns</v>
      </c>
      <c r="AM392" s="199"/>
      <c r="AN392" s="208">
        <v>0</v>
      </c>
      <c r="AO392" s="196" t="str">
        <f t="shared" si="200"/>
        <v>ns</v>
      </c>
      <c r="AS392" s="146" t="b">
        <f t="shared" si="196"/>
        <v>0</v>
      </c>
      <c r="AT392" s="146" t="b">
        <f t="shared" si="197"/>
        <v>0</v>
      </c>
      <c r="AU392" s="146" t="b">
        <f t="shared" si="198"/>
        <v>1</v>
      </c>
      <c r="AV392" s="146" t="b">
        <f t="shared" si="199"/>
        <v>1</v>
      </c>
    </row>
    <row r="393" spans="1:48" ht="13">
      <c r="A393" s="26" t="s">
        <v>402</v>
      </c>
      <c r="B393" s="33" t="s">
        <v>62</v>
      </c>
      <c r="C393" s="73">
        <v>-450</v>
      </c>
      <c r="D393" s="73">
        <v>-211</v>
      </c>
      <c r="E393" s="73">
        <v>-319</v>
      </c>
      <c r="F393" s="73">
        <v>-119</v>
      </c>
      <c r="G393" s="74">
        <v>-1099</v>
      </c>
      <c r="H393" s="73">
        <v>-584.293362233724</v>
      </c>
      <c r="I393" s="73">
        <v>77.673459575787106</v>
      </c>
      <c r="J393" s="73">
        <v>739.42903084524403</v>
      </c>
      <c r="K393" s="73">
        <v>-756.274410990192</v>
      </c>
      <c r="L393" s="74">
        <v>-523.46528280288499</v>
      </c>
      <c r="M393" s="164">
        <v>-260.88955156788501</v>
      </c>
      <c r="N393" s="164">
        <v>-4.7246962260577101</v>
      </c>
      <c r="O393" s="164">
        <v>-186.0085</v>
      </c>
      <c r="P393" s="164">
        <v>-356.14550000000003</v>
      </c>
      <c r="Q393" s="74">
        <v>-807.76824779394303</v>
      </c>
      <c r="R393" s="164">
        <v>-119.2825</v>
      </c>
      <c r="S393" s="164">
        <v>-92.466935349212406</v>
      </c>
      <c r="T393" s="164">
        <v>-223.72249389004099</v>
      </c>
      <c r="U393" s="164">
        <v>-202.258367248887</v>
      </c>
      <c r="V393" s="74">
        <v>-637.73029648813997</v>
      </c>
      <c r="W393" s="164">
        <v>-299.011010086167</v>
      </c>
      <c r="X393" s="164">
        <v>-197.99427495869699</v>
      </c>
      <c r="Y393" s="164">
        <v>-229.111781392767</v>
      </c>
      <c r="Z393" s="164">
        <v>274.23144312924899</v>
      </c>
      <c r="AA393" s="74">
        <v>-451.885623308383</v>
      </c>
      <c r="AB393" s="74">
        <v>-176.40735379922901</v>
      </c>
      <c r="AC393" s="74">
        <v>-262.16604913698097</v>
      </c>
      <c r="AD393" s="74">
        <v>-160.46755006043301</v>
      </c>
      <c r="AE393" s="74">
        <v>-1167.2269913565101</v>
      </c>
      <c r="AF393" s="74">
        <v>-1766.2679443531499</v>
      </c>
      <c r="AH393" s="206">
        <v>274.23144312924899</v>
      </c>
      <c r="AI393" s="196" t="str">
        <f t="shared" si="194"/>
        <v>ns</v>
      </c>
      <c r="AJ393" s="196"/>
      <c r="AK393" s="206">
        <v>-160.46755006043301</v>
      </c>
      <c r="AL393" s="196" t="str">
        <f t="shared" si="195"/>
        <v>x7,3</v>
      </c>
      <c r="AM393" s="196"/>
      <c r="AN393" s="206">
        <v>-637.73029648813997</v>
      </c>
      <c r="AO393" s="196">
        <f t="shared" si="200"/>
        <v>-0.29141578219377129</v>
      </c>
      <c r="AS393" s="146" t="b">
        <f t="shared" si="196"/>
        <v>0</v>
      </c>
      <c r="AT393" s="146" t="b">
        <f t="shared" si="197"/>
        <v>0</v>
      </c>
      <c r="AU393" s="146" t="b">
        <f t="shared" si="198"/>
        <v>1</v>
      </c>
      <c r="AV393" s="146" t="b">
        <f t="shared" si="199"/>
        <v>1</v>
      </c>
    </row>
    <row r="394" spans="1:48" ht="13">
      <c r="A394" s="26" t="s">
        <v>403</v>
      </c>
      <c r="B394" s="34" t="s">
        <v>64</v>
      </c>
      <c r="C394" s="113">
        <v>-27</v>
      </c>
      <c r="D394" s="113">
        <v>-22</v>
      </c>
      <c r="E394" s="113">
        <v>-1</v>
      </c>
      <c r="F394" s="113">
        <v>0</v>
      </c>
      <c r="G394" s="118">
        <v>-50</v>
      </c>
      <c r="H394" s="113">
        <v>2.6144500424686301</v>
      </c>
      <c r="I394" s="113">
        <v>-10.633414509652599</v>
      </c>
      <c r="J394" s="113">
        <v>12.903982313116501</v>
      </c>
      <c r="K394" s="113">
        <v>-1.1991148149997399</v>
      </c>
      <c r="L394" s="118">
        <v>3.6859030309327401</v>
      </c>
      <c r="M394" s="165">
        <v>2.99614757672405</v>
      </c>
      <c r="N394" s="165">
        <v>2.8107090723095798</v>
      </c>
      <c r="O394" s="165">
        <v>3.22019087661362</v>
      </c>
      <c r="P394" s="165">
        <v>-66.6710237725555</v>
      </c>
      <c r="Q394" s="118">
        <v>-57.643976246908302</v>
      </c>
      <c r="R394" s="165">
        <v>-27.923089351059399</v>
      </c>
      <c r="S394" s="165">
        <v>-7.0047099077327397</v>
      </c>
      <c r="T394" s="165">
        <v>10.847142712490299</v>
      </c>
      <c r="U394" s="165">
        <v>-10.4836558899551</v>
      </c>
      <c r="V394" s="118">
        <v>-34.564312436256998</v>
      </c>
      <c r="W394" s="165">
        <v>3.7869868024619699</v>
      </c>
      <c r="X394" s="165">
        <v>-2.92432205935852</v>
      </c>
      <c r="Y394" s="165">
        <v>4.4279718128991901</v>
      </c>
      <c r="Z394" s="165">
        <v>1.8165860662309901</v>
      </c>
      <c r="AA394" s="118">
        <v>7.1072226222336301</v>
      </c>
      <c r="AB394" s="118">
        <v>-34.079332895673403</v>
      </c>
      <c r="AC394" s="118">
        <v>28.877257977948101</v>
      </c>
      <c r="AD394" s="118">
        <v>-3.5260479535464802</v>
      </c>
      <c r="AE394" s="118">
        <v>127.592545024747</v>
      </c>
      <c r="AF394" s="118">
        <v>118.864422153476</v>
      </c>
      <c r="AH394" s="208">
        <v>1.8165860662309901</v>
      </c>
      <c r="AI394" s="196" t="str">
        <f t="shared" si="194"/>
        <v>x70,2</v>
      </c>
      <c r="AJ394" s="196"/>
      <c r="AK394" s="208">
        <v>-3.5260479535464802</v>
      </c>
      <c r="AL394" s="196" t="str">
        <f t="shared" si="195"/>
        <v>ns</v>
      </c>
      <c r="AM394" s="196"/>
      <c r="AN394" s="208">
        <v>-34.564312436256998</v>
      </c>
      <c r="AO394" s="196" t="str">
        <f t="shared" si="200"/>
        <v>ns</v>
      </c>
      <c r="AS394" s="146" t="b">
        <f t="shared" si="196"/>
        <v>0</v>
      </c>
      <c r="AT394" s="146" t="b">
        <f t="shared" si="197"/>
        <v>0</v>
      </c>
      <c r="AU394" s="146" t="b">
        <f t="shared" si="198"/>
        <v>1</v>
      </c>
      <c r="AV394" s="146" t="b">
        <f t="shared" si="199"/>
        <v>0</v>
      </c>
    </row>
    <row r="395" spans="1:48" ht="13">
      <c r="A395" s="26" t="s">
        <v>404</v>
      </c>
      <c r="B395" s="41" t="s">
        <v>66</v>
      </c>
      <c r="C395" s="74">
        <v>-477</v>
      </c>
      <c r="D395" s="74">
        <v>-233</v>
      </c>
      <c r="E395" s="74">
        <v>-320</v>
      </c>
      <c r="F395" s="74">
        <v>-119</v>
      </c>
      <c r="G395" s="74">
        <v>-1149</v>
      </c>
      <c r="H395" s="74">
        <v>-581.67891219125499</v>
      </c>
      <c r="I395" s="74">
        <v>67.040045066134695</v>
      </c>
      <c r="J395" s="74">
        <v>752.33301315836002</v>
      </c>
      <c r="K395" s="74">
        <v>-757.47352580519203</v>
      </c>
      <c r="L395" s="74">
        <v>-519.77937977195199</v>
      </c>
      <c r="M395" s="167">
        <v>-257.89340399116099</v>
      </c>
      <c r="N395" s="167">
        <v>-1.9139871537483999</v>
      </c>
      <c r="O395" s="167">
        <v>-182.788309123386</v>
      </c>
      <c r="P395" s="167">
        <v>-422.81652377255602</v>
      </c>
      <c r="Q395" s="74">
        <v>-865.41222404085102</v>
      </c>
      <c r="R395" s="167">
        <v>-147.20558935105899</v>
      </c>
      <c r="S395" s="167">
        <v>-99.471645256945095</v>
      </c>
      <c r="T395" s="167">
        <v>-212.87535117754999</v>
      </c>
      <c r="U395" s="167">
        <v>-212.742023138842</v>
      </c>
      <c r="V395" s="74">
        <v>-672.29460892439704</v>
      </c>
      <c r="W395" s="167">
        <v>-295.22402328370498</v>
      </c>
      <c r="X395" s="167">
        <v>-200.918597018056</v>
      </c>
      <c r="Y395" s="167">
        <v>-224.68380957986801</v>
      </c>
      <c r="Z395" s="167">
        <v>276.04802919548001</v>
      </c>
      <c r="AA395" s="74">
        <v>-444.77840068615001</v>
      </c>
      <c r="AB395" s="74">
        <v>-210.48668669490201</v>
      </c>
      <c r="AC395" s="74">
        <v>-233.288791159033</v>
      </c>
      <c r="AD395" s="74">
        <v>-163.99359801398001</v>
      </c>
      <c r="AE395" s="74">
        <v>-1039.63444633176</v>
      </c>
      <c r="AF395" s="74">
        <v>-1647.4035221996801</v>
      </c>
      <c r="AH395" s="206">
        <v>276.04802919548001</v>
      </c>
      <c r="AI395" s="196" t="str">
        <f t="shared" si="194"/>
        <v>ns</v>
      </c>
      <c r="AJ395" s="196"/>
      <c r="AK395" s="206">
        <v>-163.99359801398001</v>
      </c>
      <c r="AL395" s="196" t="str">
        <f t="shared" si="195"/>
        <v>x6,3</v>
      </c>
      <c r="AM395" s="196"/>
      <c r="AN395" s="206">
        <v>-672.29460892439704</v>
      </c>
      <c r="AO395" s="196">
        <f t="shared" si="200"/>
        <v>-0.33841742179407008</v>
      </c>
      <c r="AS395" s="146" t="b">
        <f t="shared" si="196"/>
        <v>0</v>
      </c>
      <c r="AT395" s="146" t="b">
        <f t="shared" si="197"/>
        <v>0</v>
      </c>
      <c r="AU395" s="146" t="b">
        <f t="shared" si="198"/>
        <v>1</v>
      </c>
      <c r="AV395" s="146" t="b">
        <f t="shared" si="199"/>
        <v>0</v>
      </c>
    </row>
    <row r="396" spans="1:48" ht="13">
      <c r="A396" s="135" t="s">
        <v>405</v>
      </c>
      <c r="B396" s="36" t="s">
        <v>389</v>
      </c>
      <c r="C396" s="110">
        <v>-19</v>
      </c>
      <c r="D396" s="110">
        <v>148</v>
      </c>
      <c r="E396" s="110">
        <v>-17</v>
      </c>
      <c r="F396" s="111">
        <v>65</v>
      </c>
      <c r="G396" s="112">
        <v>177</v>
      </c>
      <c r="H396" s="111">
        <v>16</v>
      </c>
      <c r="I396" s="111">
        <v>11.256475000000002</v>
      </c>
      <c r="J396" s="111">
        <v>-177.93296400000003</v>
      </c>
      <c r="K396" s="111">
        <v>66.337999999999965</v>
      </c>
      <c r="L396" s="112">
        <v>-100.33848900000007</v>
      </c>
      <c r="M396" s="111">
        <v>-3.8730000000000073</v>
      </c>
      <c r="N396" s="111">
        <v>-50.751846959365992</v>
      </c>
      <c r="O396" s="111">
        <v>-14.437231686170012</v>
      </c>
      <c r="P396" s="111">
        <v>-62.235000000000007</v>
      </c>
      <c r="Q396" s="112">
        <v>-127.42407864553601</v>
      </c>
      <c r="R396" s="111">
        <v>0</v>
      </c>
      <c r="S396" s="111">
        <v>0</v>
      </c>
      <c r="T396" s="111">
        <v>0</v>
      </c>
      <c r="U396" s="111">
        <v>0</v>
      </c>
      <c r="V396" s="112">
        <v>0</v>
      </c>
      <c r="W396" s="111">
        <v>0</v>
      </c>
      <c r="X396" s="111">
        <v>0</v>
      </c>
      <c r="Y396" s="111">
        <v>0</v>
      </c>
      <c r="Z396" s="111">
        <v>0</v>
      </c>
      <c r="AA396" s="112">
        <v>0</v>
      </c>
      <c r="AB396" s="112">
        <v>0</v>
      </c>
      <c r="AC396" s="112">
        <v>0</v>
      </c>
      <c r="AD396" s="112">
        <v>0</v>
      </c>
      <c r="AE396" s="112">
        <v>0</v>
      </c>
      <c r="AF396" s="112">
        <v>0</v>
      </c>
      <c r="AH396" s="200">
        <v>0</v>
      </c>
      <c r="AI396" s="196" t="str">
        <f t="shared" si="194"/>
        <v>ns</v>
      </c>
      <c r="AJ396" s="201"/>
      <c r="AK396" s="200">
        <v>0</v>
      </c>
      <c r="AL396" s="196" t="str">
        <f t="shared" si="195"/>
        <v>ns</v>
      </c>
      <c r="AM396" s="201"/>
      <c r="AN396" s="200">
        <v>0</v>
      </c>
      <c r="AO396" s="196" t="str">
        <f t="shared" si="200"/>
        <v>ns</v>
      </c>
      <c r="AP396" s="202"/>
      <c r="AQ396" s="202"/>
      <c r="AR396" s="202"/>
      <c r="AS396" s="202" t="b">
        <f t="shared" si="196"/>
        <v>1</v>
      </c>
      <c r="AT396" s="202" t="b">
        <f t="shared" si="197"/>
        <v>1</v>
      </c>
      <c r="AU396" s="202" t="b">
        <f t="shared" si="198"/>
        <v>1</v>
      </c>
      <c r="AV396" s="202" t="b">
        <f t="shared" si="199"/>
        <v>1</v>
      </c>
    </row>
    <row r="397" spans="1:48" ht="13">
      <c r="A397" s="135" t="s">
        <v>406</v>
      </c>
      <c r="B397" s="36" t="s">
        <v>385</v>
      </c>
      <c r="C397" s="110"/>
      <c r="D397" s="110"/>
      <c r="E397" s="110"/>
      <c r="F397" s="111"/>
      <c r="G397" s="112"/>
      <c r="H397" s="111">
        <v>0</v>
      </c>
      <c r="I397" s="111">
        <v>0</v>
      </c>
      <c r="J397" s="111">
        <v>0</v>
      </c>
      <c r="K397" s="111">
        <v>-43.446682000000003</v>
      </c>
      <c r="L397" s="112">
        <v>-43.446682000000003</v>
      </c>
      <c r="M397" s="111">
        <v>1.3113999999999999</v>
      </c>
      <c r="N397" s="111">
        <v>78.683999999999997</v>
      </c>
      <c r="O397" s="111">
        <v>20.8440473</v>
      </c>
      <c r="P397" s="111">
        <v>1.681</v>
      </c>
      <c r="Q397" s="112">
        <v>101.20904729999999</v>
      </c>
      <c r="R397" s="111">
        <v>0</v>
      </c>
      <c r="S397" s="111">
        <v>0</v>
      </c>
      <c r="T397" s="111">
        <v>-6.1609572000000004</v>
      </c>
      <c r="U397" s="111">
        <v>4.0633729000000001</v>
      </c>
      <c r="V397" s="112">
        <v>-2.0975843000000003</v>
      </c>
      <c r="W397" s="111">
        <v>-8.2434604</v>
      </c>
      <c r="X397" s="111">
        <v>-9.8394341999999995</v>
      </c>
      <c r="Y397" s="111">
        <v>-19.908999999999999</v>
      </c>
      <c r="Z397" s="111">
        <v>-20.988000000000003</v>
      </c>
      <c r="AA397" s="112">
        <v>-58.979894600000009</v>
      </c>
      <c r="AB397" s="112">
        <v>-19.8876462114</v>
      </c>
      <c r="AC397" s="112">
        <v>-11.180862983399999</v>
      </c>
      <c r="AD397" s="112">
        <v>-2.7343670226000008</v>
      </c>
      <c r="AE397" s="112">
        <v>-9.8526738221999999</v>
      </c>
      <c r="AF397" s="112">
        <v>-43.655550039600001</v>
      </c>
      <c r="AH397" s="200">
        <v>-20.988000000000003</v>
      </c>
      <c r="AI397" s="196">
        <f t="shared" si="194"/>
        <v>-0.5305568028301888</v>
      </c>
      <c r="AJ397" s="201"/>
      <c r="AK397" s="200">
        <v>-2.7343670226000008</v>
      </c>
      <c r="AL397" s="196" t="str">
        <f t="shared" si="195"/>
        <v>x3,6</v>
      </c>
      <c r="AM397" s="201"/>
      <c r="AN397" s="200">
        <v>-2.0975843000000003</v>
      </c>
      <c r="AO397" s="196" t="str">
        <f t="shared" si="200"/>
        <v>x28,1</v>
      </c>
      <c r="AP397" s="202"/>
      <c r="AQ397" s="202"/>
      <c r="AR397" s="202"/>
      <c r="AS397" s="202" t="b">
        <f t="shared" si="196"/>
        <v>0</v>
      </c>
      <c r="AT397" s="202" t="b">
        <f t="shared" si="197"/>
        <v>0</v>
      </c>
      <c r="AU397" s="202" t="b">
        <f t="shared" si="198"/>
        <v>1</v>
      </c>
      <c r="AV397" s="202" t="b">
        <f t="shared" si="199"/>
        <v>1</v>
      </c>
    </row>
    <row r="399" spans="1:48" ht="13">
      <c r="B399" s="26"/>
      <c r="C399" s="79"/>
      <c r="D399" s="79"/>
      <c r="E399" s="79"/>
      <c r="F399" s="79"/>
      <c r="G399" s="79"/>
      <c r="AH399" s="204"/>
      <c r="AK399" s="204"/>
      <c r="AN399" s="204"/>
    </row>
  </sheetData>
  <pageMargins left="0" right="0" top="0" bottom="0" header="0.31496062992125984" footer="0.31496062992125984"/>
  <pageSetup paperSize="9" scale="44" fitToHeight="0" orientation="portrait" r:id="rId1"/>
  <rowBreaks count="4" manualBreakCount="4">
    <brk id="88" max="22" man="1"/>
    <brk id="187" max="16383" man="1"/>
    <brk id="268" max="22" man="1"/>
    <brk id="353" max="2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92D050"/>
    <pageSetUpPr fitToPage="1"/>
  </sheetPr>
  <dimension ref="A1:AW399"/>
  <sheetViews>
    <sheetView showGridLines="0" tabSelected="1" topLeftCell="B139" zoomScale="85" zoomScaleNormal="85" zoomScaleSheetLayoutView="70" workbookViewId="0">
      <selection activeCell="AF2" sqref="AF2"/>
    </sheetView>
  </sheetViews>
  <sheetFormatPr baseColWidth="10" defaultColWidth="11.453125" defaultRowHeight="12.5" outlineLevelCol="1"/>
  <cols>
    <col min="1" max="1" width="21.54296875" style="100" hidden="1" customWidth="1" outlineLevel="1"/>
    <col min="2" max="2" width="36.54296875" style="100" customWidth="1" collapsed="1"/>
    <col min="3" max="12" width="12.54296875" style="100" hidden="1" customWidth="1" outlineLevel="1"/>
    <col min="13" max="13" width="12.54296875" style="100" customWidth="1" collapsed="1"/>
    <col min="14" max="14" width="12.54296875" style="100" customWidth="1"/>
    <col min="15" max="16" width="12.54296875" style="156" customWidth="1"/>
    <col min="17" max="17" width="12.54296875" style="100" customWidth="1"/>
    <col min="18" max="21" width="12.54296875" style="156" customWidth="1"/>
    <col min="22" max="22" width="12.54296875" style="100" customWidth="1"/>
    <col min="23" max="32" width="12.54296875" style="156" customWidth="1"/>
    <col min="33" max="33" width="2.54296875" style="234" customWidth="1"/>
    <col min="34" max="34" width="12.54296875" style="146" customWidth="1" outlineLevel="1"/>
    <col min="35" max="35" width="10.54296875" style="146" customWidth="1"/>
    <col min="36" max="36" width="1.7265625" style="146" customWidth="1"/>
    <col min="37" max="37" width="12.54296875" style="146" customWidth="1" outlineLevel="1"/>
    <col min="38" max="38" width="10.54296875" style="146" customWidth="1"/>
    <col min="39" max="39" width="1.7265625" style="146" customWidth="1"/>
    <col min="40" max="40" width="15.54296875" style="146" hidden="1" customWidth="1" outlineLevel="1"/>
    <col min="41" max="41" width="10.54296875" style="146" hidden="1" customWidth="1" outlineLevel="1" collapsed="1"/>
    <col min="42" max="42" width="2.54296875" style="146" customWidth="1" collapsed="1"/>
    <col min="43" max="44" width="12.54296875" style="146" customWidth="1"/>
    <col min="45" max="48" width="12.54296875" style="146" hidden="1" customWidth="1" outlineLevel="1"/>
    <col min="49" max="49" width="12.54296875" style="146" customWidth="1" collapsed="1"/>
  </cols>
  <sheetData>
    <row r="1" spans="1:49" ht="13">
      <c r="A1" s="95" t="s">
        <v>109</v>
      </c>
      <c r="B1" s="62"/>
      <c r="C1" s="62" t="s">
        <v>86</v>
      </c>
      <c r="D1" s="62" t="s">
        <v>87</v>
      </c>
      <c r="E1" s="96" t="s">
        <v>88</v>
      </c>
      <c r="F1" s="96" t="s">
        <v>89</v>
      </c>
      <c r="G1" s="58">
        <v>42369</v>
      </c>
      <c r="H1" s="62" t="s">
        <v>90</v>
      </c>
      <c r="I1" s="62" t="s">
        <v>91</v>
      </c>
      <c r="J1" s="96" t="s">
        <v>92</v>
      </c>
      <c r="K1" s="96" t="s">
        <v>93</v>
      </c>
      <c r="L1" s="58">
        <v>42735</v>
      </c>
      <c r="M1" s="62" t="s">
        <v>94</v>
      </c>
      <c r="N1" s="62" t="s">
        <v>95</v>
      </c>
      <c r="O1" s="96" t="s">
        <v>96</v>
      </c>
      <c r="P1" s="96" t="s">
        <v>97</v>
      </c>
      <c r="Q1" s="58">
        <v>43100</v>
      </c>
      <c r="R1" s="96" t="s">
        <v>98</v>
      </c>
      <c r="S1" s="96" t="s">
        <v>99</v>
      </c>
      <c r="T1" s="96" t="s">
        <v>100</v>
      </c>
      <c r="U1" s="96" t="s">
        <v>101</v>
      </c>
      <c r="V1" s="58">
        <v>43465</v>
      </c>
      <c r="W1" s="96" t="s">
        <v>102</v>
      </c>
      <c r="X1" s="96" t="s">
        <v>551</v>
      </c>
      <c r="Y1" s="96" t="s">
        <v>553</v>
      </c>
      <c r="Z1" s="96" t="s">
        <v>554</v>
      </c>
      <c r="AA1" s="58">
        <v>43830</v>
      </c>
      <c r="AB1" s="96" t="s">
        <v>569</v>
      </c>
      <c r="AC1" s="96" t="s">
        <v>579</v>
      </c>
      <c r="AD1" s="96" t="s">
        <v>593</v>
      </c>
      <c r="AE1" s="96" t="s">
        <v>598</v>
      </c>
      <c r="AF1" s="58">
        <v>44196</v>
      </c>
      <c r="AG1" s="63"/>
      <c r="AH1" s="96" t="s">
        <v>554</v>
      </c>
      <c r="AI1" s="142" t="str">
        <f>LEFT($AE:$AE,2)&amp;"/"&amp;LEFT(AH:AH,2)</f>
        <v>T4/T4</v>
      </c>
      <c r="AJ1" s="143"/>
      <c r="AK1" s="142" t="s">
        <v>593</v>
      </c>
      <c r="AL1" s="142" t="str">
        <f>LEFT($AE:$AE,2)&amp;"/"&amp;LEFT(AK:AK,2)</f>
        <v>T4/T3</v>
      </c>
      <c r="AM1" s="143"/>
      <c r="AN1" s="144">
        <v>43465</v>
      </c>
      <c r="AO1" s="145" t="str">
        <f>AO14</f>
        <v>FY/FY</v>
      </c>
      <c r="AQ1" s="230" t="s">
        <v>103</v>
      </c>
    </row>
    <row r="2" spans="1:49" ht="13">
      <c r="A2" s="95"/>
      <c r="B2" s="62"/>
      <c r="C2" s="62" t="str">
        <f>LEFT(C$1,3)&amp;RIGHT(C$1,2)&amp;"_"&amp;$3:$3</f>
        <v>T1-15_Underlying</v>
      </c>
      <c r="D2" s="62" t="str">
        <f>LEFT(D$1,3)&amp;RIGHT(D$1,2)&amp;"_"&amp;$3:$3</f>
        <v>T2-15_Underlying</v>
      </c>
      <c r="E2" s="96" t="str">
        <f>LEFT(E$1,3)&amp;RIGHT(E$1,2)&amp;"_"&amp;$3:$3</f>
        <v>T3-15_Underlying</v>
      </c>
      <c r="F2" s="96" t="str">
        <f>LEFT(F$1,3)&amp;RIGHT(F$1,2)&amp;"_"&amp;$3:$3</f>
        <v>T4-15_Underlying</v>
      </c>
      <c r="G2" s="58" t="str">
        <f>SUBSTITUTE(INDEX($AQ$1:$AQ$4,MONTH($1:$1)/3,1)&amp;RIGHT(YEAR($1:$1),2),"FY-","")&amp;"_"&amp;G$3</f>
        <v>2015_Underlying</v>
      </c>
      <c r="H2" s="62" t="str">
        <f>LEFT(H$1,3)&amp;RIGHT(H$1,2)&amp;"_"&amp;$3:$3</f>
        <v>T1-16_Underlying</v>
      </c>
      <c r="I2" s="62" t="str">
        <f>LEFT(I$1,3)&amp;RIGHT(I$1,2)&amp;"_"&amp;$3:$3</f>
        <v>T2-16_Underlying</v>
      </c>
      <c r="J2" s="96" t="str">
        <f>LEFT(J$1,3)&amp;RIGHT(J$1,2)&amp;"_"&amp;$3:$3</f>
        <v>T3-16_Underlying</v>
      </c>
      <c r="K2" s="96" t="str">
        <f>LEFT(K$1,3)&amp;RIGHT(K$1,2)&amp;"_"&amp;$3:$3</f>
        <v>T4-16_Underlying</v>
      </c>
      <c r="L2" s="58" t="str">
        <f>SUBSTITUTE(INDEX($AQ$1:$AQ$4,MONTH($1:$1)/3,1)&amp;RIGHT(YEAR($1:$1),2),"FY-","")&amp;"_"&amp;L$3</f>
        <v>2016_Underlying</v>
      </c>
      <c r="M2" s="62" t="str">
        <f>LEFT(M$1,3)&amp;RIGHT(M$1,2)&amp;"_"&amp;$3:$3</f>
        <v>T1-17_Underlying</v>
      </c>
      <c r="N2" s="62" t="str">
        <f>LEFT(N$1,3)&amp;RIGHT(N$1,2)&amp;"_"&amp;$3:$3</f>
        <v>T2-17_Underlying</v>
      </c>
      <c r="O2" s="96" t="str">
        <f>LEFT(O$1,3)&amp;RIGHT(O$1,2)&amp;"_"&amp;$3:$3</f>
        <v>T3-17_Underlying</v>
      </c>
      <c r="P2" s="96" t="str">
        <f>LEFT(P$1,3)&amp;RIGHT(P$1,2)&amp;"_"&amp;$3:$3</f>
        <v>T4-17_Underlying</v>
      </c>
      <c r="Q2" s="58" t="str">
        <f>SUBSTITUTE(INDEX($AQ$1:$AQ$4,MONTH($1:$1)/3,1)&amp;RIGHT(YEAR($1:$1),2),"FY-","")&amp;"_"&amp;Q$3</f>
        <v>2017_Underlying</v>
      </c>
      <c r="R2" s="96" t="str">
        <f>LEFT(R$1,3)&amp;RIGHT(R$1,2)&amp;"_"&amp;$3:$3</f>
        <v>T1-18_Underlying</v>
      </c>
      <c r="S2" s="96" t="str">
        <f>LEFT(S$1,3)&amp;RIGHT(S$1,2)&amp;"_"&amp;$3:$3</f>
        <v>T2-18_Underlying</v>
      </c>
      <c r="T2" s="96" t="str">
        <f>LEFT(T$1,3)&amp;RIGHT(T$1,2)&amp;"_"&amp;$3:$3</f>
        <v>T3-18_Underlying</v>
      </c>
      <c r="U2" s="96" t="str">
        <f>LEFT(U$1,3)&amp;RIGHT(U$1,2)&amp;"_"&amp;$3:$3</f>
        <v>T4-18_Underlying</v>
      </c>
      <c r="V2" s="58" t="str">
        <f>SUBSTITUTE(INDEX($AQ$1:$AQ$4,MONTH($1:$1)/3,1)&amp;RIGHT(YEAR($1:$1),2),"FY-","")&amp;"_"&amp;V$3</f>
        <v>2018_Underlying</v>
      </c>
      <c r="W2" s="96" t="str">
        <f>LEFT(W$1,3)&amp;RIGHT(W$1,2)&amp;"_"&amp;$3:$3</f>
        <v>T1-19_Underlying</v>
      </c>
      <c r="X2" s="96" t="str">
        <f>LEFT(X$1,3)&amp;RIGHT(X$1,2)&amp;"_"&amp;$3:$3</f>
        <v>T2-19_Underlying</v>
      </c>
      <c r="Y2" s="96" t="str">
        <f>LEFT(Y$1,3)&amp;RIGHT(Y$1,2)&amp;"_"&amp;$3:$3</f>
        <v>T3-19_Underlying</v>
      </c>
      <c r="Z2" s="96" t="str">
        <f>LEFT(Z$1,3)&amp;RIGHT(Z$1,2)&amp;"_"&amp;$3:$3</f>
        <v>T4-19_Underlying</v>
      </c>
      <c r="AA2" s="58" t="str">
        <f>SUBSTITUTE(INDEX($AQ$1:$AQ$4,MONTH($1:$1)/3,1)&amp;RIGHT(YEAR($1:$1),2),"FY-","")&amp;"_"&amp;AA$3</f>
        <v>2019_Underlying</v>
      </c>
      <c r="AB2" s="96" t="str">
        <f>LEFT(AB$1,3)&amp;RIGHT(AB$1,2)&amp;"_"&amp;$3:$3</f>
        <v>T1-20_Underlying</v>
      </c>
      <c r="AC2" s="96" t="str">
        <f>LEFT(AC$1,3)&amp;RIGHT(AC$1,2)&amp;"_"&amp;$3:$3</f>
        <v>T2-20_Underlying</v>
      </c>
      <c r="AD2" s="96" t="str">
        <f>LEFT(AD$1,3)&amp;RIGHT(AD$1,2)&amp;"_"&amp;$3:$3</f>
        <v>T3-20_Underlying</v>
      </c>
      <c r="AE2" s="96" t="str">
        <f>LEFT(AE$1,3)&amp;RIGHT(AE$1,2)&amp;"_"&amp;$3:$3</f>
        <v>T4-20_Underlying</v>
      </c>
      <c r="AF2" s="58" t="str">
        <f>SUBSTITUTE(INDEX($AQ$1:$AQ$4,MONTH($1:$1)/3,1)&amp;RIGHT(YEAR($1:$1),2),"FY-","")&amp;"_"&amp;AF$3</f>
        <v>2020_Underlying</v>
      </c>
      <c r="AG2" s="63"/>
      <c r="AH2" s="96" t="str">
        <f>LEFT(AH$1,3)&amp;RIGHT(AH$1,2)&amp;"_"&amp;$3:$3</f>
        <v>T4-19_Underlying</v>
      </c>
      <c r="AI2" s="143"/>
      <c r="AJ2" s="143"/>
      <c r="AK2" s="142" t="str">
        <f>LEFT(AK$1,3)&amp;RIGHT(AK$1,2)&amp;"_"&amp;$3:$3</f>
        <v>T3-20_Underlying</v>
      </c>
      <c r="AL2" s="143"/>
      <c r="AM2" s="143"/>
      <c r="AN2" s="144" t="str">
        <f>SUBSTITUTE(INDEX($AQ$1:$AQ$4,MONTH($1:$1)/3,1)&amp;RIGHT(YEAR($1:$1),2),"FY-","")&amp;"_"&amp;AN$3</f>
        <v>2018_Underlying</v>
      </c>
      <c r="AQ2" s="231" t="s">
        <v>104</v>
      </c>
    </row>
    <row r="3" spans="1:49" ht="13">
      <c r="A3" s="95" t="s">
        <v>407</v>
      </c>
      <c r="B3" s="97" t="s">
        <v>107</v>
      </c>
      <c r="C3" s="65" t="str">
        <f t="shared" ref="C3:AH3" si="0">$B$3</f>
        <v>Underlying</v>
      </c>
      <c r="D3" s="65" t="str">
        <f t="shared" si="0"/>
        <v>Underlying</v>
      </c>
      <c r="E3" s="65" t="str">
        <f t="shared" si="0"/>
        <v>Underlying</v>
      </c>
      <c r="F3" s="65" t="str">
        <f t="shared" si="0"/>
        <v>Underlying</v>
      </c>
      <c r="G3" s="65" t="str">
        <f t="shared" si="0"/>
        <v>Underlying</v>
      </c>
      <c r="H3" s="65" t="str">
        <f t="shared" si="0"/>
        <v>Underlying</v>
      </c>
      <c r="I3" s="65" t="str">
        <f t="shared" si="0"/>
        <v>Underlying</v>
      </c>
      <c r="J3" s="65" t="str">
        <f t="shared" si="0"/>
        <v>Underlying</v>
      </c>
      <c r="K3" s="65" t="str">
        <f t="shared" si="0"/>
        <v>Underlying</v>
      </c>
      <c r="L3" s="65" t="str">
        <f t="shared" si="0"/>
        <v>Underlying</v>
      </c>
      <c r="M3" s="65" t="str">
        <f t="shared" si="0"/>
        <v>Underlying</v>
      </c>
      <c r="N3" s="65" t="str">
        <f t="shared" si="0"/>
        <v>Underlying</v>
      </c>
      <c r="O3" s="65" t="str">
        <f t="shared" si="0"/>
        <v>Underlying</v>
      </c>
      <c r="P3" s="65" t="str">
        <f t="shared" si="0"/>
        <v>Underlying</v>
      </c>
      <c r="Q3" s="65" t="str">
        <f t="shared" si="0"/>
        <v>Underlying</v>
      </c>
      <c r="R3" s="65" t="str">
        <f t="shared" si="0"/>
        <v>Underlying</v>
      </c>
      <c r="S3" s="65" t="str">
        <f t="shared" si="0"/>
        <v>Underlying</v>
      </c>
      <c r="T3" s="65" t="str">
        <f t="shared" si="0"/>
        <v>Underlying</v>
      </c>
      <c r="U3" s="65" t="str">
        <f t="shared" si="0"/>
        <v>Underlying</v>
      </c>
      <c r="V3" s="65" t="str">
        <f t="shared" si="0"/>
        <v>Underlying</v>
      </c>
      <c r="W3" s="65" t="str">
        <f t="shared" si="0"/>
        <v>Underlying</v>
      </c>
      <c r="X3" s="65" t="str">
        <f t="shared" si="0"/>
        <v>Underlying</v>
      </c>
      <c r="Y3" s="65" t="str">
        <f t="shared" si="0"/>
        <v>Underlying</v>
      </c>
      <c r="Z3" s="65" t="str">
        <f t="shared" si="0"/>
        <v>Underlying</v>
      </c>
      <c r="AA3" s="65" t="str">
        <f t="shared" si="0"/>
        <v>Underlying</v>
      </c>
      <c r="AB3" s="65" t="str">
        <f t="shared" si="0"/>
        <v>Underlying</v>
      </c>
      <c r="AC3" s="65" t="str">
        <f t="shared" si="0"/>
        <v>Underlying</v>
      </c>
      <c r="AD3" s="65" t="str">
        <f t="shared" si="0"/>
        <v>Underlying</v>
      </c>
      <c r="AE3" s="65" t="str">
        <f t="shared" si="0"/>
        <v>Underlying</v>
      </c>
      <c r="AF3" s="65" t="str">
        <f t="shared" si="0"/>
        <v>Underlying</v>
      </c>
      <c r="AG3" s="66"/>
      <c r="AH3" s="65" t="str">
        <f t="shared" si="0"/>
        <v>Underlying</v>
      </c>
      <c r="AI3" s="143"/>
      <c r="AJ3" s="143"/>
      <c r="AK3" s="150" t="str">
        <f>$B$3</f>
        <v>Underlying</v>
      </c>
      <c r="AL3" s="143"/>
      <c r="AM3" s="143"/>
      <c r="AN3" s="150" t="str">
        <f>$B$3</f>
        <v>Underlying</v>
      </c>
      <c r="AQ3" s="231" t="s">
        <v>105</v>
      </c>
    </row>
    <row r="4" spans="1:49" ht="14.5">
      <c r="A4" s="95"/>
      <c r="B4" s="98"/>
      <c r="C4" s="99"/>
      <c r="D4" s="99"/>
      <c r="E4" s="99"/>
      <c r="F4" s="99"/>
      <c r="G4" s="99"/>
      <c r="H4" s="99"/>
      <c r="I4" s="99"/>
      <c r="J4" s="99"/>
      <c r="K4" s="98"/>
      <c r="L4" s="99"/>
      <c r="M4" s="151"/>
      <c r="N4" s="151"/>
      <c r="O4" s="152"/>
      <c r="P4" s="152"/>
      <c r="Q4" s="99"/>
      <c r="R4" s="152"/>
      <c r="S4" s="152"/>
      <c r="T4" s="152"/>
      <c r="U4" s="152"/>
      <c r="V4" s="99"/>
      <c r="W4" s="152"/>
      <c r="X4" s="152"/>
      <c r="Y4" s="152"/>
      <c r="Z4" s="152"/>
      <c r="AA4" s="152"/>
      <c r="AB4" s="152"/>
      <c r="AC4" s="152"/>
      <c r="AD4" s="152"/>
      <c r="AE4" s="152"/>
      <c r="AF4" s="152"/>
      <c r="AG4" s="232"/>
      <c r="AH4" s="154"/>
      <c r="AI4" s="143"/>
      <c r="AJ4" s="143"/>
      <c r="AK4" s="154"/>
      <c r="AL4" s="143"/>
      <c r="AM4" s="143"/>
      <c r="AN4" s="154"/>
      <c r="AQ4" s="233" t="s">
        <v>106</v>
      </c>
    </row>
    <row r="5" spans="1:49" ht="13">
      <c r="A5" s="26"/>
      <c r="AI5" s="143"/>
      <c r="AJ5" s="143"/>
      <c r="AL5" s="143"/>
      <c r="AM5" s="143"/>
      <c r="AO5" s="143"/>
    </row>
    <row r="6" spans="1:49" ht="13">
      <c r="A6" s="26"/>
      <c r="AI6" s="143"/>
      <c r="AJ6" s="143"/>
      <c r="AL6" s="143"/>
      <c r="AM6" s="143"/>
      <c r="AO6" s="143"/>
    </row>
    <row r="7" spans="1:49" ht="13">
      <c r="A7" s="26"/>
      <c r="AI7" s="143"/>
      <c r="AJ7" s="143"/>
      <c r="AL7" s="143"/>
      <c r="AM7" s="143"/>
      <c r="AO7" s="143"/>
    </row>
    <row r="8" spans="1:49" ht="13">
      <c r="A8" s="26"/>
      <c r="AI8" s="143"/>
      <c r="AJ8" s="143"/>
      <c r="AL8" s="143"/>
      <c r="AM8" s="143"/>
      <c r="AO8" s="143"/>
    </row>
    <row r="9" spans="1:49" ht="13">
      <c r="A9" s="26"/>
      <c r="AI9" s="143"/>
      <c r="AJ9" s="143"/>
      <c r="AL9" s="143"/>
      <c r="AM9" s="143"/>
      <c r="AO9" s="143"/>
    </row>
    <row r="10" spans="1:49" ht="19">
      <c r="A10" s="26"/>
      <c r="B10" s="2" t="str">
        <f>"CRÉDIT AGRICOLE S.A. QUARTERLY SERIES - "&amp;UPPER($B$3)&amp;" EARNINGS"</f>
        <v>CRÉDIT AGRICOLE S.A. QUARTERLY SERIES - UNDERLYING EARNINGS</v>
      </c>
      <c r="AI10" s="143"/>
      <c r="AJ10" s="143"/>
      <c r="AL10" s="143"/>
      <c r="AM10" s="143"/>
      <c r="AO10" s="143"/>
    </row>
    <row r="11" spans="1:49" ht="13">
      <c r="A11" s="26"/>
      <c r="AI11" s="143"/>
      <c r="AJ11" s="143"/>
      <c r="AL11" s="143"/>
      <c r="AM11" s="143"/>
      <c r="AO11" s="143"/>
    </row>
    <row r="12" spans="1:49" ht="16" thickBot="1">
      <c r="A12" s="26"/>
      <c r="B12" s="101" t="s">
        <v>111</v>
      </c>
      <c r="C12" s="102"/>
      <c r="D12" s="102"/>
      <c r="E12" s="102"/>
      <c r="F12" s="102"/>
      <c r="G12" s="102"/>
      <c r="H12" s="102"/>
      <c r="I12" s="102"/>
      <c r="J12" s="102"/>
      <c r="K12" s="102"/>
      <c r="L12" s="102"/>
      <c r="M12" s="102"/>
      <c r="N12" s="102"/>
      <c r="O12" s="158"/>
      <c r="P12" s="158"/>
      <c r="Q12" s="102"/>
      <c r="R12" s="158"/>
      <c r="S12" s="158"/>
      <c r="T12" s="158"/>
      <c r="U12" s="158"/>
      <c r="V12" s="102"/>
      <c r="W12" s="158"/>
      <c r="X12" s="158"/>
      <c r="Y12" s="158"/>
      <c r="Z12" s="158"/>
      <c r="AA12" s="158"/>
      <c r="AB12" s="158"/>
      <c r="AC12" s="158"/>
      <c r="AD12" s="158"/>
      <c r="AE12" s="158"/>
      <c r="AF12" s="158"/>
      <c r="AH12" s="159"/>
      <c r="AI12" s="160"/>
      <c r="AJ12" s="160"/>
      <c r="AK12" s="159"/>
      <c r="AL12" s="160"/>
      <c r="AM12" s="160"/>
      <c r="AN12" s="159"/>
      <c r="AO12" s="160"/>
    </row>
    <row r="13" spans="1:49" ht="13">
      <c r="A13" s="26"/>
      <c r="AI13" s="143"/>
      <c r="AJ13" s="143"/>
      <c r="AL13" s="143"/>
      <c r="AM13" s="143"/>
      <c r="AO13" s="143"/>
    </row>
    <row r="14" spans="1:49" ht="26">
      <c r="A14" s="26"/>
      <c r="B14" s="30" t="s">
        <v>36</v>
      </c>
      <c r="C14" s="69" t="str">
        <f>SUBSTITUTE(SUBSTITUTE($1:$1,"T","Q"),"-20","-")&amp;"
"&amp;$3:$3</f>
        <v>Q1-15
Underlying</v>
      </c>
      <c r="D14" s="69" t="str">
        <f>SUBSTITUTE(SUBSTITUTE($1:$1,"T","Q"),"-20","-")&amp;"
"&amp;$3:$3</f>
        <v>Q2-15
Underlying</v>
      </c>
      <c r="E14" s="69" t="str">
        <f>SUBSTITUTE(SUBSTITUTE($1:$1,"T","Q"),"-20","-")&amp;"
"&amp;$3:$3</f>
        <v>Q3-15
Underlying</v>
      </c>
      <c r="F14" s="69" t="str">
        <f>SUBSTITUTE(SUBSTITUTE($1:$1,"T","Q"),"-20","-")&amp;"
"&amp;$3:$3</f>
        <v>Q4-15
Underlying</v>
      </c>
      <c r="G14" s="70" t="str">
        <f>INDEX($AQ$1:$AQ$4,MONTH($1:$1)/3,1)&amp;RIGHT(YEAR($1:$1),2)&amp;"
"&amp;$3:$3</f>
        <v>FY-2015
Underlying</v>
      </c>
      <c r="H14" s="69" t="str">
        <f>SUBSTITUTE(SUBSTITUTE($1:$1,"T","Q"),"-20","-")&amp;"
"&amp;$3:$3</f>
        <v>Q1-16
Underlying</v>
      </c>
      <c r="I14" s="69" t="str">
        <f>SUBSTITUTE(SUBSTITUTE($1:$1,"T","Q"),"-20","-")&amp;"
"&amp;$3:$3</f>
        <v>Q2-16
Underlying</v>
      </c>
      <c r="J14" s="69" t="str">
        <f>SUBSTITUTE(SUBSTITUTE($1:$1,"T","Q"),"-20","-")&amp;"
"&amp;$3:$3</f>
        <v>Q3-16
Underlying</v>
      </c>
      <c r="K14" s="69" t="str">
        <f>SUBSTITUTE(SUBSTITUTE($1:$1,"T","Q"),"-20","-")&amp;"
"&amp;$3:$3</f>
        <v>Q4-16
Underlying</v>
      </c>
      <c r="L14" s="70" t="str">
        <f>INDEX($AQ$1:$AQ$4,MONTH($1:$1)/3,1)&amp;RIGHT(YEAR($1:$1),2)&amp;"
"&amp;$3:$3</f>
        <v>FY-2016
Underlying</v>
      </c>
      <c r="M14" s="69" t="str">
        <f>SUBSTITUTE(SUBSTITUTE($1:$1,"T","Q"),"-20","-")&amp;"
"&amp;$3:$3</f>
        <v>Q1-17
Underlying</v>
      </c>
      <c r="N14" s="69" t="str">
        <f>SUBSTITUTE(SUBSTITUTE($1:$1,"T","Q"),"-20","-")&amp;"
"&amp;$3:$3</f>
        <v>Q2-17
Underlying</v>
      </c>
      <c r="O14" s="69" t="str">
        <f>SUBSTITUTE(SUBSTITUTE($1:$1,"T","Q"),"-20","-")&amp;"
"&amp;$3:$3</f>
        <v>Q3-17
Underlying</v>
      </c>
      <c r="P14" s="69" t="str">
        <f>SUBSTITUTE(SUBSTITUTE($1:$1,"T","Q"),"-20","-")&amp;"
"&amp;$3:$3</f>
        <v>Q4-17
Underlying</v>
      </c>
      <c r="Q14" s="70" t="str">
        <f>INDEX($AQ$1:$AQ$4,MONTH($1:$1)/3,1)&amp;RIGHT(YEAR($1:$1),2)&amp;"
"&amp;$3:$3</f>
        <v>FY-2017
Underlying</v>
      </c>
      <c r="R14" s="69" t="str">
        <f>SUBSTITUTE(SUBSTITUTE($1:$1,"T","Q"),"-20","-")&amp;"
"&amp;$3:$3</f>
        <v>Q1-18
Underlying</v>
      </c>
      <c r="S14" s="69" t="str">
        <f>SUBSTITUTE(SUBSTITUTE($1:$1,"T","Q"),"-20","-")&amp;"
"&amp;$3:$3</f>
        <v>Q2-18
Underlying</v>
      </c>
      <c r="T14" s="69" t="str">
        <f>SUBSTITUTE(SUBSTITUTE($1:$1,"T","Q"),"-20","-")&amp;"
"&amp;$3:$3</f>
        <v>Q3-18
Underlying</v>
      </c>
      <c r="U14" s="69" t="str">
        <f>SUBSTITUTE(SUBSTITUTE($1:$1,"T","Q"),"-20","-")&amp;"
"&amp;$3:$3</f>
        <v>Q4-18
Underlying</v>
      </c>
      <c r="V14" s="70" t="str">
        <f>INDEX($AQ$1:$AQ$4,MONTH($1:$1)/3,1)&amp;RIGHT(YEAR($1:$1),2)&amp;"
"&amp;$3:$3</f>
        <v>FY-2018
Underlying</v>
      </c>
      <c r="W14" s="69" t="str">
        <f>SUBSTITUTE(SUBSTITUTE($1:$1,"T","Q"),"-20","-")&amp;"
"&amp;$3:$3</f>
        <v>Q1-19
Underlying</v>
      </c>
      <c r="X14" s="69" t="str">
        <f>SUBSTITUTE(SUBSTITUTE($1:$1,"T","Q"),"-20","-")&amp;"
"&amp;$3:$3</f>
        <v>Q2-19
Underlying</v>
      </c>
      <c r="Y14" s="69" t="str">
        <f>SUBSTITUTE(SUBSTITUTE($1:$1,"T","Q"),"-20","-")&amp;"
"&amp;$3:$3</f>
        <v>Q3-19
Underlying</v>
      </c>
      <c r="Z14" s="69" t="str">
        <f>SUBSTITUTE(SUBSTITUTE($1:$1,"T","Q"),"-20","-")&amp;"
"&amp;$3:$3</f>
        <v>Q4-19
Underlying</v>
      </c>
      <c r="AA14" s="70" t="str">
        <f>INDEX($AQ$1:$AQ$4,MONTH($1:$1)/3,1)&amp;RIGHT(YEAR($1:$1),2)&amp;"
"&amp;$3:$3</f>
        <v>FY-2019
Underlying</v>
      </c>
      <c r="AB14" s="69" t="str">
        <f>SUBSTITUTE(SUBSTITUTE($1:$1,"T","Q"),"-20","-")&amp;"
"&amp;$3:$3</f>
        <v>Q1-20
Underlying</v>
      </c>
      <c r="AC14" s="69" t="str">
        <f>SUBSTITUTE(SUBSTITUTE($1:$1,"T","Q"),"-20","-")&amp;"
"&amp;$3:$3</f>
        <v>Q2-20
Underlying</v>
      </c>
      <c r="AD14" s="69" t="str">
        <f>SUBSTITUTE(SUBSTITUTE($1:$1,"T","Q"),"-20","-")&amp;"
"&amp;$3:$3</f>
        <v>Q3-20
Underlying</v>
      </c>
      <c r="AE14" s="69" t="str">
        <f>SUBSTITUTE(SUBSTITUTE($1:$1,"T","Q"),"-20","-")&amp;"
"&amp;$3:$3</f>
        <v>Q4-20
Underlying</v>
      </c>
      <c r="AF14" s="70" t="str">
        <f>INDEX($AQ$1:$AQ$4,MONTH($1:$1)/3,1)&amp;RIGHT(YEAR($1:$1),2)&amp;"
"&amp;$3:$3</f>
        <v>FY-2020
Underlying</v>
      </c>
      <c r="AH14" s="162" t="str">
        <f>SUBSTITUTE(SUBSTITUTE($1:$1,"T","Q"),"-20","-")&amp;"
"&amp;$3:$3</f>
        <v>Q4-19
Underlying</v>
      </c>
      <c r="AI14" s="163" t="str">
        <f>LEFT($AE:$AE,2)&amp;"/"&amp;LEFT(AH:AH,2)</f>
        <v>Q4/Q4</v>
      </c>
      <c r="AJ14" s="163"/>
      <c r="AK14" s="162" t="str">
        <f>SUBSTITUTE(SUBSTITUTE($1:$1,"T","Q"),"-20","-")&amp;"
"&amp;$3:$3</f>
        <v>Q3-20
Underlying</v>
      </c>
      <c r="AL14" s="163" t="str">
        <f>LEFT($AE:$AE,2)&amp;"/"&amp;LEFT(AK:AK,2)</f>
        <v>Q4/Q3</v>
      </c>
      <c r="AM14" s="163"/>
      <c r="AN14" s="162" t="str">
        <f>INDEX($AQ$1:$AQ$4,MONTH($1:$1)/3,1)&amp;RIGHT(YEAR($1:$1),2)&amp;"
"&amp;$3:$3</f>
        <v>FY-2018
Underlying</v>
      </c>
      <c r="AO14" s="163" t="str">
        <f>LEFT($V:$V,2)&amp;"/"&amp;LEFT($AN:$AN,2)</f>
        <v>FY/FY</v>
      </c>
    </row>
    <row r="15" spans="1:49" ht="13">
      <c r="A15" s="26"/>
      <c r="B15" s="31"/>
      <c r="M15" s="156"/>
      <c r="N15" s="156"/>
      <c r="AI15" s="143"/>
      <c r="AJ15" s="143"/>
      <c r="AL15" s="143"/>
      <c r="AM15" s="143"/>
      <c r="AO15" s="143"/>
    </row>
    <row r="16" spans="1:49" ht="13">
      <c r="A16" s="28" t="s">
        <v>117</v>
      </c>
      <c r="B16" s="33" t="s">
        <v>38</v>
      </c>
      <c r="C16" s="103">
        <v>4359</v>
      </c>
      <c r="D16" s="103">
        <v>4628</v>
      </c>
      <c r="E16" s="103">
        <v>3918</v>
      </c>
      <c r="F16" s="104">
        <v>4289</v>
      </c>
      <c r="G16" s="105">
        <f t="shared" ref="G16:G30" si="1">SUM(C16:F16)</f>
        <v>17194</v>
      </c>
      <c r="H16" s="104">
        <v>4193.8386682201699</v>
      </c>
      <c r="I16" s="104">
        <v>4337.1358253951203</v>
      </c>
      <c r="J16" s="104">
        <v>4411.7104828648598</v>
      </c>
      <c r="K16" s="104">
        <v>4563.4386647006995</v>
      </c>
      <c r="L16" s="105">
        <v>17506.1236411809</v>
      </c>
      <c r="M16" s="235">
        <v>4778.8810532122507</v>
      </c>
      <c r="N16" s="235">
        <v>4619.3027191521896</v>
      </c>
      <c r="O16" s="235">
        <v>4564.2409639376719</v>
      </c>
      <c r="P16" s="235">
        <v>4809.6513954499396</v>
      </c>
      <c r="Q16" s="105">
        <v>18772.07613175207</v>
      </c>
      <c r="R16" s="235">
        <v>4899.8378404554123</v>
      </c>
      <c r="S16" s="235">
        <v>5145.9329645600237</v>
      </c>
      <c r="T16" s="235">
        <v>4834.2716408999904</v>
      </c>
      <c r="U16" s="235">
        <v>4814.4237926454325</v>
      </c>
      <c r="V16" s="105">
        <v>19694.466238560868</v>
      </c>
      <c r="W16" s="235">
        <v>4902.5080508318297</v>
      </c>
      <c r="X16" s="235">
        <v>5178.8081834550649</v>
      </c>
      <c r="Y16" s="235">
        <v>5073.3062253014205</v>
      </c>
      <c r="Z16" s="235">
        <v>5184.2228445461596</v>
      </c>
      <c r="AA16" s="105">
        <v>20338.845304134436</v>
      </c>
      <c r="AB16" s="105">
        <v>5137.3722142055649</v>
      </c>
      <c r="AC16" s="235">
        <v>5184.7198750473499</v>
      </c>
      <c r="AD16" s="235">
        <v>5143.1780326257303</v>
      </c>
      <c r="AE16" s="235">
        <v>5298.5007566044942</v>
      </c>
      <c r="AF16" s="105">
        <v>20763.770878483101</v>
      </c>
      <c r="AG16" s="236"/>
      <c r="AH16" s="195">
        <v>5184.2228445461596</v>
      </c>
      <c r="AI16" s="196">
        <f>IF(ISERROR($AE16/AH16),"ns",IF($AE16/AH16&gt;200%,"x"&amp;(ROUND($AE16/AH16,1)),IF($AE16/AH16&lt;0,"ns",$AE16/AH16-1)))</f>
        <v>2.2043402740404172E-2</v>
      </c>
      <c r="AJ16" s="196"/>
      <c r="AK16" s="195">
        <v>5143.1780326257303</v>
      </c>
      <c r="AL16" s="196">
        <f>IF(ISERROR($AE16/AK16),"ns",IF($AE16/AK16&gt;200%,"x"&amp;(ROUND($AE16/AK16,1)),IF($AE16/AK16&lt;0,"ns",$AE16/AK16-1)))</f>
        <v>3.0199756452814697E-2</v>
      </c>
      <c r="AM16" s="196"/>
      <c r="AN16" s="195">
        <v>19694.466238560868</v>
      </c>
      <c r="AO16" s="196">
        <f>IF(ISERROR($AA16/AN16),"ns",IF($AA16/AN16&gt;200%,"x"&amp;(ROUND($AA16/AN16,1)),IF($AA16/AN16&lt;0,"ns",$AA16/AN16-1)))</f>
        <v>3.2718787997001009E-2</v>
      </c>
      <c r="AP16" s="197"/>
      <c r="AQ16" s="197"/>
      <c r="AR16" s="197"/>
      <c r="AS16" s="197" t="b">
        <f t="shared" ref="AS16:AS30" si="2">AH16=X16</f>
        <v>0</v>
      </c>
      <c r="AT16" s="197" t="b">
        <f t="shared" ref="AT16:AT30" si="3">AK16=AB16</f>
        <v>0</v>
      </c>
      <c r="AU16" s="197" t="b">
        <f t="shared" ref="AU16:AU30" si="4">AN16=V16</f>
        <v>1</v>
      </c>
      <c r="AV16" s="197" t="b">
        <f t="shared" ref="AV16:AV30" si="5">V16=(R:R+S:S+T:T+U:U)</f>
        <v>1</v>
      </c>
      <c r="AW16" s="197"/>
    </row>
    <row r="17" spans="1:49" ht="13">
      <c r="A17" s="26" t="s">
        <v>118</v>
      </c>
      <c r="B17" s="34" t="s">
        <v>40</v>
      </c>
      <c r="C17" s="106">
        <v>-3153</v>
      </c>
      <c r="D17" s="106">
        <v>-2786</v>
      </c>
      <c r="E17" s="106">
        <v>-2738</v>
      </c>
      <c r="F17" s="107">
        <v>-2906</v>
      </c>
      <c r="G17" s="108">
        <f t="shared" si="1"/>
        <v>-11583</v>
      </c>
      <c r="H17" s="107">
        <v>-3175.52530232955</v>
      </c>
      <c r="I17" s="107">
        <v>-2808.7682467780201</v>
      </c>
      <c r="J17" s="107">
        <v>-2688.0808593635902</v>
      </c>
      <c r="K17" s="107">
        <v>-2930.1180973180099</v>
      </c>
      <c r="L17" s="108">
        <v>-11602.4925057892</v>
      </c>
      <c r="M17" s="107">
        <v>-3222.4678605034601</v>
      </c>
      <c r="N17" s="107">
        <v>-2778.9524219063601</v>
      </c>
      <c r="O17" s="107">
        <v>-2875.3459040471598</v>
      </c>
      <c r="P17" s="107">
        <v>-3150.3364454001098</v>
      </c>
      <c r="Q17" s="108">
        <v>-12027.1026318571</v>
      </c>
      <c r="R17" s="107">
        <v>-3391.7311496313723</v>
      </c>
      <c r="S17" s="107">
        <v>-2984.4135285736406</v>
      </c>
      <c r="T17" s="107">
        <v>-2978.7394341349791</v>
      </c>
      <c r="U17" s="107">
        <v>-3174.6301698401539</v>
      </c>
      <c r="V17" s="108">
        <v>-12529.514282180206</v>
      </c>
      <c r="W17" s="107">
        <v>-3435.5788164208998</v>
      </c>
      <c r="X17" s="107">
        <v>-3038.3258118660001</v>
      </c>
      <c r="Y17" s="107">
        <v>-3026.90913588484</v>
      </c>
      <c r="Z17" s="107">
        <v>-3244.2581036557599</v>
      </c>
      <c r="AA17" s="108">
        <v>-12745.071867827501</v>
      </c>
      <c r="AB17" s="108">
        <v>-3554.45778926</v>
      </c>
      <c r="AC17" s="107">
        <v>-3054.29377765443</v>
      </c>
      <c r="AD17" s="107">
        <v>-2987.6747100202001</v>
      </c>
      <c r="AE17" s="107">
        <v>-3208.0620656934002</v>
      </c>
      <c r="AF17" s="108">
        <v>-12804.488342627999</v>
      </c>
      <c r="AH17" s="198">
        <v>-3244.2581036557599</v>
      </c>
      <c r="AI17" s="196">
        <f t="shared" ref="AI17:AI30" si="6">IF(ISERROR($AE17/AH17),"ns",IF($AE17/AH17&gt;200%,"x"&amp;(ROUND($AE17/AH17,1)),IF($AE17/AH17&lt;0,"ns",$AE17/AH17-1)))</f>
        <v>-1.1156953856899521E-2</v>
      </c>
      <c r="AJ17" s="199"/>
      <c r="AK17" s="198">
        <v>-2987.6747100202001</v>
      </c>
      <c r="AL17" s="196">
        <f t="shared" ref="AL17:AL30" si="7">IF(ISERROR($AE17/AK17),"ns",IF($AE17/AK17&gt;200%,"x"&amp;(ROUND($AE17/AK17,1)),IF($AE17/AK17&lt;0,"ns",$AE17/AK17-1)))</f>
        <v>7.3765512334410088E-2</v>
      </c>
      <c r="AM17" s="199"/>
      <c r="AN17" s="198">
        <v>-12529.514282180206</v>
      </c>
      <c r="AO17" s="196">
        <f t="shared" ref="AO17:AO30" si="8">IF(ISERROR($AA17/AN17),"ns",IF($AA17/AN17&gt;200%,"x"&amp;(ROUND($AA17/AN17,1)),IF($AA17/AN17&lt;0,"ns",$AA17/AN17-1)))</f>
        <v>1.7203985788488696E-2</v>
      </c>
      <c r="AS17" s="146" t="b">
        <f t="shared" si="2"/>
        <v>0</v>
      </c>
      <c r="AT17" s="146" t="b">
        <f t="shared" si="3"/>
        <v>0</v>
      </c>
      <c r="AU17" s="146" t="b">
        <f t="shared" si="4"/>
        <v>1</v>
      </c>
      <c r="AV17" s="146" t="b">
        <f t="shared" si="5"/>
        <v>0</v>
      </c>
    </row>
    <row r="18" spans="1:49" ht="13">
      <c r="A18" s="109" t="s">
        <v>119</v>
      </c>
      <c r="B18" s="36" t="s">
        <v>42</v>
      </c>
      <c r="C18" s="110"/>
      <c r="D18" s="110"/>
      <c r="E18" s="110"/>
      <c r="F18" s="111"/>
      <c r="G18" s="112"/>
      <c r="H18" s="111">
        <v>-208.20000000000002</v>
      </c>
      <c r="I18" s="111">
        <v>-37.289999999999985</v>
      </c>
      <c r="J18" s="111">
        <v>4.5919999999999996</v>
      </c>
      <c r="K18" s="111">
        <v>0</v>
      </c>
      <c r="L18" s="112">
        <v>-240.898</v>
      </c>
      <c r="M18" s="111">
        <v>-232.29000000000002</v>
      </c>
      <c r="N18" s="111">
        <v>-9.8051777258163604</v>
      </c>
      <c r="O18" s="111">
        <v>0</v>
      </c>
      <c r="P18" s="111">
        <v>0</v>
      </c>
      <c r="Q18" s="112">
        <v>-242.09517772581637</v>
      </c>
      <c r="R18" s="111">
        <v>-291.28229388248832</v>
      </c>
      <c r="S18" s="111">
        <v>-10.815904254287659</v>
      </c>
      <c r="T18" s="111">
        <v>0</v>
      </c>
      <c r="U18" s="111">
        <v>0</v>
      </c>
      <c r="V18" s="112">
        <v>-302.09819813677598</v>
      </c>
      <c r="W18" s="111">
        <v>-331.77900396668571</v>
      </c>
      <c r="X18" s="111">
        <v>-5.6986711717985052</v>
      </c>
      <c r="Y18" s="111">
        <v>-2.36</v>
      </c>
      <c r="Z18" s="111">
        <v>-3.5239115158010037E-3</v>
      </c>
      <c r="AA18" s="112">
        <v>-339.84119905</v>
      </c>
      <c r="AB18" s="112">
        <v>-360.32877207942448</v>
      </c>
      <c r="AC18" s="111">
        <v>-78.511224245599152</v>
      </c>
      <c r="AD18" s="111">
        <v>0</v>
      </c>
      <c r="AE18" s="111">
        <v>0</v>
      </c>
      <c r="AF18" s="112">
        <v>-438.83999632502366</v>
      </c>
      <c r="AG18" s="67"/>
      <c r="AH18" s="200">
        <v>-3.5239115158010037E-3</v>
      </c>
      <c r="AI18" s="196">
        <f t="shared" si="6"/>
        <v>-1</v>
      </c>
      <c r="AJ18" s="201"/>
      <c r="AK18" s="200">
        <v>0</v>
      </c>
      <c r="AL18" s="196" t="str">
        <f t="shared" si="7"/>
        <v>ns</v>
      </c>
      <c r="AM18" s="201"/>
      <c r="AN18" s="200">
        <v>-302.09819813677598</v>
      </c>
      <c r="AO18" s="196">
        <f t="shared" si="8"/>
        <v>0.1249362000369687</v>
      </c>
      <c r="AP18" s="202"/>
      <c r="AQ18" s="202"/>
      <c r="AR18" s="202"/>
      <c r="AS18" s="202" t="b">
        <f t="shared" si="2"/>
        <v>0</v>
      </c>
      <c r="AT18" s="202" t="b">
        <f t="shared" si="3"/>
        <v>0</v>
      </c>
      <c r="AU18" s="202" t="b">
        <f t="shared" si="4"/>
        <v>1</v>
      </c>
      <c r="AV18" s="202" t="b">
        <f t="shared" si="5"/>
        <v>1</v>
      </c>
      <c r="AW18" s="202"/>
    </row>
    <row r="19" spans="1:49" ht="13">
      <c r="A19" s="28" t="s">
        <v>120</v>
      </c>
      <c r="B19" s="33" t="s">
        <v>44</v>
      </c>
      <c r="C19" s="103">
        <v>1206</v>
      </c>
      <c r="D19" s="103">
        <v>1842</v>
      </c>
      <c r="E19" s="103">
        <v>1180</v>
      </c>
      <c r="F19" s="104">
        <v>1383</v>
      </c>
      <c r="G19" s="105">
        <f t="shared" si="1"/>
        <v>5611</v>
      </c>
      <c r="H19" s="104">
        <v>1018.313365890618</v>
      </c>
      <c r="I19" s="104">
        <v>1528.36757861711</v>
      </c>
      <c r="J19" s="104">
        <v>1723.6296235012701</v>
      </c>
      <c r="K19" s="104">
        <v>1633.3205673826901</v>
      </c>
      <c r="L19" s="105">
        <v>5903.6311353916899</v>
      </c>
      <c r="M19" s="235">
        <v>1556.4131927087901</v>
      </c>
      <c r="N19" s="235">
        <v>1840.35029724583</v>
      </c>
      <c r="O19" s="235">
        <v>1688.8950598905019</v>
      </c>
      <c r="P19" s="235">
        <v>1659.31495004984</v>
      </c>
      <c r="Q19" s="105">
        <v>6744.9734998949725</v>
      </c>
      <c r="R19" s="235">
        <v>1508.10669082404</v>
      </c>
      <c r="S19" s="235">
        <v>2161.5194359863735</v>
      </c>
      <c r="T19" s="235">
        <v>1855.532206765012</v>
      </c>
      <c r="U19" s="235">
        <v>1639.793622805279</v>
      </c>
      <c r="V19" s="105">
        <v>7164.9519563807144</v>
      </c>
      <c r="W19" s="235">
        <v>1466.9292344109301</v>
      </c>
      <c r="X19" s="235">
        <v>2140.4823715890652</v>
      </c>
      <c r="Y19" s="235">
        <v>2046.39708941658</v>
      </c>
      <c r="Z19" s="235">
        <v>1939.96474089039</v>
      </c>
      <c r="AA19" s="105">
        <v>7593.7734363069658</v>
      </c>
      <c r="AB19" s="105">
        <v>1582.9144249455653</v>
      </c>
      <c r="AC19" s="235">
        <v>2130.4260973929199</v>
      </c>
      <c r="AD19" s="235">
        <v>2155.5033226055298</v>
      </c>
      <c r="AE19" s="235">
        <v>2090.4386909110844</v>
      </c>
      <c r="AF19" s="105">
        <v>7959.2825358551099</v>
      </c>
      <c r="AG19" s="236"/>
      <c r="AH19" s="203">
        <v>1939.96474089039</v>
      </c>
      <c r="AI19" s="196">
        <f t="shared" si="6"/>
        <v>7.7565301496990591E-2</v>
      </c>
      <c r="AJ19" s="196"/>
      <c r="AK19" s="203">
        <v>2155.5033226055298</v>
      </c>
      <c r="AL19" s="196">
        <f t="shared" si="7"/>
        <v>-3.0185354395926622E-2</v>
      </c>
      <c r="AM19" s="196"/>
      <c r="AN19" s="203">
        <v>7164.9519563807144</v>
      </c>
      <c r="AO19" s="196">
        <f t="shared" si="8"/>
        <v>5.9849875133407782E-2</v>
      </c>
      <c r="AP19" s="197"/>
      <c r="AQ19" s="197"/>
      <c r="AR19" s="197"/>
      <c r="AS19" s="197" t="b">
        <f t="shared" si="2"/>
        <v>0</v>
      </c>
      <c r="AT19" s="197" t="b">
        <f t="shared" si="3"/>
        <v>0</v>
      </c>
      <c r="AU19" s="197" t="b">
        <f t="shared" si="4"/>
        <v>1</v>
      </c>
      <c r="AV19" s="197" t="b">
        <f t="shared" si="5"/>
        <v>0</v>
      </c>
      <c r="AW19" s="197"/>
    </row>
    <row r="20" spans="1:49" ht="13">
      <c r="A20" s="26" t="s">
        <v>121</v>
      </c>
      <c r="B20" s="34" t="s">
        <v>46</v>
      </c>
      <c r="C20" s="106">
        <v>-477</v>
      </c>
      <c r="D20" s="106">
        <v>-601</v>
      </c>
      <c r="E20" s="106">
        <v>-600</v>
      </c>
      <c r="F20" s="107">
        <v>-615</v>
      </c>
      <c r="G20" s="108">
        <f t="shared" si="1"/>
        <v>-2293</v>
      </c>
      <c r="H20" s="107">
        <v>-402.15866241056102</v>
      </c>
      <c r="I20" s="107">
        <v>-496.57518964144498</v>
      </c>
      <c r="J20" s="107">
        <v>-493.47213054313698</v>
      </c>
      <c r="K20" s="107">
        <v>-394.91271652785298</v>
      </c>
      <c r="L20" s="108">
        <v>-1787.1186991229999</v>
      </c>
      <c r="M20" s="107">
        <v>-399.39473048784401</v>
      </c>
      <c r="N20" s="107">
        <v>-351.31186864216198</v>
      </c>
      <c r="O20" s="107">
        <v>-336.63839985829901</v>
      </c>
      <c r="P20" s="107">
        <v>-335.12625726243101</v>
      </c>
      <c r="Q20" s="108">
        <v>-1422.47125625074</v>
      </c>
      <c r="R20" s="107">
        <v>-314.07068446166397</v>
      </c>
      <c r="S20" s="107">
        <v>-222.97740334627701</v>
      </c>
      <c r="T20" s="107">
        <v>-218.39224741160299</v>
      </c>
      <c r="U20" s="107">
        <v>-321.07283275348198</v>
      </c>
      <c r="V20" s="108">
        <v>-1076.5131679730298</v>
      </c>
      <c r="W20" s="107">
        <v>-224.757853838035</v>
      </c>
      <c r="X20" s="107">
        <v>-357.54365720782403</v>
      </c>
      <c r="Y20" s="107">
        <v>-334.61443079117799</v>
      </c>
      <c r="Z20" s="107">
        <v>-339.50398848768799</v>
      </c>
      <c r="AA20" s="108">
        <v>-1256.4199303247201</v>
      </c>
      <c r="AB20" s="108">
        <v>-620.878994251731</v>
      </c>
      <c r="AC20" s="107">
        <v>-907.66842270043799</v>
      </c>
      <c r="AD20" s="107">
        <v>-577.13873101525598</v>
      </c>
      <c r="AE20" s="107">
        <v>-500.46589957549497</v>
      </c>
      <c r="AF20" s="108">
        <v>-2606.1520475429202</v>
      </c>
      <c r="AH20" s="198">
        <v>-339.50398848768799</v>
      </c>
      <c r="AI20" s="196">
        <f t="shared" si="6"/>
        <v>0.47410904303306656</v>
      </c>
      <c r="AJ20" s="199"/>
      <c r="AK20" s="198">
        <v>-577.13873101525598</v>
      </c>
      <c r="AL20" s="196">
        <f t="shared" si="7"/>
        <v>-0.13284991514065314</v>
      </c>
      <c r="AM20" s="199"/>
      <c r="AN20" s="198">
        <v>-1076.5131679730298</v>
      </c>
      <c r="AO20" s="196">
        <f t="shared" si="8"/>
        <v>0.16711989012678519</v>
      </c>
      <c r="AS20" s="146" t="b">
        <f t="shared" si="2"/>
        <v>0</v>
      </c>
      <c r="AT20" s="146" t="b">
        <f t="shared" si="3"/>
        <v>0</v>
      </c>
      <c r="AU20" s="146" t="b">
        <f t="shared" si="4"/>
        <v>1</v>
      </c>
      <c r="AV20" s="146" t="b">
        <f t="shared" si="5"/>
        <v>1</v>
      </c>
    </row>
    <row r="21" spans="1:49" ht="13">
      <c r="A21" s="109" t="s">
        <v>122</v>
      </c>
      <c r="B21" s="36" t="s">
        <v>48</v>
      </c>
      <c r="C21" s="110"/>
      <c r="D21" s="110"/>
      <c r="E21" s="110"/>
      <c r="F21" s="111"/>
      <c r="G21" s="112"/>
      <c r="H21" s="111">
        <v>0</v>
      </c>
      <c r="I21" s="111">
        <v>-50</v>
      </c>
      <c r="J21" s="111">
        <v>-50</v>
      </c>
      <c r="K21" s="111">
        <v>0</v>
      </c>
      <c r="L21" s="112">
        <v>-100</v>
      </c>
      <c r="M21" s="111">
        <v>-40</v>
      </c>
      <c r="N21" s="111">
        <v>0</v>
      </c>
      <c r="O21" s="111">
        <v>-75</v>
      </c>
      <c r="P21" s="111">
        <v>0</v>
      </c>
      <c r="Q21" s="112">
        <v>-115</v>
      </c>
      <c r="R21" s="111">
        <v>0</v>
      </c>
      <c r="S21" s="111">
        <v>0</v>
      </c>
      <c r="T21" s="111">
        <v>0</v>
      </c>
      <c r="U21" s="111">
        <v>-75</v>
      </c>
      <c r="V21" s="112">
        <v>-75</v>
      </c>
      <c r="W21" s="111">
        <v>0</v>
      </c>
      <c r="X21" s="111">
        <v>0</v>
      </c>
      <c r="Y21" s="111">
        <v>0</v>
      </c>
      <c r="Z21" s="111">
        <v>0</v>
      </c>
      <c r="AA21" s="112">
        <v>0</v>
      </c>
      <c r="AB21" s="112">
        <v>0</v>
      </c>
      <c r="AC21" s="111">
        <v>0</v>
      </c>
      <c r="AD21" s="111">
        <v>0</v>
      </c>
      <c r="AE21" s="111">
        <v>0</v>
      </c>
      <c r="AF21" s="112">
        <v>0</v>
      </c>
      <c r="AG21" s="67"/>
      <c r="AH21" s="200">
        <v>0</v>
      </c>
      <c r="AI21" s="196" t="str">
        <f t="shared" si="6"/>
        <v>ns</v>
      </c>
      <c r="AJ21" s="201"/>
      <c r="AK21" s="200">
        <v>0</v>
      </c>
      <c r="AL21" s="196" t="str">
        <f t="shared" si="7"/>
        <v>ns</v>
      </c>
      <c r="AM21" s="201"/>
      <c r="AN21" s="200">
        <v>-75</v>
      </c>
      <c r="AO21" s="196">
        <f t="shared" si="8"/>
        <v>-1</v>
      </c>
      <c r="AP21" s="202"/>
      <c r="AQ21" s="202"/>
      <c r="AR21" s="202"/>
      <c r="AS21" s="202" t="b">
        <f t="shared" si="2"/>
        <v>1</v>
      </c>
      <c r="AT21" s="202" t="b">
        <f t="shared" si="3"/>
        <v>1</v>
      </c>
      <c r="AU21" s="202" t="b">
        <f t="shared" si="4"/>
        <v>1</v>
      </c>
      <c r="AV21" s="202" t="b">
        <f t="shared" si="5"/>
        <v>1</v>
      </c>
      <c r="AW21" s="202"/>
    </row>
    <row r="22" spans="1:49" ht="13">
      <c r="A22" s="26" t="s">
        <v>123</v>
      </c>
      <c r="B22" s="34" t="s">
        <v>50</v>
      </c>
      <c r="C22" s="106">
        <v>112</v>
      </c>
      <c r="D22" s="106">
        <v>6</v>
      </c>
      <c r="E22" s="106">
        <v>300</v>
      </c>
      <c r="F22" s="107">
        <v>37</v>
      </c>
      <c r="G22" s="108">
        <f t="shared" si="1"/>
        <v>455</v>
      </c>
      <c r="H22" s="107">
        <v>122.88096018447099</v>
      </c>
      <c r="I22" s="107">
        <v>120.93952110676901</v>
      </c>
      <c r="J22" s="107">
        <v>149.26324131210501</v>
      </c>
      <c r="K22" s="107">
        <v>125.219014851729</v>
      </c>
      <c r="L22" s="108">
        <v>518.30273745507395</v>
      </c>
      <c r="M22" s="237">
        <v>215.00520321477001</v>
      </c>
      <c r="N22" s="237">
        <v>116.55532078757601</v>
      </c>
      <c r="O22" s="237">
        <v>121.96533560070802</v>
      </c>
      <c r="P22" s="237">
        <v>69.381608128466198</v>
      </c>
      <c r="Q22" s="108">
        <v>522.90746773152</v>
      </c>
      <c r="R22" s="237">
        <v>92.593518188850595</v>
      </c>
      <c r="S22" s="237">
        <v>77.413676488530996</v>
      </c>
      <c r="T22" s="237">
        <v>78.1565511222975</v>
      </c>
      <c r="U22" s="237">
        <v>74.393322989579744</v>
      </c>
      <c r="V22" s="108">
        <v>322.55706878925901</v>
      </c>
      <c r="W22" s="237">
        <v>85.076258657003805</v>
      </c>
      <c r="X22" s="237">
        <v>108.140494334846</v>
      </c>
      <c r="Y22" s="237">
        <v>82.143646868313397</v>
      </c>
      <c r="Z22" s="237">
        <v>76.300647105413404</v>
      </c>
      <c r="AA22" s="108">
        <v>351.66104696557699</v>
      </c>
      <c r="AB22" s="108">
        <v>89.970224129866295</v>
      </c>
      <c r="AC22" s="237">
        <v>88.358941065060094</v>
      </c>
      <c r="AD22" s="237">
        <v>98.460315651878403</v>
      </c>
      <c r="AE22" s="237">
        <v>47.068207225128006</v>
      </c>
      <c r="AF22" s="108">
        <v>323.85768807193301</v>
      </c>
      <c r="AH22" s="198">
        <v>76.300647105413404</v>
      </c>
      <c r="AI22" s="196">
        <f t="shared" si="6"/>
        <v>-0.38312178191489288</v>
      </c>
      <c r="AJ22" s="199"/>
      <c r="AK22" s="198">
        <v>98.460315651878403</v>
      </c>
      <c r="AL22" s="196">
        <f t="shared" si="7"/>
        <v>-0.52195758348424459</v>
      </c>
      <c r="AM22" s="199"/>
      <c r="AN22" s="198">
        <v>322.55706878925901</v>
      </c>
      <c r="AO22" s="196">
        <f t="shared" si="8"/>
        <v>9.0228926885905336E-2</v>
      </c>
      <c r="AS22" s="146" t="b">
        <f t="shared" si="2"/>
        <v>0</v>
      </c>
      <c r="AT22" s="146" t="b">
        <f t="shared" si="3"/>
        <v>0</v>
      </c>
      <c r="AU22" s="146" t="b">
        <f t="shared" si="4"/>
        <v>1</v>
      </c>
      <c r="AV22" s="146" t="b">
        <f t="shared" si="5"/>
        <v>1</v>
      </c>
    </row>
    <row r="23" spans="1:49" ht="13">
      <c r="A23" s="26" t="s">
        <v>124</v>
      </c>
      <c r="B23" s="34" t="s">
        <v>52</v>
      </c>
      <c r="C23" s="106">
        <v>-2</v>
      </c>
      <c r="D23" s="106">
        <v>3</v>
      </c>
      <c r="E23" s="106">
        <v>1</v>
      </c>
      <c r="F23" s="107">
        <v>36</v>
      </c>
      <c r="G23" s="108">
        <f t="shared" si="1"/>
        <v>38</v>
      </c>
      <c r="H23" s="107">
        <v>0.18731361035244801</v>
      </c>
      <c r="I23" s="107">
        <v>2.9401205143538598</v>
      </c>
      <c r="J23" s="107">
        <v>-49.501211263497098</v>
      </c>
      <c r="K23" s="107">
        <v>-5.76697856937197</v>
      </c>
      <c r="L23" s="108">
        <v>-52.1407557081628</v>
      </c>
      <c r="M23" s="237">
        <v>-0.50882458691358601</v>
      </c>
      <c r="N23" s="237">
        <v>8.1669720406658E-2</v>
      </c>
      <c r="O23" s="237">
        <v>-2.2904748391660403</v>
      </c>
      <c r="P23" s="237">
        <v>16.4314335208073</v>
      </c>
      <c r="Q23" s="108">
        <v>13.713803815134309</v>
      </c>
      <c r="R23" s="237">
        <v>18.4007199409936</v>
      </c>
      <c r="S23" s="237">
        <v>14.0405723183242</v>
      </c>
      <c r="T23" s="237">
        <v>-9.2335157891222805E-2</v>
      </c>
      <c r="U23" s="237">
        <v>56.441791516654099</v>
      </c>
      <c r="V23" s="108">
        <v>88.790748618080698</v>
      </c>
      <c r="W23" s="237">
        <v>22.779712068167701</v>
      </c>
      <c r="X23" s="237">
        <v>-0.87683448573235201</v>
      </c>
      <c r="Y23" s="237">
        <v>17.4880288195906</v>
      </c>
      <c r="Z23" s="237">
        <v>20.499180580784</v>
      </c>
      <c r="AA23" s="108">
        <v>59.890086982809898</v>
      </c>
      <c r="AB23" s="108">
        <v>5.1514236870530397</v>
      </c>
      <c r="AC23" s="237">
        <v>82.057144461542705</v>
      </c>
      <c r="AD23" s="237">
        <v>-3.06796554304993</v>
      </c>
      <c r="AE23" s="237">
        <v>-9.1633984934306802</v>
      </c>
      <c r="AF23" s="108">
        <v>74.977204112115103</v>
      </c>
      <c r="AH23" s="198">
        <v>20.499180580784</v>
      </c>
      <c r="AI23" s="196" t="str">
        <f t="shared" si="6"/>
        <v>ns</v>
      </c>
      <c r="AJ23" s="199"/>
      <c r="AK23" s="198">
        <v>-3.06796554304993</v>
      </c>
      <c r="AL23" s="196" t="str">
        <f t="shared" si="7"/>
        <v>x3</v>
      </c>
      <c r="AM23" s="199"/>
      <c r="AN23" s="198">
        <v>88.790748618080698</v>
      </c>
      <c r="AO23" s="196">
        <f t="shared" si="8"/>
        <v>-0.32549181176050679</v>
      </c>
      <c r="AS23" s="146" t="b">
        <f t="shared" si="2"/>
        <v>0</v>
      </c>
      <c r="AT23" s="146" t="b">
        <f t="shared" si="3"/>
        <v>0</v>
      </c>
      <c r="AU23" s="146" t="b">
        <f t="shared" si="4"/>
        <v>1</v>
      </c>
      <c r="AV23" s="146" t="b">
        <f t="shared" si="5"/>
        <v>1</v>
      </c>
    </row>
    <row r="24" spans="1:49" ht="13">
      <c r="A24" s="26" t="s">
        <v>125</v>
      </c>
      <c r="B24" s="34" t="s">
        <v>54</v>
      </c>
      <c r="C24" s="106">
        <v>0</v>
      </c>
      <c r="D24" s="106">
        <v>0</v>
      </c>
      <c r="E24" s="106">
        <v>0</v>
      </c>
      <c r="F24" s="107">
        <v>0</v>
      </c>
      <c r="G24" s="108">
        <f t="shared" si="1"/>
        <v>0</v>
      </c>
      <c r="H24" s="107">
        <v>0</v>
      </c>
      <c r="I24" s="107">
        <v>0</v>
      </c>
      <c r="J24" s="107">
        <v>0</v>
      </c>
      <c r="K24" s="107">
        <v>0</v>
      </c>
      <c r="L24" s="108">
        <v>0</v>
      </c>
      <c r="M24" s="237">
        <v>0</v>
      </c>
      <c r="N24" s="237">
        <v>0</v>
      </c>
      <c r="O24" s="237">
        <v>0</v>
      </c>
      <c r="P24" s="237">
        <v>3.5570414499375147E-4</v>
      </c>
      <c r="Q24" s="108">
        <v>3.5570414499375147E-4</v>
      </c>
      <c r="R24" s="237">
        <v>0</v>
      </c>
      <c r="S24" s="237">
        <v>0</v>
      </c>
      <c r="T24" s="237">
        <v>0</v>
      </c>
      <c r="U24" s="237">
        <v>0</v>
      </c>
      <c r="V24" s="108">
        <v>0</v>
      </c>
      <c r="W24" s="237">
        <v>0</v>
      </c>
      <c r="X24" s="237">
        <v>0</v>
      </c>
      <c r="Y24" s="237">
        <v>0</v>
      </c>
      <c r="Z24" s="237">
        <v>0</v>
      </c>
      <c r="AA24" s="108">
        <v>0</v>
      </c>
      <c r="AB24" s="108">
        <v>0</v>
      </c>
      <c r="AC24" s="237">
        <v>0</v>
      </c>
      <c r="AD24" s="237">
        <v>0</v>
      </c>
      <c r="AE24" s="237">
        <v>0</v>
      </c>
      <c r="AF24" s="108">
        <v>0</v>
      </c>
      <c r="AH24" s="198">
        <v>0</v>
      </c>
      <c r="AI24" s="196" t="str">
        <f t="shared" si="6"/>
        <v>ns</v>
      </c>
      <c r="AJ24" s="199"/>
      <c r="AK24" s="198">
        <v>0</v>
      </c>
      <c r="AL24" s="196" t="str">
        <f t="shared" si="7"/>
        <v>ns</v>
      </c>
      <c r="AM24" s="199"/>
      <c r="AN24" s="198">
        <v>0</v>
      </c>
      <c r="AO24" s="196" t="str">
        <f t="shared" si="8"/>
        <v>ns</v>
      </c>
      <c r="AS24" s="146" t="b">
        <f t="shared" si="2"/>
        <v>1</v>
      </c>
      <c r="AT24" s="146" t="b">
        <f t="shared" si="3"/>
        <v>1</v>
      </c>
      <c r="AU24" s="146" t="b">
        <f t="shared" si="4"/>
        <v>1</v>
      </c>
      <c r="AV24" s="146" t="b">
        <f t="shared" si="5"/>
        <v>1</v>
      </c>
    </row>
    <row r="25" spans="1:49" ht="13">
      <c r="A25" s="28" t="s">
        <v>126</v>
      </c>
      <c r="B25" s="33" t="s">
        <v>56</v>
      </c>
      <c r="C25" s="103">
        <v>839</v>
      </c>
      <c r="D25" s="103">
        <v>1250</v>
      </c>
      <c r="E25" s="103">
        <v>881</v>
      </c>
      <c r="F25" s="104">
        <v>841</v>
      </c>
      <c r="G25" s="105">
        <f t="shared" si="1"/>
        <v>3811</v>
      </c>
      <c r="H25" s="104">
        <v>739.22297727488103</v>
      </c>
      <c r="I25" s="104">
        <v>1155.6720305967799</v>
      </c>
      <c r="J25" s="104">
        <v>1329.9195230067421</v>
      </c>
      <c r="K25" s="104">
        <v>1357.859887137198</v>
      </c>
      <c r="L25" s="105">
        <v>4582.6744180156102</v>
      </c>
      <c r="M25" s="235">
        <v>1371.5148408488001</v>
      </c>
      <c r="N25" s="235">
        <v>1605.6754191116499</v>
      </c>
      <c r="O25" s="235">
        <v>1471.931520793752</v>
      </c>
      <c r="P25" s="235">
        <v>1410.0020901408302</v>
      </c>
      <c r="Q25" s="105">
        <v>5859.1238708950314</v>
      </c>
      <c r="R25" s="235">
        <v>1305.0302444922199</v>
      </c>
      <c r="S25" s="235">
        <v>2029.9962814469534</v>
      </c>
      <c r="T25" s="235">
        <v>1715.2041753178119</v>
      </c>
      <c r="U25" s="235">
        <v>1449.5559045580289</v>
      </c>
      <c r="V25" s="105">
        <v>6499.7866058150248</v>
      </c>
      <c r="W25" s="235">
        <v>1350.02735129807</v>
      </c>
      <c r="X25" s="235">
        <v>1890.2023742303552</v>
      </c>
      <c r="Y25" s="235">
        <v>1811.4143343133101</v>
      </c>
      <c r="Z25" s="235">
        <v>1697.2605800889</v>
      </c>
      <c r="AA25" s="105">
        <v>6748.9046399306253</v>
      </c>
      <c r="AB25" s="105">
        <v>1057.1570785107556</v>
      </c>
      <c r="AC25" s="235">
        <v>1393.1737602190901</v>
      </c>
      <c r="AD25" s="235">
        <v>1673.7569416991</v>
      </c>
      <c r="AE25" s="235">
        <v>1627.8776000672894</v>
      </c>
      <c r="AF25" s="105">
        <v>5751.96538049623</v>
      </c>
      <c r="AG25" s="236"/>
      <c r="AH25" s="195">
        <v>1697.2605800889</v>
      </c>
      <c r="AI25" s="196">
        <f t="shared" si="6"/>
        <v>-4.0879391671240217E-2</v>
      </c>
      <c r="AJ25" s="196"/>
      <c r="AK25" s="195">
        <v>1673.7569416991</v>
      </c>
      <c r="AL25" s="196">
        <f t="shared" si="7"/>
        <v>-2.7410994086893292E-2</v>
      </c>
      <c r="AM25" s="196"/>
      <c r="AN25" s="195">
        <v>6499.7866058150248</v>
      </c>
      <c r="AO25" s="196">
        <f t="shared" si="8"/>
        <v>3.8327109676604909E-2</v>
      </c>
      <c r="AP25" s="197"/>
      <c r="AQ25" s="197"/>
      <c r="AR25" s="197"/>
      <c r="AS25" s="197" t="b">
        <f t="shared" si="2"/>
        <v>0</v>
      </c>
      <c r="AT25" s="197" t="b">
        <f t="shared" si="3"/>
        <v>0</v>
      </c>
      <c r="AU25" s="197" t="b">
        <f t="shared" si="4"/>
        <v>1</v>
      </c>
      <c r="AV25" s="197" t="b">
        <f t="shared" si="5"/>
        <v>0</v>
      </c>
      <c r="AW25" s="197"/>
    </row>
    <row r="26" spans="1:49" ht="13">
      <c r="A26" s="26" t="s">
        <v>58</v>
      </c>
      <c r="B26" s="34" t="s">
        <v>58</v>
      </c>
      <c r="C26" s="106">
        <v>-288</v>
      </c>
      <c r="D26" s="106">
        <v>-429</v>
      </c>
      <c r="E26" s="106">
        <v>-93</v>
      </c>
      <c r="F26" s="107">
        <v>-88</v>
      </c>
      <c r="G26" s="108">
        <f t="shared" si="1"/>
        <v>-898</v>
      </c>
      <c r="H26" s="107">
        <v>-237.86261299316689</v>
      </c>
      <c r="I26" s="107">
        <v>-243.739606122699</v>
      </c>
      <c r="J26" s="107">
        <v>-196.40552272591549</v>
      </c>
      <c r="K26" s="107">
        <v>-311.02250452250291</v>
      </c>
      <c r="L26" s="108">
        <v>-989.03024636428518</v>
      </c>
      <c r="M26" s="237">
        <v>-374.66665560163597</v>
      </c>
      <c r="N26" s="237">
        <v>-306.5256252243077</v>
      </c>
      <c r="O26" s="237">
        <v>-364.33472383492585</v>
      </c>
      <c r="P26" s="237">
        <v>-387.01530234223202</v>
      </c>
      <c r="Q26" s="108">
        <v>-1432.5423070031018</v>
      </c>
      <c r="R26" s="237">
        <v>-362.15633086949214</v>
      </c>
      <c r="S26" s="237">
        <v>-438.83717340088987</v>
      </c>
      <c r="T26" s="237">
        <v>-449.24072386771365</v>
      </c>
      <c r="U26" s="237">
        <v>-220.8583927767223</v>
      </c>
      <c r="V26" s="108">
        <v>-1471.092620914817</v>
      </c>
      <c r="W26" s="237">
        <v>-408.55650517981957</v>
      </c>
      <c r="X26" s="237">
        <v>-494.36197914111932</v>
      </c>
      <c r="Y26" s="237">
        <v>-437.22508235378797</v>
      </c>
      <c r="Z26" s="237">
        <v>-218.54335165118516</v>
      </c>
      <c r="AA26" s="108">
        <v>-1558.6869183259112</v>
      </c>
      <c r="AB26" s="108">
        <v>-243.45079833038358</v>
      </c>
      <c r="AC26" s="237">
        <v>-157.89272281411189</v>
      </c>
      <c r="AD26" s="237">
        <v>-354.17073345825202</v>
      </c>
      <c r="AE26" s="237">
        <v>-469.03914980336401</v>
      </c>
      <c r="AF26" s="108">
        <v>-1224.5534044061085</v>
      </c>
      <c r="AH26" s="198">
        <v>-218.54335165118516</v>
      </c>
      <c r="AI26" s="196" t="str">
        <f t="shared" si="6"/>
        <v>x2,1</v>
      </c>
      <c r="AJ26" s="199"/>
      <c r="AK26" s="198">
        <v>-354.17073345825202</v>
      </c>
      <c r="AL26" s="196">
        <f t="shared" si="7"/>
        <v>0.32433062784012368</v>
      </c>
      <c r="AM26" s="199"/>
      <c r="AN26" s="198">
        <v>-1471.092620914817</v>
      </c>
      <c r="AO26" s="196">
        <f t="shared" si="8"/>
        <v>5.9543699809073036E-2</v>
      </c>
      <c r="AS26" s="146" t="b">
        <f t="shared" si="2"/>
        <v>0</v>
      </c>
      <c r="AT26" s="146" t="b">
        <f t="shared" si="3"/>
        <v>0</v>
      </c>
      <c r="AU26" s="146" t="b">
        <f t="shared" si="4"/>
        <v>1</v>
      </c>
      <c r="AV26" s="146" t="b">
        <f t="shared" si="5"/>
        <v>1</v>
      </c>
    </row>
    <row r="27" spans="1:49" ht="13">
      <c r="A27" s="26" t="s">
        <v>127</v>
      </c>
      <c r="B27" s="34" t="s">
        <v>60</v>
      </c>
      <c r="C27" s="106">
        <v>347</v>
      </c>
      <c r="D27" s="106">
        <v>231</v>
      </c>
      <c r="E27" s="106">
        <v>247</v>
      </c>
      <c r="F27" s="107">
        <v>233</v>
      </c>
      <c r="G27" s="108">
        <f t="shared" si="1"/>
        <v>1058</v>
      </c>
      <c r="H27" s="107">
        <v>-2.1000000000000001E-2</v>
      </c>
      <c r="I27" s="107">
        <v>11.278</v>
      </c>
      <c r="J27" s="107">
        <v>-7.2000000000116415E-2</v>
      </c>
      <c r="K27" s="107">
        <v>19.619996564005302</v>
      </c>
      <c r="L27" s="108">
        <v>30.804996564010025</v>
      </c>
      <c r="M27" s="237">
        <v>14.6943888296945</v>
      </c>
      <c r="N27" s="237">
        <v>30.775124597533999</v>
      </c>
      <c r="O27" s="237">
        <v>-2.4632340958300198</v>
      </c>
      <c r="P27" s="237">
        <v>-22.941269675061999</v>
      </c>
      <c r="Q27" s="108">
        <v>20.0650096563365</v>
      </c>
      <c r="R27" s="237">
        <v>-0.76100000000000001</v>
      </c>
      <c r="S27" s="237">
        <v>-1.0740000000000001</v>
      </c>
      <c r="T27" s="237">
        <v>-1.161</v>
      </c>
      <c r="U27" s="237">
        <v>-2.5999999999999999E-2</v>
      </c>
      <c r="V27" s="108">
        <v>-3.0219999999999998</v>
      </c>
      <c r="W27" s="237">
        <v>-4.0000000000000001E-3</v>
      </c>
      <c r="X27" s="237">
        <v>8.2469999999999999</v>
      </c>
      <c r="Y27" s="237">
        <v>4.0000000000000001E-3</v>
      </c>
      <c r="Z27" s="237">
        <v>-0.21010789188629531</v>
      </c>
      <c r="AA27" s="108">
        <v>8.0368921081137046</v>
      </c>
      <c r="AB27" s="108">
        <v>-0.40873503782354398</v>
      </c>
      <c r="AC27" s="237">
        <v>-0.147858773948324</v>
      </c>
      <c r="AD27" s="237">
        <v>-0.43499486647999674</v>
      </c>
      <c r="AE27" s="237">
        <v>0.99124276707338765</v>
      </c>
      <c r="AF27" s="108">
        <v>-3.4591117801596738E-4</v>
      </c>
      <c r="AH27" s="198">
        <v>-0.21010789188629531</v>
      </c>
      <c r="AI27" s="196" t="str">
        <f t="shared" si="6"/>
        <v>ns</v>
      </c>
      <c r="AJ27" s="199"/>
      <c r="AK27" s="198">
        <v>-0.43499486647999674</v>
      </c>
      <c r="AL27" s="196" t="str">
        <f t="shared" si="7"/>
        <v>ns</v>
      </c>
      <c r="AM27" s="199"/>
      <c r="AN27" s="198">
        <v>-3.0219999999999998</v>
      </c>
      <c r="AO27" s="196" t="str">
        <f t="shared" si="8"/>
        <v>ns</v>
      </c>
      <c r="AS27" s="146" t="b">
        <f t="shared" si="2"/>
        <v>0</v>
      </c>
      <c r="AT27" s="146" t="b">
        <f t="shared" si="3"/>
        <v>0</v>
      </c>
      <c r="AU27" s="146" t="b">
        <f t="shared" si="4"/>
        <v>1</v>
      </c>
      <c r="AV27" s="146" t="b">
        <f t="shared" si="5"/>
        <v>1</v>
      </c>
    </row>
    <row r="28" spans="1:49" ht="13">
      <c r="A28" s="28" t="s">
        <v>128</v>
      </c>
      <c r="B28" s="33" t="s">
        <v>62</v>
      </c>
      <c r="C28" s="103">
        <v>898</v>
      </c>
      <c r="D28" s="103">
        <v>1052</v>
      </c>
      <c r="E28" s="103">
        <v>1035</v>
      </c>
      <c r="F28" s="104">
        <v>986</v>
      </c>
      <c r="G28" s="105">
        <f t="shared" si="1"/>
        <v>3971</v>
      </c>
      <c r="H28" s="104">
        <v>501.33936428171501</v>
      </c>
      <c r="I28" s="104">
        <v>923.2104244740799</v>
      </c>
      <c r="J28" s="104">
        <v>1133.4420002808279</v>
      </c>
      <c r="K28" s="104">
        <v>1066.457379178702</v>
      </c>
      <c r="L28" s="105">
        <v>3624.449168215328</v>
      </c>
      <c r="M28" s="235">
        <v>1011.542574076862</v>
      </c>
      <c r="N28" s="235">
        <v>1329.9249184848763</v>
      </c>
      <c r="O28" s="235">
        <v>1105.1335628629943</v>
      </c>
      <c r="P28" s="235">
        <v>1000.045518123535</v>
      </c>
      <c r="Q28" s="105">
        <v>4446.6465735482698</v>
      </c>
      <c r="R28" s="235">
        <v>942.11291362272686</v>
      </c>
      <c r="S28" s="235">
        <v>1590.0851080460636</v>
      </c>
      <c r="T28" s="235">
        <v>1264.8024514501044</v>
      </c>
      <c r="U28" s="235">
        <v>1228.6715117813028</v>
      </c>
      <c r="V28" s="105">
        <v>5025.6719849001975</v>
      </c>
      <c r="W28" s="235">
        <v>941.46684611824435</v>
      </c>
      <c r="X28" s="235">
        <v>1404.0873950892299</v>
      </c>
      <c r="Y28" s="235">
        <v>1374.19325195952</v>
      </c>
      <c r="Z28" s="235">
        <v>1478.50712054583</v>
      </c>
      <c r="AA28" s="105">
        <v>5198.2546137128302</v>
      </c>
      <c r="AB28" s="105">
        <v>813.29754514254898</v>
      </c>
      <c r="AC28" s="235">
        <v>1235.1331786310291</v>
      </c>
      <c r="AD28" s="235">
        <v>1319.151213374372</v>
      </c>
      <c r="AE28" s="235">
        <v>1159.8296930309984</v>
      </c>
      <c r="AF28" s="105">
        <v>4527.4116301789418</v>
      </c>
      <c r="AG28" s="236"/>
      <c r="AH28" s="195">
        <v>1478.50712054583</v>
      </c>
      <c r="AI28" s="196">
        <f t="shared" si="6"/>
        <v>-0.21554000186159628</v>
      </c>
      <c r="AJ28" s="196"/>
      <c r="AK28" s="195">
        <v>1319.151213374372</v>
      </c>
      <c r="AL28" s="196">
        <f t="shared" si="7"/>
        <v>-0.1207757827367123</v>
      </c>
      <c r="AM28" s="196"/>
      <c r="AN28" s="195">
        <v>5025.6719849001975</v>
      </c>
      <c r="AO28" s="196">
        <f t="shared" si="8"/>
        <v>3.434020949460348E-2</v>
      </c>
      <c r="AP28" s="197"/>
      <c r="AQ28" s="197"/>
      <c r="AR28" s="197"/>
      <c r="AS28" s="197" t="b">
        <f t="shared" si="2"/>
        <v>0</v>
      </c>
      <c r="AT28" s="197" t="b">
        <f t="shared" si="3"/>
        <v>0</v>
      </c>
      <c r="AU28" s="197" t="b">
        <f t="shared" si="4"/>
        <v>1</v>
      </c>
      <c r="AV28" s="197" t="b">
        <f t="shared" si="5"/>
        <v>1</v>
      </c>
      <c r="AW28" s="197"/>
    </row>
    <row r="29" spans="1:49" ht="13">
      <c r="A29" s="26" t="s">
        <v>129</v>
      </c>
      <c r="B29" s="34" t="s">
        <v>64</v>
      </c>
      <c r="C29" s="107">
        <v>-114</v>
      </c>
      <c r="D29" s="107">
        <v>-132</v>
      </c>
      <c r="E29" s="107">
        <v>-105</v>
      </c>
      <c r="F29" s="107">
        <v>-104</v>
      </c>
      <c r="G29" s="108">
        <f>(SUM(C29:F29))</f>
        <v>-455</v>
      </c>
      <c r="H29" s="107">
        <v>-106.815318217807</v>
      </c>
      <c r="I29" s="107">
        <v>-104.82709775889499</v>
      </c>
      <c r="J29" s="107">
        <v>-114.53584888268219</v>
      </c>
      <c r="K29" s="107">
        <v>-108.20227114728401</v>
      </c>
      <c r="L29" s="108">
        <v>-434.38053600666888</v>
      </c>
      <c r="M29" s="237">
        <v>-115.123344209574</v>
      </c>
      <c r="N29" s="237">
        <v>-144.63724115870031</v>
      </c>
      <c r="O29" s="237">
        <v>-139.12355094272036</v>
      </c>
      <c r="P29" s="237">
        <v>-122.53800865465702</v>
      </c>
      <c r="Q29" s="108">
        <v>-521.42214496565168</v>
      </c>
      <c r="R29" s="237">
        <v>-154.42466046675369</v>
      </c>
      <c r="S29" s="237">
        <v>-172.48183674825438</v>
      </c>
      <c r="T29" s="237">
        <v>-131.7391779728664</v>
      </c>
      <c r="U29" s="237">
        <v>-161.5809256740724</v>
      </c>
      <c r="V29" s="108">
        <v>-620.22660086194787</v>
      </c>
      <c r="W29" s="237">
        <v>-145.8323622116003</v>
      </c>
      <c r="X29" s="237">
        <v>-161.74780671188137</v>
      </c>
      <c r="Y29" s="237">
        <v>-147.69698806434801</v>
      </c>
      <c r="Z29" s="237">
        <v>-160.59515683993303</v>
      </c>
      <c r="AA29" s="108">
        <v>-615.8723138277627</v>
      </c>
      <c r="AB29" s="108">
        <v>-161.70252073195209</v>
      </c>
      <c r="AC29" s="237">
        <v>-128.51762827180033</v>
      </c>
      <c r="AD29" s="237">
        <v>-203.74998915027365</v>
      </c>
      <c r="AE29" s="237">
        <v>-184.7102080759918</v>
      </c>
      <c r="AF29" s="108">
        <v>-678.68034623001813</v>
      </c>
      <c r="AH29" s="198">
        <v>-160.59515683993303</v>
      </c>
      <c r="AI29" s="196">
        <f t="shared" si="6"/>
        <v>0.15016051362056038</v>
      </c>
      <c r="AJ29" s="199"/>
      <c r="AK29" s="198">
        <v>-203.74998915027365</v>
      </c>
      <c r="AL29" s="196">
        <f t="shared" si="7"/>
        <v>-9.3446783254742982E-2</v>
      </c>
      <c r="AM29" s="199"/>
      <c r="AN29" s="198">
        <v>-620.22660086194787</v>
      </c>
      <c r="AO29" s="196">
        <f t="shared" si="8"/>
        <v>-7.0204777223903392E-3</v>
      </c>
      <c r="AS29" s="146" t="b">
        <f t="shared" si="2"/>
        <v>0</v>
      </c>
      <c r="AT29" s="146" t="b">
        <f t="shared" si="3"/>
        <v>0</v>
      </c>
      <c r="AU29" s="146" t="b">
        <f t="shared" si="4"/>
        <v>1</v>
      </c>
      <c r="AV29" s="146" t="b">
        <f t="shared" si="5"/>
        <v>0</v>
      </c>
    </row>
    <row r="30" spans="1:49" ht="13">
      <c r="A30" s="28" t="s">
        <v>130</v>
      </c>
      <c r="B30" s="41" t="s">
        <v>66</v>
      </c>
      <c r="C30" s="105">
        <v>784</v>
      </c>
      <c r="D30" s="105">
        <v>920</v>
      </c>
      <c r="E30" s="105">
        <v>930</v>
      </c>
      <c r="F30" s="105">
        <v>882</v>
      </c>
      <c r="G30" s="105">
        <f t="shared" si="1"/>
        <v>3516</v>
      </c>
      <c r="H30" s="105">
        <v>394.52404606390701</v>
      </c>
      <c r="I30" s="105">
        <v>818.38332671519004</v>
      </c>
      <c r="J30" s="105">
        <v>1018.9061513981399</v>
      </c>
      <c r="K30" s="105">
        <v>958.25510803141606</v>
      </c>
      <c r="L30" s="105">
        <v>3190.0686322086599</v>
      </c>
      <c r="M30" s="238">
        <v>896.41922986728798</v>
      </c>
      <c r="N30" s="238">
        <v>1185.287677326176</v>
      </c>
      <c r="O30" s="238">
        <v>966.01001192026581</v>
      </c>
      <c r="P30" s="238">
        <v>877.50750946888002</v>
      </c>
      <c r="Q30" s="105">
        <v>3925.2244285826118</v>
      </c>
      <c r="R30" s="238">
        <v>787.68825315597212</v>
      </c>
      <c r="S30" s="238">
        <v>1417.6032712978122</v>
      </c>
      <c r="T30" s="238">
        <v>1133.063273477233</v>
      </c>
      <c r="U30" s="238">
        <v>1067.0905861072272</v>
      </c>
      <c r="V30" s="105">
        <v>4405.4453840382566</v>
      </c>
      <c r="W30" s="238">
        <v>795.63448390664416</v>
      </c>
      <c r="X30" s="238">
        <v>1242.3395883773485</v>
      </c>
      <c r="Y30" s="238">
        <v>1226.4962638951699</v>
      </c>
      <c r="Z30" s="238">
        <v>1317.9119637059</v>
      </c>
      <c r="AA30" s="105">
        <v>4582.382299885071</v>
      </c>
      <c r="AB30" s="105">
        <v>651.59502441059681</v>
      </c>
      <c r="AC30" s="238">
        <v>1106.6155503592267</v>
      </c>
      <c r="AD30" s="238">
        <v>1115.4012242240933</v>
      </c>
      <c r="AE30" s="238">
        <v>975.11948495500644</v>
      </c>
      <c r="AF30" s="105">
        <v>3848.7312839489236</v>
      </c>
      <c r="AG30" s="236"/>
      <c r="AH30" s="195">
        <v>1317.9119637059</v>
      </c>
      <c r="AI30" s="196">
        <f t="shared" si="6"/>
        <v>-0.26010271413500108</v>
      </c>
      <c r="AJ30" s="196"/>
      <c r="AK30" s="195">
        <v>1115.4012242240933</v>
      </c>
      <c r="AL30" s="196">
        <f t="shared" si="7"/>
        <v>-0.12576796243582311</v>
      </c>
      <c r="AM30" s="196"/>
      <c r="AN30" s="195">
        <v>4405.4453840382566</v>
      </c>
      <c r="AO30" s="196">
        <f t="shared" si="8"/>
        <v>4.0163229917204113E-2</v>
      </c>
      <c r="AP30" s="197"/>
      <c r="AQ30" s="197"/>
      <c r="AR30" s="197"/>
      <c r="AS30" s="197" t="b">
        <f t="shared" si="2"/>
        <v>0</v>
      </c>
      <c r="AT30" s="197" t="b">
        <f t="shared" si="3"/>
        <v>0</v>
      </c>
      <c r="AU30" s="197" t="b">
        <f t="shared" si="4"/>
        <v>1</v>
      </c>
      <c r="AV30" s="197" t="b">
        <f t="shared" si="5"/>
        <v>0</v>
      </c>
      <c r="AW30" s="197"/>
    </row>
    <row r="31" spans="1:49" ht="13">
      <c r="A31" s="26"/>
      <c r="B31" s="26"/>
      <c r="C31" s="79"/>
      <c r="D31" s="79"/>
      <c r="E31" s="79"/>
      <c r="F31" s="79"/>
      <c r="G31" s="79"/>
      <c r="H31" s="79"/>
      <c r="I31" s="79"/>
      <c r="J31" s="79"/>
      <c r="K31" s="79"/>
      <c r="L31" s="79"/>
      <c r="M31" s="239"/>
      <c r="N31" s="239"/>
      <c r="O31" s="239"/>
      <c r="P31" s="239"/>
      <c r="Q31" s="79"/>
      <c r="R31" s="239"/>
      <c r="S31" s="239"/>
      <c r="T31" s="239"/>
      <c r="U31" s="239"/>
      <c r="V31" s="79"/>
      <c r="W31" s="239"/>
      <c r="X31" s="239"/>
      <c r="Y31" s="239"/>
      <c r="Z31" s="239"/>
      <c r="AA31" s="239"/>
      <c r="AB31" s="239"/>
      <c r="AC31" s="239"/>
      <c r="AD31" s="239"/>
      <c r="AE31" s="239"/>
      <c r="AF31" s="239"/>
      <c r="AH31" s="204"/>
      <c r="AI31" s="205"/>
      <c r="AJ31" s="205"/>
      <c r="AK31" s="204"/>
      <c r="AL31" s="205"/>
      <c r="AM31" s="205"/>
      <c r="AN31" s="204"/>
      <c r="AO31" s="205"/>
    </row>
    <row r="32" spans="1:49" ht="13">
      <c r="A32" s="26"/>
      <c r="M32" s="156"/>
      <c r="N32" s="156"/>
      <c r="AI32" s="205"/>
      <c r="AJ32" s="205"/>
      <c r="AL32" s="205"/>
      <c r="AM32" s="205"/>
      <c r="AO32" s="205"/>
    </row>
    <row r="33" spans="1:49" ht="16" thickBot="1">
      <c r="A33" s="26"/>
      <c r="B33" s="29" t="s">
        <v>131</v>
      </c>
      <c r="C33" s="102"/>
      <c r="D33" s="102"/>
      <c r="E33" s="102"/>
      <c r="F33" s="102"/>
      <c r="G33" s="102"/>
      <c r="H33" s="102"/>
      <c r="I33" s="102"/>
      <c r="J33" s="102"/>
      <c r="K33" s="102"/>
      <c r="L33" s="102"/>
      <c r="M33" s="158"/>
      <c r="N33" s="158"/>
      <c r="O33" s="158"/>
      <c r="P33" s="158"/>
      <c r="Q33" s="102"/>
      <c r="R33" s="158"/>
      <c r="S33" s="158"/>
      <c r="T33" s="158"/>
      <c r="U33" s="158"/>
      <c r="V33" s="102"/>
      <c r="W33" s="158"/>
      <c r="X33" s="158"/>
      <c r="Y33" s="158"/>
      <c r="Z33" s="158"/>
      <c r="AA33" s="158"/>
      <c r="AB33" s="158"/>
      <c r="AC33" s="158"/>
      <c r="AD33" s="158"/>
      <c r="AE33" s="158"/>
      <c r="AF33" s="158"/>
      <c r="AH33" s="159"/>
      <c r="AI33" s="160"/>
      <c r="AJ33" s="160"/>
      <c r="AK33" s="159"/>
      <c r="AL33" s="160"/>
      <c r="AM33" s="160"/>
      <c r="AN33" s="159"/>
      <c r="AO33" s="160"/>
    </row>
    <row r="34" spans="1:49" ht="13">
      <c r="A34" s="26"/>
      <c r="M34" s="156"/>
      <c r="N34" s="156"/>
      <c r="AI34" s="143"/>
      <c r="AJ34" s="143"/>
      <c r="AL34" s="143"/>
      <c r="AM34" s="143"/>
      <c r="AO34" s="143"/>
    </row>
    <row r="35" spans="1:49" ht="26">
      <c r="A35" s="26"/>
      <c r="B35" s="30" t="s">
        <v>36</v>
      </c>
      <c r="C35" s="70" t="str">
        <f t="shared" ref="C35:AF35" si="9">C$14</f>
        <v>Q1-15
Underlying</v>
      </c>
      <c r="D35" s="70" t="str">
        <f t="shared" si="9"/>
        <v>Q2-15
Underlying</v>
      </c>
      <c r="E35" s="70" t="str">
        <f t="shared" si="9"/>
        <v>Q3-15
Underlying</v>
      </c>
      <c r="F35" s="70" t="str">
        <f t="shared" si="9"/>
        <v>Q4-15
Underlying</v>
      </c>
      <c r="G35" s="70" t="str">
        <f t="shared" si="9"/>
        <v>FY-2015
Underlying</v>
      </c>
      <c r="H35" s="70" t="str">
        <f t="shared" si="9"/>
        <v>Q1-16
Underlying</v>
      </c>
      <c r="I35" s="70" t="str">
        <f t="shared" si="9"/>
        <v>Q2-16
Underlying</v>
      </c>
      <c r="J35" s="70" t="str">
        <f t="shared" si="9"/>
        <v>Q3-16
Underlying</v>
      </c>
      <c r="K35" s="70" t="str">
        <f t="shared" si="9"/>
        <v>Q4-16
Underlying</v>
      </c>
      <c r="L35" s="70" t="str">
        <f t="shared" si="9"/>
        <v>FY-2016
Underlying</v>
      </c>
      <c r="M35" s="69" t="str">
        <f t="shared" si="9"/>
        <v>Q1-17
Underlying</v>
      </c>
      <c r="N35" s="69" t="str">
        <f t="shared" si="9"/>
        <v>Q2-17
Underlying</v>
      </c>
      <c r="O35" s="69" t="str">
        <f t="shared" si="9"/>
        <v>Q3-17
Underlying</v>
      </c>
      <c r="P35" s="69" t="str">
        <f t="shared" si="9"/>
        <v>Q4-17
Underlying</v>
      </c>
      <c r="Q35" s="70" t="str">
        <f t="shared" si="9"/>
        <v>FY-2017
Underlying</v>
      </c>
      <c r="R35" s="69" t="str">
        <f t="shared" si="9"/>
        <v>Q1-18
Underlying</v>
      </c>
      <c r="S35" s="69" t="str">
        <f t="shared" si="9"/>
        <v>Q2-18
Underlying</v>
      </c>
      <c r="T35" s="69" t="str">
        <f t="shared" si="9"/>
        <v>Q3-18
Underlying</v>
      </c>
      <c r="U35" s="69" t="str">
        <f t="shared" si="9"/>
        <v>Q4-18
Underlying</v>
      </c>
      <c r="V35" s="70" t="str">
        <f t="shared" si="9"/>
        <v>FY-2018
Underlying</v>
      </c>
      <c r="W35" s="69" t="str">
        <f t="shared" si="9"/>
        <v>Q1-19
Underlying</v>
      </c>
      <c r="X35" s="69" t="str">
        <f t="shared" si="9"/>
        <v>Q2-19
Underlying</v>
      </c>
      <c r="Y35" s="69" t="str">
        <f t="shared" si="9"/>
        <v>Q3-19
Underlying</v>
      </c>
      <c r="Z35" s="69" t="str">
        <f t="shared" si="9"/>
        <v>Q4-19
Underlying</v>
      </c>
      <c r="AA35" s="69" t="str">
        <f t="shared" si="9"/>
        <v>FY-2019
Underlying</v>
      </c>
      <c r="AB35" s="69" t="str">
        <f t="shared" si="9"/>
        <v>Q1-20
Underlying</v>
      </c>
      <c r="AC35" s="69" t="str">
        <f t="shared" si="9"/>
        <v>Q2-20
Underlying</v>
      </c>
      <c r="AD35" s="69" t="str">
        <f t="shared" si="9"/>
        <v>Q3-20
Underlying</v>
      </c>
      <c r="AE35" s="69" t="str">
        <f t="shared" si="9"/>
        <v>Q4-20
Underlying</v>
      </c>
      <c r="AF35" s="69" t="str">
        <f t="shared" si="9"/>
        <v>FY-2020
Underlying</v>
      </c>
      <c r="AH35" s="162" t="str">
        <f t="shared" ref="AH35" si="10">AH$14</f>
        <v>Q4-19
Underlying</v>
      </c>
      <c r="AI35" s="162" t="str">
        <f>AI$14</f>
        <v>Q4/Q4</v>
      </c>
      <c r="AJ35" s="162"/>
      <c r="AK35" s="162" t="str">
        <f>AK$14</f>
        <v>Q3-20
Underlying</v>
      </c>
      <c r="AL35" s="162" t="str">
        <f>AL$14</f>
        <v>Q4/Q3</v>
      </c>
      <c r="AM35" s="162"/>
      <c r="AN35" s="162" t="str">
        <f>AN$14</f>
        <v>FY-2018
Underlying</v>
      </c>
      <c r="AO35" s="162" t="str">
        <f>AO$14</f>
        <v>FY/FY</v>
      </c>
    </row>
    <row r="36" spans="1:49" ht="13">
      <c r="A36" s="26"/>
      <c r="B36" s="31"/>
      <c r="M36" s="156"/>
      <c r="N36" s="156"/>
      <c r="AI36" s="205"/>
      <c r="AJ36" s="205"/>
      <c r="AL36" s="205"/>
      <c r="AM36" s="205"/>
      <c r="AO36" s="205"/>
    </row>
    <row r="37" spans="1:49" ht="13">
      <c r="A37" s="26" t="s">
        <v>132</v>
      </c>
      <c r="B37" s="33" t="s">
        <v>38</v>
      </c>
      <c r="C37" s="73">
        <v>1170</v>
      </c>
      <c r="D37" s="73">
        <v>1177</v>
      </c>
      <c r="E37" s="73">
        <v>1121</v>
      </c>
      <c r="F37" s="73">
        <v>1146</v>
      </c>
      <c r="G37" s="105">
        <f t="shared" ref="G37:G50" si="11">SUM(C37:F37)</f>
        <v>4614</v>
      </c>
      <c r="H37" s="73">
        <v>1178.1730641172101</v>
      </c>
      <c r="I37" s="73">
        <v>1164.39098443597</v>
      </c>
      <c r="J37" s="73">
        <v>1107.58396250491</v>
      </c>
      <c r="K37" s="73">
        <v>1293.44360353457</v>
      </c>
      <c r="L37" s="105">
        <v>4743.5916145926603</v>
      </c>
      <c r="M37" s="164">
        <v>1250.3218087108301</v>
      </c>
      <c r="N37" s="164">
        <v>1150.5419608503601</v>
      </c>
      <c r="O37" s="164">
        <v>1302.3448382067199</v>
      </c>
      <c r="P37" s="164">
        <v>1560.2449185871001</v>
      </c>
      <c r="Q37" s="105">
        <v>5263.4535263550097</v>
      </c>
      <c r="R37" s="164">
        <v>1467.2617301287801</v>
      </c>
      <c r="S37" s="164">
        <v>1388.0217508503099</v>
      </c>
      <c r="T37" s="164">
        <v>1452.36985829542</v>
      </c>
      <c r="U37" s="164">
        <v>1470.07056798752</v>
      </c>
      <c r="V37" s="105">
        <v>5777.7239072620296</v>
      </c>
      <c r="W37" s="164">
        <v>1468.7977761529901</v>
      </c>
      <c r="X37" s="164">
        <v>1479.4214987887001</v>
      </c>
      <c r="Y37" s="164">
        <v>1507.13298643301</v>
      </c>
      <c r="Z37" s="164">
        <v>1622.59874064308</v>
      </c>
      <c r="AA37" s="105">
        <v>6077.9510020177704</v>
      </c>
      <c r="AB37" s="105">
        <v>1319.66892649431</v>
      </c>
      <c r="AC37" s="164">
        <v>1501.41882709227</v>
      </c>
      <c r="AD37" s="164">
        <v>1411.3057205939799</v>
      </c>
      <c r="AE37" s="164">
        <v>1666.2157030470298</v>
      </c>
      <c r="AF37" s="105">
        <v>5898.6091772275895</v>
      </c>
      <c r="AH37" s="206">
        <v>1622.59874064308</v>
      </c>
      <c r="AI37" s="196">
        <f t="shared" ref="AI37:AI50" si="12">IF(ISERROR($AE37/AH37),"ns",IF($AE37/AH37&gt;200%,"x"&amp;(ROUND($AE37/AH37,1)),IF($AE37/AH37&lt;0,"ns",$AE37/AH37-1)))</f>
        <v>2.6880929530774367E-2</v>
      </c>
      <c r="AJ37" s="196"/>
      <c r="AK37" s="206">
        <v>1411.3057205939799</v>
      </c>
      <c r="AL37" s="196">
        <f t="shared" ref="AL37:AL50" si="13">IF(ISERROR($AE37/AK37),"ns",IF($AE37/AK37&gt;200%,"x"&amp;(ROUND($AE37/AK37,1)),IF($AE37/AK37&lt;0,"ns",$AE37/AK37-1)))</f>
        <v>0.18061995975313216</v>
      </c>
      <c r="AM37" s="196"/>
      <c r="AN37" s="206">
        <v>5777.7239072620296</v>
      </c>
      <c r="AO37" s="196">
        <f>IF(ISERROR($AA37/AN37),"ns",IF($AA37/AN37&gt;200%,"x"&amp;(ROUND($AA37/AN37,1)),IF($AA37/AN37&lt;0,"ns",$AA37/AN37-1)))</f>
        <v>5.196286627306379E-2</v>
      </c>
      <c r="AS37" s="146" t="b">
        <f t="shared" ref="AS37:AS50" si="14">AH37=X37</f>
        <v>0</v>
      </c>
      <c r="AT37" s="146" t="b">
        <f t="shared" ref="AT37:AT50" si="15">AK37=AB37</f>
        <v>0</v>
      </c>
      <c r="AU37" s="146" t="b">
        <f t="shared" ref="AU37:AU50" si="16">AN37=V37</f>
        <v>1</v>
      </c>
      <c r="AV37" s="146" t="b">
        <f t="shared" ref="AV37:AV50" si="17">V37=(R:R+S:S+T:T+U:U)</f>
        <v>1</v>
      </c>
    </row>
    <row r="38" spans="1:49" ht="13">
      <c r="A38" s="26" t="s">
        <v>133</v>
      </c>
      <c r="B38" s="34" t="s">
        <v>40</v>
      </c>
      <c r="C38" s="85">
        <v>-584</v>
      </c>
      <c r="D38" s="85">
        <v>-537</v>
      </c>
      <c r="E38" s="85">
        <v>-501</v>
      </c>
      <c r="F38" s="85">
        <v>-534</v>
      </c>
      <c r="G38" s="108">
        <f t="shared" si="11"/>
        <v>-2156</v>
      </c>
      <c r="H38" s="107">
        <v>-592.99570346096505</v>
      </c>
      <c r="I38" s="107">
        <v>-530.67763636434597</v>
      </c>
      <c r="J38" s="107">
        <v>-477.54078102346801</v>
      </c>
      <c r="K38" s="107">
        <v>-554.53660389287097</v>
      </c>
      <c r="L38" s="108">
        <v>-2155.7507247416502</v>
      </c>
      <c r="M38" s="107">
        <v>-622.29505807632995</v>
      </c>
      <c r="N38" s="107">
        <v>-543.98136423873302</v>
      </c>
      <c r="O38" s="107">
        <v>-653.41167288995098</v>
      </c>
      <c r="P38" s="107">
        <v>-753.726190668134</v>
      </c>
      <c r="Q38" s="108">
        <v>-2573.4142858731502</v>
      </c>
      <c r="R38" s="107">
        <v>-737.69491764957047</v>
      </c>
      <c r="S38" s="107">
        <v>-677.08602699664482</v>
      </c>
      <c r="T38" s="107">
        <v>-668.32393591534174</v>
      </c>
      <c r="U38" s="107">
        <v>-696.93423297714776</v>
      </c>
      <c r="V38" s="108">
        <v>-2780.0391135387058</v>
      </c>
      <c r="W38" s="107">
        <v>-757.37871609544595</v>
      </c>
      <c r="X38" s="107">
        <v>-693.71025994341699</v>
      </c>
      <c r="Y38" s="107">
        <v>-706.38662919528394</v>
      </c>
      <c r="Z38" s="107">
        <v>-746.03960583794606</v>
      </c>
      <c r="AA38" s="108">
        <v>-2903.5152110720901</v>
      </c>
      <c r="AB38" s="108">
        <v>-774.46712776249899</v>
      </c>
      <c r="AC38" s="107">
        <v>-664.54033752744203</v>
      </c>
      <c r="AD38" s="107">
        <v>-658.16372080566498</v>
      </c>
      <c r="AE38" s="107">
        <v>-734.91744451416298</v>
      </c>
      <c r="AF38" s="108">
        <v>-2832.08863060977</v>
      </c>
      <c r="AH38" s="207">
        <v>-746.03960583794606</v>
      </c>
      <c r="AI38" s="196">
        <f t="shared" si="12"/>
        <v>-1.4908271942601137E-2</v>
      </c>
      <c r="AJ38" s="199"/>
      <c r="AK38" s="207">
        <v>-658.16372080566498</v>
      </c>
      <c r="AL38" s="196">
        <f t="shared" si="13"/>
        <v>0.11661798011981417</v>
      </c>
      <c r="AM38" s="199"/>
      <c r="AN38" s="207">
        <v>-2780.0391135387058</v>
      </c>
      <c r="AO38" s="196">
        <f t="shared" ref="AO38:AO50" si="18">IF(ISERROR($AA38/AN38),"ns",IF($AA38/AN38&gt;200%,"x"&amp;(ROUND($AA38/AN38,1)),IF($AA38/AN38&lt;0,"ns",$AA38/AN38-1)))</f>
        <v>4.441523751664489E-2</v>
      </c>
      <c r="AS38" s="146" t="b">
        <f t="shared" si="14"/>
        <v>0</v>
      </c>
      <c r="AT38" s="146" t="b">
        <f t="shared" si="15"/>
        <v>0</v>
      </c>
      <c r="AU38" s="146" t="b">
        <f t="shared" si="16"/>
        <v>1</v>
      </c>
      <c r="AV38" s="146" t="b">
        <f t="shared" si="17"/>
        <v>0</v>
      </c>
    </row>
    <row r="39" spans="1:49" ht="13">
      <c r="A39" s="109" t="s">
        <v>134</v>
      </c>
      <c r="B39" s="36" t="s">
        <v>42</v>
      </c>
      <c r="C39" s="110"/>
      <c r="D39" s="110"/>
      <c r="E39" s="110"/>
      <c r="F39" s="111"/>
      <c r="G39" s="112"/>
      <c r="H39" s="111">
        <v>-2.2000000000000002</v>
      </c>
      <c r="I39" s="111">
        <v>-0.22000000000000008</v>
      </c>
      <c r="J39" s="111">
        <v>0</v>
      </c>
      <c r="K39" s="111">
        <v>0</v>
      </c>
      <c r="L39" s="112">
        <v>-2.4200000000000004</v>
      </c>
      <c r="M39" s="111">
        <v>-2.11</v>
      </c>
      <c r="N39" s="111">
        <v>-0.56999999999999995</v>
      </c>
      <c r="O39" s="111">
        <v>0</v>
      </c>
      <c r="P39" s="111">
        <v>0</v>
      </c>
      <c r="Q39" s="112">
        <v>-2.6799999999999997</v>
      </c>
      <c r="R39" s="111">
        <v>-3.3246283983303502</v>
      </c>
      <c r="S39" s="111">
        <v>3.0197250587473697E-2</v>
      </c>
      <c r="T39" s="111">
        <v>0</v>
      </c>
      <c r="U39" s="111">
        <v>0</v>
      </c>
      <c r="V39" s="112">
        <v>-3.2944311477428765</v>
      </c>
      <c r="W39" s="111">
        <v>-4.7300000000000004</v>
      </c>
      <c r="X39" s="111">
        <v>-2.5409999999999999</v>
      </c>
      <c r="Y39" s="111">
        <v>0</v>
      </c>
      <c r="Z39" s="111">
        <v>0</v>
      </c>
      <c r="AA39" s="112">
        <v>-7.2709999999999999</v>
      </c>
      <c r="AB39" s="112">
        <v>-7.2049311944262975</v>
      </c>
      <c r="AC39" s="111">
        <v>1.0427419208966682</v>
      </c>
      <c r="AD39" s="111">
        <v>0</v>
      </c>
      <c r="AE39" s="111">
        <v>0</v>
      </c>
      <c r="AF39" s="112">
        <v>-6.1621892735296298</v>
      </c>
      <c r="AG39" s="67"/>
      <c r="AH39" s="200">
        <v>0</v>
      </c>
      <c r="AI39" s="196" t="str">
        <f t="shared" si="12"/>
        <v>ns</v>
      </c>
      <c r="AJ39" s="201"/>
      <c r="AK39" s="200">
        <v>0</v>
      </c>
      <c r="AL39" s="196" t="str">
        <f t="shared" si="13"/>
        <v>ns</v>
      </c>
      <c r="AM39" s="201"/>
      <c r="AN39" s="200">
        <v>-3.2944311477428765</v>
      </c>
      <c r="AO39" s="196" t="str">
        <f t="shared" si="18"/>
        <v>x2,2</v>
      </c>
      <c r="AP39" s="202"/>
      <c r="AQ39" s="202"/>
      <c r="AR39" s="202"/>
      <c r="AS39" s="202" t="b">
        <f t="shared" si="14"/>
        <v>0</v>
      </c>
      <c r="AT39" s="202" t="b">
        <f t="shared" si="15"/>
        <v>0</v>
      </c>
      <c r="AU39" s="202" t="b">
        <f t="shared" si="16"/>
        <v>1</v>
      </c>
      <c r="AV39" s="202" t="b">
        <f t="shared" si="17"/>
        <v>1</v>
      </c>
      <c r="AW39" s="202"/>
    </row>
    <row r="40" spans="1:49" ht="13">
      <c r="A40" s="26" t="s">
        <v>135</v>
      </c>
      <c r="B40" s="33" t="s">
        <v>44</v>
      </c>
      <c r="C40" s="87">
        <v>586</v>
      </c>
      <c r="D40" s="73">
        <v>640</v>
      </c>
      <c r="E40" s="73">
        <v>620</v>
      </c>
      <c r="F40" s="73">
        <v>612</v>
      </c>
      <c r="G40" s="105">
        <f t="shared" si="11"/>
        <v>2458</v>
      </c>
      <c r="H40" s="73">
        <v>585.17736065624604</v>
      </c>
      <c r="I40" s="73">
        <v>633.71334807162702</v>
      </c>
      <c r="J40" s="73">
        <v>630.04318148144296</v>
      </c>
      <c r="K40" s="73">
        <v>738.90699964169698</v>
      </c>
      <c r="L40" s="105">
        <v>2587.8408898510102</v>
      </c>
      <c r="M40" s="164">
        <v>628.02675063450295</v>
      </c>
      <c r="N40" s="164">
        <v>606.56059661162294</v>
      </c>
      <c r="O40" s="164">
        <v>648.93316531676908</v>
      </c>
      <c r="P40" s="164">
        <v>806.51872791896301</v>
      </c>
      <c r="Q40" s="105">
        <v>2690.0392404818599</v>
      </c>
      <c r="R40" s="164">
        <v>729.56681247920756</v>
      </c>
      <c r="S40" s="164">
        <v>710.93572385366724</v>
      </c>
      <c r="T40" s="164">
        <v>784.04592238007831</v>
      </c>
      <c r="U40" s="164">
        <v>773.13633501037225</v>
      </c>
      <c r="V40" s="105">
        <v>2997.6847937233242</v>
      </c>
      <c r="W40" s="164">
        <v>711.41906005754299</v>
      </c>
      <c r="X40" s="164">
        <v>785.71123884528402</v>
      </c>
      <c r="Y40" s="164">
        <v>800.74635723772406</v>
      </c>
      <c r="Z40" s="164">
        <v>876.55913480512902</v>
      </c>
      <c r="AA40" s="105">
        <v>3174.4357909456799</v>
      </c>
      <c r="AB40" s="105">
        <v>545.20179873180996</v>
      </c>
      <c r="AC40" s="164">
        <v>836.87848956482708</v>
      </c>
      <c r="AD40" s="164">
        <v>753.14199978831698</v>
      </c>
      <c r="AE40" s="164">
        <v>931.29825853287002</v>
      </c>
      <c r="AF40" s="105">
        <v>3066.5205466178199</v>
      </c>
      <c r="AH40" s="206">
        <v>876.55913480512902</v>
      </c>
      <c r="AI40" s="196">
        <f t="shared" si="12"/>
        <v>6.2447724921502523E-2</v>
      </c>
      <c r="AJ40" s="196"/>
      <c r="AK40" s="206">
        <v>753.14199978831698</v>
      </c>
      <c r="AL40" s="196">
        <f t="shared" si="13"/>
        <v>0.23655068870761009</v>
      </c>
      <c r="AM40" s="196"/>
      <c r="AN40" s="206">
        <v>2997.6847937233242</v>
      </c>
      <c r="AO40" s="196">
        <f t="shared" si="18"/>
        <v>5.8962502526097582E-2</v>
      </c>
      <c r="AS40" s="146" t="b">
        <f t="shared" si="14"/>
        <v>0</v>
      </c>
      <c r="AT40" s="146" t="b">
        <f t="shared" si="15"/>
        <v>0</v>
      </c>
      <c r="AU40" s="146" t="b">
        <f t="shared" si="16"/>
        <v>1</v>
      </c>
      <c r="AV40" s="146" t="b">
        <f t="shared" si="17"/>
        <v>0</v>
      </c>
    </row>
    <row r="41" spans="1:49" ht="13">
      <c r="A41" s="26" t="s">
        <v>136</v>
      </c>
      <c r="B41" s="34" t="s">
        <v>46</v>
      </c>
      <c r="C41" s="85">
        <v>-8</v>
      </c>
      <c r="D41" s="113">
        <v>52</v>
      </c>
      <c r="E41" s="113">
        <v>-66</v>
      </c>
      <c r="F41" s="113">
        <v>-7</v>
      </c>
      <c r="G41" s="108">
        <f t="shared" si="11"/>
        <v>-29</v>
      </c>
      <c r="H41" s="107">
        <v>-1.7637066538858199</v>
      </c>
      <c r="I41" s="107">
        <v>-5.5070131498823702</v>
      </c>
      <c r="J41" s="107">
        <v>-1.2420771926749401</v>
      </c>
      <c r="K41" s="107">
        <v>-0.80121873562067603</v>
      </c>
      <c r="L41" s="108">
        <v>-9.3140157320638099</v>
      </c>
      <c r="M41" s="107">
        <v>0.81574780196366103</v>
      </c>
      <c r="N41" s="107">
        <v>-1.7631861707231</v>
      </c>
      <c r="O41" s="107">
        <v>0.165857518178777</v>
      </c>
      <c r="P41" s="107">
        <v>-23.837229785038598</v>
      </c>
      <c r="Q41" s="108">
        <v>-24.618810635619301</v>
      </c>
      <c r="R41" s="107">
        <v>-4.8203706388445902</v>
      </c>
      <c r="S41" s="107">
        <v>-3.74556587385525</v>
      </c>
      <c r="T41" s="107">
        <v>13.732658337939601</v>
      </c>
      <c r="U41" s="107">
        <v>-22.1496124724049</v>
      </c>
      <c r="V41" s="108">
        <v>-16.9828906471651</v>
      </c>
      <c r="W41" s="107">
        <v>4.1653002998862698</v>
      </c>
      <c r="X41" s="107">
        <v>-7.5854626137073504</v>
      </c>
      <c r="Y41" s="107">
        <v>-10.720497236123</v>
      </c>
      <c r="Z41" s="107">
        <v>-5.1955287610476404</v>
      </c>
      <c r="AA41" s="108">
        <v>-19.336188310991702</v>
      </c>
      <c r="AB41" s="108">
        <v>-18.838880475767699</v>
      </c>
      <c r="AC41" s="107">
        <v>-1.0086499435490026</v>
      </c>
      <c r="AD41" s="107">
        <v>-13.2845910645113</v>
      </c>
      <c r="AE41" s="107">
        <v>-21.924423870700004</v>
      </c>
      <c r="AF41" s="108">
        <v>-55.056545354528012</v>
      </c>
      <c r="AH41" s="208">
        <v>-5.1955287610476404</v>
      </c>
      <c r="AI41" s="196" t="str">
        <f t="shared" si="12"/>
        <v>x4,2</v>
      </c>
      <c r="AJ41" s="199"/>
      <c r="AK41" s="208">
        <v>-13.2845910645113</v>
      </c>
      <c r="AL41" s="196">
        <f t="shared" si="13"/>
        <v>0.65036498031688095</v>
      </c>
      <c r="AM41" s="199"/>
      <c r="AN41" s="208">
        <v>-16.9828906471651</v>
      </c>
      <c r="AO41" s="196">
        <f t="shared" si="18"/>
        <v>0.13856873442327866</v>
      </c>
      <c r="AS41" s="146" t="b">
        <f t="shared" si="14"/>
        <v>0</v>
      </c>
      <c r="AT41" s="146" t="b">
        <f t="shared" si="15"/>
        <v>0</v>
      </c>
      <c r="AU41" s="146" t="b">
        <f t="shared" si="16"/>
        <v>1</v>
      </c>
      <c r="AV41" s="146" t="b">
        <f t="shared" si="17"/>
        <v>1</v>
      </c>
    </row>
    <row r="42" spans="1:49" ht="13">
      <c r="A42" s="26" t="s">
        <v>137</v>
      </c>
      <c r="B42" s="34" t="s">
        <v>50</v>
      </c>
      <c r="C42" s="85">
        <v>6</v>
      </c>
      <c r="D42" s="113">
        <v>6</v>
      </c>
      <c r="E42" s="113">
        <v>7</v>
      </c>
      <c r="F42" s="113">
        <v>6</v>
      </c>
      <c r="G42" s="108">
        <f t="shared" si="11"/>
        <v>25</v>
      </c>
      <c r="H42" s="113">
        <v>6.51650472039824</v>
      </c>
      <c r="I42" s="113">
        <v>6.2238668804396999</v>
      </c>
      <c r="J42" s="113">
        <v>8.0379305877789893</v>
      </c>
      <c r="K42" s="113">
        <v>7.6179460315777101</v>
      </c>
      <c r="L42" s="108">
        <v>28.3962482201947</v>
      </c>
      <c r="M42" s="165">
        <v>7.5851793288201703</v>
      </c>
      <c r="N42" s="165">
        <v>7.8730024185312697</v>
      </c>
      <c r="O42" s="165">
        <v>8.9267099672286605</v>
      </c>
      <c r="P42" s="165">
        <v>8.5513694167524203</v>
      </c>
      <c r="Q42" s="108">
        <v>32.9362611313325</v>
      </c>
      <c r="R42" s="165">
        <v>11.6247402649514</v>
      </c>
      <c r="S42" s="165">
        <v>13.5570693634268</v>
      </c>
      <c r="T42" s="165">
        <v>12.326530352912799</v>
      </c>
      <c r="U42" s="165">
        <v>9.8666312800955893</v>
      </c>
      <c r="V42" s="108">
        <v>47.374971261386499</v>
      </c>
      <c r="W42" s="165">
        <v>12.6546200594972</v>
      </c>
      <c r="X42" s="165">
        <v>11.945549061093701</v>
      </c>
      <c r="Y42" s="165">
        <v>7.8551758549777402</v>
      </c>
      <c r="Z42" s="165">
        <v>13.5369345119028</v>
      </c>
      <c r="AA42" s="108">
        <v>45.9922794874714</v>
      </c>
      <c r="AB42" s="108">
        <v>13.8041454863755</v>
      </c>
      <c r="AC42" s="165">
        <v>15.121323147820799</v>
      </c>
      <c r="AD42" s="165">
        <v>16.775404144747899</v>
      </c>
      <c r="AE42" s="165">
        <v>20.286614559005901</v>
      </c>
      <c r="AF42" s="108">
        <v>65.9874873379501</v>
      </c>
      <c r="AH42" s="208">
        <v>13.5369345119028</v>
      </c>
      <c r="AI42" s="196">
        <f t="shared" si="12"/>
        <v>0.49861215189954722</v>
      </c>
      <c r="AJ42" s="199"/>
      <c r="AK42" s="208">
        <v>16.775404144747899</v>
      </c>
      <c r="AL42" s="196">
        <f t="shared" si="13"/>
        <v>0.20930705358638435</v>
      </c>
      <c r="AM42" s="199"/>
      <c r="AN42" s="208">
        <v>47.374971261386499</v>
      </c>
      <c r="AO42" s="196">
        <f t="shared" si="18"/>
        <v>-2.918612375058216E-2</v>
      </c>
      <c r="AS42" s="146" t="b">
        <f t="shared" si="14"/>
        <v>0</v>
      </c>
      <c r="AT42" s="146" t="b">
        <f t="shared" si="15"/>
        <v>0</v>
      </c>
      <c r="AU42" s="146" t="b">
        <f t="shared" si="16"/>
        <v>1</v>
      </c>
      <c r="AV42" s="146" t="b">
        <f t="shared" si="17"/>
        <v>0</v>
      </c>
    </row>
    <row r="43" spans="1:49" ht="13">
      <c r="A43" s="26" t="s">
        <v>138</v>
      </c>
      <c r="B43" s="34" t="s">
        <v>52</v>
      </c>
      <c r="C43" s="85">
        <v>-3</v>
      </c>
      <c r="D43" s="113">
        <v>10</v>
      </c>
      <c r="E43" s="113">
        <v>0</v>
      </c>
      <c r="F43" s="113">
        <v>3</v>
      </c>
      <c r="G43" s="108">
        <f t="shared" si="11"/>
        <v>10</v>
      </c>
      <c r="H43" s="113">
        <v>1.25879716784419E-3</v>
      </c>
      <c r="I43" s="113">
        <v>0.57794576509830897</v>
      </c>
      <c r="J43" s="113">
        <v>-5.1100641031284798E-3</v>
      </c>
      <c r="K43" s="113">
        <v>1.3946431119364799</v>
      </c>
      <c r="L43" s="108">
        <v>1.96873761009951</v>
      </c>
      <c r="M43" s="165">
        <v>-5.8999999999999997E-2</v>
      </c>
      <c r="N43" s="165">
        <v>2.2241441109428502E-2</v>
      </c>
      <c r="O43" s="165">
        <v>-8.9314741941269399E-2</v>
      </c>
      <c r="P43" s="165">
        <v>4.3510615667855603</v>
      </c>
      <c r="Q43" s="108">
        <v>4.2249882659537201</v>
      </c>
      <c r="R43" s="165">
        <v>0.115751296426529</v>
      </c>
      <c r="S43" s="165">
        <v>-0.265481387041479</v>
      </c>
      <c r="T43" s="165">
        <v>-2.0311026639274998</v>
      </c>
      <c r="U43" s="165">
        <v>-0.80330296406146096</v>
      </c>
      <c r="V43" s="108">
        <v>-2.9841357186039099</v>
      </c>
      <c r="W43" s="165">
        <v>3.0887122404694798E-3</v>
      </c>
      <c r="X43" s="165">
        <v>-0.25640814433713499</v>
      </c>
      <c r="Y43" s="165">
        <v>20.706689924931801</v>
      </c>
      <c r="Z43" s="165">
        <v>11.326799199571299</v>
      </c>
      <c r="AA43" s="108">
        <v>31.780169692406499</v>
      </c>
      <c r="AB43" s="108">
        <v>3.5225862920030302</v>
      </c>
      <c r="AC43" s="165">
        <v>-0.27212379866606401</v>
      </c>
      <c r="AD43" s="165">
        <v>-0.785039315392278</v>
      </c>
      <c r="AE43" s="165">
        <v>0.88378053534519296</v>
      </c>
      <c r="AF43" s="108">
        <v>3.3492037132898802</v>
      </c>
      <c r="AH43" s="208">
        <v>11.326799199571299</v>
      </c>
      <c r="AI43" s="196">
        <f t="shared" si="12"/>
        <v>-0.92197437954240047</v>
      </c>
      <c r="AJ43" s="199"/>
      <c r="AK43" s="208">
        <v>-0.785039315392278</v>
      </c>
      <c r="AL43" s="196" t="str">
        <f t="shared" si="13"/>
        <v>ns</v>
      </c>
      <c r="AM43" s="199"/>
      <c r="AN43" s="208">
        <v>-2.9841357186039099</v>
      </c>
      <c r="AO43" s="196" t="str">
        <f t="shared" si="18"/>
        <v>ns</v>
      </c>
      <c r="AS43" s="146" t="b">
        <f t="shared" si="14"/>
        <v>0</v>
      </c>
      <c r="AT43" s="146" t="b">
        <f t="shared" si="15"/>
        <v>0</v>
      </c>
      <c r="AU43" s="146" t="b">
        <f t="shared" si="16"/>
        <v>1</v>
      </c>
      <c r="AV43" s="146" t="b">
        <f t="shared" si="17"/>
        <v>1</v>
      </c>
    </row>
    <row r="44" spans="1:49" ht="13">
      <c r="A44" s="26" t="s">
        <v>139</v>
      </c>
      <c r="B44" s="34" t="s">
        <v>54</v>
      </c>
      <c r="C44" s="85">
        <v>0</v>
      </c>
      <c r="D44" s="113">
        <v>0</v>
      </c>
      <c r="E44" s="113">
        <v>0</v>
      </c>
      <c r="F44" s="113">
        <v>0</v>
      </c>
      <c r="G44" s="108">
        <f t="shared" si="11"/>
        <v>0</v>
      </c>
      <c r="H44" s="113">
        <v>0</v>
      </c>
      <c r="I44" s="113">
        <v>0</v>
      </c>
      <c r="J44" s="113">
        <v>0</v>
      </c>
      <c r="K44" s="113">
        <v>0</v>
      </c>
      <c r="L44" s="108">
        <v>0</v>
      </c>
      <c r="M44" s="165">
        <v>0</v>
      </c>
      <c r="N44" s="165">
        <v>0</v>
      </c>
      <c r="O44" s="165">
        <v>0</v>
      </c>
      <c r="P44" s="165">
        <v>0</v>
      </c>
      <c r="Q44" s="108">
        <v>0</v>
      </c>
      <c r="R44" s="165">
        <v>0</v>
      </c>
      <c r="S44" s="165">
        <v>0</v>
      </c>
      <c r="T44" s="165">
        <v>0</v>
      </c>
      <c r="U44" s="165">
        <v>0</v>
      </c>
      <c r="V44" s="108">
        <v>0</v>
      </c>
      <c r="W44" s="165">
        <v>0</v>
      </c>
      <c r="X44" s="165">
        <v>0</v>
      </c>
      <c r="Y44" s="165">
        <v>0</v>
      </c>
      <c r="Z44" s="165">
        <v>0</v>
      </c>
      <c r="AA44" s="108">
        <v>0</v>
      </c>
      <c r="AB44" s="108">
        <v>0</v>
      </c>
      <c r="AC44" s="165">
        <v>0</v>
      </c>
      <c r="AD44" s="165">
        <v>0</v>
      </c>
      <c r="AE44" s="165">
        <v>0</v>
      </c>
      <c r="AF44" s="108">
        <v>0</v>
      </c>
      <c r="AH44" s="208">
        <v>0</v>
      </c>
      <c r="AI44" s="196" t="str">
        <f t="shared" si="12"/>
        <v>ns</v>
      </c>
      <c r="AJ44" s="199"/>
      <c r="AK44" s="208">
        <v>0</v>
      </c>
      <c r="AL44" s="196" t="str">
        <f t="shared" si="13"/>
        <v>ns</v>
      </c>
      <c r="AM44" s="199"/>
      <c r="AN44" s="208">
        <v>0</v>
      </c>
      <c r="AO44" s="196" t="str">
        <f t="shared" si="18"/>
        <v>ns</v>
      </c>
      <c r="AS44" s="146" t="b">
        <f t="shared" si="14"/>
        <v>1</v>
      </c>
      <c r="AT44" s="146" t="b">
        <f t="shared" si="15"/>
        <v>1</v>
      </c>
      <c r="AU44" s="146" t="b">
        <f t="shared" si="16"/>
        <v>1</v>
      </c>
      <c r="AV44" s="146" t="b">
        <f t="shared" si="17"/>
        <v>1</v>
      </c>
    </row>
    <row r="45" spans="1:49" ht="13">
      <c r="A45" s="26" t="s">
        <v>140</v>
      </c>
      <c r="B45" s="33" t="s">
        <v>56</v>
      </c>
      <c r="C45" s="87">
        <v>581</v>
      </c>
      <c r="D45" s="73">
        <v>708</v>
      </c>
      <c r="E45" s="73">
        <v>561</v>
      </c>
      <c r="F45" s="73">
        <v>614</v>
      </c>
      <c r="G45" s="105">
        <f t="shared" si="11"/>
        <v>2464</v>
      </c>
      <c r="H45" s="73">
        <v>589.93141751992698</v>
      </c>
      <c r="I45" s="73">
        <v>635.008147567283</v>
      </c>
      <c r="J45" s="73">
        <v>636.83392481244402</v>
      </c>
      <c r="K45" s="73">
        <v>747.11837004959102</v>
      </c>
      <c r="L45" s="105">
        <v>2608.8918599492399</v>
      </c>
      <c r="M45" s="164">
        <v>636.36867776528698</v>
      </c>
      <c r="N45" s="164">
        <v>612.69265430053997</v>
      </c>
      <c r="O45" s="164">
        <v>657.93641806023606</v>
      </c>
      <c r="P45" s="164">
        <v>795.58392911746103</v>
      </c>
      <c r="Q45" s="105">
        <v>2702.5816792435198</v>
      </c>
      <c r="R45" s="164">
        <v>736.48693340174157</v>
      </c>
      <c r="S45" s="164">
        <v>720.48174595619719</v>
      </c>
      <c r="T45" s="164">
        <v>808.07400840700222</v>
      </c>
      <c r="U45" s="164">
        <v>760.05005085400228</v>
      </c>
      <c r="V45" s="105">
        <v>3025.0927386189442</v>
      </c>
      <c r="W45" s="164">
        <v>728.24206912916702</v>
      </c>
      <c r="X45" s="164">
        <v>789.81491714833305</v>
      </c>
      <c r="Y45" s="164">
        <v>818.58772578151002</v>
      </c>
      <c r="Z45" s="164">
        <v>896.22733975555502</v>
      </c>
      <c r="AA45" s="105">
        <v>3232.8720518145701</v>
      </c>
      <c r="AB45" s="105">
        <v>543.68965003442099</v>
      </c>
      <c r="AC45" s="164">
        <v>850.71903897043296</v>
      </c>
      <c r="AD45" s="164">
        <v>755.84777355316101</v>
      </c>
      <c r="AE45" s="164">
        <v>930.54422975652199</v>
      </c>
      <c r="AF45" s="105">
        <v>3080.8006923145399</v>
      </c>
      <c r="AH45" s="206">
        <v>896.22733975555502</v>
      </c>
      <c r="AI45" s="196">
        <f t="shared" si="12"/>
        <v>3.8290385127424109E-2</v>
      </c>
      <c r="AJ45" s="196"/>
      <c r="AK45" s="206">
        <v>755.84777355316101</v>
      </c>
      <c r="AL45" s="196">
        <f t="shared" si="13"/>
        <v>0.23112650763278864</v>
      </c>
      <c r="AM45" s="196"/>
      <c r="AN45" s="206">
        <v>3025.0927386189442</v>
      </c>
      <c r="AO45" s="196">
        <f t="shared" si="18"/>
        <v>6.8685270551567923E-2</v>
      </c>
      <c r="AS45" s="146" t="b">
        <f t="shared" si="14"/>
        <v>0</v>
      </c>
      <c r="AT45" s="146" t="b">
        <f t="shared" si="15"/>
        <v>0</v>
      </c>
      <c r="AU45" s="146" t="b">
        <f t="shared" si="16"/>
        <v>1</v>
      </c>
      <c r="AV45" s="146" t="b">
        <f t="shared" si="17"/>
        <v>1</v>
      </c>
    </row>
    <row r="46" spans="1:49" ht="13">
      <c r="A46" s="26" t="s">
        <v>141</v>
      </c>
      <c r="B46" s="34" t="s">
        <v>58</v>
      </c>
      <c r="C46" s="85">
        <v>-205</v>
      </c>
      <c r="D46" s="85">
        <v>-247</v>
      </c>
      <c r="E46" s="85">
        <v>-203</v>
      </c>
      <c r="F46" s="85">
        <v>-189</v>
      </c>
      <c r="G46" s="108">
        <f t="shared" si="11"/>
        <v>-844</v>
      </c>
      <c r="H46" s="85">
        <v>-171.79477071573899</v>
      </c>
      <c r="I46" s="85">
        <v>-178.933370335852</v>
      </c>
      <c r="J46" s="85">
        <v>-148.898935063246</v>
      </c>
      <c r="K46" s="85">
        <v>-193.25351552081503</v>
      </c>
      <c r="L46" s="108">
        <v>-692.88059163565197</v>
      </c>
      <c r="M46" s="166">
        <v>-193.68375045232401</v>
      </c>
      <c r="N46" s="166">
        <v>-109.49214418948</v>
      </c>
      <c r="O46" s="166">
        <v>-119.20790632969354</v>
      </c>
      <c r="P46" s="166">
        <v>-158.53566482521001</v>
      </c>
      <c r="Q46" s="108">
        <v>-580.91946579670855</v>
      </c>
      <c r="R46" s="166">
        <v>-212.61632613682232</v>
      </c>
      <c r="S46" s="166">
        <v>-149.86815208676427</v>
      </c>
      <c r="T46" s="166">
        <v>-245.2311129077074</v>
      </c>
      <c r="U46" s="166">
        <v>-181.49196829464572</v>
      </c>
      <c r="V46" s="108">
        <v>-789.20755942593871</v>
      </c>
      <c r="W46" s="166">
        <v>-198.672390413231</v>
      </c>
      <c r="X46" s="166">
        <v>-221.44098517304599</v>
      </c>
      <c r="Y46" s="166">
        <v>-237.531314147779</v>
      </c>
      <c r="Z46" s="166">
        <v>-223.79741122578201</v>
      </c>
      <c r="AA46" s="108">
        <v>-881.44210095983794</v>
      </c>
      <c r="AB46" s="108">
        <v>-121.988580511759</v>
      </c>
      <c r="AC46" s="166">
        <v>-225.905855971048</v>
      </c>
      <c r="AD46" s="166">
        <v>-180.560169117371</v>
      </c>
      <c r="AE46" s="166">
        <v>-293.82991246630701</v>
      </c>
      <c r="AF46" s="108">
        <v>-822.28451806648491</v>
      </c>
      <c r="AH46" s="207">
        <v>-223.79741122578201</v>
      </c>
      <c r="AI46" s="196">
        <f t="shared" si="12"/>
        <v>0.31292811144214472</v>
      </c>
      <c r="AJ46" s="199"/>
      <c r="AK46" s="207">
        <v>-180.560169117371</v>
      </c>
      <c r="AL46" s="196">
        <f t="shared" si="13"/>
        <v>0.62732408760265579</v>
      </c>
      <c r="AM46" s="199"/>
      <c r="AN46" s="207">
        <v>-789.20755942593871</v>
      </c>
      <c r="AO46" s="196">
        <f t="shared" si="18"/>
        <v>0.11686981508513394</v>
      </c>
      <c r="AS46" s="146" t="b">
        <f t="shared" si="14"/>
        <v>0</v>
      </c>
      <c r="AT46" s="146" t="b">
        <f t="shared" si="15"/>
        <v>0</v>
      </c>
      <c r="AU46" s="146" t="b">
        <f t="shared" si="16"/>
        <v>1</v>
      </c>
      <c r="AV46" s="146" t="b">
        <f t="shared" si="17"/>
        <v>0</v>
      </c>
    </row>
    <row r="47" spans="1:49" ht="13">
      <c r="A47" s="26" t="s">
        <v>142</v>
      </c>
      <c r="B47" s="34" t="s">
        <v>60</v>
      </c>
      <c r="C47" s="85">
        <v>0</v>
      </c>
      <c r="D47" s="113">
        <v>1</v>
      </c>
      <c r="E47" s="113">
        <v>0</v>
      </c>
      <c r="F47" s="113">
        <v>2</v>
      </c>
      <c r="G47" s="108">
        <f t="shared" si="11"/>
        <v>3</v>
      </c>
      <c r="H47" s="113">
        <v>7.0000000000000007E-2</v>
      </c>
      <c r="I47" s="113">
        <v>2.3E-2</v>
      </c>
      <c r="J47" s="113">
        <v>0.29099999999999998</v>
      </c>
      <c r="K47" s="113">
        <v>22.234999999999999</v>
      </c>
      <c r="L47" s="108">
        <v>22.619</v>
      </c>
      <c r="M47" s="165">
        <v>-0.45500000000000002</v>
      </c>
      <c r="N47" s="165">
        <v>30.783000000000001</v>
      </c>
      <c r="O47" s="165">
        <v>-0.60899999999999999</v>
      </c>
      <c r="P47" s="165">
        <v>-8.3550000000000004</v>
      </c>
      <c r="Q47" s="108">
        <v>21.364000000000001</v>
      </c>
      <c r="R47" s="165">
        <v>-0.35599999999999998</v>
      </c>
      <c r="S47" s="165">
        <v>-0.372</v>
      </c>
      <c r="T47" s="165">
        <v>-0.70699999999999996</v>
      </c>
      <c r="U47" s="165">
        <v>-2.5999999999999999E-2</v>
      </c>
      <c r="V47" s="108">
        <v>-1.4610000000000001</v>
      </c>
      <c r="W47" s="165">
        <v>-4.0000000000000001E-3</v>
      </c>
      <c r="X47" s="165">
        <v>8.2469999999999999</v>
      </c>
      <c r="Y47" s="165">
        <v>4.0000000000000001E-3</v>
      </c>
      <c r="Z47" s="165">
        <v>0</v>
      </c>
      <c r="AA47" s="108">
        <v>8.2469999999999999</v>
      </c>
      <c r="AB47" s="108">
        <v>0</v>
      </c>
      <c r="AC47" s="165">
        <v>0</v>
      </c>
      <c r="AD47" s="165">
        <v>0</v>
      </c>
      <c r="AE47" s="165">
        <v>0</v>
      </c>
      <c r="AF47" s="108">
        <v>0</v>
      </c>
      <c r="AH47" s="208">
        <v>0</v>
      </c>
      <c r="AI47" s="196" t="str">
        <f t="shared" si="12"/>
        <v>ns</v>
      </c>
      <c r="AJ47" s="199"/>
      <c r="AK47" s="208">
        <v>0</v>
      </c>
      <c r="AL47" s="196" t="str">
        <f t="shared" si="13"/>
        <v>ns</v>
      </c>
      <c r="AM47" s="199"/>
      <c r="AN47" s="208">
        <v>-1.4610000000000001</v>
      </c>
      <c r="AO47" s="196" t="str">
        <f t="shared" si="18"/>
        <v>ns</v>
      </c>
      <c r="AS47" s="146" t="b">
        <f t="shared" si="14"/>
        <v>0</v>
      </c>
      <c r="AT47" s="146" t="b">
        <f t="shared" si="15"/>
        <v>1</v>
      </c>
      <c r="AU47" s="146" t="b">
        <f t="shared" si="16"/>
        <v>1</v>
      </c>
      <c r="AV47" s="146" t="b">
        <f t="shared" si="17"/>
        <v>1</v>
      </c>
    </row>
    <row r="48" spans="1:49" ht="13">
      <c r="A48" s="26" t="s">
        <v>143</v>
      </c>
      <c r="B48" s="33" t="s">
        <v>62</v>
      </c>
      <c r="C48" s="87">
        <v>376</v>
      </c>
      <c r="D48" s="87">
        <v>462</v>
      </c>
      <c r="E48" s="73">
        <v>358</v>
      </c>
      <c r="F48" s="73">
        <v>427</v>
      </c>
      <c r="G48" s="105">
        <f t="shared" si="11"/>
        <v>1623</v>
      </c>
      <c r="H48" s="73">
        <v>418.20664680418798</v>
      </c>
      <c r="I48" s="73">
        <v>456.097777231431</v>
      </c>
      <c r="J48" s="73">
        <v>488.22598974919799</v>
      </c>
      <c r="K48" s="73">
        <v>576.09985452877595</v>
      </c>
      <c r="L48" s="105">
        <v>1938.63026831359</v>
      </c>
      <c r="M48" s="164">
        <v>442.22992731296199</v>
      </c>
      <c r="N48" s="164">
        <v>533.98351011106001</v>
      </c>
      <c r="O48" s="164">
        <v>538.1195117305424</v>
      </c>
      <c r="P48" s="164">
        <v>628.69326429225202</v>
      </c>
      <c r="Q48" s="105">
        <v>2143.0262134468153</v>
      </c>
      <c r="R48" s="164">
        <v>523.51460726491928</v>
      </c>
      <c r="S48" s="164">
        <v>570.24159386943279</v>
      </c>
      <c r="T48" s="164">
        <v>562.13589549929577</v>
      </c>
      <c r="U48" s="164">
        <v>578.53208255935454</v>
      </c>
      <c r="V48" s="105">
        <v>2234.4241791929999</v>
      </c>
      <c r="W48" s="164">
        <v>529.56567871593597</v>
      </c>
      <c r="X48" s="164">
        <v>576.62093197528702</v>
      </c>
      <c r="Y48" s="164">
        <v>581.06041163373095</v>
      </c>
      <c r="Z48" s="164">
        <v>672.42992852977295</v>
      </c>
      <c r="AA48" s="105">
        <v>2359.67695085473</v>
      </c>
      <c r="AB48" s="105">
        <v>421.70106952266195</v>
      </c>
      <c r="AC48" s="164">
        <v>624.81318299938403</v>
      </c>
      <c r="AD48" s="164">
        <v>575.28760443578994</v>
      </c>
      <c r="AE48" s="164">
        <v>636.71431729021504</v>
      </c>
      <c r="AF48" s="105">
        <v>2258.51617424805</v>
      </c>
      <c r="AH48" s="206">
        <v>672.42992852977295</v>
      </c>
      <c r="AI48" s="196">
        <f t="shared" si="12"/>
        <v>-5.3114249863399077E-2</v>
      </c>
      <c r="AJ48" s="196"/>
      <c r="AK48" s="206">
        <v>575.28760443578994</v>
      </c>
      <c r="AL48" s="196">
        <f t="shared" si="13"/>
        <v>0.10677565861108551</v>
      </c>
      <c r="AM48" s="196"/>
      <c r="AN48" s="206">
        <v>2234.4241791929999</v>
      </c>
      <c r="AO48" s="196">
        <f t="shared" si="18"/>
        <v>5.605595071342595E-2</v>
      </c>
      <c r="AS48" s="146" t="b">
        <f t="shared" si="14"/>
        <v>0</v>
      </c>
      <c r="AT48" s="146" t="b">
        <f t="shared" si="15"/>
        <v>0</v>
      </c>
      <c r="AU48" s="146" t="b">
        <f t="shared" si="16"/>
        <v>1</v>
      </c>
      <c r="AV48" s="146" t="b">
        <f t="shared" si="17"/>
        <v>1</v>
      </c>
    </row>
    <row r="49" spans="1:48" ht="13">
      <c r="A49" s="26" t="s">
        <v>144</v>
      </c>
      <c r="B49" s="34" t="s">
        <v>64</v>
      </c>
      <c r="C49" s="107">
        <v>-33</v>
      </c>
      <c r="D49" s="107">
        <v>-35</v>
      </c>
      <c r="E49" s="107">
        <v>-31</v>
      </c>
      <c r="F49" s="107">
        <v>-36</v>
      </c>
      <c r="G49" s="108">
        <f t="shared" si="11"/>
        <v>-135</v>
      </c>
      <c r="H49" s="107">
        <v>-39.392926010025199</v>
      </c>
      <c r="I49" s="107">
        <v>-41.149315261854902</v>
      </c>
      <c r="J49" s="107">
        <v>-40.133628319448903</v>
      </c>
      <c r="K49" s="107">
        <v>-48.011419470914902</v>
      </c>
      <c r="L49" s="108">
        <v>-168.68728906224399</v>
      </c>
      <c r="M49" s="165">
        <v>-41.8580554974533</v>
      </c>
      <c r="N49" s="165">
        <v>-56.230054650415994</v>
      </c>
      <c r="O49" s="165">
        <v>-69.492972693201082</v>
      </c>
      <c r="P49" s="165">
        <v>-80.03592030260711</v>
      </c>
      <c r="Q49" s="108">
        <v>-247.61700314367749</v>
      </c>
      <c r="R49" s="165">
        <v>-75.70706015546503</v>
      </c>
      <c r="S49" s="165">
        <v>-83.520461583766391</v>
      </c>
      <c r="T49" s="165">
        <v>-72.512949653639808</v>
      </c>
      <c r="U49" s="165">
        <v>-66.157798307999656</v>
      </c>
      <c r="V49" s="108">
        <v>-297.89826970087074</v>
      </c>
      <c r="W49" s="165">
        <v>-76.851958773237698</v>
      </c>
      <c r="X49" s="165">
        <v>-80.404046361948602</v>
      </c>
      <c r="Y49" s="165">
        <v>-79.244172340846404</v>
      </c>
      <c r="Z49" s="165">
        <v>-89.581288113302605</v>
      </c>
      <c r="AA49" s="108">
        <v>-326.08146558933498</v>
      </c>
      <c r="AB49" s="108">
        <v>-65.420965470775002</v>
      </c>
      <c r="AC49" s="165">
        <v>-74.010481587162104</v>
      </c>
      <c r="AD49" s="165">
        <v>-115.925310569939</v>
      </c>
      <c r="AE49" s="165">
        <v>-123.690921048596</v>
      </c>
      <c r="AF49" s="108">
        <v>-379.04767867647303</v>
      </c>
      <c r="AH49" s="208">
        <v>-89.581288113302605</v>
      </c>
      <c r="AI49" s="196">
        <f t="shared" si="12"/>
        <v>0.38076738628888052</v>
      </c>
      <c r="AJ49" s="199"/>
      <c r="AK49" s="208">
        <v>-115.925310569939</v>
      </c>
      <c r="AL49" s="196">
        <f t="shared" si="13"/>
        <v>6.698804980963935E-2</v>
      </c>
      <c r="AM49" s="199"/>
      <c r="AN49" s="208">
        <v>-297.89826970087074</v>
      </c>
      <c r="AO49" s="196">
        <f t="shared" si="18"/>
        <v>9.4606779410850272E-2</v>
      </c>
      <c r="AS49" s="146" t="b">
        <f t="shared" si="14"/>
        <v>0</v>
      </c>
      <c r="AT49" s="146" t="b">
        <f t="shared" si="15"/>
        <v>0</v>
      </c>
      <c r="AU49" s="146" t="b">
        <f t="shared" si="16"/>
        <v>1</v>
      </c>
      <c r="AV49" s="146" t="b">
        <f t="shared" si="17"/>
        <v>1</v>
      </c>
    </row>
    <row r="50" spans="1:48" ht="13">
      <c r="A50" s="26" t="s">
        <v>145</v>
      </c>
      <c r="B50" s="41" t="s">
        <v>66</v>
      </c>
      <c r="C50" s="74">
        <v>343</v>
      </c>
      <c r="D50" s="74">
        <v>427</v>
      </c>
      <c r="E50" s="74">
        <v>327</v>
      </c>
      <c r="F50" s="74">
        <v>391</v>
      </c>
      <c r="G50" s="105">
        <f t="shared" si="11"/>
        <v>1488</v>
      </c>
      <c r="H50" s="74">
        <v>378.81372079416298</v>
      </c>
      <c r="I50" s="74">
        <v>414.94846196957599</v>
      </c>
      <c r="J50" s="74">
        <v>448.09236142974902</v>
      </c>
      <c r="K50" s="74">
        <v>528.08843505786103</v>
      </c>
      <c r="L50" s="105">
        <v>1769.9429792513502</v>
      </c>
      <c r="M50" s="167">
        <v>400.371871815509</v>
      </c>
      <c r="N50" s="167">
        <v>477.75345546064403</v>
      </c>
      <c r="O50" s="167">
        <v>468.62653903734099</v>
      </c>
      <c r="P50" s="167">
        <v>548.65734398964503</v>
      </c>
      <c r="Q50" s="105">
        <v>1895.409210303141</v>
      </c>
      <c r="R50" s="167">
        <v>447.80754710945388</v>
      </c>
      <c r="S50" s="167">
        <v>486.72113228566559</v>
      </c>
      <c r="T50" s="167">
        <v>489.62294584565723</v>
      </c>
      <c r="U50" s="167">
        <v>512.37428425135511</v>
      </c>
      <c r="V50" s="105">
        <v>1936.5259094921348</v>
      </c>
      <c r="W50" s="167">
        <v>452.71371994269902</v>
      </c>
      <c r="X50" s="167">
        <v>496.216885613339</v>
      </c>
      <c r="Y50" s="167">
        <v>501.81623929288497</v>
      </c>
      <c r="Z50" s="167">
        <v>582.84864041646995</v>
      </c>
      <c r="AA50" s="105">
        <v>2033.5954852653899</v>
      </c>
      <c r="AB50" s="105">
        <v>356.28010405188695</v>
      </c>
      <c r="AC50" s="167">
        <v>550.80270141222206</v>
      </c>
      <c r="AD50" s="167">
        <v>459.36229386585001</v>
      </c>
      <c r="AE50" s="167">
        <v>513.02339624161903</v>
      </c>
      <c r="AF50" s="105">
        <v>1879.46849557158</v>
      </c>
      <c r="AH50" s="206">
        <v>582.84864041646995</v>
      </c>
      <c r="AI50" s="196">
        <f t="shared" si="12"/>
        <v>-0.11979996062950038</v>
      </c>
      <c r="AJ50" s="196"/>
      <c r="AK50" s="206">
        <v>459.36229386585001</v>
      </c>
      <c r="AL50" s="196">
        <f t="shared" si="13"/>
        <v>0.11681651518276315</v>
      </c>
      <c r="AM50" s="196"/>
      <c r="AN50" s="206">
        <v>1936.5259094921348</v>
      </c>
      <c r="AO50" s="196">
        <f t="shared" si="18"/>
        <v>5.0125627184979038E-2</v>
      </c>
      <c r="AS50" s="146" t="b">
        <f t="shared" si="14"/>
        <v>0</v>
      </c>
      <c r="AT50" s="146" t="b">
        <f t="shared" si="15"/>
        <v>0</v>
      </c>
      <c r="AU50" s="146" t="b">
        <f t="shared" si="16"/>
        <v>1</v>
      </c>
      <c r="AV50" s="146" t="b">
        <f t="shared" si="17"/>
        <v>1</v>
      </c>
    </row>
    <row r="51" spans="1:48" ht="13">
      <c r="A51" s="26"/>
      <c r="M51" s="156"/>
      <c r="N51" s="156"/>
      <c r="AI51" s="196" t="str">
        <f t="shared" ref="AI51" si="19">IF(ISERROR($AD51/AH51),"ns",IF($AD51/AH51&gt;200%,"x"&amp;(ROUND($AD51/AH51,1)),IF($AD51/AH51&lt;0,"ns",$AD51/AH51-1)))</f>
        <v>ns</v>
      </c>
      <c r="AJ51" s="205"/>
      <c r="AL51" s="196" t="str">
        <f t="shared" ref="AL51" si="20">IF(ISERROR($AD51/AK51),"ns",IF($AD51/AK51&gt;200%,"x"&amp;(ROUND($AD51/AK51,1)),IF($AD51/AK51&lt;0,"ns",$AD51/AK51-1)))</f>
        <v>ns</v>
      </c>
      <c r="AM51" s="205"/>
      <c r="AO51" s="205"/>
    </row>
    <row r="52" spans="1:48" ht="16" thickBot="1">
      <c r="A52" s="26"/>
      <c r="B52" s="114" t="s">
        <v>146</v>
      </c>
      <c r="C52" s="115"/>
      <c r="D52" s="115"/>
      <c r="E52" s="115"/>
      <c r="F52" s="115"/>
      <c r="G52" s="115"/>
      <c r="H52" s="115"/>
      <c r="I52" s="115"/>
      <c r="J52" s="115"/>
      <c r="K52" s="115"/>
      <c r="L52" s="115"/>
      <c r="M52" s="171"/>
      <c r="N52" s="171"/>
      <c r="O52" s="171"/>
      <c r="P52" s="171"/>
      <c r="Q52" s="115"/>
      <c r="R52" s="171"/>
      <c r="S52" s="171"/>
      <c r="T52" s="171"/>
      <c r="U52" s="171"/>
      <c r="V52" s="115"/>
      <c r="W52" s="171"/>
      <c r="X52" s="171"/>
      <c r="Y52" s="171"/>
      <c r="Z52" s="171"/>
      <c r="AA52" s="171"/>
      <c r="AB52" s="171"/>
      <c r="AC52" s="171"/>
      <c r="AD52" s="171"/>
      <c r="AE52" s="171"/>
      <c r="AF52" s="171"/>
      <c r="AH52" s="209"/>
      <c r="AI52" s="205"/>
      <c r="AJ52" s="205"/>
      <c r="AK52" s="209"/>
      <c r="AL52" s="205"/>
      <c r="AM52" s="205"/>
      <c r="AN52" s="209"/>
      <c r="AO52" s="205"/>
    </row>
    <row r="53" spans="1:48" ht="13">
      <c r="A53" s="26"/>
      <c r="M53" s="156"/>
      <c r="N53" s="156"/>
      <c r="AI53" s="205"/>
      <c r="AJ53" s="205"/>
      <c r="AL53" s="205"/>
      <c r="AM53" s="205"/>
      <c r="AO53" s="205"/>
    </row>
    <row r="54" spans="1:48" ht="26">
      <c r="A54" s="26"/>
      <c r="B54" s="116" t="s">
        <v>36</v>
      </c>
      <c r="C54" s="117" t="str">
        <f t="shared" ref="C54:AF54" si="21">C$14</f>
        <v>Q1-15
Underlying</v>
      </c>
      <c r="D54" s="117" t="str">
        <f t="shared" si="21"/>
        <v>Q2-15
Underlying</v>
      </c>
      <c r="E54" s="117" t="str">
        <f t="shared" si="21"/>
        <v>Q3-15
Underlying</v>
      </c>
      <c r="F54" s="117" t="str">
        <f t="shared" si="21"/>
        <v>Q4-15
Underlying</v>
      </c>
      <c r="G54" s="117" t="str">
        <f t="shared" si="21"/>
        <v>FY-2015
Underlying</v>
      </c>
      <c r="H54" s="117" t="str">
        <f t="shared" si="21"/>
        <v>Q1-16
Underlying</v>
      </c>
      <c r="I54" s="117" t="str">
        <f t="shared" si="21"/>
        <v>Q2-16
Underlying</v>
      </c>
      <c r="J54" s="117" t="str">
        <f t="shared" si="21"/>
        <v>Q3-16
Underlying</v>
      </c>
      <c r="K54" s="117" t="str">
        <f t="shared" si="21"/>
        <v>Q4-16
Underlying</v>
      </c>
      <c r="L54" s="117" t="str">
        <f t="shared" si="21"/>
        <v>FY-2016
Underlying</v>
      </c>
      <c r="M54" s="168" t="str">
        <f t="shared" si="21"/>
        <v>Q1-17
Underlying</v>
      </c>
      <c r="N54" s="168" t="str">
        <f t="shared" si="21"/>
        <v>Q2-17
Underlying</v>
      </c>
      <c r="O54" s="168" t="str">
        <f t="shared" si="21"/>
        <v>Q3-17
Underlying</v>
      </c>
      <c r="P54" s="168" t="str">
        <f t="shared" si="21"/>
        <v>Q4-17
Underlying</v>
      </c>
      <c r="Q54" s="117" t="str">
        <f t="shared" si="21"/>
        <v>FY-2017
Underlying</v>
      </c>
      <c r="R54" s="168" t="str">
        <f t="shared" si="21"/>
        <v>Q1-18
Underlying</v>
      </c>
      <c r="S54" s="168" t="str">
        <f t="shared" si="21"/>
        <v>Q2-18
Underlying</v>
      </c>
      <c r="T54" s="168" t="str">
        <f t="shared" si="21"/>
        <v>Q3-18
Underlying</v>
      </c>
      <c r="U54" s="168" t="str">
        <f t="shared" si="21"/>
        <v>Q4-18
Underlying</v>
      </c>
      <c r="V54" s="117" t="str">
        <f t="shared" si="21"/>
        <v>FY-2018
Underlying</v>
      </c>
      <c r="W54" s="168" t="str">
        <f t="shared" si="21"/>
        <v>Q1-19
Underlying</v>
      </c>
      <c r="X54" s="168" t="str">
        <f t="shared" si="21"/>
        <v>Q2-19
Underlying</v>
      </c>
      <c r="Y54" s="168" t="str">
        <f t="shared" si="21"/>
        <v>Q3-19
Underlying</v>
      </c>
      <c r="Z54" s="168" t="str">
        <f t="shared" si="21"/>
        <v>Q4-19
Underlying</v>
      </c>
      <c r="AA54" s="168" t="str">
        <f t="shared" si="21"/>
        <v>FY-2019
Underlying</v>
      </c>
      <c r="AB54" s="168" t="str">
        <f t="shared" si="21"/>
        <v>Q1-20
Underlying</v>
      </c>
      <c r="AC54" s="168" t="str">
        <f t="shared" si="21"/>
        <v>Q2-20
Underlying</v>
      </c>
      <c r="AD54" s="168" t="str">
        <f t="shared" si="21"/>
        <v>Q3-20
Underlying</v>
      </c>
      <c r="AE54" s="168" t="str">
        <f t="shared" si="21"/>
        <v>Q4-20
Underlying</v>
      </c>
      <c r="AF54" s="168" t="str">
        <f t="shared" si="21"/>
        <v>FY-2020
Underlying</v>
      </c>
      <c r="AH54" s="162" t="str">
        <f t="shared" ref="AH54" si="22">AH$14</f>
        <v>Q4-19
Underlying</v>
      </c>
      <c r="AI54" s="163" t="str">
        <f>AI$14</f>
        <v>Q4/Q4</v>
      </c>
      <c r="AJ54" s="163"/>
      <c r="AK54" s="162" t="str">
        <f>AK$14</f>
        <v>Q3-20
Underlying</v>
      </c>
      <c r="AL54" s="163" t="str">
        <f>AL$14</f>
        <v>Q4/Q3</v>
      </c>
      <c r="AM54" s="163"/>
      <c r="AN54" s="162" t="str">
        <f>AN$14</f>
        <v>FY-2018
Underlying</v>
      </c>
      <c r="AO54" s="163" t="str">
        <f>AO$14</f>
        <v>FY/FY</v>
      </c>
    </row>
    <row r="55" spans="1:48" ht="13">
      <c r="A55" s="26"/>
      <c r="B55" s="31"/>
      <c r="M55" s="156"/>
      <c r="N55" s="156"/>
      <c r="AI55" s="196" t="str">
        <f t="shared" ref="AI55" si="23">IF(ISERROR($AC55/AH55),"ns",IF($AC55/AH55&gt;200%,"x"&amp;(ROUND($AC55/AH55,1)),IF($AC55/AH55&lt;0,"ns",$AC55/AH55-1)))</f>
        <v>ns</v>
      </c>
      <c r="AJ55" s="205"/>
      <c r="AL55" s="205"/>
      <c r="AM55" s="205"/>
      <c r="AO55" s="205"/>
    </row>
    <row r="56" spans="1:48" ht="13">
      <c r="A56" s="26" t="s">
        <v>147</v>
      </c>
      <c r="B56" s="33" t="s">
        <v>38</v>
      </c>
      <c r="C56" s="73">
        <v>566</v>
      </c>
      <c r="D56" s="73">
        <v>541</v>
      </c>
      <c r="E56" s="73">
        <v>556</v>
      </c>
      <c r="F56" s="73">
        <v>526</v>
      </c>
      <c r="G56" s="74">
        <f t="shared" ref="G56:G68" si="24">SUM(C56:F56)</f>
        <v>2189</v>
      </c>
      <c r="H56" s="73">
        <v>606.71151055336702</v>
      </c>
      <c r="I56" s="73">
        <v>546.01444282990997</v>
      </c>
      <c r="J56" s="87">
        <v>532.94085266215598</v>
      </c>
      <c r="K56" s="87">
        <v>651.58974558780301</v>
      </c>
      <c r="L56" s="74">
        <v>2337.2565516332402</v>
      </c>
      <c r="M56" s="169">
        <v>630.56860583381501</v>
      </c>
      <c r="N56" s="169">
        <v>476.04680311221603</v>
      </c>
      <c r="O56" s="169">
        <v>507.43259411546001</v>
      </c>
      <c r="P56" s="169">
        <v>629.12073583710196</v>
      </c>
      <c r="Q56" s="74">
        <v>2243.1687388985902</v>
      </c>
      <c r="R56" s="169">
        <v>627.10604272521505</v>
      </c>
      <c r="S56" s="169">
        <v>511.67515764252101</v>
      </c>
      <c r="T56" s="169">
        <v>644.96531639836701</v>
      </c>
      <c r="U56" s="169">
        <v>667.041963981658</v>
      </c>
      <c r="V56" s="74">
        <v>2450.7884807477599</v>
      </c>
      <c r="W56" s="169">
        <v>628.54076427035204</v>
      </c>
      <c r="X56" s="169">
        <v>617.86781308792797</v>
      </c>
      <c r="Y56" s="169">
        <v>660.318502370847</v>
      </c>
      <c r="Z56" s="169">
        <v>710.53328196101802</v>
      </c>
      <c r="AA56" s="74">
        <v>2617.2603616901501</v>
      </c>
      <c r="AB56" s="74">
        <v>510.91631608479798</v>
      </c>
      <c r="AC56" s="169">
        <v>701.28322066789701</v>
      </c>
      <c r="AD56" s="169">
        <v>610.21552326533902</v>
      </c>
      <c r="AE56" s="169">
        <v>734.46947553563098</v>
      </c>
      <c r="AF56" s="74">
        <v>2556.88453555366</v>
      </c>
      <c r="AH56" s="210">
        <v>710.53328196101802</v>
      </c>
      <c r="AI56" s="196">
        <f t="shared" ref="AI56:AI68" si="25">IF(ISERROR($AE56/AH56),"ns",IF($AE56/AH56&gt;200%,"x"&amp;(ROUND($AE56/AH56,1)),IF($AE56/AH56&lt;0,"ns",$AE56/AH56-1)))</f>
        <v>3.368764586023465E-2</v>
      </c>
      <c r="AJ56" s="196"/>
      <c r="AK56" s="210">
        <v>610.21552326533902</v>
      </c>
      <c r="AL56" s="196">
        <f t="shared" ref="AL56:AL68" si="26">IF(ISERROR($AE56/AK56),"ns",IF($AE56/AK56&gt;200%,"x"&amp;(ROUND($AE56/AK56,1)),IF($AE56/AK56&lt;0,"ns",$AE56/AK56-1)))</f>
        <v>0.20362306026794208</v>
      </c>
      <c r="AM56" s="196"/>
      <c r="AN56" s="210">
        <v>2450.7884807477599</v>
      </c>
      <c r="AO56" s="196">
        <f>IF(ISERROR($AA56/AN56),"ns",IF($AA56/AN56&gt;200%,"x"&amp;(ROUND($AA56/AN56,1)),IF($AA56/AN56&lt;0,"ns",$AA56/AN56-1)))</f>
        <v>6.7925846008382695E-2</v>
      </c>
      <c r="AS56" s="146" t="b">
        <f t="shared" ref="AS56:AS68" si="27">AH56=X56</f>
        <v>0</v>
      </c>
      <c r="AT56" s="146" t="b">
        <f t="shared" ref="AT56:AT68" si="28">AK56=AB56</f>
        <v>0</v>
      </c>
      <c r="AU56" s="146" t="b">
        <f t="shared" ref="AU56:AU68" si="29">AN56=V56</f>
        <v>1</v>
      </c>
      <c r="AV56" s="146" t="b">
        <f t="shared" ref="AV56:AV68" si="30">V56=(R:R+S:S+T:T+U:U)</f>
        <v>1</v>
      </c>
    </row>
    <row r="57" spans="1:48" ht="13">
      <c r="A57" s="26" t="s">
        <v>148</v>
      </c>
      <c r="B57" s="34" t="s">
        <v>40</v>
      </c>
      <c r="C57" s="113">
        <v>-216</v>
      </c>
      <c r="D57" s="113">
        <v>-152</v>
      </c>
      <c r="E57" s="113">
        <v>-149</v>
      </c>
      <c r="F57" s="113">
        <v>-144</v>
      </c>
      <c r="G57" s="118">
        <f t="shared" si="24"/>
        <v>-661</v>
      </c>
      <c r="H57" s="107">
        <v>-230.01590573716999</v>
      </c>
      <c r="I57" s="107">
        <v>-153.70925054855601</v>
      </c>
      <c r="J57" s="107">
        <v>-146.366879611332</v>
      </c>
      <c r="K57" s="107">
        <v>-163.175165508888</v>
      </c>
      <c r="L57" s="108">
        <v>-693.26720140594603</v>
      </c>
      <c r="M57" s="107">
        <v>-241.341771418956</v>
      </c>
      <c r="N57" s="107">
        <v>-152.20637006890601</v>
      </c>
      <c r="O57" s="107">
        <v>-153.15871070169001</v>
      </c>
      <c r="P57" s="107">
        <v>-196.53479887153</v>
      </c>
      <c r="Q57" s="108">
        <v>-743.24165106108296</v>
      </c>
      <c r="R57" s="107">
        <v>-229.432376094554</v>
      </c>
      <c r="S57" s="107">
        <v>-139.54625890611899</v>
      </c>
      <c r="T57" s="107">
        <v>-152.949416411079</v>
      </c>
      <c r="U57" s="107">
        <v>-172.476026829772</v>
      </c>
      <c r="V57" s="108">
        <v>-694.40407824152396</v>
      </c>
      <c r="W57" s="107">
        <v>-232.28425565509201</v>
      </c>
      <c r="X57" s="107">
        <v>-160.398402428048</v>
      </c>
      <c r="Y57" s="107">
        <v>-167.69793853636401</v>
      </c>
      <c r="Z57" s="107">
        <v>-193.74994021254599</v>
      </c>
      <c r="AA57" s="108">
        <v>-754.13053683204998</v>
      </c>
      <c r="AB57" s="108">
        <v>-247.48086667118602</v>
      </c>
      <c r="AC57" s="107">
        <v>-166.956210105211</v>
      </c>
      <c r="AD57" s="107">
        <v>-167.56263489540399</v>
      </c>
      <c r="AE57" s="107">
        <v>-179.23790182259901</v>
      </c>
      <c r="AF57" s="108">
        <v>-761.23761349440099</v>
      </c>
      <c r="AH57" s="207">
        <v>-193.74994021254599</v>
      </c>
      <c r="AI57" s="196">
        <f t="shared" si="25"/>
        <v>-7.4900866415892109E-2</v>
      </c>
      <c r="AJ57" s="199"/>
      <c r="AK57" s="207">
        <v>-167.56263489540399</v>
      </c>
      <c r="AL57" s="196">
        <f t="shared" si="26"/>
        <v>6.9677031126199163E-2</v>
      </c>
      <c r="AM57" s="199"/>
      <c r="AN57" s="207">
        <v>-694.40407824152396</v>
      </c>
      <c r="AO57" s="196">
        <f t="shared" ref="AO57:AO68" si="31">IF(ISERROR($AA57/AN57),"ns",IF($AA57/AN57&gt;200%,"x"&amp;(ROUND($AA57/AN57,1)),IF($AA57/AN57&lt;0,"ns",$AA57/AN57-1)))</f>
        <v>8.6011099966138538E-2</v>
      </c>
      <c r="AS57" s="146" t="b">
        <f t="shared" si="27"/>
        <v>0</v>
      </c>
      <c r="AT57" s="146" t="b">
        <f t="shared" si="28"/>
        <v>0</v>
      </c>
      <c r="AU57" s="146" t="b">
        <f t="shared" si="29"/>
        <v>1</v>
      </c>
      <c r="AV57" s="146" t="b">
        <f t="shared" si="30"/>
        <v>1</v>
      </c>
    </row>
    <row r="58" spans="1:48" ht="13">
      <c r="A58" s="26" t="s">
        <v>149</v>
      </c>
      <c r="B58" s="33" t="s">
        <v>44</v>
      </c>
      <c r="C58" s="73">
        <v>350</v>
      </c>
      <c r="D58" s="73">
        <v>389</v>
      </c>
      <c r="E58" s="73">
        <v>407</v>
      </c>
      <c r="F58" s="73">
        <v>382</v>
      </c>
      <c r="G58" s="74">
        <f t="shared" si="24"/>
        <v>1528</v>
      </c>
      <c r="H58" s="73">
        <v>376.69560481619698</v>
      </c>
      <c r="I58" s="73">
        <v>392.30519228135398</v>
      </c>
      <c r="J58" s="87">
        <v>386.57397305082401</v>
      </c>
      <c r="K58" s="87">
        <v>488.41458007891498</v>
      </c>
      <c r="L58" s="74">
        <v>1643.9893502272901</v>
      </c>
      <c r="M58" s="169">
        <v>389.22683441485901</v>
      </c>
      <c r="N58" s="169">
        <v>323.84043304330999</v>
      </c>
      <c r="O58" s="169">
        <v>354.27388341377002</v>
      </c>
      <c r="P58" s="169">
        <v>432.58593696557199</v>
      </c>
      <c r="Q58" s="74">
        <v>1499.92708783751</v>
      </c>
      <c r="R58" s="169">
        <v>397.67366663066201</v>
      </c>
      <c r="S58" s="169">
        <v>372.12889873640199</v>
      </c>
      <c r="T58" s="169">
        <v>492.01589998728798</v>
      </c>
      <c r="U58" s="169">
        <v>494.56593715188501</v>
      </c>
      <c r="V58" s="74">
        <v>1756.3844025062399</v>
      </c>
      <c r="W58" s="169">
        <v>396.25650861525997</v>
      </c>
      <c r="X58" s="169">
        <v>457.46941065988102</v>
      </c>
      <c r="Y58" s="169">
        <v>492.62056383448299</v>
      </c>
      <c r="Z58" s="169">
        <v>516.78334174847203</v>
      </c>
      <c r="AA58" s="74">
        <v>1863.1298248580999</v>
      </c>
      <c r="AB58" s="74">
        <v>263.43544941361097</v>
      </c>
      <c r="AC58" s="169">
        <v>534.32701056268593</v>
      </c>
      <c r="AD58" s="169">
        <v>442.652888369935</v>
      </c>
      <c r="AE58" s="169">
        <v>555.23157371303103</v>
      </c>
      <c r="AF58" s="74">
        <v>1795.6469220592599</v>
      </c>
      <c r="AH58" s="210">
        <v>516.78334174847203</v>
      </c>
      <c r="AI58" s="196">
        <f t="shared" si="25"/>
        <v>7.4399131818905451E-2</v>
      </c>
      <c r="AJ58" s="196"/>
      <c r="AK58" s="210">
        <v>442.652888369935</v>
      </c>
      <c r="AL58" s="196">
        <f t="shared" si="26"/>
        <v>0.25432723540484714</v>
      </c>
      <c r="AM58" s="196"/>
      <c r="AN58" s="210">
        <v>1756.3844025062399</v>
      </c>
      <c r="AO58" s="196">
        <f t="shared" si="31"/>
        <v>6.0775660612529814E-2</v>
      </c>
      <c r="AS58" s="146" t="b">
        <f t="shared" si="27"/>
        <v>0</v>
      </c>
      <c r="AT58" s="146" t="b">
        <f t="shared" si="28"/>
        <v>0</v>
      </c>
      <c r="AU58" s="146" t="b">
        <f t="shared" si="29"/>
        <v>1</v>
      </c>
      <c r="AV58" s="146" t="b">
        <f t="shared" si="30"/>
        <v>1</v>
      </c>
    </row>
    <row r="59" spans="1:48" ht="13">
      <c r="A59" s="26" t="s">
        <v>150</v>
      </c>
      <c r="B59" s="34" t="s">
        <v>46</v>
      </c>
      <c r="C59" s="113">
        <v>0</v>
      </c>
      <c r="D59" s="113">
        <v>66</v>
      </c>
      <c r="E59" s="113">
        <v>-66</v>
      </c>
      <c r="F59" s="113">
        <v>0</v>
      </c>
      <c r="G59" s="118">
        <f t="shared" si="24"/>
        <v>0</v>
      </c>
      <c r="H59" s="107">
        <v>0</v>
      </c>
      <c r="I59" s="107">
        <v>-1E-3</v>
      </c>
      <c r="J59" s="107">
        <v>-1E-3</v>
      </c>
      <c r="K59" s="107">
        <v>1.6E-2</v>
      </c>
      <c r="L59" s="108">
        <v>1.4E-2</v>
      </c>
      <c r="M59" s="107">
        <v>0</v>
      </c>
      <c r="N59" s="107">
        <v>0</v>
      </c>
      <c r="O59" s="107">
        <v>0</v>
      </c>
      <c r="P59" s="107">
        <v>-3.56035363514074E-3</v>
      </c>
      <c r="Q59" s="108">
        <v>-3.56035363514074E-3</v>
      </c>
      <c r="R59" s="107">
        <v>-5.1854874111944102E-2</v>
      </c>
      <c r="S59" s="107">
        <v>0.58022836997583105</v>
      </c>
      <c r="T59" s="107">
        <v>0.167398812153673</v>
      </c>
      <c r="U59" s="107">
        <v>-0.93906208358454302</v>
      </c>
      <c r="V59" s="108">
        <v>-0.243289775566983</v>
      </c>
      <c r="W59" s="107">
        <v>0.58520571281712097</v>
      </c>
      <c r="X59" s="107">
        <v>-3.9921449313422501E-2</v>
      </c>
      <c r="Y59" s="107">
        <v>0.80039193063525205</v>
      </c>
      <c r="Z59" s="107">
        <v>-0.28875038610890102</v>
      </c>
      <c r="AA59" s="108">
        <v>1.0569258080300501</v>
      </c>
      <c r="AB59" s="108">
        <v>-6.8777479621170698</v>
      </c>
      <c r="AC59" s="107">
        <v>4.9996172622481936</v>
      </c>
      <c r="AD59" s="107">
        <v>0.4493855702942966</v>
      </c>
      <c r="AE59" s="107">
        <v>1.6296864660931973</v>
      </c>
      <c r="AF59" s="108">
        <v>0.20094133651857779</v>
      </c>
      <c r="AH59" s="207">
        <v>-0.28875038610890102</v>
      </c>
      <c r="AI59" s="196" t="str">
        <f t="shared" si="25"/>
        <v>ns</v>
      </c>
      <c r="AJ59" s="199"/>
      <c r="AK59" s="207">
        <v>0.4493855702942966</v>
      </c>
      <c r="AL59" s="196" t="str">
        <f t="shared" si="26"/>
        <v>x3,6</v>
      </c>
      <c r="AM59" s="199"/>
      <c r="AN59" s="207">
        <v>-0.243289775566983</v>
      </c>
      <c r="AO59" s="196" t="str">
        <f t="shared" si="31"/>
        <v>ns</v>
      </c>
      <c r="AS59" s="146" t="b">
        <f t="shared" si="27"/>
        <v>0</v>
      </c>
      <c r="AT59" s="146" t="b">
        <f t="shared" si="28"/>
        <v>0</v>
      </c>
      <c r="AU59" s="146" t="b">
        <f t="shared" si="29"/>
        <v>1</v>
      </c>
      <c r="AV59" s="146" t="b">
        <f t="shared" si="30"/>
        <v>1</v>
      </c>
    </row>
    <row r="60" spans="1:48" ht="13">
      <c r="A60" s="26" t="s">
        <v>151</v>
      </c>
      <c r="B60" s="34" t="s">
        <v>50</v>
      </c>
      <c r="C60" s="113">
        <v>0</v>
      </c>
      <c r="D60" s="113">
        <v>0</v>
      </c>
      <c r="E60" s="113">
        <v>0</v>
      </c>
      <c r="F60" s="113">
        <v>0</v>
      </c>
      <c r="G60" s="118">
        <f t="shared" si="24"/>
        <v>0</v>
      </c>
      <c r="H60" s="113">
        <v>4.6879482881740801E-4</v>
      </c>
      <c r="I60" s="113">
        <v>-4.2875860662619503E-3</v>
      </c>
      <c r="J60" s="85">
        <v>1.20598046123519E-4</v>
      </c>
      <c r="K60" s="85">
        <v>-6.3794484313971197E-3</v>
      </c>
      <c r="L60" s="118">
        <v>-1.0077641622718099E-2</v>
      </c>
      <c r="M60" s="166">
        <v>-3.3448137522940698E-3</v>
      </c>
      <c r="N60" s="166">
        <v>-1.6382489336170601E-3</v>
      </c>
      <c r="O60" s="166">
        <v>-1.74849071758217E-3</v>
      </c>
      <c r="P60" s="166">
        <v>2.3084108906937199E-4</v>
      </c>
      <c r="Q60" s="118">
        <v>-6.5007123144239396E-3</v>
      </c>
      <c r="R60" s="166">
        <v>9.6365832822289097E-4</v>
      </c>
      <c r="S60" s="166">
        <v>1.4615758812722101E-3</v>
      </c>
      <c r="T60" s="166">
        <v>-7.5631253620304104E-4</v>
      </c>
      <c r="U60" s="166">
        <v>1.2036981218298E-2</v>
      </c>
      <c r="V60" s="118">
        <v>1.3705902891590099E-2</v>
      </c>
      <c r="W60" s="166">
        <v>-1.0565792024203799E-3</v>
      </c>
      <c r="X60" s="166">
        <v>6.0684690233347299E-4</v>
      </c>
      <c r="Y60" s="166">
        <v>-4.5502676999276404E-3</v>
      </c>
      <c r="Z60" s="166">
        <v>5.0000000000236496E-3</v>
      </c>
      <c r="AA60" s="118">
        <v>9.0949470177292794E-15</v>
      </c>
      <c r="AB60" s="118">
        <v>0</v>
      </c>
      <c r="AC60" s="166">
        <v>9.9999999997834308E-4</v>
      </c>
      <c r="AD60" s="166">
        <v>-9.9999999999380402E-4</v>
      </c>
      <c r="AE60" s="166">
        <v>2.4101609596982601E-14</v>
      </c>
      <c r="AF60" s="118">
        <v>8.6401996668428196E-15</v>
      </c>
      <c r="AH60" s="207">
        <v>5.0000000000236496E-3</v>
      </c>
      <c r="AI60" s="196">
        <f t="shared" si="25"/>
        <v>-0.99999999999517963</v>
      </c>
      <c r="AJ60" s="199"/>
      <c r="AK60" s="207">
        <v>-9.9999999999380402E-4</v>
      </c>
      <c r="AL60" s="196" t="str">
        <f t="shared" si="26"/>
        <v>ns</v>
      </c>
      <c r="AM60" s="199"/>
      <c r="AN60" s="207">
        <v>1.3705902891590099E-2</v>
      </c>
      <c r="AO60" s="196">
        <f t="shared" si="31"/>
        <v>-0.99999999999933642</v>
      </c>
      <c r="AS60" s="146" t="b">
        <f t="shared" si="27"/>
        <v>0</v>
      </c>
      <c r="AT60" s="146" t="b">
        <f t="shared" si="28"/>
        <v>0</v>
      </c>
      <c r="AU60" s="146" t="b">
        <f t="shared" si="29"/>
        <v>1</v>
      </c>
      <c r="AV60" s="146" t="b">
        <f t="shared" si="30"/>
        <v>1</v>
      </c>
    </row>
    <row r="61" spans="1:48" ht="13">
      <c r="A61" s="26" t="s">
        <v>152</v>
      </c>
      <c r="B61" s="34" t="s">
        <v>52</v>
      </c>
      <c r="C61" s="113">
        <v>0</v>
      </c>
      <c r="D61" s="113">
        <v>0</v>
      </c>
      <c r="E61" s="113">
        <v>0</v>
      </c>
      <c r="F61" s="113">
        <v>-5</v>
      </c>
      <c r="G61" s="118">
        <f t="shared" si="24"/>
        <v>-5</v>
      </c>
      <c r="H61" s="113">
        <v>0</v>
      </c>
      <c r="I61" s="113">
        <v>-1.4E-2</v>
      </c>
      <c r="J61" s="85">
        <v>-8.0000000000000002E-3</v>
      </c>
      <c r="K61" s="85">
        <v>-2.0790000000000002</v>
      </c>
      <c r="L61" s="118">
        <v>-2.101</v>
      </c>
      <c r="M61" s="166">
        <v>-4.0000000000000001E-3</v>
      </c>
      <c r="N61" s="166">
        <v>-3.6805259474850501E-4</v>
      </c>
      <c r="O61" s="166">
        <v>-2.39910532740128E-2</v>
      </c>
      <c r="P61" s="166">
        <v>4.4005818611285101E-2</v>
      </c>
      <c r="Q61" s="118">
        <v>1.56467127425238E-2</v>
      </c>
      <c r="R61" s="166">
        <v>-4.3999999999999997E-2</v>
      </c>
      <c r="S61" s="166">
        <v>0</v>
      </c>
      <c r="T61" s="166">
        <v>-2</v>
      </c>
      <c r="U61" s="166">
        <v>-0.8</v>
      </c>
      <c r="V61" s="118">
        <v>-2.8439999999999999</v>
      </c>
      <c r="W61" s="166">
        <v>0</v>
      </c>
      <c r="X61" s="166">
        <v>0</v>
      </c>
      <c r="Y61" s="166">
        <v>-8.8853935128981494E-3</v>
      </c>
      <c r="Z61" s="166">
        <v>-2.1007041914666001E-3</v>
      </c>
      <c r="AA61" s="118">
        <v>-1.0986097704364799E-2</v>
      </c>
      <c r="AB61" s="118">
        <v>0</v>
      </c>
      <c r="AC61" s="166">
        <v>-0.13065383316437601</v>
      </c>
      <c r="AD61" s="166">
        <v>-3.2340994641892299E-3</v>
      </c>
      <c r="AE61" s="166">
        <v>4.8565305510763603E-3</v>
      </c>
      <c r="AF61" s="118">
        <v>-0.129031402077489</v>
      </c>
      <c r="AH61" s="207">
        <v>-2.1007041914666001E-3</v>
      </c>
      <c r="AI61" s="196" t="str">
        <f t="shared" si="25"/>
        <v>ns</v>
      </c>
      <c r="AJ61" s="199"/>
      <c r="AK61" s="207">
        <v>-3.2340994641892299E-3</v>
      </c>
      <c r="AL61" s="196" t="str">
        <f t="shared" si="26"/>
        <v>ns</v>
      </c>
      <c r="AM61" s="199"/>
      <c r="AN61" s="207">
        <v>-2.8439999999999999</v>
      </c>
      <c r="AO61" s="196">
        <f t="shared" si="31"/>
        <v>-0.99613709644712911</v>
      </c>
      <c r="AS61" s="146" t="b">
        <f t="shared" si="27"/>
        <v>0</v>
      </c>
      <c r="AT61" s="146" t="b">
        <f t="shared" si="28"/>
        <v>0</v>
      </c>
      <c r="AU61" s="146" t="b">
        <f t="shared" si="29"/>
        <v>1</v>
      </c>
      <c r="AV61" s="146" t="b">
        <f t="shared" si="30"/>
        <v>1</v>
      </c>
    </row>
    <row r="62" spans="1:48" ht="13">
      <c r="A62" s="26" t="s">
        <v>153</v>
      </c>
      <c r="B62" s="34" t="s">
        <v>54</v>
      </c>
      <c r="C62" s="113">
        <v>0</v>
      </c>
      <c r="D62" s="113">
        <v>0</v>
      </c>
      <c r="E62" s="113">
        <v>0</v>
      </c>
      <c r="F62" s="113">
        <v>0</v>
      </c>
      <c r="G62" s="118">
        <f t="shared" si="24"/>
        <v>0</v>
      </c>
      <c r="H62" s="113">
        <v>0</v>
      </c>
      <c r="I62" s="113">
        <v>0</v>
      </c>
      <c r="J62" s="85">
        <v>0</v>
      </c>
      <c r="K62" s="85">
        <v>0</v>
      </c>
      <c r="L62" s="118">
        <v>0</v>
      </c>
      <c r="M62" s="166">
        <v>0</v>
      </c>
      <c r="N62" s="166">
        <v>0</v>
      </c>
      <c r="O62" s="166">
        <v>0</v>
      </c>
      <c r="P62" s="166">
        <v>0</v>
      </c>
      <c r="Q62" s="118">
        <v>0</v>
      </c>
      <c r="R62" s="166">
        <v>0</v>
      </c>
      <c r="S62" s="166">
        <v>0</v>
      </c>
      <c r="T62" s="166">
        <v>0</v>
      </c>
      <c r="U62" s="166">
        <v>0</v>
      </c>
      <c r="V62" s="118">
        <v>0</v>
      </c>
      <c r="W62" s="166">
        <v>0</v>
      </c>
      <c r="X62" s="166">
        <v>0</v>
      </c>
      <c r="Y62" s="166">
        <v>0</v>
      </c>
      <c r="Z62" s="166">
        <v>0</v>
      </c>
      <c r="AA62" s="118">
        <v>0</v>
      </c>
      <c r="AB62" s="118">
        <v>0</v>
      </c>
      <c r="AC62" s="166">
        <v>0</v>
      </c>
      <c r="AD62" s="166">
        <v>0</v>
      </c>
      <c r="AE62" s="166">
        <v>0</v>
      </c>
      <c r="AF62" s="118">
        <v>0</v>
      </c>
      <c r="AH62" s="207">
        <v>0</v>
      </c>
      <c r="AI62" s="196" t="str">
        <f t="shared" si="25"/>
        <v>ns</v>
      </c>
      <c r="AJ62" s="199"/>
      <c r="AK62" s="207">
        <v>0</v>
      </c>
      <c r="AL62" s="196" t="str">
        <f t="shared" si="26"/>
        <v>ns</v>
      </c>
      <c r="AM62" s="199"/>
      <c r="AN62" s="207">
        <v>0</v>
      </c>
      <c r="AO62" s="196" t="str">
        <f t="shared" si="31"/>
        <v>ns</v>
      </c>
      <c r="AS62" s="146" t="b">
        <f t="shared" si="27"/>
        <v>1</v>
      </c>
      <c r="AT62" s="146" t="b">
        <f t="shared" si="28"/>
        <v>1</v>
      </c>
      <c r="AU62" s="146" t="b">
        <f t="shared" si="29"/>
        <v>1</v>
      </c>
      <c r="AV62" s="146" t="b">
        <f t="shared" si="30"/>
        <v>1</v>
      </c>
    </row>
    <row r="63" spans="1:48" ht="13">
      <c r="A63" s="26" t="s">
        <v>154</v>
      </c>
      <c r="B63" s="33" t="s">
        <v>56</v>
      </c>
      <c r="C63" s="73">
        <v>350</v>
      </c>
      <c r="D63" s="73">
        <v>455</v>
      </c>
      <c r="E63" s="73">
        <v>341</v>
      </c>
      <c r="F63" s="73">
        <v>377</v>
      </c>
      <c r="G63" s="74">
        <f t="shared" si="24"/>
        <v>1523</v>
      </c>
      <c r="H63" s="73">
        <v>376.69607361102499</v>
      </c>
      <c r="I63" s="73">
        <v>392.28590469528802</v>
      </c>
      <c r="J63" s="87">
        <v>386.56509364887</v>
      </c>
      <c r="K63" s="87">
        <v>486.34520063048399</v>
      </c>
      <c r="L63" s="74">
        <v>1641.8922725856701</v>
      </c>
      <c r="M63" s="169">
        <v>389.219489601107</v>
      </c>
      <c r="N63" s="169">
        <v>323.83842674178101</v>
      </c>
      <c r="O63" s="169">
        <v>354.24814386977903</v>
      </c>
      <c r="P63" s="169">
        <v>432.62661327163698</v>
      </c>
      <c r="Q63" s="74">
        <v>1499.9326734843</v>
      </c>
      <c r="R63" s="169">
        <v>397.57877541487801</v>
      </c>
      <c r="S63" s="169">
        <v>372.71058868225902</v>
      </c>
      <c r="T63" s="169">
        <v>490.18254248690499</v>
      </c>
      <c r="U63" s="169">
        <v>492.83891204951999</v>
      </c>
      <c r="V63" s="74">
        <v>1753.3108186335601</v>
      </c>
      <c r="W63" s="169">
        <v>396.84065774887398</v>
      </c>
      <c r="X63" s="169">
        <v>457.43009605747</v>
      </c>
      <c r="Y63" s="169">
        <v>493.40752010390497</v>
      </c>
      <c r="Z63" s="169">
        <v>516.49749065817196</v>
      </c>
      <c r="AA63" s="74">
        <v>1864.1757645684199</v>
      </c>
      <c r="AB63" s="74">
        <v>256.55770145149398</v>
      </c>
      <c r="AC63" s="169">
        <v>539.19697399177005</v>
      </c>
      <c r="AD63" s="169">
        <v>443.09803984076501</v>
      </c>
      <c r="AE63" s="169">
        <v>556.86611670967602</v>
      </c>
      <c r="AF63" s="74">
        <v>1795.71883199371</v>
      </c>
      <c r="AH63" s="210">
        <v>516.49749065817196</v>
      </c>
      <c r="AI63" s="196">
        <f t="shared" si="25"/>
        <v>7.8158416607334136E-2</v>
      </c>
      <c r="AJ63" s="196"/>
      <c r="AK63" s="210">
        <v>443.09803984076501</v>
      </c>
      <c r="AL63" s="196">
        <f t="shared" si="26"/>
        <v>0.2567559922174234</v>
      </c>
      <c r="AM63" s="196"/>
      <c r="AN63" s="210">
        <v>1753.3108186335601</v>
      </c>
      <c r="AO63" s="196">
        <f t="shared" si="31"/>
        <v>6.3231769721960873E-2</v>
      </c>
      <c r="AS63" s="146" t="b">
        <f t="shared" si="27"/>
        <v>0</v>
      </c>
      <c r="AT63" s="146" t="b">
        <f t="shared" si="28"/>
        <v>0</v>
      </c>
      <c r="AU63" s="146" t="b">
        <f t="shared" si="29"/>
        <v>1</v>
      </c>
      <c r="AV63" s="146" t="b">
        <f t="shared" si="30"/>
        <v>1</v>
      </c>
    </row>
    <row r="64" spans="1:48" ht="13">
      <c r="A64" s="26" t="s">
        <v>155</v>
      </c>
      <c r="B64" s="34" t="s">
        <v>58</v>
      </c>
      <c r="C64" s="113">
        <v>-129</v>
      </c>
      <c r="D64" s="113">
        <v>-162</v>
      </c>
      <c r="E64" s="113">
        <v>-130</v>
      </c>
      <c r="F64" s="113">
        <v>-103</v>
      </c>
      <c r="G64" s="118">
        <f t="shared" si="24"/>
        <v>-524</v>
      </c>
      <c r="H64" s="113">
        <v>-109.045588796994</v>
      </c>
      <c r="I64" s="113">
        <v>-98.835412547977398</v>
      </c>
      <c r="J64" s="85">
        <v>-80.878740306661001</v>
      </c>
      <c r="K64" s="85">
        <v>-113.80631897979799</v>
      </c>
      <c r="L64" s="118">
        <v>-402.56606063142999</v>
      </c>
      <c r="M64" s="166">
        <v>-119.910195779437</v>
      </c>
      <c r="N64" s="166">
        <v>-11.8768431304737</v>
      </c>
      <c r="O64" s="166">
        <v>-45.1186529155014</v>
      </c>
      <c r="P64" s="166">
        <v>-61.081959679783012</v>
      </c>
      <c r="Q64" s="118">
        <v>-237.98765150519603</v>
      </c>
      <c r="R64" s="166">
        <v>-120.42318062587201</v>
      </c>
      <c r="S64" s="166">
        <v>-52.464369366185501</v>
      </c>
      <c r="T64" s="166">
        <v>-158.84940870038099</v>
      </c>
      <c r="U64" s="166">
        <v>-122.36655609831099</v>
      </c>
      <c r="V64" s="118">
        <v>-454.10351479075001</v>
      </c>
      <c r="W64" s="166">
        <v>-111.558601288866</v>
      </c>
      <c r="X64" s="166">
        <v>-144.90798021565999</v>
      </c>
      <c r="Y64" s="166">
        <v>-153.07157332829399</v>
      </c>
      <c r="Z64" s="166">
        <v>-130.98009797432599</v>
      </c>
      <c r="AA64" s="118">
        <v>-540.51825280714502</v>
      </c>
      <c r="AB64" s="118">
        <v>-51.945076406418401</v>
      </c>
      <c r="AC64" s="166">
        <v>-151.50983442098999</v>
      </c>
      <c r="AD64" s="166">
        <v>-99.524468024549606</v>
      </c>
      <c r="AE64" s="166">
        <v>-205.62492718935798</v>
      </c>
      <c r="AF64" s="118">
        <v>-508.604306041315</v>
      </c>
      <c r="AH64" s="207">
        <v>-130.98009797432599</v>
      </c>
      <c r="AI64" s="196">
        <f t="shared" si="25"/>
        <v>0.56989443716604549</v>
      </c>
      <c r="AJ64" s="199"/>
      <c r="AK64" s="207">
        <v>-99.524468024549606</v>
      </c>
      <c r="AL64" s="196" t="str">
        <f t="shared" si="26"/>
        <v>x2,1</v>
      </c>
      <c r="AM64" s="199"/>
      <c r="AN64" s="207">
        <v>-454.10351479075001</v>
      </c>
      <c r="AO64" s="196">
        <f t="shared" si="31"/>
        <v>0.19029744364831602</v>
      </c>
      <c r="AS64" s="146" t="b">
        <f t="shared" si="27"/>
        <v>0</v>
      </c>
      <c r="AT64" s="146" t="b">
        <f t="shared" si="28"/>
        <v>0</v>
      </c>
      <c r="AU64" s="146" t="b">
        <f t="shared" si="29"/>
        <v>1</v>
      </c>
      <c r="AV64" s="146" t="b">
        <f t="shared" si="30"/>
        <v>1</v>
      </c>
    </row>
    <row r="65" spans="1:49" ht="13">
      <c r="A65" s="26" t="s">
        <v>156</v>
      </c>
      <c r="B65" s="34" t="s">
        <v>60</v>
      </c>
      <c r="C65" s="113">
        <v>0</v>
      </c>
      <c r="D65" s="113">
        <v>1</v>
      </c>
      <c r="E65" s="113">
        <v>0</v>
      </c>
      <c r="F65" s="113">
        <v>2</v>
      </c>
      <c r="G65" s="118">
        <f t="shared" si="24"/>
        <v>3</v>
      </c>
      <c r="H65" s="113">
        <v>7.0000000000000007E-2</v>
      </c>
      <c r="I65" s="113">
        <v>2.3E-2</v>
      </c>
      <c r="J65" s="85">
        <v>0.29099999999999998</v>
      </c>
      <c r="K65" s="85">
        <v>22.236999999999998</v>
      </c>
      <c r="L65" s="118">
        <v>22.620999999999999</v>
      </c>
      <c r="M65" s="166">
        <v>-0.45500000000000002</v>
      </c>
      <c r="N65" s="166">
        <v>30.783000000000001</v>
      </c>
      <c r="O65" s="166">
        <v>-0.60899999999999999</v>
      </c>
      <c r="P65" s="166">
        <v>-8.3550000000000004</v>
      </c>
      <c r="Q65" s="118">
        <v>21.364000000000001</v>
      </c>
      <c r="R65" s="166">
        <v>-0.35599999999999998</v>
      </c>
      <c r="S65" s="166">
        <v>-0.372</v>
      </c>
      <c r="T65" s="166">
        <v>-0.70699999999999996</v>
      </c>
      <c r="U65" s="166">
        <v>-2.5999999999999999E-2</v>
      </c>
      <c r="V65" s="118">
        <v>-1.4610000000000001</v>
      </c>
      <c r="W65" s="166">
        <v>0</v>
      </c>
      <c r="X65" s="166">
        <v>8.2469999999999999</v>
      </c>
      <c r="Y65" s="166">
        <v>0</v>
      </c>
      <c r="Z65" s="166">
        <v>0</v>
      </c>
      <c r="AA65" s="118">
        <v>8.2469999999999999</v>
      </c>
      <c r="AB65" s="118">
        <v>0</v>
      </c>
      <c r="AC65" s="166">
        <v>0</v>
      </c>
      <c r="AD65" s="166">
        <v>0</v>
      </c>
      <c r="AE65" s="166">
        <v>0</v>
      </c>
      <c r="AF65" s="118">
        <v>0</v>
      </c>
      <c r="AH65" s="207">
        <v>0</v>
      </c>
      <c r="AI65" s="196" t="str">
        <f t="shared" si="25"/>
        <v>ns</v>
      </c>
      <c r="AJ65" s="199"/>
      <c r="AK65" s="207">
        <v>0</v>
      </c>
      <c r="AL65" s="196" t="str">
        <f t="shared" si="26"/>
        <v>ns</v>
      </c>
      <c r="AM65" s="199"/>
      <c r="AN65" s="207">
        <v>-1.4610000000000001</v>
      </c>
      <c r="AO65" s="196" t="str">
        <f t="shared" si="31"/>
        <v>ns</v>
      </c>
      <c r="AS65" s="146" t="b">
        <f t="shared" si="27"/>
        <v>0</v>
      </c>
      <c r="AT65" s="146" t="b">
        <f t="shared" si="28"/>
        <v>1</v>
      </c>
      <c r="AU65" s="146" t="b">
        <f t="shared" si="29"/>
        <v>1</v>
      </c>
      <c r="AV65" s="146" t="b">
        <f t="shared" si="30"/>
        <v>1</v>
      </c>
    </row>
    <row r="66" spans="1:49" ht="13">
      <c r="A66" s="26" t="s">
        <v>157</v>
      </c>
      <c r="B66" s="33" t="s">
        <v>62</v>
      </c>
      <c r="C66" s="73">
        <v>221</v>
      </c>
      <c r="D66" s="73">
        <v>294</v>
      </c>
      <c r="E66" s="73">
        <v>211</v>
      </c>
      <c r="F66" s="73">
        <v>276</v>
      </c>
      <c r="G66" s="74">
        <f t="shared" si="24"/>
        <v>1002</v>
      </c>
      <c r="H66" s="73">
        <v>267.72048481403101</v>
      </c>
      <c r="I66" s="73">
        <v>293.47349214731099</v>
      </c>
      <c r="J66" s="87">
        <v>305.97735334220903</v>
      </c>
      <c r="K66" s="87">
        <v>394.77588165068602</v>
      </c>
      <c r="L66" s="74">
        <v>1261.9472119542399</v>
      </c>
      <c r="M66" s="169">
        <v>268.85429382166899</v>
      </c>
      <c r="N66" s="169">
        <v>342.74458361130797</v>
      </c>
      <c r="O66" s="169">
        <v>308.52049095427702</v>
      </c>
      <c r="P66" s="169">
        <v>363.18965359185398</v>
      </c>
      <c r="Q66" s="74">
        <v>1283.30902197911</v>
      </c>
      <c r="R66" s="169">
        <v>276.79959478900599</v>
      </c>
      <c r="S66" s="169">
        <v>319.87421931607298</v>
      </c>
      <c r="T66" s="169">
        <v>330.62613378652497</v>
      </c>
      <c r="U66" s="169">
        <v>370.44635595120701</v>
      </c>
      <c r="V66" s="74">
        <v>1297.74630384281</v>
      </c>
      <c r="W66" s="169">
        <v>285.28205646000902</v>
      </c>
      <c r="X66" s="169">
        <v>320.76911584180999</v>
      </c>
      <c r="Y66" s="169">
        <v>340.335946775612</v>
      </c>
      <c r="Z66" s="169">
        <v>385.51739268384603</v>
      </c>
      <c r="AA66" s="74">
        <v>1331.90451176128</v>
      </c>
      <c r="AB66" s="74">
        <v>204.61262504507602</v>
      </c>
      <c r="AC66" s="169">
        <v>387.68713957078</v>
      </c>
      <c r="AD66" s="169">
        <v>343.57357181621501</v>
      </c>
      <c r="AE66" s="169">
        <v>351.24118952031802</v>
      </c>
      <c r="AF66" s="74">
        <v>1287.1145259523901</v>
      </c>
      <c r="AH66" s="210">
        <v>385.51739268384603</v>
      </c>
      <c r="AI66" s="196">
        <f t="shared" si="25"/>
        <v>-8.8909615529686681E-2</v>
      </c>
      <c r="AJ66" s="196"/>
      <c r="AK66" s="210">
        <v>343.57357181621501</v>
      </c>
      <c r="AL66" s="196">
        <f t="shared" si="26"/>
        <v>2.2317251188937792E-2</v>
      </c>
      <c r="AM66" s="196"/>
      <c r="AN66" s="210">
        <v>1297.74630384281</v>
      </c>
      <c r="AO66" s="196">
        <f t="shared" si="31"/>
        <v>2.6321175269251595E-2</v>
      </c>
      <c r="AS66" s="146" t="b">
        <f t="shared" si="27"/>
        <v>0</v>
      </c>
      <c r="AT66" s="146" t="b">
        <f t="shared" si="28"/>
        <v>0</v>
      </c>
      <c r="AU66" s="146" t="b">
        <f t="shared" si="29"/>
        <v>1</v>
      </c>
      <c r="AV66" s="146" t="b">
        <f t="shared" si="30"/>
        <v>1</v>
      </c>
    </row>
    <row r="67" spans="1:49" ht="13">
      <c r="A67" s="26" t="s">
        <v>158</v>
      </c>
      <c r="B67" s="34" t="s">
        <v>64</v>
      </c>
      <c r="C67" s="107">
        <v>-1</v>
      </c>
      <c r="D67" s="107">
        <v>-1</v>
      </c>
      <c r="E67" s="107">
        <v>-1</v>
      </c>
      <c r="F67" s="107">
        <v>-1</v>
      </c>
      <c r="G67" s="118">
        <f t="shared" si="24"/>
        <v>-4</v>
      </c>
      <c r="H67" s="107">
        <v>-1.1884862929572499</v>
      </c>
      <c r="I67" s="107">
        <v>-0.432282323994785</v>
      </c>
      <c r="J67" s="107">
        <v>-0.28946386039543898</v>
      </c>
      <c r="K67" s="107">
        <v>-3.45206710839786</v>
      </c>
      <c r="L67" s="118">
        <v>-5.3622995857453297</v>
      </c>
      <c r="M67" s="166">
        <v>-0.57966420758526305</v>
      </c>
      <c r="N67" s="166">
        <v>-1.2575443732714999</v>
      </c>
      <c r="O67" s="166">
        <v>-0.808048380613131</v>
      </c>
      <c r="P67" s="166">
        <v>-0.64115270904314103</v>
      </c>
      <c r="Q67" s="118">
        <v>-3.2864096705130401</v>
      </c>
      <c r="R67" s="166">
        <v>-0.91674587825959497</v>
      </c>
      <c r="S67" s="166">
        <v>-6.8852278291896702</v>
      </c>
      <c r="T67" s="166">
        <v>-1.03257163052349</v>
      </c>
      <c r="U67" s="166">
        <v>-1.1563382890417799</v>
      </c>
      <c r="V67" s="118">
        <v>-9.9908836270145507</v>
      </c>
      <c r="W67" s="166">
        <v>-0.803696490398492</v>
      </c>
      <c r="X67" s="166">
        <v>-0.83531317791500403</v>
      </c>
      <c r="Y67" s="166">
        <v>-0.65233476855265404</v>
      </c>
      <c r="Z67" s="166">
        <v>-0.61341358038426397</v>
      </c>
      <c r="AA67" s="118">
        <v>-2.9047580172504102</v>
      </c>
      <c r="AB67" s="118">
        <v>-0.76431318819643002</v>
      </c>
      <c r="AC67" s="166">
        <v>-1.9316867299388401</v>
      </c>
      <c r="AD67" s="166">
        <v>-43.1033539686984</v>
      </c>
      <c r="AE67" s="166">
        <v>-34.0318847401984</v>
      </c>
      <c r="AF67" s="118">
        <v>-79.831238627031993</v>
      </c>
      <c r="AH67" s="207">
        <v>-0.61341358038426397</v>
      </c>
      <c r="AI67" s="196" t="str">
        <f t="shared" si="25"/>
        <v>x55,5</v>
      </c>
      <c r="AJ67" s="199"/>
      <c r="AK67" s="207">
        <v>-43.1033539686984</v>
      </c>
      <c r="AL67" s="196">
        <f t="shared" si="26"/>
        <v>-0.21045854656896745</v>
      </c>
      <c r="AM67" s="199"/>
      <c r="AN67" s="207">
        <v>-9.9908836270145507</v>
      </c>
      <c r="AO67" s="196">
        <f t="shared" si="31"/>
        <v>-0.70925914807012891</v>
      </c>
      <c r="AS67" s="146" t="b">
        <f t="shared" si="27"/>
        <v>0</v>
      </c>
      <c r="AT67" s="146" t="b">
        <f t="shared" si="28"/>
        <v>0</v>
      </c>
      <c r="AU67" s="146" t="b">
        <f t="shared" si="29"/>
        <v>1</v>
      </c>
      <c r="AV67" s="146" t="b">
        <f t="shared" si="30"/>
        <v>0</v>
      </c>
    </row>
    <row r="68" spans="1:49" ht="13">
      <c r="A68" s="26" t="s">
        <v>159</v>
      </c>
      <c r="B68" s="41" t="s">
        <v>66</v>
      </c>
      <c r="C68" s="74">
        <v>220</v>
      </c>
      <c r="D68" s="74">
        <v>293</v>
      </c>
      <c r="E68" s="74">
        <v>210</v>
      </c>
      <c r="F68" s="74">
        <v>275</v>
      </c>
      <c r="G68" s="74">
        <f t="shared" si="24"/>
        <v>998</v>
      </c>
      <c r="H68" s="74">
        <v>266.531998521074</v>
      </c>
      <c r="I68" s="74">
        <v>293.04120982331602</v>
      </c>
      <c r="J68" s="88">
        <v>305.68788948181299</v>
      </c>
      <c r="K68" s="88">
        <v>391.32381454228801</v>
      </c>
      <c r="L68" s="74">
        <v>1256.5849123684902</v>
      </c>
      <c r="M68" s="170">
        <v>268.27462961408401</v>
      </c>
      <c r="N68" s="170">
        <v>341.487039238036</v>
      </c>
      <c r="O68" s="170">
        <v>307.71244257366402</v>
      </c>
      <c r="P68" s="170">
        <v>362.54850088281103</v>
      </c>
      <c r="Q68" s="74">
        <v>1280.0226123085999</v>
      </c>
      <c r="R68" s="170">
        <v>275.88284891074602</v>
      </c>
      <c r="S68" s="170">
        <v>312.98899148688298</v>
      </c>
      <c r="T68" s="170">
        <v>329.59356215600098</v>
      </c>
      <c r="U68" s="170">
        <v>369.29001766216601</v>
      </c>
      <c r="V68" s="74">
        <v>1287.7554202158001</v>
      </c>
      <c r="W68" s="170">
        <v>284.47835996960998</v>
      </c>
      <c r="X68" s="170">
        <v>319.93380266389499</v>
      </c>
      <c r="Y68" s="170">
        <v>339.68361200705903</v>
      </c>
      <c r="Z68" s="170">
        <v>384.90397910346098</v>
      </c>
      <c r="AA68" s="74">
        <v>1328.9997537440199</v>
      </c>
      <c r="AB68" s="74">
        <v>203.84831185688</v>
      </c>
      <c r="AC68" s="170">
        <v>385.75545284084205</v>
      </c>
      <c r="AD68" s="170">
        <v>300.47021784751701</v>
      </c>
      <c r="AE68" s="170">
        <v>317.20930478012002</v>
      </c>
      <c r="AF68" s="74">
        <v>1207.2832873253601</v>
      </c>
      <c r="AH68" s="210">
        <v>384.90397910346098</v>
      </c>
      <c r="AI68" s="196">
        <f t="shared" si="25"/>
        <v>-0.17587418680632771</v>
      </c>
      <c r="AJ68" s="196"/>
      <c r="AK68" s="210">
        <v>300.47021784751701</v>
      </c>
      <c r="AL68" s="196">
        <f t="shared" si="26"/>
        <v>5.5709637555818592E-2</v>
      </c>
      <c r="AM68" s="196"/>
      <c r="AN68" s="210">
        <v>1287.7554202158001</v>
      </c>
      <c r="AO68" s="196">
        <f t="shared" si="31"/>
        <v>3.202807992942347E-2</v>
      </c>
      <c r="AS68" s="146" t="b">
        <f t="shared" si="27"/>
        <v>0</v>
      </c>
      <c r="AT68" s="146" t="b">
        <f t="shared" si="28"/>
        <v>0</v>
      </c>
      <c r="AU68" s="146" t="b">
        <f t="shared" si="29"/>
        <v>1</v>
      </c>
      <c r="AV68" s="146" t="b">
        <f t="shared" si="30"/>
        <v>1</v>
      </c>
    </row>
    <row r="69" spans="1:49" ht="13">
      <c r="A69" s="26"/>
      <c r="M69" s="156"/>
      <c r="N69" s="156"/>
      <c r="AI69" s="196" t="str">
        <f t="shared" ref="AI69:AI70" si="32">IF(ISERROR($AD69/AH69),"ns",IF($AD69/AH69&gt;200%,"x"&amp;(ROUND($AD69/AH69,1)),IF($AD69/AH69&lt;0,"ns",$AD69/AH69-1)))</f>
        <v>ns</v>
      </c>
      <c r="AJ69" s="205"/>
      <c r="AL69" s="196" t="str">
        <f t="shared" ref="AL69:AL70" si="33">IF(ISERROR($AD69/AK69),"ns",IF($AD69/AK69&gt;200%,"x"&amp;(ROUND($AD69/AK69,1)),IF($AD69/AK69&lt;0,"ns",$AD69/AK69-1)))</f>
        <v>ns</v>
      </c>
      <c r="AM69" s="205"/>
      <c r="AO69" s="205"/>
    </row>
    <row r="70" spans="1:49" ht="16" thickBot="1">
      <c r="A70" s="26"/>
      <c r="B70" s="114" t="s">
        <v>160</v>
      </c>
      <c r="C70" s="115"/>
      <c r="D70" s="115"/>
      <c r="E70" s="115"/>
      <c r="F70" s="115"/>
      <c r="G70" s="115"/>
      <c r="H70" s="115"/>
      <c r="I70" s="115"/>
      <c r="J70" s="115"/>
      <c r="K70" s="115"/>
      <c r="L70" s="115"/>
      <c r="M70" s="171"/>
      <c r="N70" s="171"/>
      <c r="O70" s="171"/>
      <c r="P70" s="171"/>
      <c r="Q70" s="115"/>
      <c r="R70" s="171"/>
      <c r="S70" s="171"/>
      <c r="T70" s="171"/>
      <c r="U70" s="171"/>
      <c r="V70" s="115"/>
      <c r="W70" s="171"/>
      <c r="X70" s="171"/>
      <c r="Y70" s="171"/>
      <c r="Z70" s="171"/>
      <c r="AA70" s="171"/>
      <c r="AB70" s="171"/>
      <c r="AC70" s="171"/>
      <c r="AD70" s="171"/>
      <c r="AE70" s="171"/>
      <c r="AF70" s="171"/>
      <c r="AH70" s="209"/>
      <c r="AI70" s="196" t="str">
        <f t="shared" si="32"/>
        <v>ns</v>
      </c>
      <c r="AJ70" s="205"/>
      <c r="AK70" s="209"/>
      <c r="AL70" s="196" t="str">
        <f t="shared" si="33"/>
        <v>ns</v>
      </c>
      <c r="AM70" s="205"/>
      <c r="AN70" s="209"/>
      <c r="AO70" s="205"/>
    </row>
    <row r="71" spans="1:49" ht="13">
      <c r="A71" s="26"/>
      <c r="M71" s="156"/>
      <c r="N71" s="156"/>
      <c r="AI71" s="205"/>
      <c r="AJ71" s="205"/>
      <c r="AL71" s="205"/>
      <c r="AM71" s="205"/>
      <c r="AO71" s="205"/>
    </row>
    <row r="72" spans="1:49" ht="26">
      <c r="A72" s="26"/>
      <c r="B72" s="116" t="s">
        <v>36</v>
      </c>
      <c r="C72" s="117" t="str">
        <f t="shared" ref="C72:AF72" si="34">C$14</f>
        <v>Q1-15
Underlying</v>
      </c>
      <c r="D72" s="117" t="str">
        <f t="shared" si="34"/>
        <v>Q2-15
Underlying</v>
      </c>
      <c r="E72" s="117" t="str">
        <f t="shared" si="34"/>
        <v>Q3-15
Underlying</v>
      </c>
      <c r="F72" s="117" t="str">
        <f t="shared" si="34"/>
        <v>Q4-15
Underlying</v>
      </c>
      <c r="G72" s="117" t="str">
        <f t="shared" si="34"/>
        <v>FY-2015
Underlying</v>
      </c>
      <c r="H72" s="117" t="str">
        <f t="shared" si="34"/>
        <v>Q1-16
Underlying</v>
      </c>
      <c r="I72" s="117" t="str">
        <f t="shared" si="34"/>
        <v>Q2-16
Underlying</v>
      </c>
      <c r="J72" s="117" t="str">
        <f t="shared" si="34"/>
        <v>Q3-16
Underlying</v>
      </c>
      <c r="K72" s="117" t="str">
        <f t="shared" si="34"/>
        <v>Q4-16
Underlying</v>
      </c>
      <c r="L72" s="117" t="str">
        <f t="shared" si="34"/>
        <v>FY-2016
Underlying</v>
      </c>
      <c r="M72" s="168" t="str">
        <f t="shared" si="34"/>
        <v>Q1-17
Underlying</v>
      </c>
      <c r="N72" s="168" t="str">
        <f t="shared" si="34"/>
        <v>Q2-17
Underlying</v>
      </c>
      <c r="O72" s="168" t="str">
        <f t="shared" si="34"/>
        <v>Q3-17
Underlying</v>
      </c>
      <c r="P72" s="168" t="str">
        <f t="shared" si="34"/>
        <v>Q4-17
Underlying</v>
      </c>
      <c r="Q72" s="117" t="str">
        <f t="shared" si="34"/>
        <v>FY-2017
Underlying</v>
      </c>
      <c r="R72" s="168" t="str">
        <f t="shared" si="34"/>
        <v>Q1-18
Underlying</v>
      </c>
      <c r="S72" s="168" t="str">
        <f t="shared" si="34"/>
        <v>Q2-18
Underlying</v>
      </c>
      <c r="T72" s="168" t="str">
        <f t="shared" si="34"/>
        <v>Q3-18
Underlying</v>
      </c>
      <c r="U72" s="168" t="str">
        <f t="shared" si="34"/>
        <v>Q4-18
Underlying</v>
      </c>
      <c r="V72" s="117" t="str">
        <f t="shared" si="34"/>
        <v>FY-2018
Underlying</v>
      </c>
      <c r="W72" s="168" t="str">
        <f t="shared" si="34"/>
        <v>Q1-19
Underlying</v>
      </c>
      <c r="X72" s="168" t="str">
        <f t="shared" si="34"/>
        <v>Q2-19
Underlying</v>
      </c>
      <c r="Y72" s="168" t="str">
        <f t="shared" si="34"/>
        <v>Q3-19
Underlying</v>
      </c>
      <c r="Z72" s="168" t="str">
        <f t="shared" si="34"/>
        <v>Q4-19
Underlying</v>
      </c>
      <c r="AA72" s="168" t="str">
        <f t="shared" si="34"/>
        <v>FY-2019
Underlying</v>
      </c>
      <c r="AB72" s="168" t="str">
        <f t="shared" si="34"/>
        <v>Q1-20
Underlying</v>
      </c>
      <c r="AC72" s="168" t="str">
        <f t="shared" si="34"/>
        <v>Q2-20
Underlying</v>
      </c>
      <c r="AD72" s="168" t="str">
        <f t="shared" si="34"/>
        <v>Q3-20
Underlying</v>
      </c>
      <c r="AE72" s="168" t="str">
        <f t="shared" si="34"/>
        <v>Q4-20
Underlying</v>
      </c>
      <c r="AF72" s="168" t="str">
        <f t="shared" si="34"/>
        <v>FY-2020
Underlying</v>
      </c>
      <c r="AH72" s="162" t="str">
        <f t="shared" ref="AH72" si="35">AH$14</f>
        <v>Q4-19
Underlying</v>
      </c>
      <c r="AI72" s="163" t="str">
        <f>AI$14</f>
        <v>Q4/Q4</v>
      </c>
      <c r="AJ72" s="163"/>
      <c r="AK72" s="162" t="str">
        <f>AK$14</f>
        <v>Q3-20
Underlying</v>
      </c>
      <c r="AL72" s="163" t="str">
        <f>AL$14</f>
        <v>Q4/Q3</v>
      </c>
      <c r="AM72" s="163"/>
      <c r="AN72" s="162" t="str">
        <f>AN$14</f>
        <v>FY-2018
Underlying</v>
      </c>
      <c r="AO72" s="163" t="str">
        <f>AO$14</f>
        <v>FY/FY</v>
      </c>
    </row>
    <row r="73" spans="1:49" ht="13">
      <c r="A73" s="26"/>
      <c r="B73" s="31"/>
      <c r="M73" s="156"/>
      <c r="N73" s="156"/>
      <c r="AI73" s="205"/>
      <c r="AJ73" s="205"/>
      <c r="AL73" s="205"/>
      <c r="AM73" s="205"/>
      <c r="AO73" s="205"/>
    </row>
    <row r="74" spans="1:49" ht="13">
      <c r="A74" s="26" t="s">
        <v>161</v>
      </c>
      <c r="B74" s="33" t="s">
        <v>38</v>
      </c>
      <c r="C74" s="73">
        <v>408</v>
      </c>
      <c r="D74" s="73">
        <v>440</v>
      </c>
      <c r="E74" s="73">
        <v>377</v>
      </c>
      <c r="F74" s="73">
        <v>431</v>
      </c>
      <c r="G74" s="74">
        <f t="shared" ref="G74:G87" si="36">SUM(C74:F74)</f>
        <v>1656</v>
      </c>
      <c r="H74" s="73">
        <v>394.99255356384498</v>
      </c>
      <c r="I74" s="73">
        <v>442.99054160606403</v>
      </c>
      <c r="J74" s="87">
        <v>396.36910984275499</v>
      </c>
      <c r="K74" s="87">
        <v>443.01185794676502</v>
      </c>
      <c r="L74" s="74">
        <v>1677.3640629594299</v>
      </c>
      <c r="M74" s="169">
        <v>431.97720287701799</v>
      </c>
      <c r="N74" s="169">
        <v>475.89015773813998</v>
      </c>
      <c r="O74" s="169">
        <v>613.48324409126099</v>
      </c>
      <c r="P74" s="169">
        <v>733.52618274999395</v>
      </c>
      <c r="Q74" s="74">
        <v>2254.8767874564101</v>
      </c>
      <c r="R74" s="169">
        <v>644.05068740356398</v>
      </c>
      <c r="S74" s="169">
        <v>656.111593207792</v>
      </c>
      <c r="T74" s="169">
        <v>604.57354189705404</v>
      </c>
      <c r="U74" s="169">
        <v>599.74760400586194</v>
      </c>
      <c r="V74" s="74">
        <v>2504.4834265142699</v>
      </c>
      <c r="W74" s="169">
        <v>638.40901188263797</v>
      </c>
      <c r="X74" s="169">
        <v>655.71168570077305</v>
      </c>
      <c r="Y74" s="169">
        <v>639.83948406215995</v>
      </c>
      <c r="Z74" s="169">
        <v>702.28245868205795</v>
      </c>
      <c r="AA74" s="74">
        <v>2636.2426403276299</v>
      </c>
      <c r="AB74" s="74">
        <v>593.96661040951096</v>
      </c>
      <c r="AC74" s="169">
        <v>606.614606424371</v>
      </c>
      <c r="AD74" s="169">
        <v>609.11519732864303</v>
      </c>
      <c r="AE74" s="169">
        <v>712.372227511402</v>
      </c>
      <c r="AF74" s="74">
        <v>2522.06864167393</v>
      </c>
      <c r="AH74" s="210">
        <v>702.28245868205795</v>
      </c>
      <c r="AI74" s="196">
        <f t="shared" ref="AI74:AI87" si="37">IF(ISERROR($AE74/AH74),"ns",IF($AE74/AH74&gt;200%,"x"&amp;(ROUND($AE74/AH74,1)),IF($AE74/AH74&lt;0,"ns",$AE74/AH74-1)))</f>
        <v>1.4367109280045254E-2</v>
      </c>
      <c r="AJ74" s="196"/>
      <c r="AK74" s="210">
        <v>609.11519732864303</v>
      </c>
      <c r="AL74" s="196">
        <f t="shared" ref="AL74:AL87" si="38">IF(ISERROR($AE74/AK74),"ns",IF($AE74/AK74&gt;200%,"x"&amp;(ROUND($AE74/AK74,1)),IF($AE74/AK74&lt;0,"ns",$AE74/AK74-1)))</f>
        <v>0.16951970766056501</v>
      </c>
      <c r="AM74" s="196"/>
      <c r="AN74" s="210">
        <v>2504.4834265142699</v>
      </c>
      <c r="AO74" s="196">
        <f>IF(ISERROR($AA74/AN74),"ns",IF($AA74/AN74&gt;200%,"x"&amp;(ROUND($AA74/AN74,1)),IF($AA74/AN74&lt;0,"ns",$AA74/AN74-1)))</f>
        <v>5.2609337485910901E-2</v>
      </c>
      <c r="AS74" s="146" t="b">
        <f t="shared" ref="AS74:AS87" si="39">AH74=X74</f>
        <v>0</v>
      </c>
      <c r="AT74" s="146" t="b">
        <f t="shared" ref="AT74:AT87" si="40">AK74=AB74</f>
        <v>0</v>
      </c>
      <c r="AU74" s="146" t="b">
        <f t="shared" ref="AU74:AU87" si="41">AN74=V74</f>
        <v>1</v>
      </c>
      <c r="AV74" s="146" t="b">
        <f t="shared" ref="AV74:AV87" si="42">V74=(R:R+S:S+T:T+U:U)</f>
        <v>1</v>
      </c>
    </row>
    <row r="75" spans="1:49" ht="13">
      <c r="A75" s="26" t="s">
        <v>162</v>
      </c>
      <c r="B75" s="34" t="s">
        <v>40</v>
      </c>
      <c r="C75" s="113">
        <v>-220</v>
      </c>
      <c r="D75" s="113">
        <v>-233</v>
      </c>
      <c r="E75" s="113">
        <v>-206</v>
      </c>
      <c r="F75" s="113">
        <v>-240</v>
      </c>
      <c r="G75" s="118">
        <f t="shared" si="36"/>
        <v>-899</v>
      </c>
      <c r="H75" s="107">
        <v>-216.43279772379501</v>
      </c>
      <c r="I75" s="107">
        <v>-227.252385815791</v>
      </c>
      <c r="J75" s="107">
        <v>-211.20890141213499</v>
      </c>
      <c r="K75" s="107">
        <v>-239.880438383984</v>
      </c>
      <c r="L75" s="108">
        <v>-894.77452333570398</v>
      </c>
      <c r="M75" s="107">
        <v>-230.12528665737401</v>
      </c>
      <c r="N75" s="107">
        <v>-236.016994169827</v>
      </c>
      <c r="O75" s="107">
        <v>-342.01896218826101</v>
      </c>
      <c r="P75" s="107">
        <v>-385.531391796604</v>
      </c>
      <c r="Q75" s="108">
        <v>-1193.6926348120701</v>
      </c>
      <c r="R75" s="107">
        <v>-343.81254155501739</v>
      </c>
      <c r="S75" s="107">
        <v>-347.58176809052679</v>
      </c>
      <c r="T75" s="107">
        <v>-336.06951950426281</v>
      </c>
      <c r="U75" s="107">
        <v>-333.0702061473757</v>
      </c>
      <c r="V75" s="108">
        <v>-1360.5340352971857</v>
      </c>
      <c r="W75" s="107">
        <v>-342.49146044035399</v>
      </c>
      <c r="X75" s="107">
        <v>-351.821857515369</v>
      </c>
      <c r="Y75" s="107">
        <v>-343.07569065892</v>
      </c>
      <c r="Z75" s="107">
        <v>-367.56466562539902</v>
      </c>
      <c r="AA75" s="108">
        <v>-1404.9536742400401</v>
      </c>
      <c r="AB75" s="108">
        <v>-338.05426109131201</v>
      </c>
      <c r="AC75" s="107">
        <v>-324.37712742222999</v>
      </c>
      <c r="AD75" s="107">
        <v>-328.85408591026101</v>
      </c>
      <c r="AE75" s="107">
        <v>-378.69554269156401</v>
      </c>
      <c r="AF75" s="108">
        <v>-1369.9810171153699</v>
      </c>
      <c r="AH75" s="207">
        <v>-367.56466562539902</v>
      </c>
      <c r="AI75" s="196">
        <f t="shared" si="37"/>
        <v>3.0282772276889469E-2</v>
      </c>
      <c r="AJ75" s="199"/>
      <c r="AK75" s="207">
        <v>-328.85408591026101</v>
      </c>
      <c r="AL75" s="196">
        <f t="shared" si="38"/>
        <v>0.15156100810893958</v>
      </c>
      <c r="AM75" s="199"/>
      <c r="AN75" s="207">
        <v>-1360.5340352971857</v>
      </c>
      <c r="AO75" s="196">
        <f t="shared" ref="AO75:AO87" si="43">IF(ISERROR($AA75/AN75),"ns",IF($AA75/AN75&gt;200%,"x"&amp;(ROUND($AA75/AN75,1)),IF($AA75/AN75&lt;0,"ns",$AA75/AN75-1)))</f>
        <v>3.2648678967558187E-2</v>
      </c>
      <c r="AS75" s="146" t="b">
        <f t="shared" si="39"/>
        <v>0</v>
      </c>
      <c r="AT75" s="146" t="b">
        <f t="shared" si="40"/>
        <v>0</v>
      </c>
      <c r="AU75" s="146" t="b">
        <f t="shared" si="41"/>
        <v>1</v>
      </c>
      <c r="AV75" s="146" t="b">
        <f t="shared" si="42"/>
        <v>0</v>
      </c>
    </row>
    <row r="76" spans="1:49" ht="13">
      <c r="A76" s="109" t="s">
        <v>163</v>
      </c>
      <c r="B76" s="36" t="s">
        <v>42</v>
      </c>
      <c r="C76" s="110"/>
      <c r="D76" s="110"/>
      <c r="E76" s="110"/>
      <c r="F76" s="111"/>
      <c r="G76" s="112"/>
      <c r="H76" s="111">
        <v>-1.39</v>
      </c>
      <c r="I76" s="111">
        <v>-0.20000000000000018</v>
      </c>
      <c r="J76" s="111">
        <v>0</v>
      </c>
      <c r="K76" s="111">
        <v>0</v>
      </c>
      <c r="L76" s="112">
        <v>-1.59</v>
      </c>
      <c r="M76" s="111">
        <v>-1.23</v>
      </c>
      <c r="N76" s="111">
        <v>-4.0000000000000036E-2</v>
      </c>
      <c r="O76" s="111">
        <v>0</v>
      </c>
      <c r="P76" s="111">
        <v>0</v>
      </c>
      <c r="Q76" s="112">
        <v>-1.27</v>
      </c>
      <c r="R76" s="111">
        <v>-1.4683899941599501</v>
      </c>
      <c r="S76" s="111">
        <v>4.0245825100432599E-2</v>
      </c>
      <c r="T76" s="111">
        <v>0</v>
      </c>
      <c r="U76" s="111">
        <v>0</v>
      </c>
      <c r="V76" s="112">
        <v>-1.4281441690595176</v>
      </c>
      <c r="W76" s="111">
        <v>-1.6</v>
      </c>
      <c r="X76" s="111">
        <v>-1.7349999999999999</v>
      </c>
      <c r="Y76" s="111">
        <v>0</v>
      </c>
      <c r="Z76" s="111">
        <v>0</v>
      </c>
      <c r="AA76" s="112">
        <v>-3.335</v>
      </c>
      <c r="AB76" s="112">
        <v>-3.5685959999999999</v>
      </c>
      <c r="AC76" s="111">
        <v>0.29359599999999997</v>
      </c>
      <c r="AD76" s="111">
        <v>0</v>
      </c>
      <c r="AE76" s="111">
        <v>0</v>
      </c>
      <c r="AF76" s="112">
        <v>-3.2749999999999999</v>
      </c>
      <c r="AG76" s="67"/>
      <c r="AH76" s="200">
        <v>0</v>
      </c>
      <c r="AI76" s="196" t="str">
        <f t="shared" si="37"/>
        <v>ns</v>
      </c>
      <c r="AJ76" s="201"/>
      <c r="AK76" s="200">
        <v>0</v>
      </c>
      <c r="AL76" s="196" t="str">
        <f t="shared" si="38"/>
        <v>ns</v>
      </c>
      <c r="AM76" s="201"/>
      <c r="AN76" s="200">
        <v>-1.4281441690595176</v>
      </c>
      <c r="AO76" s="196" t="str">
        <f t="shared" si="43"/>
        <v>x2,3</v>
      </c>
      <c r="AP76" s="202"/>
      <c r="AQ76" s="202"/>
      <c r="AR76" s="202"/>
      <c r="AS76" s="202" t="b">
        <f t="shared" si="39"/>
        <v>0</v>
      </c>
      <c r="AT76" s="202" t="b">
        <f t="shared" si="40"/>
        <v>0</v>
      </c>
      <c r="AU76" s="202" t="b">
        <f t="shared" si="41"/>
        <v>1</v>
      </c>
      <c r="AV76" s="202" t="b">
        <f t="shared" si="42"/>
        <v>1</v>
      </c>
      <c r="AW76" s="202"/>
    </row>
    <row r="77" spans="1:49" ht="13">
      <c r="A77" s="26" t="s">
        <v>164</v>
      </c>
      <c r="B77" s="33" t="s">
        <v>44</v>
      </c>
      <c r="C77" s="73">
        <v>188</v>
      </c>
      <c r="D77" s="73">
        <v>207</v>
      </c>
      <c r="E77" s="73">
        <v>171</v>
      </c>
      <c r="F77" s="73">
        <v>191</v>
      </c>
      <c r="G77" s="74">
        <f t="shared" si="36"/>
        <v>757</v>
      </c>
      <c r="H77" s="73">
        <v>178.55975584005</v>
      </c>
      <c r="I77" s="73">
        <v>215.738155790273</v>
      </c>
      <c r="J77" s="87">
        <v>185.16020843061901</v>
      </c>
      <c r="K77" s="87">
        <v>203.13141956278201</v>
      </c>
      <c r="L77" s="74">
        <v>782.58953962372402</v>
      </c>
      <c r="M77" s="169">
        <v>201.85191621964401</v>
      </c>
      <c r="N77" s="169">
        <v>239.873163568313</v>
      </c>
      <c r="O77" s="169">
        <v>271.46428190300003</v>
      </c>
      <c r="P77" s="169">
        <v>347.99479095339001</v>
      </c>
      <c r="Q77" s="74">
        <v>1061.184152644347</v>
      </c>
      <c r="R77" s="169">
        <v>300.23814584854665</v>
      </c>
      <c r="S77" s="169">
        <v>308.5298251172652</v>
      </c>
      <c r="T77" s="169">
        <v>268.5040223927902</v>
      </c>
      <c r="U77" s="169">
        <v>266.67739785848727</v>
      </c>
      <c r="V77" s="74">
        <v>1143.9493912170842</v>
      </c>
      <c r="W77" s="169">
        <v>295.91755144228398</v>
      </c>
      <c r="X77" s="169">
        <v>303.88982818540302</v>
      </c>
      <c r="Y77" s="169">
        <v>296.76379340324098</v>
      </c>
      <c r="Z77" s="169">
        <v>334.717793056657</v>
      </c>
      <c r="AA77" s="74">
        <v>1231.2889660875801</v>
      </c>
      <c r="AB77" s="74">
        <v>255.91234931819801</v>
      </c>
      <c r="AC77" s="169">
        <v>282.23747900214101</v>
      </c>
      <c r="AD77" s="169">
        <v>280.26111141838197</v>
      </c>
      <c r="AE77" s="169">
        <v>333.67668481983998</v>
      </c>
      <c r="AF77" s="74">
        <v>1152.08762455856</v>
      </c>
      <c r="AH77" s="210">
        <v>334.717793056657</v>
      </c>
      <c r="AI77" s="196">
        <f t="shared" si="37"/>
        <v>-3.1104060148986479E-3</v>
      </c>
      <c r="AJ77" s="196"/>
      <c r="AK77" s="210">
        <v>280.26111141838197</v>
      </c>
      <c r="AL77" s="196">
        <f t="shared" si="38"/>
        <v>0.19059217003431383</v>
      </c>
      <c r="AM77" s="196"/>
      <c r="AN77" s="210">
        <v>1143.9493912170842</v>
      </c>
      <c r="AO77" s="196">
        <f t="shared" si="43"/>
        <v>7.634915979768353E-2</v>
      </c>
      <c r="AS77" s="146" t="b">
        <f t="shared" si="39"/>
        <v>0</v>
      </c>
      <c r="AT77" s="146" t="b">
        <f t="shared" si="40"/>
        <v>0</v>
      </c>
      <c r="AU77" s="146" t="b">
        <f t="shared" si="41"/>
        <v>1</v>
      </c>
      <c r="AV77" s="146" t="b">
        <f t="shared" si="42"/>
        <v>0</v>
      </c>
    </row>
    <row r="78" spans="1:49" ht="13">
      <c r="A78" s="26" t="s">
        <v>165</v>
      </c>
      <c r="B78" s="34" t="s">
        <v>46</v>
      </c>
      <c r="C78" s="113">
        <v>-3</v>
      </c>
      <c r="D78" s="113">
        <v>-2</v>
      </c>
      <c r="E78" s="113">
        <v>0</v>
      </c>
      <c r="F78" s="113">
        <v>-1</v>
      </c>
      <c r="G78" s="118">
        <f t="shared" si="36"/>
        <v>-6</v>
      </c>
      <c r="H78" s="113">
        <v>-4.1706653885817298E-2</v>
      </c>
      <c r="I78" s="113">
        <v>0.19998685011762901</v>
      </c>
      <c r="J78" s="85">
        <v>-0.56607719267494405</v>
      </c>
      <c r="K78" s="85">
        <v>-0.149218735620677</v>
      </c>
      <c r="L78" s="118">
        <v>-0.55701573206380905</v>
      </c>
      <c r="M78" s="166">
        <v>-0.95125219803633898</v>
      </c>
      <c r="N78" s="166">
        <v>-2.2751861707230998</v>
      </c>
      <c r="O78" s="166">
        <v>-1.93514248182122</v>
      </c>
      <c r="P78" s="166">
        <v>-8.1166694314034498</v>
      </c>
      <c r="Q78" s="118">
        <v>-13.2782502819841</v>
      </c>
      <c r="R78" s="166">
        <v>-4.00351576473264</v>
      </c>
      <c r="S78" s="166">
        <v>-5.8697942438310804</v>
      </c>
      <c r="T78" s="166">
        <v>11.9392595257859</v>
      </c>
      <c r="U78" s="166">
        <v>-13.314550388820299</v>
      </c>
      <c r="V78" s="118">
        <v>-11.2486008715981</v>
      </c>
      <c r="W78" s="166">
        <v>5.11309458706915</v>
      </c>
      <c r="X78" s="166">
        <v>-2.47354116439393</v>
      </c>
      <c r="Y78" s="166">
        <v>-9.6528891667582499</v>
      </c>
      <c r="Z78" s="166">
        <v>-3.6827783749387302</v>
      </c>
      <c r="AA78" s="118">
        <v>-10.6961141190218</v>
      </c>
      <c r="AB78" s="118">
        <v>-13.056132513650599</v>
      </c>
      <c r="AC78" s="166">
        <v>-4.1762672057972399</v>
      </c>
      <c r="AD78" s="166">
        <v>-2.6839766348055698</v>
      </c>
      <c r="AE78" s="166">
        <v>-2.91811033679314</v>
      </c>
      <c r="AF78" s="118">
        <v>-22.8344866910466</v>
      </c>
      <c r="AH78" s="207">
        <v>-3.6827783749387302</v>
      </c>
      <c r="AI78" s="196">
        <f t="shared" si="37"/>
        <v>-0.20763346590420662</v>
      </c>
      <c r="AJ78" s="199"/>
      <c r="AK78" s="207">
        <v>-2.6839766348055698</v>
      </c>
      <c r="AL78" s="196">
        <f t="shared" si="38"/>
        <v>8.7233882348804803E-2</v>
      </c>
      <c r="AM78" s="199"/>
      <c r="AN78" s="207">
        <v>-11.2486008715981</v>
      </c>
      <c r="AO78" s="196">
        <f t="shared" si="43"/>
        <v>-4.9116041975610369E-2</v>
      </c>
      <c r="AS78" s="146" t="b">
        <f t="shared" si="39"/>
        <v>0</v>
      </c>
      <c r="AT78" s="146" t="b">
        <f t="shared" si="40"/>
        <v>0</v>
      </c>
      <c r="AU78" s="146" t="b">
        <f t="shared" si="41"/>
        <v>1</v>
      </c>
      <c r="AV78" s="146" t="b">
        <f t="shared" si="42"/>
        <v>1</v>
      </c>
    </row>
    <row r="79" spans="1:49" ht="13">
      <c r="A79" s="26" t="s">
        <v>166</v>
      </c>
      <c r="B79" s="34" t="s">
        <v>50</v>
      </c>
      <c r="C79" s="113">
        <v>6</v>
      </c>
      <c r="D79" s="113">
        <v>6</v>
      </c>
      <c r="E79" s="113">
        <v>7</v>
      </c>
      <c r="F79" s="113">
        <v>6</v>
      </c>
      <c r="G79" s="118">
        <f t="shared" si="36"/>
        <v>25</v>
      </c>
      <c r="H79" s="113">
        <v>6.5160359255694296</v>
      </c>
      <c r="I79" s="113">
        <v>6.2281544665059698</v>
      </c>
      <c r="J79" s="85">
        <v>8.0378099897328905</v>
      </c>
      <c r="K79" s="85">
        <v>7.6243254800090998</v>
      </c>
      <c r="L79" s="118">
        <v>28.4063258618174</v>
      </c>
      <c r="M79" s="166">
        <v>7.5885241425724699</v>
      </c>
      <c r="N79" s="166">
        <v>7.8746406674648801</v>
      </c>
      <c r="O79" s="166">
        <v>8.9284584579462791</v>
      </c>
      <c r="P79" s="166">
        <v>8.5511385756633107</v>
      </c>
      <c r="Q79" s="118">
        <v>32.942761843646899</v>
      </c>
      <c r="R79" s="166">
        <v>11.623776606623199</v>
      </c>
      <c r="S79" s="166">
        <v>13.555607787545499</v>
      </c>
      <c r="T79" s="166">
        <v>12.327286665449</v>
      </c>
      <c r="U79" s="166">
        <v>9.8545942988773003</v>
      </c>
      <c r="V79" s="118">
        <v>47.361265358494997</v>
      </c>
      <c r="W79" s="166">
        <v>12.6556766386996</v>
      </c>
      <c r="X79" s="166">
        <v>11.9449422141913</v>
      </c>
      <c r="Y79" s="166">
        <v>7.85972612267767</v>
      </c>
      <c r="Z79" s="166">
        <v>13.531934511902801</v>
      </c>
      <c r="AA79" s="118">
        <v>45.9922794874714</v>
      </c>
      <c r="AB79" s="118">
        <v>13.8041454863755</v>
      </c>
      <c r="AC79" s="166">
        <v>15.1203231478208</v>
      </c>
      <c r="AD79" s="166">
        <v>16.7764041447479</v>
      </c>
      <c r="AE79" s="166">
        <v>20.286614559005798</v>
      </c>
      <c r="AF79" s="118">
        <v>65.9874873379501</v>
      </c>
      <c r="AH79" s="207">
        <v>13.531934511902801</v>
      </c>
      <c r="AI79" s="196">
        <f t="shared" si="37"/>
        <v>0.49916588357426095</v>
      </c>
      <c r="AJ79" s="199"/>
      <c r="AK79" s="207">
        <v>16.7764041447479</v>
      </c>
      <c r="AL79" s="196">
        <f t="shared" si="38"/>
        <v>0.20923496978086464</v>
      </c>
      <c r="AM79" s="199"/>
      <c r="AN79" s="207">
        <v>47.361265358494997</v>
      </c>
      <c r="AO79" s="196">
        <f t="shared" si="43"/>
        <v>-2.8905179383642565E-2</v>
      </c>
      <c r="AS79" s="146" t="b">
        <f t="shared" si="39"/>
        <v>0</v>
      </c>
      <c r="AT79" s="146" t="b">
        <f t="shared" si="40"/>
        <v>0</v>
      </c>
      <c r="AU79" s="146" t="b">
        <f t="shared" si="41"/>
        <v>1</v>
      </c>
      <c r="AV79" s="146" t="b">
        <f t="shared" si="42"/>
        <v>1</v>
      </c>
    </row>
    <row r="80" spans="1:49" ht="13">
      <c r="A80" s="26" t="s">
        <v>167</v>
      </c>
      <c r="B80" s="34" t="s">
        <v>52</v>
      </c>
      <c r="C80" s="113">
        <v>0</v>
      </c>
      <c r="D80" s="113">
        <v>10</v>
      </c>
      <c r="E80" s="113">
        <v>0</v>
      </c>
      <c r="F80" s="113">
        <v>3</v>
      </c>
      <c r="G80" s="118">
        <f t="shared" si="36"/>
        <v>13</v>
      </c>
      <c r="H80" s="113">
        <v>2.5879716784419097E-4</v>
      </c>
      <c r="I80" s="113">
        <v>1.3945765098309301E-2</v>
      </c>
      <c r="J80" s="85">
        <v>1.08899358968714E-2</v>
      </c>
      <c r="K80" s="85">
        <v>-3.3568880635185499E-3</v>
      </c>
      <c r="L80" s="118">
        <v>2.17376100995063E-2</v>
      </c>
      <c r="M80" s="166">
        <v>-1.1659999999999999</v>
      </c>
      <c r="N80" s="166">
        <v>1.8609493704176899E-2</v>
      </c>
      <c r="O80" s="166">
        <v>-6.7323688667256396E-2</v>
      </c>
      <c r="P80" s="166">
        <v>-0.10194425182572101</v>
      </c>
      <c r="Q80" s="118">
        <v>-1.3166584467888001</v>
      </c>
      <c r="R80" s="166">
        <v>0.15975129642652899</v>
      </c>
      <c r="S80" s="166">
        <v>-0.267481387041479</v>
      </c>
      <c r="T80" s="166">
        <v>-2.81026639275034E-2</v>
      </c>
      <c r="U80" s="166">
        <v>2.1697035938539399E-2</v>
      </c>
      <c r="V80" s="118">
        <v>-0.114135718603914</v>
      </c>
      <c r="W80" s="166">
        <v>5.0887122404694798E-3</v>
      </c>
      <c r="X80" s="166">
        <v>-0.206408144337135</v>
      </c>
      <c r="Y80" s="166">
        <v>0.17857531844473001</v>
      </c>
      <c r="Z80" s="166">
        <v>1.18999037627677E-2</v>
      </c>
      <c r="AA80" s="118">
        <v>-1.08442098891669E-2</v>
      </c>
      <c r="AB80" s="118">
        <v>2.0586292003031002E-2</v>
      </c>
      <c r="AC80" s="166">
        <v>-4.6996550168744699E-4</v>
      </c>
      <c r="AD80" s="166">
        <v>-0.78080521592808905</v>
      </c>
      <c r="AE80" s="166">
        <v>0.78892400479411695</v>
      </c>
      <c r="AF80" s="118">
        <v>2.82351153673716E-2</v>
      </c>
      <c r="AH80" s="207">
        <v>1.18999037627677E-2</v>
      </c>
      <c r="AI80" s="196" t="str">
        <f t="shared" si="37"/>
        <v>x66,3</v>
      </c>
      <c r="AJ80" s="199"/>
      <c r="AK80" s="207">
        <v>-0.78080521592808905</v>
      </c>
      <c r="AL80" s="196" t="str">
        <f t="shared" si="38"/>
        <v>ns</v>
      </c>
      <c r="AM80" s="199"/>
      <c r="AN80" s="207">
        <v>-0.114135718603914</v>
      </c>
      <c r="AO80" s="196">
        <f t="shared" si="43"/>
        <v>-0.90498846441927927</v>
      </c>
      <c r="AS80" s="146" t="b">
        <f t="shared" si="39"/>
        <v>0</v>
      </c>
      <c r="AT80" s="146" t="b">
        <f t="shared" si="40"/>
        <v>0</v>
      </c>
      <c r="AU80" s="146" t="b">
        <f t="shared" si="41"/>
        <v>1</v>
      </c>
      <c r="AV80" s="146" t="b">
        <f t="shared" si="42"/>
        <v>1</v>
      </c>
    </row>
    <row r="81" spans="1:49" ht="13">
      <c r="A81" s="26" t="s">
        <v>168</v>
      </c>
      <c r="B81" s="34" t="s">
        <v>54</v>
      </c>
      <c r="C81" s="113">
        <v>0</v>
      </c>
      <c r="D81" s="113">
        <v>0</v>
      </c>
      <c r="E81" s="113">
        <v>0</v>
      </c>
      <c r="F81" s="113">
        <v>0</v>
      </c>
      <c r="G81" s="118">
        <f t="shared" si="36"/>
        <v>0</v>
      </c>
      <c r="H81" s="113">
        <v>0</v>
      </c>
      <c r="I81" s="113">
        <v>0</v>
      </c>
      <c r="J81" s="85">
        <v>0</v>
      </c>
      <c r="K81" s="85">
        <v>0</v>
      </c>
      <c r="L81" s="118">
        <v>0</v>
      </c>
      <c r="M81" s="166">
        <v>0</v>
      </c>
      <c r="N81" s="166">
        <v>0</v>
      </c>
      <c r="O81" s="166">
        <v>0</v>
      </c>
      <c r="P81" s="166">
        <v>0</v>
      </c>
      <c r="Q81" s="118">
        <v>0</v>
      </c>
      <c r="R81" s="166">
        <v>0</v>
      </c>
      <c r="S81" s="166">
        <v>0</v>
      </c>
      <c r="T81" s="166">
        <v>0</v>
      </c>
      <c r="U81" s="166">
        <v>0</v>
      </c>
      <c r="V81" s="118">
        <v>0</v>
      </c>
      <c r="W81" s="166">
        <v>0</v>
      </c>
      <c r="X81" s="166">
        <v>0</v>
      </c>
      <c r="Y81" s="166">
        <v>0</v>
      </c>
      <c r="Z81" s="166">
        <v>0</v>
      </c>
      <c r="AA81" s="118">
        <v>0</v>
      </c>
      <c r="AB81" s="118">
        <v>0</v>
      </c>
      <c r="AC81" s="166">
        <v>0</v>
      </c>
      <c r="AD81" s="166">
        <v>0</v>
      </c>
      <c r="AE81" s="166">
        <v>0</v>
      </c>
      <c r="AF81" s="118">
        <v>0</v>
      </c>
      <c r="AH81" s="207">
        <v>0</v>
      </c>
      <c r="AI81" s="196" t="str">
        <f t="shared" si="37"/>
        <v>ns</v>
      </c>
      <c r="AJ81" s="199"/>
      <c r="AK81" s="207">
        <v>0</v>
      </c>
      <c r="AL81" s="196" t="str">
        <f t="shared" si="38"/>
        <v>ns</v>
      </c>
      <c r="AM81" s="199"/>
      <c r="AN81" s="207">
        <v>0</v>
      </c>
      <c r="AO81" s="196" t="str">
        <f t="shared" si="43"/>
        <v>ns</v>
      </c>
      <c r="AS81" s="146" t="b">
        <f t="shared" si="39"/>
        <v>1</v>
      </c>
      <c r="AT81" s="146" t="b">
        <f t="shared" si="40"/>
        <v>1</v>
      </c>
      <c r="AU81" s="146" t="b">
        <f t="shared" si="41"/>
        <v>1</v>
      </c>
      <c r="AV81" s="146" t="b">
        <f t="shared" si="42"/>
        <v>1</v>
      </c>
    </row>
    <row r="82" spans="1:49" ht="13">
      <c r="A82" s="26" t="s">
        <v>169</v>
      </c>
      <c r="B82" s="33" t="s">
        <v>56</v>
      </c>
      <c r="C82" s="73">
        <v>191</v>
      </c>
      <c r="D82" s="73">
        <v>221</v>
      </c>
      <c r="E82" s="73">
        <v>178</v>
      </c>
      <c r="F82" s="73">
        <v>199</v>
      </c>
      <c r="G82" s="74">
        <f t="shared" si="36"/>
        <v>789</v>
      </c>
      <c r="H82" s="73">
        <v>185.03434390890101</v>
      </c>
      <c r="I82" s="73">
        <v>222.18024287199501</v>
      </c>
      <c r="J82" s="87">
        <v>192.64283116357399</v>
      </c>
      <c r="K82" s="87">
        <v>210.60316941910699</v>
      </c>
      <c r="L82" s="74">
        <v>810.46058736357804</v>
      </c>
      <c r="M82" s="169">
        <v>207.32318816418001</v>
      </c>
      <c r="N82" s="169">
        <v>245.49122755875899</v>
      </c>
      <c r="O82" s="169">
        <v>278.390274190458</v>
      </c>
      <c r="P82" s="169">
        <v>348.32731584582399</v>
      </c>
      <c r="Q82" s="74">
        <v>1079.532005759221</v>
      </c>
      <c r="R82" s="169">
        <v>308.01815798686363</v>
      </c>
      <c r="S82" s="169">
        <v>315.94815727393819</v>
      </c>
      <c r="T82" s="169">
        <v>292.74246592009717</v>
      </c>
      <c r="U82" s="169">
        <v>263.23913880448225</v>
      </c>
      <c r="V82" s="74">
        <v>1179.9479199853843</v>
      </c>
      <c r="W82" s="169">
        <v>313.691411380293</v>
      </c>
      <c r="X82" s="169">
        <v>313.154821090864</v>
      </c>
      <c r="Y82" s="169">
        <v>295.14920567760498</v>
      </c>
      <c r="Z82" s="169">
        <v>344.578849097383</v>
      </c>
      <c r="AA82" s="74">
        <v>1266.5742872461401</v>
      </c>
      <c r="AB82" s="74">
        <v>256.68094858292602</v>
      </c>
      <c r="AC82" s="169">
        <v>293.18106497866302</v>
      </c>
      <c r="AD82" s="169">
        <v>293.572733712397</v>
      </c>
      <c r="AE82" s="169">
        <v>351.83411304684603</v>
      </c>
      <c r="AF82" s="74">
        <v>1195.2688603208301</v>
      </c>
      <c r="AH82" s="210">
        <v>344.578849097383</v>
      </c>
      <c r="AI82" s="196">
        <f t="shared" si="37"/>
        <v>2.1055453544139624E-2</v>
      </c>
      <c r="AJ82" s="196"/>
      <c r="AK82" s="210">
        <v>293.572733712397</v>
      </c>
      <c r="AL82" s="196">
        <f t="shared" si="38"/>
        <v>0.19845637092280399</v>
      </c>
      <c r="AM82" s="196"/>
      <c r="AN82" s="210">
        <v>1179.9479199853843</v>
      </c>
      <c r="AO82" s="196">
        <f t="shared" si="43"/>
        <v>7.341541587854894E-2</v>
      </c>
      <c r="AS82" s="146" t="b">
        <f t="shared" si="39"/>
        <v>0</v>
      </c>
      <c r="AT82" s="146" t="b">
        <f t="shared" si="40"/>
        <v>0</v>
      </c>
      <c r="AU82" s="146" t="b">
        <f t="shared" si="41"/>
        <v>1</v>
      </c>
      <c r="AV82" s="146" t="b">
        <f t="shared" si="42"/>
        <v>1</v>
      </c>
    </row>
    <row r="83" spans="1:49" ht="13">
      <c r="A83" s="26" t="s">
        <v>170</v>
      </c>
      <c r="B83" s="34" t="s">
        <v>58</v>
      </c>
      <c r="C83" s="113">
        <v>-66</v>
      </c>
      <c r="D83" s="113">
        <v>-78</v>
      </c>
      <c r="E83" s="113">
        <v>-59</v>
      </c>
      <c r="F83" s="113">
        <v>-77</v>
      </c>
      <c r="G83" s="118">
        <f t="shared" si="36"/>
        <v>-280</v>
      </c>
      <c r="H83" s="113">
        <v>-57.845181918744203</v>
      </c>
      <c r="I83" s="113">
        <v>-76.483957787874502</v>
      </c>
      <c r="J83" s="85">
        <v>-57.724194756585199</v>
      </c>
      <c r="K83" s="85">
        <v>-60.463196541017297</v>
      </c>
      <c r="L83" s="118">
        <v>-252.51653100422101</v>
      </c>
      <c r="M83" s="166">
        <v>-66.8715546728871</v>
      </c>
      <c r="N83" s="166">
        <v>-87.832301059006497</v>
      </c>
      <c r="O83" s="166">
        <v>-76.538253414192553</v>
      </c>
      <c r="P83" s="166">
        <v>-100.2787051454264</v>
      </c>
      <c r="Q83" s="118">
        <v>-331.52081429151252</v>
      </c>
      <c r="R83" s="166">
        <v>-86.874145510950129</v>
      </c>
      <c r="S83" s="166">
        <v>-84.901782720578495</v>
      </c>
      <c r="T83" s="166">
        <v>-79.845704207326193</v>
      </c>
      <c r="U83" s="166">
        <v>-59.6324121963343</v>
      </c>
      <c r="V83" s="118">
        <v>-311.25404463518868</v>
      </c>
      <c r="W83" s="166">
        <v>-86.218789124364903</v>
      </c>
      <c r="X83" s="166">
        <v>-72.665004957386202</v>
      </c>
      <c r="Y83" s="166">
        <v>-82.245740819485206</v>
      </c>
      <c r="Z83" s="166">
        <v>-84.928313251456004</v>
      </c>
      <c r="AA83" s="118">
        <v>-326.05784815269197</v>
      </c>
      <c r="AB83" s="118">
        <v>-68.634504105340696</v>
      </c>
      <c r="AC83" s="166">
        <v>-76.997021550058605</v>
      </c>
      <c r="AD83" s="166">
        <v>-77.439701092821593</v>
      </c>
      <c r="AE83" s="166">
        <v>-84.132985276949</v>
      </c>
      <c r="AF83" s="118">
        <v>-307.20421202517002</v>
      </c>
      <c r="AH83" s="207">
        <v>-84.928313251456004</v>
      </c>
      <c r="AI83" s="196">
        <f t="shared" si="37"/>
        <v>-9.3646976380208358E-3</v>
      </c>
      <c r="AJ83" s="199"/>
      <c r="AK83" s="207">
        <v>-77.439701092821593</v>
      </c>
      <c r="AL83" s="196">
        <f t="shared" si="38"/>
        <v>8.643220582817901E-2</v>
      </c>
      <c r="AM83" s="199"/>
      <c r="AN83" s="207">
        <v>-311.25404463518868</v>
      </c>
      <c r="AO83" s="196">
        <f t="shared" si="43"/>
        <v>4.7561802883089754E-2</v>
      </c>
      <c r="AS83" s="146" t="b">
        <f t="shared" si="39"/>
        <v>0</v>
      </c>
      <c r="AT83" s="146" t="b">
        <f t="shared" si="40"/>
        <v>0</v>
      </c>
      <c r="AU83" s="146" t="b">
        <f t="shared" si="41"/>
        <v>1</v>
      </c>
      <c r="AV83" s="146" t="b">
        <f t="shared" si="42"/>
        <v>1</v>
      </c>
    </row>
    <row r="84" spans="1:49" ht="13">
      <c r="A84" s="26" t="s">
        <v>171</v>
      </c>
      <c r="B84" s="34" t="s">
        <v>60</v>
      </c>
      <c r="C84" s="113">
        <v>0</v>
      </c>
      <c r="D84" s="113">
        <v>0</v>
      </c>
      <c r="E84" s="113">
        <v>0</v>
      </c>
      <c r="F84" s="113">
        <v>0</v>
      </c>
      <c r="G84" s="118">
        <f t="shared" si="36"/>
        <v>0</v>
      </c>
      <c r="H84" s="113">
        <v>0</v>
      </c>
      <c r="I84" s="113">
        <v>0</v>
      </c>
      <c r="J84" s="85">
        <v>0</v>
      </c>
      <c r="K84" s="85">
        <v>0</v>
      </c>
      <c r="L84" s="118">
        <v>0</v>
      </c>
      <c r="M84" s="166">
        <v>0</v>
      </c>
      <c r="N84" s="166">
        <v>0</v>
      </c>
      <c r="O84" s="166">
        <v>0</v>
      </c>
      <c r="P84" s="166">
        <v>0</v>
      </c>
      <c r="Q84" s="118">
        <v>0</v>
      </c>
      <c r="R84" s="166">
        <v>0</v>
      </c>
      <c r="S84" s="166">
        <v>0</v>
      </c>
      <c r="T84" s="166">
        <v>0</v>
      </c>
      <c r="U84" s="166">
        <v>0</v>
      </c>
      <c r="V84" s="118">
        <v>0</v>
      </c>
      <c r="W84" s="166">
        <v>0</v>
      </c>
      <c r="X84" s="166">
        <v>0</v>
      </c>
      <c r="Y84" s="166">
        <v>0</v>
      </c>
      <c r="Z84" s="166">
        <v>0</v>
      </c>
      <c r="AA84" s="118">
        <v>0</v>
      </c>
      <c r="AB84" s="118">
        <v>0</v>
      </c>
      <c r="AC84" s="166">
        <v>0</v>
      </c>
      <c r="AD84" s="166">
        <v>0</v>
      </c>
      <c r="AE84" s="166">
        <v>0</v>
      </c>
      <c r="AF84" s="118">
        <v>0</v>
      </c>
      <c r="AH84" s="207">
        <v>0</v>
      </c>
      <c r="AI84" s="196" t="str">
        <f t="shared" si="37"/>
        <v>ns</v>
      </c>
      <c r="AJ84" s="199"/>
      <c r="AK84" s="207">
        <v>0</v>
      </c>
      <c r="AL84" s="196" t="str">
        <f t="shared" si="38"/>
        <v>ns</v>
      </c>
      <c r="AM84" s="199"/>
      <c r="AN84" s="207">
        <v>0</v>
      </c>
      <c r="AO84" s="196" t="str">
        <f t="shared" si="43"/>
        <v>ns</v>
      </c>
      <c r="AS84" s="146" t="b">
        <f t="shared" si="39"/>
        <v>1</v>
      </c>
      <c r="AT84" s="146" t="b">
        <f t="shared" si="40"/>
        <v>1</v>
      </c>
      <c r="AU84" s="146" t="b">
        <f t="shared" si="41"/>
        <v>1</v>
      </c>
      <c r="AV84" s="146" t="b">
        <f t="shared" si="42"/>
        <v>1</v>
      </c>
    </row>
    <row r="85" spans="1:49" ht="13">
      <c r="A85" s="26" t="s">
        <v>172</v>
      </c>
      <c r="B85" s="33" t="s">
        <v>62</v>
      </c>
      <c r="C85" s="73">
        <v>125</v>
      </c>
      <c r="D85" s="73">
        <v>143</v>
      </c>
      <c r="E85" s="73">
        <v>119</v>
      </c>
      <c r="F85" s="73">
        <v>122</v>
      </c>
      <c r="G85" s="74">
        <f t="shared" si="36"/>
        <v>509</v>
      </c>
      <c r="H85" s="73">
        <v>127.189161990157</v>
      </c>
      <c r="I85" s="73">
        <v>145.696285084121</v>
      </c>
      <c r="J85" s="87">
        <v>134.91863640698901</v>
      </c>
      <c r="K85" s="87">
        <v>150.13997287808999</v>
      </c>
      <c r="L85" s="74">
        <v>557.94405635935698</v>
      </c>
      <c r="M85" s="169">
        <v>140.45163349129299</v>
      </c>
      <c r="N85" s="169">
        <v>157.658926499752</v>
      </c>
      <c r="O85" s="169">
        <v>201.85202077626545</v>
      </c>
      <c r="P85" s="169">
        <v>248.048610700398</v>
      </c>
      <c r="Q85" s="74">
        <v>748.0111914677085</v>
      </c>
      <c r="R85" s="169">
        <v>221.14401247591331</v>
      </c>
      <c r="S85" s="169">
        <v>231.0463745533599</v>
      </c>
      <c r="T85" s="169">
        <v>212.89676171277182</v>
      </c>
      <c r="U85" s="169">
        <v>203.60672660814757</v>
      </c>
      <c r="V85" s="74">
        <v>868.69387535019155</v>
      </c>
      <c r="W85" s="169">
        <v>227.472622255928</v>
      </c>
      <c r="X85" s="169">
        <v>240.489816133478</v>
      </c>
      <c r="Y85" s="169">
        <v>212.90346485811901</v>
      </c>
      <c r="Z85" s="169">
        <v>259.650535845928</v>
      </c>
      <c r="AA85" s="74">
        <v>940.51643909345296</v>
      </c>
      <c r="AB85" s="74">
        <v>188.04644447758599</v>
      </c>
      <c r="AC85" s="169">
        <v>216.18404342860401</v>
      </c>
      <c r="AD85" s="169">
        <v>216.133032619575</v>
      </c>
      <c r="AE85" s="169">
        <v>267.70112776989703</v>
      </c>
      <c r="AF85" s="74">
        <v>888.06464829566198</v>
      </c>
      <c r="AH85" s="210">
        <v>259.650535845928</v>
      </c>
      <c r="AI85" s="196">
        <f t="shared" si="37"/>
        <v>3.1005489350293791E-2</v>
      </c>
      <c r="AJ85" s="196"/>
      <c r="AK85" s="210">
        <v>216.133032619575</v>
      </c>
      <c r="AL85" s="196">
        <f t="shared" si="38"/>
        <v>0.23859423303003036</v>
      </c>
      <c r="AM85" s="196"/>
      <c r="AN85" s="210">
        <v>868.69387535019155</v>
      </c>
      <c r="AO85" s="196">
        <f t="shared" si="43"/>
        <v>8.2678796042285896E-2</v>
      </c>
      <c r="AS85" s="146" t="b">
        <f t="shared" si="39"/>
        <v>0</v>
      </c>
      <c r="AT85" s="146" t="b">
        <f t="shared" si="40"/>
        <v>0</v>
      </c>
      <c r="AU85" s="146" t="b">
        <f t="shared" si="41"/>
        <v>1</v>
      </c>
      <c r="AV85" s="146" t="b">
        <f t="shared" si="42"/>
        <v>0</v>
      </c>
    </row>
    <row r="86" spans="1:49" ht="13">
      <c r="A86" s="26" t="s">
        <v>173</v>
      </c>
      <c r="B86" s="34" t="s">
        <v>64</v>
      </c>
      <c r="C86" s="113">
        <v>27</v>
      </c>
      <c r="D86" s="113">
        <v>-30</v>
      </c>
      <c r="E86" s="113">
        <v>-26</v>
      </c>
      <c r="F86" s="113">
        <v>-31</v>
      </c>
      <c r="G86" s="118">
        <f t="shared" si="36"/>
        <v>-60</v>
      </c>
      <c r="H86" s="113">
        <v>-34.585439717067899</v>
      </c>
      <c r="I86" s="113">
        <v>-37.274032937860099</v>
      </c>
      <c r="J86" s="113">
        <v>-35.426164459053503</v>
      </c>
      <c r="K86" s="113">
        <v>-39.893352362517099</v>
      </c>
      <c r="L86" s="118">
        <v>-147.178989476499</v>
      </c>
      <c r="M86" s="166">
        <v>-37.156391289868104</v>
      </c>
      <c r="N86" s="166">
        <v>-50.636510277144495</v>
      </c>
      <c r="O86" s="166">
        <v>-64.649924312587885</v>
      </c>
      <c r="P86" s="166">
        <v>-78.576767593564014</v>
      </c>
      <c r="Q86" s="118">
        <v>-231.01959347316449</v>
      </c>
      <c r="R86" s="166">
        <v>-71.188314277205535</v>
      </c>
      <c r="S86" s="166">
        <v>-74.17723375457669</v>
      </c>
      <c r="T86" s="166">
        <v>-68.873378023116302</v>
      </c>
      <c r="U86" s="166">
        <v>-64.467460018957851</v>
      </c>
      <c r="V86" s="118">
        <v>-278.70638607385678</v>
      </c>
      <c r="W86" s="166">
        <v>-73.139262282839198</v>
      </c>
      <c r="X86" s="166">
        <v>-77.272733184033498</v>
      </c>
      <c r="Y86" s="166">
        <v>-68.684837572293802</v>
      </c>
      <c r="Z86" s="166">
        <v>-83.1938745329184</v>
      </c>
      <c r="AA86" s="118">
        <v>-302.29070757208501</v>
      </c>
      <c r="AB86" s="118">
        <v>-60.903652282578598</v>
      </c>
      <c r="AC86" s="166">
        <v>-69.779794857223294</v>
      </c>
      <c r="AD86" s="166">
        <v>-69.740956601241095</v>
      </c>
      <c r="AE86" s="166">
        <v>-87.372036308397995</v>
      </c>
      <c r="AF86" s="118">
        <v>-287.796440049441</v>
      </c>
      <c r="AH86" s="207">
        <v>-83.1938745329184</v>
      </c>
      <c r="AI86" s="196">
        <f t="shared" si="37"/>
        <v>5.0221988084307334E-2</v>
      </c>
      <c r="AJ86" s="199"/>
      <c r="AK86" s="207">
        <v>-69.740956601241095</v>
      </c>
      <c r="AL86" s="196">
        <f t="shared" si="38"/>
        <v>0.25280811400345971</v>
      </c>
      <c r="AM86" s="199"/>
      <c r="AN86" s="207">
        <v>-278.70638607385678</v>
      </c>
      <c r="AO86" s="196">
        <f t="shared" si="43"/>
        <v>8.4620671346864684E-2</v>
      </c>
      <c r="AS86" s="146" t="b">
        <f t="shared" si="39"/>
        <v>0</v>
      </c>
      <c r="AT86" s="146" t="b">
        <f t="shared" si="40"/>
        <v>0</v>
      </c>
      <c r="AU86" s="146" t="b">
        <f t="shared" si="41"/>
        <v>1</v>
      </c>
      <c r="AV86" s="146" t="b">
        <f t="shared" si="42"/>
        <v>0</v>
      </c>
    </row>
    <row r="87" spans="1:49" ht="13">
      <c r="A87" s="26" t="s">
        <v>174</v>
      </c>
      <c r="B87" s="41" t="s">
        <v>66</v>
      </c>
      <c r="C87" s="74">
        <v>98</v>
      </c>
      <c r="D87" s="74">
        <v>113</v>
      </c>
      <c r="E87" s="74">
        <v>93</v>
      </c>
      <c r="F87" s="74">
        <v>91</v>
      </c>
      <c r="G87" s="74">
        <f t="shared" si="36"/>
        <v>395</v>
      </c>
      <c r="H87" s="74">
        <v>92.603722273089105</v>
      </c>
      <c r="I87" s="74">
        <v>108.422252146261</v>
      </c>
      <c r="J87" s="88">
        <v>99.492471947935698</v>
      </c>
      <c r="K87" s="88">
        <v>110.246620515572</v>
      </c>
      <c r="L87" s="74">
        <v>410.76506688285798</v>
      </c>
      <c r="M87" s="170">
        <v>103.295242201425</v>
      </c>
      <c r="N87" s="170">
        <v>107.0224162226078</v>
      </c>
      <c r="O87" s="170">
        <v>137.20209646367698</v>
      </c>
      <c r="P87" s="170">
        <v>169.471843106834</v>
      </c>
      <c r="Q87" s="74">
        <v>516.99159799454401</v>
      </c>
      <c r="R87" s="170">
        <v>149.95569819870786</v>
      </c>
      <c r="S87" s="170">
        <v>156.86914079878261</v>
      </c>
      <c r="T87" s="170">
        <v>144.02338368965621</v>
      </c>
      <c r="U87" s="170">
        <v>139.13926658918913</v>
      </c>
      <c r="V87" s="74">
        <v>589.98748927633574</v>
      </c>
      <c r="W87" s="170">
        <v>154.33335997308899</v>
      </c>
      <c r="X87" s="170">
        <v>163.21708294944401</v>
      </c>
      <c r="Y87" s="170">
        <v>144.21862728582599</v>
      </c>
      <c r="Z87" s="170">
        <v>176.45666131300899</v>
      </c>
      <c r="AA87" s="74">
        <v>638.22573152136795</v>
      </c>
      <c r="AB87" s="74">
        <v>127.142792195007</v>
      </c>
      <c r="AC87" s="170">
        <v>146.404248571381</v>
      </c>
      <c r="AD87" s="170">
        <v>146.392076018334</v>
      </c>
      <c r="AE87" s="170">
        <v>180.32909146150001</v>
      </c>
      <c r="AF87" s="74">
        <v>600.26820824622098</v>
      </c>
      <c r="AH87" s="210">
        <v>176.45666131300899</v>
      </c>
      <c r="AI87" s="196">
        <f t="shared" si="37"/>
        <v>2.1945502763547564E-2</v>
      </c>
      <c r="AJ87" s="196"/>
      <c r="AK87" s="210">
        <v>146.392076018334</v>
      </c>
      <c r="AL87" s="196">
        <f t="shared" si="38"/>
        <v>0.23182276231205146</v>
      </c>
      <c r="AM87" s="196"/>
      <c r="AN87" s="210">
        <v>589.98748927633574</v>
      </c>
      <c r="AO87" s="196">
        <f t="shared" si="43"/>
        <v>8.1761466339226985E-2</v>
      </c>
      <c r="AS87" s="146" t="b">
        <f t="shared" si="39"/>
        <v>0</v>
      </c>
      <c r="AT87" s="146" t="b">
        <f t="shared" si="40"/>
        <v>0</v>
      </c>
      <c r="AU87" s="146" t="b">
        <f t="shared" si="41"/>
        <v>1</v>
      </c>
      <c r="AV87" s="146" t="b">
        <f t="shared" si="42"/>
        <v>1</v>
      </c>
    </row>
    <row r="88" spans="1:49" ht="13">
      <c r="A88" s="26"/>
      <c r="M88" s="156"/>
      <c r="N88" s="156"/>
      <c r="AI88" s="196" t="str">
        <f t="shared" ref="AI88" si="44">IF(ISERROR($AD88/AH88),"ns",IF($AD88/AH88&gt;200%,"x"&amp;(ROUND($AD88/AH88,1)),IF($AD88/AH88&lt;0,"ns",$AD88/AH88-1)))</f>
        <v>ns</v>
      </c>
      <c r="AJ88" s="205"/>
      <c r="AL88" s="196" t="str">
        <f t="shared" ref="AL88" si="45">IF(ISERROR($AD88/AK88),"ns",IF($AD88/AK88&gt;200%,"x"&amp;(ROUND($AD88/AK88,1)),IF($AD88/AK88&lt;0,"ns",$AD88/AK88-1)))</f>
        <v>ns</v>
      </c>
      <c r="AM88" s="205"/>
      <c r="AO88" s="205"/>
    </row>
    <row r="89" spans="1:49" ht="13">
      <c r="A89" s="26"/>
      <c r="M89" s="156"/>
      <c r="N89" s="156"/>
      <c r="AI89" s="205"/>
      <c r="AJ89" s="205"/>
      <c r="AL89" s="205"/>
      <c r="AM89" s="205"/>
      <c r="AO89" s="205"/>
    </row>
    <row r="90" spans="1:49" ht="16" thickBot="1">
      <c r="A90" s="26"/>
      <c r="B90" s="114" t="s">
        <v>175</v>
      </c>
      <c r="C90" s="115"/>
      <c r="D90" s="115"/>
      <c r="E90" s="115"/>
      <c r="F90" s="115"/>
      <c r="G90" s="115"/>
      <c r="H90" s="115"/>
      <c r="I90" s="115"/>
      <c r="J90" s="115"/>
      <c r="K90" s="115"/>
      <c r="L90" s="115"/>
      <c r="M90" s="171"/>
      <c r="N90" s="171"/>
      <c r="O90" s="171"/>
      <c r="P90" s="171"/>
      <c r="Q90" s="115"/>
      <c r="R90" s="171"/>
      <c r="S90" s="171"/>
      <c r="T90" s="171"/>
      <c r="U90" s="171"/>
      <c r="V90" s="115"/>
      <c r="W90" s="171"/>
      <c r="X90" s="171"/>
      <c r="Y90" s="171"/>
      <c r="Z90" s="171"/>
      <c r="AA90" s="171"/>
      <c r="AB90" s="171"/>
      <c r="AC90" s="171"/>
      <c r="AD90" s="171"/>
      <c r="AE90" s="171"/>
      <c r="AF90" s="171"/>
      <c r="AH90" s="209"/>
      <c r="AI90" s="205"/>
      <c r="AJ90" s="205"/>
      <c r="AK90" s="209"/>
      <c r="AL90" s="205"/>
      <c r="AM90" s="205"/>
      <c r="AN90" s="209"/>
      <c r="AO90" s="205"/>
    </row>
    <row r="91" spans="1:49" ht="13">
      <c r="A91" s="26"/>
      <c r="M91" s="156"/>
      <c r="N91" s="156"/>
      <c r="AI91" s="205"/>
      <c r="AJ91" s="205"/>
      <c r="AL91" s="205"/>
      <c r="AM91" s="205"/>
      <c r="AO91" s="205"/>
    </row>
    <row r="92" spans="1:49" ht="26">
      <c r="A92" s="26"/>
      <c r="B92" s="116" t="s">
        <v>36</v>
      </c>
      <c r="C92" s="117" t="str">
        <f t="shared" ref="C92:AF92" si="46">C$14</f>
        <v>Q1-15
Underlying</v>
      </c>
      <c r="D92" s="117" t="str">
        <f t="shared" si="46"/>
        <v>Q2-15
Underlying</v>
      </c>
      <c r="E92" s="117" t="str">
        <f t="shared" si="46"/>
        <v>Q3-15
Underlying</v>
      </c>
      <c r="F92" s="117" t="str">
        <f t="shared" si="46"/>
        <v>Q4-15
Underlying</v>
      </c>
      <c r="G92" s="117" t="str">
        <f t="shared" si="46"/>
        <v>FY-2015
Underlying</v>
      </c>
      <c r="H92" s="117" t="str">
        <f t="shared" si="46"/>
        <v>Q1-16
Underlying</v>
      </c>
      <c r="I92" s="117" t="str">
        <f t="shared" si="46"/>
        <v>Q2-16
Underlying</v>
      </c>
      <c r="J92" s="117" t="str">
        <f t="shared" si="46"/>
        <v>Q3-16
Underlying</v>
      </c>
      <c r="K92" s="117" t="str">
        <f t="shared" si="46"/>
        <v>Q4-16
Underlying</v>
      </c>
      <c r="L92" s="117" t="str">
        <f t="shared" si="46"/>
        <v>FY-2016
Underlying</v>
      </c>
      <c r="M92" s="168" t="str">
        <f t="shared" si="46"/>
        <v>Q1-17
Underlying</v>
      </c>
      <c r="N92" s="168" t="str">
        <f t="shared" si="46"/>
        <v>Q2-17
Underlying</v>
      </c>
      <c r="O92" s="168" t="str">
        <f t="shared" si="46"/>
        <v>Q3-17
Underlying</v>
      </c>
      <c r="P92" s="168" t="str">
        <f t="shared" si="46"/>
        <v>Q4-17
Underlying</v>
      </c>
      <c r="Q92" s="117" t="str">
        <f t="shared" si="46"/>
        <v>FY-2017
Underlying</v>
      </c>
      <c r="R92" s="168" t="str">
        <f t="shared" si="46"/>
        <v>Q1-18
Underlying</v>
      </c>
      <c r="S92" s="168" t="str">
        <f t="shared" si="46"/>
        <v>Q2-18
Underlying</v>
      </c>
      <c r="T92" s="168" t="str">
        <f t="shared" si="46"/>
        <v>Q3-18
Underlying</v>
      </c>
      <c r="U92" s="168" t="str">
        <f t="shared" si="46"/>
        <v>Q4-18
Underlying</v>
      </c>
      <c r="V92" s="117" t="str">
        <f t="shared" si="46"/>
        <v>FY-2018
Underlying</v>
      </c>
      <c r="W92" s="168" t="str">
        <f t="shared" si="46"/>
        <v>Q1-19
Underlying</v>
      </c>
      <c r="X92" s="168" t="str">
        <f t="shared" si="46"/>
        <v>Q2-19
Underlying</v>
      </c>
      <c r="Y92" s="168" t="str">
        <f t="shared" si="46"/>
        <v>Q3-19
Underlying</v>
      </c>
      <c r="Z92" s="168" t="str">
        <f t="shared" si="46"/>
        <v>Q4-19
Underlying</v>
      </c>
      <c r="AA92" s="168" t="str">
        <f t="shared" si="46"/>
        <v>FY-2019
Underlying</v>
      </c>
      <c r="AB92" s="168" t="str">
        <f t="shared" si="46"/>
        <v>Q1-20
Underlying</v>
      </c>
      <c r="AC92" s="168" t="str">
        <f t="shared" si="46"/>
        <v>Q2-20
Underlying</v>
      </c>
      <c r="AD92" s="168" t="str">
        <f t="shared" si="46"/>
        <v>Q3-20
Underlying</v>
      </c>
      <c r="AE92" s="168" t="str">
        <f t="shared" si="46"/>
        <v>Q4-20
Underlying</v>
      </c>
      <c r="AF92" s="168" t="str">
        <f t="shared" si="46"/>
        <v>FY-2020
Underlying</v>
      </c>
      <c r="AH92" s="162" t="str">
        <f t="shared" ref="AH92" si="47">AH$14</f>
        <v>Q4-19
Underlying</v>
      </c>
      <c r="AI92" s="163" t="str">
        <f>AI$14</f>
        <v>Q4/Q4</v>
      </c>
      <c r="AJ92" s="163"/>
      <c r="AK92" s="162" t="str">
        <f>AK$14</f>
        <v>Q3-20
Underlying</v>
      </c>
      <c r="AL92" s="163" t="str">
        <f>AL$14</f>
        <v>Q4/Q3</v>
      </c>
      <c r="AM92" s="163"/>
      <c r="AN92" s="162" t="str">
        <f>AN$14</f>
        <v>FY-2018
Underlying</v>
      </c>
      <c r="AO92" s="163" t="str">
        <f>AO$14</f>
        <v>FY/FY</v>
      </c>
    </row>
    <row r="93" spans="1:49" ht="13">
      <c r="A93" s="26"/>
      <c r="B93" s="31"/>
      <c r="M93" s="156"/>
      <c r="N93" s="156"/>
      <c r="AI93" s="205"/>
      <c r="AJ93" s="205"/>
      <c r="AL93" s="205"/>
      <c r="AM93" s="205"/>
      <c r="AO93" s="205"/>
    </row>
    <row r="94" spans="1:49" ht="13">
      <c r="A94" s="26" t="s">
        <v>176</v>
      </c>
      <c r="B94" s="33" t="s">
        <v>38</v>
      </c>
      <c r="C94" s="73">
        <v>196</v>
      </c>
      <c r="D94" s="73">
        <v>196</v>
      </c>
      <c r="E94" s="73">
        <v>188</v>
      </c>
      <c r="F94" s="73">
        <v>189</v>
      </c>
      <c r="G94" s="74">
        <f t="shared" ref="G94:G107" si="48">SUM(C94:F94)</f>
        <v>769</v>
      </c>
      <c r="H94" s="73">
        <v>176.46899999999999</v>
      </c>
      <c r="I94" s="73">
        <v>175.386</v>
      </c>
      <c r="J94" s="87">
        <v>178.274</v>
      </c>
      <c r="K94" s="87">
        <v>198.84200000000001</v>
      </c>
      <c r="L94" s="74">
        <v>728.971</v>
      </c>
      <c r="M94" s="169">
        <v>187.77600000000001</v>
      </c>
      <c r="N94" s="169">
        <v>198.60499999999999</v>
      </c>
      <c r="O94" s="169">
        <v>181.429</v>
      </c>
      <c r="P94" s="169">
        <v>197.59800000000001</v>
      </c>
      <c r="Q94" s="74">
        <v>765.40800000000002</v>
      </c>
      <c r="R94" s="169">
        <v>196.10499999999999</v>
      </c>
      <c r="S94" s="169">
        <v>220.23500000000001</v>
      </c>
      <c r="T94" s="169">
        <v>202.83099999999999</v>
      </c>
      <c r="U94" s="169">
        <v>203.28100000000001</v>
      </c>
      <c r="V94" s="74">
        <v>822.452</v>
      </c>
      <c r="W94" s="169">
        <v>201.84800000000001</v>
      </c>
      <c r="X94" s="169">
        <v>205.84200000000001</v>
      </c>
      <c r="Y94" s="169">
        <v>206.97499999999999</v>
      </c>
      <c r="Z94" s="169">
        <v>209.78299999999999</v>
      </c>
      <c r="AA94" s="74">
        <v>824.44799999999998</v>
      </c>
      <c r="AB94" s="74">
        <v>214.786</v>
      </c>
      <c r="AC94" s="169">
        <v>193.52099999999999</v>
      </c>
      <c r="AD94" s="169">
        <v>191.97499999999999</v>
      </c>
      <c r="AE94" s="169">
        <v>219.374</v>
      </c>
      <c r="AF94" s="74">
        <v>819.65599999999995</v>
      </c>
      <c r="AH94" s="210">
        <v>209.78299999999999</v>
      </c>
      <c r="AI94" s="196">
        <f t="shared" ref="AI94:AI107" si="49">IF(ISERROR($AE94/AH94),"ns",IF($AE94/AH94&gt;200%,"x"&amp;(ROUND($AE94/AH94,1)),IF($AE94/AH94&lt;0,"ns",$AE94/AH94-1)))</f>
        <v>4.5718671198333505E-2</v>
      </c>
      <c r="AJ94" s="196"/>
      <c r="AK94" s="210">
        <v>191.97499999999999</v>
      </c>
      <c r="AL94" s="196">
        <f t="shared" ref="AL94:AL107" si="50">IF(ISERROR($AE94/AK94),"ns",IF($AE94/AK94&gt;200%,"x"&amp;(ROUND($AE94/AK94,1)),IF($AE94/AK94&lt;0,"ns",$AE94/AK94-1)))</f>
        <v>0.14272170855580146</v>
      </c>
      <c r="AM94" s="196"/>
      <c r="AN94" s="210">
        <v>822.452</v>
      </c>
      <c r="AO94" s="196">
        <f>IF(ISERROR($AA94/AN94),"ns",IF($AA94/AN94&gt;200%,"x"&amp;(ROUND($AA94/AN94,1)),IF($AA94/AN94&lt;0,"ns",$AA94/AN94-1)))</f>
        <v>2.4268893503816003E-3</v>
      </c>
      <c r="AS94" s="146" t="b">
        <f t="shared" ref="AS94:AS107" si="51">AH94=X94</f>
        <v>0</v>
      </c>
      <c r="AT94" s="146" t="b">
        <f t="shared" ref="AT94:AT107" si="52">AK94=AB94</f>
        <v>0</v>
      </c>
      <c r="AU94" s="146" t="b">
        <f t="shared" ref="AU94:AU107" si="53">AN94=V94</f>
        <v>1</v>
      </c>
      <c r="AV94" s="146" t="b">
        <f t="shared" ref="AV94:AV107" si="54">V94=(R:R+S:S+T:T+U:U)</f>
        <v>1</v>
      </c>
    </row>
    <row r="95" spans="1:49" ht="13">
      <c r="A95" s="26" t="s">
        <v>177</v>
      </c>
      <c r="B95" s="34" t="s">
        <v>40</v>
      </c>
      <c r="C95" s="113">
        <v>-148</v>
      </c>
      <c r="D95" s="113">
        <v>-152</v>
      </c>
      <c r="E95" s="113">
        <v>-146</v>
      </c>
      <c r="F95" s="113">
        <v>-150</v>
      </c>
      <c r="G95" s="118">
        <f t="shared" si="48"/>
        <v>-596</v>
      </c>
      <c r="H95" s="107">
        <v>-146.547</v>
      </c>
      <c r="I95" s="107">
        <v>-149.71600000000001</v>
      </c>
      <c r="J95" s="107">
        <v>-119.965</v>
      </c>
      <c r="K95" s="107">
        <v>-151.48099999999999</v>
      </c>
      <c r="L95" s="108">
        <v>-567.70899999999995</v>
      </c>
      <c r="M95" s="107">
        <v>-150.828</v>
      </c>
      <c r="N95" s="107">
        <v>-155.75800000000001</v>
      </c>
      <c r="O95" s="107">
        <v>-158.23400000000001</v>
      </c>
      <c r="P95" s="107">
        <v>-171.66</v>
      </c>
      <c r="Q95" s="108">
        <v>-636.48</v>
      </c>
      <c r="R95" s="107">
        <v>-164.45</v>
      </c>
      <c r="S95" s="107">
        <v>-189.958</v>
      </c>
      <c r="T95" s="107">
        <v>-179.30500000000001</v>
      </c>
      <c r="U95" s="107">
        <v>-191.38800000000001</v>
      </c>
      <c r="V95" s="108">
        <v>-725.101</v>
      </c>
      <c r="W95" s="107">
        <v>-182.60300000000001</v>
      </c>
      <c r="X95" s="107">
        <v>-181.49</v>
      </c>
      <c r="Y95" s="107">
        <v>-195.613</v>
      </c>
      <c r="Z95" s="107">
        <v>-184.72499999999999</v>
      </c>
      <c r="AA95" s="108">
        <v>-744.43100000000004</v>
      </c>
      <c r="AB95" s="108">
        <v>-188.93199999999999</v>
      </c>
      <c r="AC95" s="107">
        <v>-173.20699999999999</v>
      </c>
      <c r="AD95" s="107">
        <v>-161.74700000000001</v>
      </c>
      <c r="AE95" s="107">
        <v>-176.98400000000001</v>
      </c>
      <c r="AF95" s="108">
        <v>-700.87</v>
      </c>
      <c r="AH95" s="207">
        <v>-184.72499999999999</v>
      </c>
      <c r="AI95" s="196">
        <f t="shared" si="49"/>
        <v>-4.1905535255108872E-2</v>
      </c>
      <c r="AJ95" s="199"/>
      <c r="AK95" s="207">
        <v>-161.74700000000001</v>
      </c>
      <c r="AL95" s="196">
        <f t="shared" si="50"/>
        <v>9.4202674547286813E-2</v>
      </c>
      <c r="AM95" s="199"/>
      <c r="AN95" s="207">
        <v>-725.101</v>
      </c>
      <c r="AO95" s="196">
        <f t="shared" ref="AO95:AO107" si="55">IF(ISERROR($AA95/AN95),"ns",IF($AA95/AN95&gt;200%,"x"&amp;(ROUND($AA95/AN95,1)),IF($AA95/AN95&lt;0,"ns",$AA95/AN95-1)))</f>
        <v>2.6658355180864568E-2</v>
      </c>
      <c r="AS95" s="146" t="b">
        <f t="shared" si="51"/>
        <v>0</v>
      </c>
      <c r="AT95" s="146" t="b">
        <f t="shared" si="52"/>
        <v>0</v>
      </c>
      <c r="AU95" s="146" t="b">
        <f t="shared" si="53"/>
        <v>1</v>
      </c>
      <c r="AV95" s="146" t="b">
        <f t="shared" si="54"/>
        <v>1</v>
      </c>
    </row>
    <row r="96" spans="1:49" ht="13">
      <c r="A96" s="109" t="s">
        <v>178</v>
      </c>
      <c r="B96" s="36" t="s">
        <v>42</v>
      </c>
      <c r="C96" s="110"/>
      <c r="D96" s="110"/>
      <c r="E96" s="110"/>
      <c r="F96" s="111"/>
      <c r="G96" s="112"/>
      <c r="H96" s="111">
        <v>-0.81</v>
      </c>
      <c r="I96" s="111">
        <v>-1.9999999999999907E-2</v>
      </c>
      <c r="J96" s="111">
        <v>0</v>
      </c>
      <c r="K96" s="111">
        <v>0</v>
      </c>
      <c r="L96" s="112">
        <v>-0.83</v>
      </c>
      <c r="M96" s="111">
        <v>-0.88</v>
      </c>
      <c r="N96" s="111">
        <v>-0.52999999999999992</v>
      </c>
      <c r="O96" s="111">
        <v>0</v>
      </c>
      <c r="P96" s="111">
        <v>0</v>
      </c>
      <c r="Q96" s="112">
        <v>-1.41</v>
      </c>
      <c r="R96" s="111">
        <v>-1.8562384041704001</v>
      </c>
      <c r="S96" s="111">
        <v>-1.00485745129589E-2</v>
      </c>
      <c r="T96" s="111">
        <v>0</v>
      </c>
      <c r="U96" s="111">
        <v>0</v>
      </c>
      <c r="V96" s="112">
        <v>-1.8662869786833589</v>
      </c>
      <c r="W96" s="111">
        <v>-3.13</v>
      </c>
      <c r="X96" s="111">
        <v>-0.80600000000000005</v>
      </c>
      <c r="Y96" s="111">
        <v>0</v>
      </c>
      <c r="Z96" s="111">
        <v>0</v>
      </c>
      <c r="AA96" s="112">
        <v>-3.9359999999999999</v>
      </c>
      <c r="AB96" s="112">
        <v>-3.636335194426298</v>
      </c>
      <c r="AC96" s="111">
        <v>0.7491459208966682</v>
      </c>
      <c r="AD96" s="111">
        <v>0</v>
      </c>
      <c r="AE96" s="111">
        <v>0</v>
      </c>
      <c r="AF96" s="112">
        <v>-2.8871892735296298</v>
      </c>
      <c r="AG96" s="67"/>
      <c r="AH96" s="200">
        <v>0</v>
      </c>
      <c r="AI96" s="196" t="str">
        <f t="shared" si="49"/>
        <v>ns</v>
      </c>
      <c r="AJ96" s="201"/>
      <c r="AK96" s="200">
        <v>0</v>
      </c>
      <c r="AL96" s="196" t="str">
        <f t="shared" si="50"/>
        <v>ns</v>
      </c>
      <c r="AM96" s="201"/>
      <c r="AN96" s="200">
        <v>-1.8662869786833589</v>
      </c>
      <c r="AO96" s="196" t="str">
        <f t="shared" si="55"/>
        <v>x2,1</v>
      </c>
      <c r="AP96" s="202"/>
      <c r="AQ96" s="202"/>
      <c r="AR96" s="202"/>
      <c r="AS96" s="202" t="b">
        <f t="shared" si="51"/>
        <v>0</v>
      </c>
      <c r="AT96" s="202" t="b">
        <f t="shared" si="52"/>
        <v>0</v>
      </c>
      <c r="AU96" s="202" t="b">
        <f t="shared" si="53"/>
        <v>1</v>
      </c>
      <c r="AV96" s="202" t="b">
        <f t="shared" si="54"/>
        <v>1</v>
      </c>
      <c r="AW96" s="202"/>
    </row>
    <row r="97" spans="1:48" ht="13">
      <c r="A97" s="26" t="s">
        <v>179</v>
      </c>
      <c r="B97" s="33" t="s">
        <v>44</v>
      </c>
      <c r="C97" s="73">
        <v>48</v>
      </c>
      <c r="D97" s="73">
        <v>44</v>
      </c>
      <c r="E97" s="73">
        <v>42</v>
      </c>
      <c r="F97" s="73">
        <v>39</v>
      </c>
      <c r="G97" s="74">
        <f t="shared" si="48"/>
        <v>173</v>
      </c>
      <c r="H97" s="73">
        <v>29.922000000000001</v>
      </c>
      <c r="I97" s="73">
        <v>25.67</v>
      </c>
      <c r="J97" s="87">
        <v>58.308999999999997</v>
      </c>
      <c r="K97" s="87">
        <v>47.360999999999997</v>
      </c>
      <c r="L97" s="74">
        <v>161.262</v>
      </c>
      <c r="M97" s="169">
        <v>36.948</v>
      </c>
      <c r="N97" s="169">
        <v>42.847000000000001</v>
      </c>
      <c r="O97" s="169">
        <v>23.195</v>
      </c>
      <c r="P97" s="169">
        <v>25.937999999999999</v>
      </c>
      <c r="Q97" s="74">
        <v>128.928</v>
      </c>
      <c r="R97" s="169">
        <v>31.655000000000001</v>
      </c>
      <c r="S97" s="169">
        <v>30.277000000000001</v>
      </c>
      <c r="T97" s="169">
        <v>23.526</v>
      </c>
      <c r="U97" s="169">
        <v>11.893000000000001</v>
      </c>
      <c r="V97" s="74">
        <v>97.350999999999999</v>
      </c>
      <c r="W97" s="169">
        <v>19.245000000000001</v>
      </c>
      <c r="X97" s="169">
        <v>24.352</v>
      </c>
      <c r="Y97" s="169">
        <v>11.362</v>
      </c>
      <c r="Z97" s="169">
        <v>25.058</v>
      </c>
      <c r="AA97" s="74">
        <v>80.016999999999996</v>
      </c>
      <c r="AB97" s="74">
        <v>25.853999999999999</v>
      </c>
      <c r="AC97" s="169">
        <v>20.314</v>
      </c>
      <c r="AD97" s="169">
        <v>30.228000000000002</v>
      </c>
      <c r="AE97" s="169">
        <v>42.39</v>
      </c>
      <c r="AF97" s="74">
        <v>118.786</v>
      </c>
      <c r="AH97" s="210">
        <v>25.058</v>
      </c>
      <c r="AI97" s="196">
        <f t="shared" si="49"/>
        <v>0.6916753132732063</v>
      </c>
      <c r="AJ97" s="196"/>
      <c r="AK97" s="210">
        <v>30.228000000000002</v>
      </c>
      <c r="AL97" s="196">
        <f t="shared" si="50"/>
        <v>0.40234219928543058</v>
      </c>
      <c r="AM97" s="196"/>
      <c r="AN97" s="210">
        <v>97.350999999999999</v>
      </c>
      <c r="AO97" s="196">
        <f t="shared" si="55"/>
        <v>-0.17805672258117533</v>
      </c>
      <c r="AS97" s="146" t="b">
        <f t="shared" si="51"/>
        <v>0</v>
      </c>
      <c r="AT97" s="146" t="b">
        <f t="shared" si="52"/>
        <v>0</v>
      </c>
      <c r="AU97" s="146" t="b">
        <f t="shared" si="53"/>
        <v>1</v>
      </c>
      <c r="AV97" s="146" t="b">
        <f t="shared" si="54"/>
        <v>1</v>
      </c>
    </row>
    <row r="98" spans="1:48" ht="13">
      <c r="A98" s="26" t="s">
        <v>180</v>
      </c>
      <c r="B98" s="34" t="s">
        <v>46</v>
      </c>
      <c r="C98" s="113">
        <v>-5</v>
      </c>
      <c r="D98" s="113">
        <v>-12</v>
      </c>
      <c r="E98" s="113">
        <v>0</v>
      </c>
      <c r="F98" s="113">
        <v>-6</v>
      </c>
      <c r="G98" s="118">
        <f t="shared" si="48"/>
        <v>-23</v>
      </c>
      <c r="H98" s="113">
        <v>-1.722</v>
      </c>
      <c r="I98" s="113">
        <v>-5.7060000000000004</v>
      </c>
      <c r="J98" s="85">
        <v>-0.67500000000000004</v>
      </c>
      <c r="K98" s="85">
        <v>-0.66800000000000004</v>
      </c>
      <c r="L98" s="118">
        <v>-8.7710000000000008</v>
      </c>
      <c r="M98" s="166">
        <v>1.7669999999999999</v>
      </c>
      <c r="N98" s="166">
        <v>0.51200000000000001</v>
      </c>
      <c r="O98" s="166">
        <v>2.101</v>
      </c>
      <c r="P98" s="166">
        <v>-15.717000000000001</v>
      </c>
      <c r="Q98" s="118">
        <v>-11.337</v>
      </c>
      <c r="R98" s="166">
        <v>-0.76500000000000001</v>
      </c>
      <c r="S98" s="166">
        <v>1.544</v>
      </c>
      <c r="T98" s="166">
        <v>1.6259999999999999</v>
      </c>
      <c r="U98" s="166">
        <v>-7.8959999999999999</v>
      </c>
      <c r="V98" s="118">
        <v>-5.4909999999999997</v>
      </c>
      <c r="W98" s="166">
        <v>-1.5329999999999999</v>
      </c>
      <c r="X98" s="166">
        <v>-5.0720000000000001</v>
      </c>
      <c r="Y98" s="166">
        <v>-1.8680000000000001</v>
      </c>
      <c r="Z98" s="166">
        <v>-1.224</v>
      </c>
      <c r="AA98" s="118">
        <v>-9.6969999999999992</v>
      </c>
      <c r="AB98" s="118">
        <v>1.095</v>
      </c>
      <c r="AC98" s="166">
        <v>-1.8320000000000001</v>
      </c>
      <c r="AD98" s="166">
        <v>-11.05</v>
      </c>
      <c r="AE98" s="166">
        <v>-20.635999999999999</v>
      </c>
      <c r="AF98" s="118">
        <v>-32.423000000000002</v>
      </c>
      <c r="AH98" s="207">
        <v>-1.224</v>
      </c>
      <c r="AI98" s="196" t="str">
        <f t="shared" si="49"/>
        <v>x16,9</v>
      </c>
      <c r="AJ98" s="199"/>
      <c r="AK98" s="207">
        <v>-11.05</v>
      </c>
      <c r="AL98" s="196">
        <f t="shared" si="50"/>
        <v>0.86751131221719446</v>
      </c>
      <c r="AM98" s="199"/>
      <c r="AN98" s="207">
        <v>-5.4909999999999997</v>
      </c>
      <c r="AO98" s="196">
        <f t="shared" si="55"/>
        <v>0.76598069568384619</v>
      </c>
      <c r="AS98" s="146" t="b">
        <f t="shared" si="51"/>
        <v>0</v>
      </c>
      <c r="AT98" s="146" t="b">
        <f t="shared" si="52"/>
        <v>0</v>
      </c>
      <c r="AU98" s="146" t="b">
        <f t="shared" si="53"/>
        <v>1</v>
      </c>
      <c r="AV98" s="146" t="b">
        <f t="shared" si="54"/>
        <v>1</v>
      </c>
    </row>
    <row r="99" spans="1:48" ht="13">
      <c r="A99" s="26" t="s">
        <v>181</v>
      </c>
      <c r="B99" s="34" t="s">
        <v>50</v>
      </c>
      <c r="C99" s="113">
        <v>0</v>
      </c>
      <c r="D99" s="113">
        <v>0</v>
      </c>
      <c r="E99" s="113">
        <v>0</v>
      </c>
      <c r="F99" s="113">
        <v>0</v>
      </c>
      <c r="G99" s="118">
        <f t="shared" si="48"/>
        <v>0</v>
      </c>
      <c r="H99" s="113">
        <v>0</v>
      </c>
      <c r="I99" s="113">
        <v>0</v>
      </c>
      <c r="J99" s="85">
        <v>0</v>
      </c>
      <c r="K99" s="85">
        <v>0</v>
      </c>
      <c r="L99" s="118">
        <v>0</v>
      </c>
      <c r="M99" s="166">
        <v>0</v>
      </c>
      <c r="N99" s="166">
        <v>0</v>
      </c>
      <c r="O99" s="166">
        <v>0</v>
      </c>
      <c r="P99" s="166">
        <v>0</v>
      </c>
      <c r="Q99" s="118">
        <v>0</v>
      </c>
      <c r="R99" s="166">
        <v>0</v>
      </c>
      <c r="S99" s="166">
        <v>0</v>
      </c>
      <c r="T99" s="166">
        <v>0</v>
      </c>
      <c r="U99" s="166">
        <v>0</v>
      </c>
      <c r="V99" s="118">
        <v>0</v>
      </c>
      <c r="W99" s="166">
        <v>0</v>
      </c>
      <c r="X99" s="166">
        <v>0</v>
      </c>
      <c r="Y99" s="166">
        <v>0</v>
      </c>
      <c r="Z99" s="166">
        <v>0</v>
      </c>
      <c r="AA99" s="118">
        <v>0</v>
      </c>
      <c r="AB99" s="118">
        <v>0</v>
      </c>
      <c r="AC99" s="166">
        <v>0</v>
      </c>
      <c r="AD99" s="166">
        <v>0</v>
      </c>
      <c r="AE99" s="166">
        <v>0</v>
      </c>
      <c r="AF99" s="118">
        <v>0</v>
      </c>
      <c r="AH99" s="207">
        <v>0</v>
      </c>
      <c r="AI99" s="196" t="str">
        <f t="shared" si="49"/>
        <v>ns</v>
      </c>
      <c r="AJ99" s="199"/>
      <c r="AK99" s="207">
        <v>0</v>
      </c>
      <c r="AL99" s="196" t="str">
        <f t="shared" si="50"/>
        <v>ns</v>
      </c>
      <c r="AM99" s="199"/>
      <c r="AN99" s="207">
        <v>0</v>
      </c>
      <c r="AO99" s="196" t="str">
        <f t="shared" si="55"/>
        <v>ns</v>
      </c>
      <c r="AS99" s="146" t="b">
        <f t="shared" si="51"/>
        <v>1</v>
      </c>
      <c r="AT99" s="146" t="b">
        <f t="shared" si="52"/>
        <v>1</v>
      </c>
      <c r="AU99" s="146" t="b">
        <f t="shared" si="53"/>
        <v>1</v>
      </c>
      <c r="AV99" s="146" t="b">
        <f t="shared" si="54"/>
        <v>1</v>
      </c>
    </row>
    <row r="100" spans="1:48" ht="13">
      <c r="A100" s="26" t="s">
        <v>182</v>
      </c>
      <c r="B100" s="34" t="s">
        <v>52</v>
      </c>
      <c r="C100" s="113">
        <v>-3</v>
      </c>
      <c r="D100" s="113">
        <v>0</v>
      </c>
      <c r="E100" s="113">
        <v>0</v>
      </c>
      <c r="F100" s="113">
        <v>5</v>
      </c>
      <c r="G100" s="118">
        <f t="shared" si="48"/>
        <v>2</v>
      </c>
      <c r="H100" s="113">
        <v>1E-3</v>
      </c>
      <c r="I100" s="113">
        <v>0.57799999999999996</v>
      </c>
      <c r="J100" s="85">
        <v>-8.0000000000000002E-3</v>
      </c>
      <c r="K100" s="85">
        <v>3.4769999999999999</v>
      </c>
      <c r="L100" s="118">
        <v>4.048</v>
      </c>
      <c r="M100" s="166">
        <v>1.111</v>
      </c>
      <c r="N100" s="166">
        <v>4.0000000000000001E-3</v>
      </c>
      <c r="O100" s="166">
        <v>2E-3</v>
      </c>
      <c r="P100" s="166">
        <v>4.4089999999999998</v>
      </c>
      <c r="Q100" s="118">
        <v>5.5259999999999998</v>
      </c>
      <c r="R100" s="166">
        <v>0</v>
      </c>
      <c r="S100" s="166">
        <v>2E-3</v>
      </c>
      <c r="T100" s="166">
        <v>-3.0000000000000001E-3</v>
      </c>
      <c r="U100" s="166">
        <v>-2.5000000000000001E-2</v>
      </c>
      <c r="V100" s="118">
        <v>-2.5999999999999999E-2</v>
      </c>
      <c r="W100" s="166">
        <v>-2E-3</v>
      </c>
      <c r="X100" s="166">
        <v>-0.05</v>
      </c>
      <c r="Y100" s="166">
        <v>20.536999999999999</v>
      </c>
      <c r="Z100" s="166">
        <v>11.317</v>
      </c>
      <c r="AA100" s="118">
        <v>31.802</v>
      </c>
      <c r="AB100" s="118">
        <v>3.5019999999999998</v>
      </c>
      <c r="AC100" s="166">
        <v>-0.14099999999999999</v>
      </c>
      <c r="AD100" s="166">
        <v>-1E-3</v>
      </c>
      <c r="AE100" s="166">
        <v>0.09</v>
      </c>
      <c r="AF100" s="118">
        <v>3.45</v>
      </c>
      <c r="AH100" s="207">
        <v>11.317</v>
      </c>
      <c r="AI100" s="196">
        <f t="shared" si="49"/>
        <v>-0.99204736237518776</v>
      </c>
      <c r="AJ100" s="199"/>
      <c r="AK100" s="207">
        <v>-1E-3</v>
      </c>
      <c r="AL100" s="196" t="str">
        <f t="shared" si="50"/>
        <v>ns</v>
      </c>
      <c r="AM100" s="199"/>
      <c r="AN100" s="207">
        <v>-2.5999999999999999E-2</v>
      </c>
      <c r="AO100" s="196" t="str">
        <f t="shared" si="55"/>
        <v>ns</v>
      </c>
      <c r="AS100" s="146" t="b">
        <f t="shared" si="51"/>
        <v>0</v>
      </c>
      <c r="AT100" s="146" t="b">
        <f t="shared" si="52"/>
        <v>0</v>
      </c>
      <c r="AU100" s="146" t="b">
        <f t="shared" si="53"/>
        <v>1</v>
      </c>
      <c r="AV100" s="146" t="b">
        <f t="shared" si="54"/>
        <v>1</v>
      </c>
    </row>
    <row r="101" spans="1:48" ht="13">
      <c r="A101" s="26" t="s">
        <v>183</v>
      </c>
      <c r="B101" s="34" t="s">
        <v>54</v>
      </c>
      <c r="C101" s="113">
        <v>0</v>
      </c>
      <c r="D101" s="113">
        <v>0</v>
      </c>
      <c r="E101" s="113">
        <v>0</v>
      </c>
      <c r="F101" s="113">
        <v>0</v>
      </c>
      <c r="G101" s="118">
        <f t="shared" si="48"/>
        <v>0</v>
      </c>
      <c r="H101" s="113">
        <v>0</v>
      </c>
      <c r="I101" s="113">
        <v>0</v>
      </c>
      <c r="J101" s="85">
        <v>0</v>
      </c>
      <c r="K101" s="85">
        <v>0</v>
      </c>
      <c r="L101" s="118">
        <v>0</v>
      </c>
      <c r="M101" s="166">
        <v>0</v>
      </c>
      <c r="N101" s="166">
        <v>0</v>
      </c>
      <c r="O101" s="166">
        <v>0</v>
      </c>
      <c r="P101" s="166">
        <v>0</v>
      </c>
      <c r="Q101" s="118">
        <v>0</v>
      </c>
      <c r="R101" s="166">
        <v>0</v>
      </c>
      <c r="S101" s="166">
        <v>0</v>
      </c>
      <c r="T101" s="166">
        <v>0</v>
      </c>
      <c r="U101" s="166">
        <v>0</v>
      </c>
      <c r="V101" s="118">
        <v>0</v>
      </c>
      <c r="W101" s="166">
        <v>0</v>
      </c>
      <c r="X101" s="166">
        <v>0</v>
      </c>
      <c r="Y101" s="166">
        <v>0</v>
      </c>
      <c r="Z101" s="166">
        <v>0</v>
      </c>
      <c r="AA101" s="118">
        <v>0</v>
      </c>
      <c r="AB101" s="118">
        <v>0</v>
      </c>
      <c r="AC101" s="166">
        <v>0</v>
      </c>
      <c r="AD101" s="166">
        <v>0</v>
      </c>
      <c r="AE101" s="166">
        <v>0</v>
      </c>
      <c r="AF101" s="118">
        <v>0</v>
      </c>
      <c r="AH101" s="207">
        <v>0</v>
      </c>
      <c r="AI101" s="196" t="str">
        <f t="shared" si="49"/>
        <v>ns</v>
      </c>
      <c r="AJ101" s="199"/>
      <c r="AK101" s="207">
        <v>0</v>
      </c>
      <c r="AL101" s="196" t="str">
        <f t="shared" si="50"/>
        <v>ns</v>
      </c>
      <c r="AM101" s="199"/>
      <c r="AN101" s="207">
        <v>0</v>
      </c>
      <c r="AO101" s="196" t="str">
        <f t="shared" si="55"/>
        <v>ns</v>
      </c>
      <c r="AS101" s="146" t="b">
        <f t="shared" si="51"/>
        <v>1</v>
      </c>
      <c r="AT101" s="146" t="b">
        <f t="shared" si="52"/>
        <v>1</v>
      </c>
      <c r="AU101" s="146" t="b">
        <f t="shared" si="53"/>
        <v>1</v>
      </c>
      <c r="AV101" s="146" t="b">
        <f t="shared" si="54"/>
        <v>1</v>
      </c>
    </row>
    <row r="102" spans="1:48" ht="13">
      <c r="A102" s="26" t="s">
        <v>184</v>
      </c>
      <c r="B102" s="33" t="s">
        <v>56</v>
      </c>
      <c r="C102" s="73">
        <v>40</v>
      </c>
      <c r="D102" s="73">
        <v>32</v>
      </c>
      <c r="E102" s="73">
        <v>42</v>
      </c>
      <c r="F102" s="73">
        <v>38</v>
      </c>
      <c r="G102" s="74">
        <f t="shared" si="48"/>
        <v>152</v>
      </c>
      <c r="H102" s="73">
        <v>28.201000000000001</v>
      </c>
      <c r="I102" s="73">
        <v>20.542000000000002</v>
      </c>
      <c r="J102" s="87">
        <v>57.625999999999998</v>
      </c>
      <c r="K102" s="87">
        <v>50.17</v>
      </c>
      <c r="L102" s="74">
        <v>156.53899999999999</v>
      </c>
      <c r="M102" s="169">
        <v>39.826000000000001</v>
      </c>
      <c r="N102" s="169">
        <v>43.363</v>
      </c>
      <c r="O102" s="169">
        <v>25.297999999999998</v>
      </c>
      <c r="P102" s="169">
        <v>14.63</v>
      </c>
      <c r="Q102" s="74">
        <v>123.117</v>
      </c>
      <c r="R102" s="169">
        <v>30.89</v>
      </c>
      <c r="S102" s="169">
        <v>31.823</v>
      </c>
      <c r="T102" s="169">
        <v>25.149000000000001</v>
      </c>
      <c r="U102" s="169">
        <v>3.972</v>
      </c>
      <c r="V102" s="74">
        <v>91.834000000000003</v>
      </c>
      <c r="W102" s="169">
        <v>17.71</v>
      </c>
      <c r="X102" s="169">
        <v>19.23</v>
      </c>
      <c r="Y102" s="169">
        <v>30.030999999999999</v>
      </c>
      <c r="Z102" s="169">
        <v>35.151000000000003</v>
      </c>
      <c r="AA102" s="74">
        <v>102.122</v>
      </c>
      <c r="AB102" s="74">
        <v>30.451000000000001</v>
      </c>
      <c r="AC102" s="169">
        <v>18.341000000000001</v>
      </c>
      <c r="AD102" s="169">
        <v>19.177</v>
      </c>
      <c r="AE102" s="169">
        <v>21.844000000000001</v>
      </c>
      <c r="AF102" s="74">
        <v>89.813000000000002</v>
      </c>
      <c r="AH102" s="210">
        <v>35.151000000000003</v>
      </c>
      <c r="AI102" s="196">
        <f t="shared" si="49"/>
        <v>-0.37856675485761426</v>
      </c>
      <c r="AJ102" s="196"/>
      <c r="AK102" s="210">
        <v>19.177</v>
      </c>
      <c r="AL102" s="196">
        <f t="shared" si="50"/>
        <v>0.13907284768211925</v>
      </c>
      <c r="AM102" s="196"/>
      <c r="AN102" s="210">
        <v>91.834000000000003</v>
      </c>
      <c r="AO102" s="196">
        <f t="shared" si="55"/>
        <v>0.11202822484047292</v>
      </c>
      <c r="AS102" s="146" t="b">
        <f t="shared" si="51"/>
        <v>0</v>
      </c>
      <c r="AT102" s="146" t="b">
        <f t="shared" si="52"/>
        <v>0</v>
      </c>
      <c r="AU102" s="146" t="b">
        <f t="shared" si="53"/>
        <v>1</v>
      </c>
      <c r="AV102" s="146" t="b">
        <f t="shared" si="54"/>
        <v>1</v>
      </c>
    </row>
    <row r="103" spans="1:48" ht="13">
      <c r="A103" s="26" t="s">
        <v>185</v>
      </c>
      <c r="B103" s="34" t="s">
        <v>58</v>
      </c>
      <c r="C103" s="113">
        <v>-10</v>
      </c>
      <c r="D103" s="113">
        <v>-7</v>
      </c>
      <c r="E103" s="113">
        <v>-14</v>
      </c>
      <c r="F103" s="113">
        <v>-9</v>
      </c>
      <c r="G103" s="118">
        <f t="shared" si="48"/>
        <v>-40</v>
      </c>
      <c r="H103" s="113">
        <v>-4.9039999999999999</v>
      </c>
      <c r="I103" s="113">
        <v>-3.6139999999999999</v>
      </c>
      <c r="J103" s="85">
        <v>-10.295999999999999</v>
      </c>
      <c r="K103" s="85">
        <v>-18.984000000000002</v>
      </c>
      <c r="L103" s="118">
        <v>-37.798000000000002</v>
      </c>
      <c r="M103" s="166">
        <v>-6.9020000000000001</v>
      </c>
      <c r="N103" s="166">
        <v>-9.7829999999999995</v>
      </c>
      <c r="O103" s="166">
        <v>2.4489999999999998</v>
      </c>
      <c r="P103" s="166">
        <v>2.8250000000000002</v>
      </c>
      <c r="Q103" s="118">
        <v>-11.411</v>
      </c>
      <c r="R103" s="166">
        <v>-5.319</v>
      </c>
      <c r="S103" s="166">
        <v>-12.502000000000001</v>
      </c>
      <c r="T103" s="166">
        <v>-6.5359999999999996</v>
      </c>
      <c r="U103" s="166">
        <v>0.50700000000000001</v>
      </c>
      <c r="V103" s="118">
        <v>-23.85</v>
      </c>
      <c r="W103" s="166">
        <v>-0.89500000000000002</v>
      </c>
      <c r="X103" s="166">
        <v>-3.8679999999999999</v>
      </c>
      <c r="Y103" s="166">
        <v>-2.214</v>
      </c>
      <c r="Z103" s="166">
        <v>-7.8890000000000002</v>
      </c>
      <c r="AA103" s="118">
        <v>-14.866</v>
      </c>
      <c r="AB103" s="118">
        <v>-1.409</v>
      </c>
      <c r="AC103" s="166">
        <v>2.601</v>
      </c>
      <c r="AD103" s="166">
        <v>-3.5960000000000001</v>
      </c>
      <c r="AE103" s="166">
        <v>-4.0720000000000001</v>
      </c>
      <c r="AF103" s="118">
        <v>-6.476</v>
      </c>
      <c r="AH103" s="207">
        <v>-7.8890000000000002</v>
      </c>
      <c r="AI103" s="196">
        <f t="shared" si="49"/>
        <v>-0.48383825579921413</v>
      </c>
      <c r="AJ103" s="199"/>
      <c r="AK103" s="207">
        <v>-3.5960000000000001</v>
      </c>
      <c r="AL103" s="196">
        <f t="shared" si="50"/>
        <v>0.13236929922135698</v>
      </c>
      <c r="AM103" s="199"/>
      <c r="AN103" s="207">
        <v>-23.85</v>
      </c>
      <c r="AO103" s="196">
        <f t="shared" si="55"/>
        <v>-0.37668763102725367</v>
      </c>
      <c r="AS103" s="146" t="b">
        <f t="shared" si="51"/>
        <v>0</v>
      </c>
      <c r="AT103" s="146" t="b">
        <f t="shared" si="52"/>
        <v>0</v>
      </c>
      <c r="AU103" s="146" t="b">
        <f t="shared" si="53"/>
        <v>1</v>
      </c>
      <c r="AV103" s="146" t="b">
        <f t="shared" si="54"/>
        <v>1</v>
      </c>
    </row>
    <row r="104" spans="1:48" ht="13">
      <c r="A104" s="26" t="s">
        <v>186</v>
      </c>
      <c r="B104" s="34" t="s">
        <v>60</v>
      </c>
      <c r="C104" s="113">
        <v>0</v>
      </c>
      <c r="D104" s="113">
        <v>0</v>
      </c>
      <c r="E104" s="113">
        <v>0</v>
      </c>
      <c r="F104" s="113">
        <v>0</v>
      </c>
      <c r="G104" s="118">
        <f t="shared" si="48"/>
        <v>0</v>
      </c>
      <c r="H104" s="113">
        <v>0</v>
      </c>
      <c r="I104" s="113">
        <v>0</v>
      </c>
      <c r="J104" s="85">
        <v>0</v>
      </c>
      <c r="K104" s="85">
        <v>-2E-3</v>
      </c>
      <c r="L104" s="118">
        <v>-2E-3</v>
      </c>
      <c r="M104" s="166">
        <v>0</v>
      </c>
      <c r="N104" s="166">
        <v>0</v>
      </c>
      <c r="O104" s="166">
        <v>0</v>
      </c>
      <c r="P104" s="166">
        <v>0</v>
      </c>
      <c r="Q104" s="118">
        <v>0</v>
      </c>
      <c r="R104" s="166">
        <v>0</v>
      </c>
      <c r="S104" s="166">
        <v>0</v>
      </c>
      <c r="T104" s="166">
        <v>0</v>
      </c>
      <c r="U104" s="166">
        <v>0</v>
      </c>
      <c r="V104" s="118">
        <v>0</v>
      </c>
      <c r="W104" s="166">
        <v>-4.0000000000000001E-3</v>
      </c>
      <c r="X104" s="166">
        <v>0</v>
      </c>
      <c r="Y104" s="166">
        <v>4.0000000000000001E-3</v>
      </c>
      <c r="Z104" s="166">
        <v>0</v>
      </c>
      <c r="AA104" s="118">
        <v>0</v>
      </c>
      <c r="AB104" s="118">
        <v>0</v>
      </c>
      <c r="AC104" s="166">
        <v>0</v>
      </c>
      <c r="AD104" s="166">
        <v>0</v>
      </c>
      <c r="AE104" s="166">
        <v>0</v>
      </c>
      <c r="AF104" s="118">
        <v>0</v>
      </c>
      <c r="AH104" s="207">
        <v>0</v>
      </c>
      <c r="AI104" s="196" t="str">
        <f t="shared" si="49"/>
        <v>ns</v>
      </c>
      <c r="AJ104" s="199"/>
      <c r="AK104" s="207">
        <v>0</v>
      </c>
      <c r="AL104" s="196" t="str">
        <f t="shared" si="50"/>
        <v>ns</v>
      </c>
      <c r="AM104" s="199"/>
      <c r="AN104" s="207">
        <v>0</v>
      </c>
      <c r="AO104" s="196" t="str">
        <f t="shared" si="55"/>
        <v>ns</v>
      </c>
      <c r="AS104" s="146" t="b">
        <f t="shared" si="51"/>
        <v>1</v>
      </c>
      <c r="AT104" s="146" t="b">
        <f t="shared" si="52"/>
        <v>1</v>
      </c>
      <c r="AU104" s="146" t="b">
        <f t="shared" si="53"/>
        <v>1</v>
      </c>
      <c r="AV104" s="146" t="b">
        <f t="shared" si="54"/>
        <v>1</v>
      </c>
    </row>
    <row r="105" spans="1:48" ht="13">
      <c r="A105" s="26" t="s">
        <v>187</v>
      </c>
      <c r="B105" s="33" t="s">
        <v>62</v>
      </c>
      <c r="C105" s="73">
        <v>30</v>
      </c>
      <c r="D105" s="73">
        <v>25</v>
      </c>
      <c r="E105" s="73">
        <v>28</v>
      </c>
      <c r="F105" s="73">
        <v>29</v>
      </c>
      <c r="G105" s="74">
        <f t="shared" si="48"/>
        <v>112</v>
      </c>
      <c r="H105" s="73">
        <v>23.297000000000001</v>
      </c>
      <c r="I105" s="73">
        <v>16.928000000000001</v>
      </c>
      <c r="J105" s="87">
        <v>47.33</v>
      </c>
      <c r="K105" s="87">
        <v>31.184000000000001</v>
      </c>
      <c r="L105" s="74">
        <v>118.739</v>
      </c>
      <c r="M105" s="169">
        <v>32.923999999999999</v>
      </c>
      <c r="N105" s="169">
        <v>33.58</v>
      </c>
      <c r="O105" s="169">
        <v>27.747</v>
      </c>
      <c r="P105" s="169">
        <v>17.454999999999998</v>
      </c>
      <c r="Q105" s="74">
        <v>111.706</v>
      </c>
      <c r="R105" s="169">
        <v>25.571000000000002</v>
      </c>
      <c r="S105" s="169">
        <v>19.321000000000002</v>
      </c>
      <c r="T105" s="169">
        <v>18.613</v>
      </c>
      <c r="U105" s="169">
        <v>4.4790000000000001</v>
      </c>
      <c r="V105" s="74">
        <v>67.983999999999995</v>
      </c>
      <c r="W105" s="169">
        <v>16.811</v>
      </c>
      <c r="X105" s="169">
        <v>15.362</v>
      </c>
      <c r="Y105" s="169">
        <v>27.821000000000002</v>
      </c>
      <c r="Z105" s="169">
        <v>27.262</v>
      </c>
      <c r="AA105" s="74">
        <v>87.256</v>
      </c>
      <c r="AB105" s="74">
        <v>29.042000000000002</v>
      </c>
      <c r="AC105" s="169">
        <v>20.942</v>
      </c>
      <c r="AD105" s="169">
        <v>15.581</v>
      </c>
      <c r="AE105" s="169">
        <v>17.771999999999998</v>
      </c>
      <c r="AF105" s="74">
        <v>83.336999999999989</v>
      </c>
      <c r="AH105" s="210">
        <v>27.262</v>
      </c>
      <c r="AI105" s="196">
        <f t="shared" si="49"/>
        <v>-0.34810358741104841</v>
      </c>
      <c r="AJ105" s="196"/>
      <c r="AK105" s="210">
        <v>15.581</v>
      </c>
      <c r="AL105" s="196">
        <f t="shared" si="50"/>
        <v>0.14061998588023861</v>
      </c>
      <c r="AM105" s="196"/>
      <c r="AN105" s="210">
        <v>67.983999999999995</v>
      </c>
      <c r="AO105" s="196">
        <f t="shared" si="55"/>
        <v>0.28347846552129918</v>
      </c>
      <c r="AS105" s="146" t="b">
        <f t="shared" si="51"/>
        <v>0</v>
      </c>
      <c r="AT105" s="146" t="b">
        <f t="shared" si="52"/>
        <v>0</v>
      </c>
      <c r="AU105" s="146" t="b">
        <f t="shared" si="53"/>
        <v>1</v>
      </c>
      <c r="AV105" s="146" t="b">
        <f t="shared" si="54"/>
        <v>1</v>
      </c>
    </row>
    <row r="106" spans="1:48" ht="13">
      <c r="A106" s="26" t="s">
        <v>188</v>
      </c>
      <c r="B106" s="34" t="s">
        <v>64</v>
      </c>
      <c r="C106" s="113">
        <v>-5</v>
      </c>
      <c r="D106" s="113">
        <v>4</v>
      </c>
      <c r="E106" s="113">
        <v>4</v>
      </c>
      <c r="F106" s="113">
        <v>4</v>
      </c>
      <c r="G106" s="118">
        <f t="shared" si="48"/>
        <v>7</v>
      </c>
      <c r="H106" s="113">
        <v>-3.6190000000000002</v>
      </c>
      <c r="I106" s="113">
        <v>-3.4430000000000001</v>
      </c>
      <c r="J106" s="113">
        <v>-4.4180000000000001</v>
      </c>
      <c r="K106" s="113">
        <v>-4.6660000000000004</v>
      </c>
      <c r="L106" s="118">
        <v>-16.146000000000001</v>
      </c>
      <c r="M106" s="166">
        <v>-4.1219999999999999</v>
      </c>
      <c r="N106" s="166">
        <v>-4.3360000000000003</v>
      </c>
      <c r="O106" s="166">
        <v>-4.0350000000000001</v>
      </c>
      <c r="P106" s="166">
        <v>-0.81799999999999995</v>
      </c>
      <c r="Q106" s="118">
        <v>-13.311</v>
      </c>
      <c r="R106" s="166">
        <v>-3.6019999999999999</v>
      </c>
      <c r="S106" s="166">
        <v>-2.4580000000000002</v>
      </c>
      <c r="T106" s="166">
        <v>-2.6070000000000002</v>
      </c>
      <c r="U106" s="166">
        <v>-0.53400000000000003</v>
      </c>
      <c r="V106" s="118">
        <v>-9.2010000000000005</v>
      </c>
      <c r="W106" s="166">
        <v>-2.9089999999999998</v>
      </c>
      <c r="X106" s="166">
        <v>-2.2959999999999998</v>
      </c>
      <c r="Y106" s="166">
        <v>-9.907</v>
      </c>
      <c r="Z106" s="166">
        <v>-5.774</v>
      </c>
      <c r="AA106" s="118">
        <v>-20.885999999999999</v>
      </c>
      <c r="AB106" s="118">
        <v>-3.7530000000000001</v>
      </c>
      <c r="AC106" s="166">
        <v>-2.2989999999999999</v>
      </c>
      <c r="AD106" s="166">
        <v>-3.081</v>
      </c>
      <c r="AE106" s="166">
        <v>-2.2869999999999999</v>
      </c>
      <c r="AF106" s="118">
        <v>-11.420000000000002</v>
      </c>
      <c r="AH106" s="207">
        <v>-5.774</v>
      </c>
      <c r="AI106" s="196">
        <f t="shared" si="49"/>
        <v>-0.60391409767925186</v>
      </c>
      <c r="AJ106" s="199"/>
      <c r="AK106" s="207">
        <v>-3.081</v>
      </c>
      <c r="AL106" s="196">
        <f t="shared" si="50"/>
        <v>-0.25770853618954881</v>
      </c>
      <c r="AM106" s="199"/>
      <c r="AN106" s="207">
        <v>-9.2010000000000005</v>
      </c>
      <c r="AO106" s="196" t="str">
        <f t="shared" si="55"/>
        <v>x2,3</v>
      </c>
      <c r="AS106" s="146" t="b">
        <f t="shared" si="51"/>
        <v>0</v>
      </c>
      <c r="AT106" s="146" t="b">
        <f t="shared" si="52"/>
        <v>0</v>
      </c>
      <c r="AU106" s="146" t="b">
        <f t="shared" si="53"/>
        <v>1</v>
      </c>
      <c r="AV106" s="146" t="b">
        <f t="shared" si="54"/>
        <v>1</v>
      </c>
    </row>
    <row r="107" spans="1:48" ht="13">
      <c r="A107" s="26" t="s">
        <v>189</v>
      </c>
      <c r="B107" s="41" t="s">
        <v>66</v>
      </c>
      <c r="C107" s="74">
        <v>25</v>
      </c>
      <c r="D107" s="74">
        <v>21</v>
      </c>
      <c r="E107" s="74">
        <v>24</v>
      </c>
      <c r="F107" s="74">
        <v>25</v>
      </c>
      <c r="G107" s="74">
        <f t="shared" si="48"/>
        <v>95</v>
      </c>
      <c r="H107" s="74">
        <v>19.678000000000001</v>
      </c>
      <c r="I107" s="74">
        <v>13.484999999999999</v>
      </c>
      <c r="J107" s="88">
        <v>42.911999999999999</v>
      </c>
      <c r="K107" s="88">
        <v>26.518000000000001</v>
      </c>
      <c r="L107" s="74">
        <v>102.593</v>
      </c>
      <c r="M107" s="170">
        <v>28.802</v>
      </c>
      <c r="N107" s="170">
        <v>29.244</v>
      </c>
      <c r="O107" s="170">
        <v>23.712</v>
      </c>
      <c r="P107" s="170">
        <v>16.637</v>
      </c>
      <c r="Q107" s="74">
        <v>98.394999999999996</v>
      </c>
      <c r="R107" s="170">
        <v>21.969000000000001</v>
      </c>
      <c r="S107" s="170">
        <v>16.863</v>
      </c>
      <c r="T107" s="170">
        <v>16.006</v>
      </c>
      <c r="U107" s="170">
        <v>3.9449999999999998</v>
      </c>
      <c r="V107" s="74">
        <v>58.783000000000001</v>
      </c>
      <c r="W107" s="170">
        <v>13.901999999999999</v>
      </c>
      <c r="X107" s="170">
        <v>13.066000000000001</v>
      </c>
      <c r="Y107" s="170">
        <v>17.914000000000001</v>
      </c>
      <c r="Z107" s="170">
        <v>21.488</v>
      </c>
      <c r="AA107" s="74">
        <v>66.37</v>
      </c>
      <c r="AB107" s="74">
        <v>25.289000000000001</v>
      </c>
      <c r="AC107" s="170">
        <v>18.643000000000001</v>
      </c>
      <c r="AD107" s="170">
        <v>12.5</v>
      </c>
      <c r="AE107" s="170">
        <v>15.484999999999998</v>
      </c>
      <c r="AF107" s="74">
        <v>71.917000000000002</v>
      </c>
      <c r="AH107" s="210">
        <v>21.488</v>
      </c>
      <c r="AI107" s="196">
        <f t="shared" si="49"/>
        <v>-0.27936522710349976</v>
      </c>
      <c r="AJ107" s="196"/>
      <c r="AK107" s="210">
        <v>12.5</v>
      </c>
      <c r="AL107" s="196">
        <f t="shared" si="50"/>
        <v>0.2387999999999999</v>
      </c>
      <c r="AM107" s="196"/>
      <c r="AN107" s="210">
        <v>58.783000000000001</v>
      </c>
      <c r="AO107" s="196">
        <f t="shared" si="55"/>
        <v>0.12906792780225573</v>
      </c>
      <c r="AS107" s="146" t="b">
        <f t="shared" si="51"/>
        <v>0</v>
      </c>
      <c r="AT107" s="146" t="b">
        <f t="shared" si="52"/>
        <v>0</v>
      </c>
      <c r="AU107" s="146" t="b">
        <f t="shared" si="53"/>
        <v>1</v>
      </c>
      <c r="AV107" s="146" t="b">
        <f t="shared" si="54"/>
        <v>1</v>
      </c>
    </row>
    <row r="108" spans="1:48" ht="13">
      <c r="A108" s="26"/>
      <c r="M108" s="156"/>
      <c r="N108" s="156"/>
      <c r="AI108" s="196" t="str">
        <f t="shared" ref="AI108" si="56">IF(ISERROR($AD108/AH108),"ns",IF($AD108/AH108&gt;200%,"x"&amp;(ROUND($AD108/AH108,1)),IF($AD108/AH108&lt;0,"ns",$AD108/AH108-1)))</f>
        <v>ns</v>
      </c>
      <c r="AJ108" s="205"/>
      <c r="AL108" s="196" t="str">
        <f t="shared" ref="AL108" si="57">IF(ISERROR($AD108/AK108),"ns",IF($AD108/AK108&gt;200%,"x"&amp;(ROUND($AD108/AK108,1)),IF($AD108/AK108&lt;0,"ns",$AD108/AK108-1)))</f>
        <v>ns</v>
      </c>
      <c r="AM108" s="205"/>
      <c r="AO108" s="205"/>
    </row>
    <row r="109" spans="1:48" ht="13">
      <c r="A109" s="26"/>
      <c r="E109" s="119"/>
      <c r="F109" s="119"/>
      <c r="G109" s="119"/>
      <c r="H109" s="119"/>
      <c r="I109" s="119"/>
      <c r="J109" s="119"/>
      <c r="K109" s="119"/>
      <c r="L109" s="119"/>
      <c r="M109" s="172"/>
      <c r="N109" s="172"/>
      <c r="O109" s="172"/>
      <c r="P109" s="172"/>
      <c r="Q109" s="119"/>
      <c r="R109" s="172"/>
      <c r="S109" s="172"/>
      <c r="T109" s="172"/>
      <c r="U109" s="172"/>
      <c r="V109" s="119"/>
      <c r="W109" s="172"/>
      <c r="X109" s="172"/>
      <c r="Y109" s="172"/>
      <c r="Z109" s="172"/>
      <c r="AA109" s="172"/>
      <c r="AB109" s="172"/>
      <c r="AC109" s="172"/>
      <c r="AD109" s="172"/>
      <c r="AE109" s="172"/>
      <c r="AF109" s="172"/>
      <c r="AH109" s="211"/>
      <c r="AI109" s="205"/>
      <c r="AJ109" s="205"/>
      <c r="AK109" s="211"/>
      <c r="AL109" s="205"/>
      <c r="AM109" s="205"/>
      <c r="AN109" s="211"/>
      <c r="AO109" s="205"/>
    </row>
    <row r="110" spans="1:48" ht="16" thickBot="1">
      <c r="A110" s="26"/>
      <c r="B110" s="29" t="s">
        <v>190</v>
      </c>
      <c r="C110" s="102"/>
      <c r="D110" s="102"/>
      <c r="E110" s="102"/>
      <c r="F110" s="102"/>
      <c r="G110" s="102"/>
      <c r="H110" s="102"/>
      <c r="I110" s="102"/>
      <c r="J110" s="102"/>
      <c r="K110" s="102"/>
      <c r="L110" s="102"/>
      <c r="M110" s="158"/>
      <c r="N110" s="158"/>
      <c r="O110" s="158"/>
      <c r="P110" s="158"/>
      <c r="Q110" s="102"/>
      <c r="R110" s="158"/>
      <c r="S110" s="158"/>
      <c r="T110" s="158"/>
      <c r="U110" s="158"/>
      <c r="V110" s="102"/>
      <c r="W110" s="158"/>
      <c r="X110" s="158"/>
      <c r="Y110" s="158"/>
      <c r="Z110" s="158"/>
      <c r="AA110" s="158"/>
      <c r="AB110" s="158"/>
      <c r="AC110" s="158"/>
      <c r="AD110" s="158"/>
      <c r="AE110" s="158"/>
      <c r="AF110" s="158"/>
      <c r="AH110" s="159"/>
      <c r="AI110" s="160"/>
      <c r="AJ110" s="160"/>
      <c r="AK110" s="159"/>
      <c r="AL110" s="160"/>
      <c r="AM110" s="160"/>
      <c r="AN110" s="159"/>
      <c r="AO110" s="160"/>
    </row>
    <row r="111" spans="1:48" ht="13">
      <c r="A111" s="26"/>
      <c r="M111" s="156"/>
      <c r="N111" s="156"/>
      <c r="AI111" s="143"/>
      <c r="AJ111" s="143"/>
      <c r="AL111" s="143"/>
      <c r="AM111" s="143"/>
      <c r="AO111" s="143"/>
    </row>
    <row r="112" spans="1:48" ht="26">
      <c r="A112" s="26"/>
      <c r="B112" s="30" t="s">
        <v>36</v>
      </c>
      <c r="C112" s="70" t="str">
        <f t="shared" ref="C112:AF112" si="58">C$14</f>
        <v>Q1-15
Underlying</v>
      </c>
      <c r="D112" s="70" t="str">
        <f t="shared" si="58"/>
        <v>Q2-15
Underlying</v>
      </c>
      <c r="E112" s="70" t="str">
        <f t="shared" si="58"/>
        <v>Q3-15
Underlying</v>
      </c>
      <c r="F112" s="70" t="str">
        <f t="shared" si="58"/>
        <v>Q4-15
Underlying</v>
      </c>
      <c r="G112" s="70" t="str">
        <f t="shared" si="58"/>
        <v>FY-2015
Underlying</v>
      </c>
      <c r="H112" s="70" t="str">
        <f t="shared" si="58"/>
        <v>Q1-16
Underlying</v>
      </c>
      <c r="I112" s="70" t="str">
        <f t="shared" si="58"/>
        <v>Q2-16
Underlying</v>
      </c>
      <c r="J112" s="70" t="str">
        <f t="shared" si="58"/>
        <v>Q3-16
Underlying</v>
      </c>
      <c r="K112" s="70" t="str">
        <f t="shared" si="58"/>
        <v>Q4-16
Underlying</v>
      </c>
      <c r="L112" s="70" t="str">
        <f t="shared" si="58"/>
        <v>FY-2016
Underlying</v>
      </c>
      <c r="M112" s="69" t="str">
        <f t="shared" si="58"/>
        <v>Q1-17
Underlying</v>
      </c>
      <c r="N112" s="69" t="str">
        <f t="shared" si="58"/>
        <v>Q2-17
Underlying</v>
      </c>
      <c r="O112" s="69" t="str">
        <f t="shared" si="58"/>
        <v>Q3-17
Underlying</v>
      </c>
      <c r="P112" s="69" t="str">
        <f t="shared" si="58"/>
        <v>Q4-17
Underlying</v>
      </c>
      <c r="Q112" s="70" t="str">
        <f t="shared" si="58"/>
        <v>FY-2017
Underlying</v>
      </c>
      <c r="R112" s="69" t="str">
        <f t="shared" si="58"/>
        <v>Q1-18
Underlying</v>
      </c>
      <c r="S112" s="69" t="str">
        <f t="shared" si="58"/>
        <v>Q2-18
Underlying</v>
      </c>
      <c r="T112" s="69" t="str">
        <f t="shared" si="58"/>
        <v>Q3-18
Underlying</v>
      </c>
      <c r="U112" s="69" t="str">
        <f t="shared" si="58"/>
        <v>Q4-18
Underlying</v>
      </c>
      <c r="V112" s="70" t="str">
        <f t="shared" si="58"/>
        <v>FY-2018
Underlying</v>
      </c>
      <c r="W112" s="69" t="str">
        <f t="shared" si="58"/>
        <v>Q1-19
Underlying</v>
      </c>
      <c r="X112" s="69" t="str">
        <f t="shared" si="58"/>
        <v>Q2-19
Underlying</v>
      </c>
      <c r="Y112" s="69" t="str">
        <f t="shared" si="58"/>
        <v>Q3-19
Underlying</v>
      </c>
      <c r="Z112" s="69" t="str">
        <f t="shared" si="58"/>
        <v>Q4-19
Underlying</v>
      </c>
      <c r="AA112" s="69" t="str">
        <f t="shared" si="58"/>
        <v>FY-2019
Underlying</v>
      </c>
      <c r="AB112" s="69" t="str">
        <f t="shared" si="58"/>
        <v>Q1-20
Underlying</v>
      </c>
      <c r="AC112" s="69" t="str">
        <f t="shared" si="58"/>
        <v>Q2-20
Underlying</v>
      </c>
      <c r="AD112" s="69" t="str">
        <f t="shared" si="58"/>
        <v>Q3-20
Underlying</v>
      </c>
      <c r="AE112" s="69" t="str">
        <f t="shared" si="58"/>
        <v>Q4-20
Underlying</v>
      </c>
      <c r="AF112" s="69" t="str">
        <f t="shared" si="58"/>
        <v>FY-2020
Underlying</v>
      </c>
      <c r="AH112" s="162" t="str">
        <f t="shared" ref="AH112" si="59">AH$14</f>
        <v>Q4-19
Underlying</v>
      </c>
      <c r="AI112" s="163" t="str">
        <f>AI$14</f>
        <v>Q4/Q4</v>
      </c>
      <c r="AJ112" s="163"/>
      <c r="AK112" s="162" t="str">
        <f>AK$14</f>
        <v>Q3-20
Underlying</v>
      </c>
      <c r="AL112" s="163" t="str">
        <f>AL$14</f>
        <v>Q4/Q3</v>
      </c>
      <c r="AM112" s="163"/>
      <c r="AN112" s="162" t="str">
        <f>AN$14</f>
        <v>FY-2018
Underlying</v>
      </c>
      <c r="AO112" s="163" t="str">
        <f>AO$14</f>
        <v>FY/FY</v>
      </c>
    </row>
    <row r="113" spans="1:49" ht="13">
      <c r="A113" s="26"/>
      <c r="B113" s="31"/>
      <c r="M113" s="156"/>
      <c r="N113" s="156"/>
      <c r="AI113" s="205"/>
      <c r="AJ113" s="205"/>
      <c r="AL113" s="205"/>
      <c r="AM113" s="205"/>
      <c r="AO113" s="205"/>
    </row>
    <row r="114" spans="1:49" ht="13">
      <c r="A114" s="120" t="s">
        <v>191</v>
      </c>
      <c r="B114" s="44" t="s">
        <v>38</v>
      </c>
      <c r="C114" s="121">
        <v>922</v>
      </c>
      <c r="D114" s="121">
        <v>944</v>
      </c>
      <c r="E114" s="121">
        <v>891</v>
      </c>
      <c r="F114" s="121">
        <v>874</v>
      </c>
      <c r="G114" s="90">
        <f t="shared" ref="G114:G128" si="60">SUM(C114:F114)</f>
        <v>3631</v>
      </c>
      <c r="H114" s="121">
        <v>835.37300000000005</v>
      </c>
      <c r="I114" s="121">
        <v>848.60799999999995</v>
      </c>
      <c r="J114" s="121">
        <v>870.30200000000002</v>
      </c>
      <c r="K114" s="173">
        <v>880.30899999999997</v>
      </c>
      <c r="L114" s="90">
        <v>3434.5920000000001</v>
      </c>
      <c r="M114" s="174">
        <v>903.65899999999999</v>
      </c>
      <c r="N114" s="174">
        <v>857.31700000000001</v>
      </c>
      <c r="O114" s="174">
        <v>840.64200000000005</v>
      </c>
      <c r="P114" s="174">
        <v>845.77700000000004</v>
      </c>
      <c r="Q114" s="90">
        <v>3447.395</v>
      </c>
      <c r="R114" s="174">
        <v>858.03599999999994</v>
      </c>
      <c r="S114" s="174">
        <v>875.48299999999995</v>
      </c>
      <c r="T114" s="174">
        <v>860.17700000000002</v>
      </c>
      <c r="U114" s="174">
        <v>840.61</v>
      </c>
      <c r="V114" s="90">
        <v>3434.3059999999996</v>
      </c>
      <c r="W114" s="174">
        <v>869.42600000000004</v>
      </c>
      <c r="X114" s="174">
        <v>888.63400000000001</v>
      </c>
      <c r="Y114" s="174">
        <v>866.59299999999996</v>
      </c>
      <c r="Z114" s="169">
        <v>863.47792099999992</v>
      </c>
      <c r="AA114" s="90">
        <v>3488.1309209999999</v>
      </c>
      <c r="AB114" s="90">
        <v>888.60400000000004</v>
      </c>
      <c r="AC114" s="169">
        <v>856.94747999999993</v>
      </c>
      <c r="AD114" s="169">
        <v>889.06200000000001</v>
      </c>
      <c r="AE114" s="169">
        <v>902.35752000000002</v>
      </c>
      <c r="AF114" s="90">
        <v>3536.971</v>
      </c>
      <c r="AG114" s="240"/>
      <c r="AH114" s="212">
        <v>863.47792099999992</v>
      </c>
      <c r="AI114" s="196">
        <f t="shared" ref="AI114:AI129" si="61">IF(ISERROR($AE114/AH114),"ns",IF($AE114/AH114&gt;200%,"x"&amp;(ROUND($AE114/AH114,1)),IF($AE114/AH114&lt;0,"ns",$AE114/AH114-1)))</f>
        <v>4.502674365428283E-2</v>
      </c>
      <c r="AJ114" s="213"/>
      <c r="AK114" s="212">
        <v>889.06200000000001</v>
      </c>
      <c r="AL114" s="196">
        <f t="shared" ref="AL114:AL128" si="62">IF(ISERROR($AE114/AK114),"ns",IF($AE114/AK114&gt;200%,"x"&amp;(ROUND($AE114/AK114,1)),IF($AE114/AK114&lt;0,"ns",$AE114/AK114-1)))</f>
        <v>1.495454760185444E-2</v>
      </c>
      <c r="AM114" s="213"/>
      <c r="AN114" s="212">
        <v>3434.3059999999996</v>
      </c>
      <c r="AO114" s="196">
        <f>IF(ISERROR($AA114/AN114),"ns",IF($AA114/AN114&gt;200%,"x"&amp;(ROUND($AA114/AN114,1)),IF($AA114/AN114&lt;0,"ns",$AA114/AN114-1)))</f>
        <v>1.5672721359133446E-2</v>
      </c>
      <c r="AP114" s="214"/>
      <c r="AQ114" s="214"/>
      <c r="AR114" s="214"/>
      <c r="AS114" s="214" t="b">
        <f t="shared" ref="AS114:AS129" si="63">AH114=X114</f>
        <v>0</v>
      </c>
      <c r="AT114" s="214" t="b">
        <f t="shared" ref="AT114:AT129" si="64">AK114=AB114</f>
        <v>0</v>
      </c>
      <c r="AU114" s="214" t="b">
        <f t="shared" ref="AU114:AU129" si="65">AN114=V114</f>
        <v>1</v>
      </c>
      <c r="AV114" s="214" t="b">
        <f t="shared" ref="AV114:AV129" si="66">V114=(R:R+S:S+T:T+U:U)</f>
        <v>1</v>
      </c>
      <c r="AW114" s="214"/>
    </row>
    <row r="115" spans="1:49" ht="13">
      <c r="A115" s="122" t="s">
        <v>192</v>
      </c>
      <c r="B115" s="46" t="s">
        <v>70</v>
      </c>
      <c r="C115" s="123">
        <v>0</v>
      </c>
      <c r="D115" s="123">
        <v>9</v>
      </c>
      <c r="E115" s="123">
        <v>4</v>
      </c>
      <c r="F115" s="123">
        <v>-3</v>
      </c>
      <c r="G115" s="91">
        <f>SUM(C115:F115)</f>
        <v>10</v>
      </c>
      <c r="H115" s="123">
        <v>0</v>
      </c>
      <c r="I115" s="123">
        <v>0</v>
      </c>
      <c r="J115" s="123">
        <v>0</v>
      </c>
      <c r="K115" s="175">
        <v>0</v>
      </c>
      <c r="L115" s="91">
        <v>0</v>
      </c>
      <c r="M115" s="176">
        <v>0</v>
      </c>
      <c r="N115" s="176">
        <v>0</v>
      </c>
      <c r="O115" s="176">
        <v>0</v>
      </c>
      <c r="P115" s="176">
        <v>0</v>
      </c>
      <c r="Q115" s="91">
        <v>0</v>
      </c>
      <c r="R115" s="176">
        <v>0</v>
      </c>
      <c r="S115" s="176">
        <v>0</v>
      </c>
      <c r="T115" s="176">
        <v>0</v>
      </c>
      <c r="U115" s="176">
        <v>0</v>
      </c>
      <c r="V115" s="91">
        <v>0</v>
      </c>
      <c r="W115" s="176">
        <v>0</v>
      </c>
      <c r="X115" s="176">
        <v>0</v>
      </c>
      <c r="Y115" s="176">
        <v>0</v>
      </c>
      <c r="Z115" s="176">
        <v>0</v>
      </c>
      <c r="AA115" s="91">
        <v>0</v>
      </c>
      <c r="AB115" s="91">
        <v>0</v>
      </c>
      <c r="AC115" s="176">
        <v>0</v>
      </c>
      <c r="AD115" s="176">
        <v>0</v>
      </c>
      <c r="AE115" s="176">
        <v>0</v>
      </c>
      <c r="AF115" s="91">
        <v>0</v>
      </c>
      <c r="AG115" s="241"/>
      <c r="AH115" s="215">
        <v>0</v>
      </c>
      <c r="AI115" s="196" t="str">
        <f t="shared" si="61"/>
        <v>ns</v>
      </c>
      <c r="AJ115" s="216"/>
      <c r="AK115" s="215">
        <v>0</v>
      </c>
      <c r="AL115" s="196" t="str">
        <f t="shared" si="62"/>
        <v>ns</v>
      </c>
      <c r="AM115" s="216"/>
      <c r="AN115" s="215">
        <v>0</v>
      </c>
      <c r="AO115" s="196" t="str">
        <f t="shared" ref="AO115:AO128" si="67">IF(ISERROR($AA115/AN115),"ns",IF($AA115/AN115&gt;200%,"x"&amp;(ROUND($AA115/AN115,1)),IF($AA115/AN115&lt;0,"ns",$AA115/AN115-1)))</f>
        <v>ns</v>
      </c>
      <c r="AP115" s="214"/>
      <c r="AQ115" s="214"/>
      <c r="AR115" s="214"/>
      <c r="AS115" s="214" t="b">
        <f t="shared" si="63"/>
        <v>1</v>
      </c>
      <c r="AT115" s="214" t="b">
        <f t="shared" si="64"/>
        <v>1</v>
      </c>
      <c r="AU115" s="214" t="b">
        <f t="shared" si="65"/>
        <v>1</v>
      </c>
      <c r="AV115" s="214" t="b">
        <f t="shared" si="66"/>
        <v>1</v>
      </c>
      <c r="AW115" s="214"/>
    </row>
    <row r="116" spans="1:49" ht="13">
      <c r="A116" s="26" t="s">
        <v>193</v>
      </c>
      <c r="B116" s="34" t="s">
        <v>40</v>
      </c>
      <c r="C116" s="113">
        <v>-664</v>
      </c>
      <c r="D116" s="113">
        <v>-638</v>
      </c>
      <c r="E116" s="113">
        <v>-634</v>
      </c>
      <c r="F116" s="113">
        <v>-625</v>
      </c>
      <c r="G116" s="118">
        <f t="shared" si="60"/>
        <v>-2561</v>
      </c>
      <c r="H116" s="107">
        <v>-670.28300000000002</v>
      </c>
      <c r="I116" s="107">
        <v>-624.80399999999997</v>
      </c>
      <c r="J116" s="107">
        <v>-599.53599999999994</v>
      </c>
      <c r="K116" s="107">
        <v>-603.59</v>
      </c>
      <c r="L116" s="108">
        <v>-2498.2130000000002</v>
      </c>
      <c r="M116" s="107">
        <v>-643.96699999999998</v>
      </c>
      <c r="N116" s="107">
        <v>-590.02599999999995</v>
      </c>
      <c r="O116" s="107">
        <v>-595.30100000000004</v>
      </c>
      <c r="P116" s="107">
        <v>-612.62900000000002</v>
      </c>
      <c r="Q116" s="108">
        <v>-2441.9229999999998</v>
      </c>
      <c r="R116" s="107">
        <v>-638.62099999999998</v>
      </c>
      <c r="S116" s="107">
        <v>-577.74599999999998</v>
      </c>
      <c r="T116" s="107">
        <v>-577.81500000000005</v>
      </c>
      <c r="U116" s="107">
        <v>-596.50800000000004</v>
      </c>
      <c r="V116" s="108">
        <v>-2390.69</v>
      </c>
      <c r="W116" s="107">
        <v>-623.53300000000002</v>
      </c>
      <c r="X116" s="107">
        <v>-573.73199999999997</v>
      </c>
      <c r="Y116" s="107">
        <v>-576.39</v>
      </c>
      <c r="Z116" s="107">
        <v>-597.67399999999998</v>
      </c>
      <c r="AA116" s="108">
        <v>-2371.3290000000002</v>
      </c>
      <c r="AB116" s="108">
        <v>-619.54399999999998</v>
      </c>
      <c r="AC116" s="107">
        <v>-550.66300000000001</v>
      </c>
      <c r="AD116" s="107">
        <v>-549.61800000000005</v>
      </c>
      <c r="AE116" s="107">
        <v>-598.82500000000005</v>
      </c>
      <c r="AF116" s="108">
        <v>-2318.65</v>
      </c>
      <c r="AH116" s="207">
        <v>-597.67399999999998</v>
      </c>
      <c r="AI116" s="196">
        <f t="shared" si="61"/>
        <v>1.925799014178331E-3</v>
      </c>
      <c r="AJ116" s="199"/>
      <c r="AK116" s="207">
        <v>-549.61800000000005</v>
      </c>
      <c r="AL116" s="196">
        <f t="shared" si="62"/>
        <v>8.9529455003293235E-2</v>
      </c>
      <c r="AM116" s="199"/>
      <c r="AN116" s="207">
        <v>-2390.69</v>
      </c>
      <c r="AO116" s="196">
        <f t="shared" si="67"/>
        <v>-8.0984987597721991E-3</v>
      </c>
      <c r="AS116" s="146" t="b">
        <f t="shared" si="63"/>
        <v>0</v>
      </c>
      <c r="AT116" s="146" t="b">
        <f t="shared" si="64"/>
        <v>0</v>
      </c>
      <c r="AU116" s="146" t="b">
        <f t="shared" si="65"/>
        <v>1</v>
      </c>
      <c r="AV116" s="146" t="b">
        <f t="shared" si="66"/>
        <v>1</v>
      </c>
    </row>
    <row r="117" spans="1:49" ht="13">
      <c r="A117" s="109" t="s">
        <v>194</v>
      </c>
      <c r="B117" s="36" t="s">
        <v>42</v>
      </c>
      <c r="C117" s="110"/>
      <c r="D117" s="110"/>
      <c r="E117" s="110"/>
      <c r="F117" s="111"/>
      <c r="G117" s="112"/>
      <c r="H117" s="111">
        <v>-15.9</v>
      </c>
      <c r="I117" s="111">
        <v>-3.0299999999999994</v>
      </c>
      <c r="J117" s="111">
        <v>0</v>
      </c>
      <c r="K117" s="111">
        <v>0</v>
      </c>
      <c r="L117" s="112">
        <v>-18.93</v>
      </c>
      <c r="M117" s="111">
        <v>-16.13</v>
      </c>
      <c r="N117" s="111">
        <v>1.2999999999999989</v>
      </c>
      <c r="O117" s="111">
        <v>0</v>
      </c>
      <c r="P117" s="111">
        <v>0</v>
      </c>
      <c r="Q117" s="112">
        <v>-14.83</v>
      </c>
      <c r="R117" s="111">
        <v>-25.905957645205302</v>
      </c>
      <c r="S117" s="111">
        <v>-1.93668040084813</v>
      </c>
      <c r="T117" s="111">
        <v>0</v>
      </c>
      <c r="U117" s="111">
        <v>0</v>
      </c>
      <c r="V117" s="112">
        <v>-27.84263804605343</v>
      </c>
      <c r="W117" s="111">
        <v>-30.4</v>
      </c>
      <c r="X117" s="111">
        <v>-1.1170000000000009</v>
      </c>
      <c r="Y117" s="111">
        <v>0</v>
      </c>
      <c r="Z117" s="111">
        <v>1.0199999999827014E-4</v>
      </c>
      <c r="AA117" s="112">
        <v>-31.516898000000001</v>
      </c>
      <c r="AB117" s="112">
        <v>-34.64</v>
      </c>
      <c r="AC117" s="111">
        <v>-7.0899999999999963</v>
      </c>
      <c r="AD117" s="111">
        <v>0</v>
      </c>
      <c r="AE117" s="111">
        <v>0</v>
      </c>
      <c r="AF117" s="112">
        <v>-41.73</v>
      </c>
      <c r="AG117" s="67"/>
      <c r="AH117" s="200">
        <v>1.0199999999827014E-4</v>
      </c>
      <c r="AI117" s="196">
        <f t="shared" si="61"/>
        <v>-1</v>
      </c>
      <c r="AJ117" s="201"/>
      <c r="AK117" s="200">
        <v>0</v>
      </c>
      <c r="AL117" s="196" t="str">
        <f t="shared" si="62"/>
        <v>ns</v>
      </c>
      <c r="AM117" s="201"/>
      <c r="AN117" s="200">
        <v>-27.84263804605343</v>
      </c>
      <c r="AO117" s="196">
        <f t="shared" si="67"/>
        <v>0.13196522354918816</v>
      </c>
      <c r="AP117" s="202"/>
      <c r="AQ117" s="202"/>
      <c r="AR117" s="202"/>
      <c r="AS117" s="202" t="b">
        <f t="shared" si="63"/>
        <v>0</v>
      </c>
      <c r="AT117" s="202" t="b">
        <f t="shared" si="64"/>
        <v>0</v>
      </c>
      <c r="AU117" s="202" t="b">
        <f t="shared" si="65"/>
        <v>1</v>
      </c>
      <c r="AV117" s="202" t="b">
        <f t="shared" si="66"/>
        <v>1</v>
      </c>
      <c r="AW117" s="202"/>
    </row>
    <row r="118" spans="1:49" ht="13">
      <c r="A118" s="26" t="s">
        <v>195</v>
      </c>
      <c r="B118" s="33" t="s">
        <v>44</v>
      </c>
      <c r="C118" s="73">
        <v>258</v>
      </c>
      <c r="D118" s="73">
        <v>306</v>
      </c>
      <c r="E118" s="73">
        <v>257</v>
      </c>
      <c r="F118" s="73">
        <v>249</v>
      </c>
      <c r="G118" s="74">
        <f t="shared" si="60"/>
        <v>1070</v>
      </c>
      <c r="H118" s="73">
        <v>165.09</v>
      </c>
      <c r="I118" s="73">
        <v>223.804</v>
      </c>
      <c r="J118" s="73">
        <v>270.76600000000002</v>
      </c>
      <c r="K118" s="73">
        <v>276.71899999999999</v>
      </c>
      <c r="L118" s="74">
        <v>936.37900000000002</v>
      </c>
      <c r="M118" s="164">
        <v>259.69200000000001</v>
      </c>
      <c r="N118" s="164">
        <v>267.291</v>
      </c>
      <c r="O118" s="164">
        <v>245.34100000000001</v>
      </c>
      <c r="P118" s="164">
        <v>233.148</v>
      </c>
      <c r="Q118" s="74">
        <v>1005.472</v>
      </c>
      <c r="R118" s="164">
        <v>219.41499999999999</v>
      </c>
      <c r="S118" s="164">
        <v>297.73700000000002</v>
      </c>
      <c r="T118" s="164">
        <v>282.36200000000002</v>
      </c>
      <c r="U118" s="164">
        <v>244.10199999999998</v>
      </c>
      <c r="V118" s="74">
        <v>1043.616</v>
      </c>
      <c r="W118" s="164">
        <v>245.893</v>
      </c>
      <c r="X118" s="164">
        <v>314.90199999999999</v>
      </c>
      <c r="Y118" s="164">
        <v>290.20300000000003</v>
      </c>
      <c r="Z118" s="164">
        <v>265.803921</v>
      </c>
      <c r="AA118" s="74">
        <v>1116.801921</v>
      </c>
      <c r="AB118" s="74">
        <v>269.06</v>
      </c>
      <c r="AC118" s="164">
        <v>306.28448000000003</v>
      </c>
      <c r="AD118" s="164">
        <v>339.44400000000002</v>
      </c>
      <c r="AE118" s="164">
        <v>303.53251999999998</v>
      </c>
      <c r="AF118" s="74">
        <v>1218.3209999999999</v>
      </c>
      <c r="AH118" s="206">
        <v>265.803921</v>
      </c>
      <c r="AI118" s="196">
        <f t="shared" si="61"/>
        <v>0.14194146895222048</v>
      </c>
      <c r="AJ118" s="199"/>
      <c r="AK118" s="206">
        <v>339.44400000000002</v>
      </c>
      <c r="AL118" s="196">
        <f t="shared" si="62"/>
        <v>-0.10579500595090807</v>
      </c>
      <c r="AM118" s="199"/>
      <c r="AN118" s="206">
        <v>1043.616</v>
      </c>
      <c r="AO118" s="196">
        <f t="shared" si="67"/>
        <v>7.012725082789073E-2</v>
      </c>
      <c r="AS118" s="146" t="b">
        <f t="shared" si="63"/>
        <v>0</v>
      </c>
      <c r="AT118" s="146" t="b">
        <f t="shared" si="64"/>
        <v>0</v>
      </c>
      <c r="AU118" s="146" t="b">
        <f t="shared" si="65"/>
        <v>1</v>
      </c>
      <c r="AV118" s="146" t="b">
        <f t="shared" si="66"/>
        <v>1</v>
      </c>
    </row>
    <row r="119" spans="1:49" ht="13">
      <c r="A119" s="26" t="s">
        <v>196</v>
      </c>
      <c r="B119" s="34" t="s">
        <v>46</v>
      </c>
      <c r="C119" s="113">
        <v>-48</v>
      </c>
      <c r="D119" s="113">
        <v>-16</v>
      </c>
      <c r="E119" s="113">
        <v>-19</v>
      </c>
      <c r="F119" s="113">
        <v>-51</v>
      </c>
      <c r="G119" s="118">
        <f t="shared" si="60"/>
        <v>-134</v>
      </c>
      <c r="H119" s="113">
        <v>-22.495000000000001</v>
      </c>
      <c r="I119" s="113">
        <v>-52.594999999999999</v>
      </c>
      <c r="J119" s="113">
        <v>-55.390999999999998</v>
      </c>
      <c r="K119" s="113">
        <v>-51.725000000000001</v>
      </c>
      <c r="L119" s="118">
        <v>-182.20599999999999</v>
      </c>
      <c r="M119" s="165">
        <v>-48.348999999999997</v>
      </c>
      <c r="N119" s="165">
        <v>-55.774000000000001</v>
      </c>
      <c r="O119" s="165">
        <v>-45.177999999999997</v>
      </c>
      <c r="P119" s="165">
        <v>-55.008000000000003</v>
      </c>
      <c r="Q119" s="118">
        <v>-204.309</v>
      </c>
      <c r="R119" s="165">
        <v>-50.52</v>
      </c>
      <c r="S119" s="165">
        <v>-56.453000000000003</v>
      </c>
      <c r="T119" s="165">
        <v>-50.186999999999998</v>
      </c>
      <c r="U119" s="165">
        <v>-62.567999999999998</v>
      </c>
      <c r="V119" s="118">
        <v>-219.72800000000001</v>
      </c>
      <c r="W119" s="165">
        <v>-44.231000000000002</v>
      </c>
      <c r="X119" s="165">
        <v>-50.615000000000002</v>
      </c>
      <c r="Y119" s="165">
        <v>-57.948</v>
      </c>
      <c r="Z119" s="165">
        <v>-64.271000000000001</v>
      </c>
      <c r="AA119" s="118">
        <v>-217.065</v>
      </c>
      <c r="AB119" s="118">
        <v>-100.773</v>
      </c>
      <c r="AC119" s="165">
        <v>-117.23099999999999</v>
      </c>
      <c r="AD119" s="165">
        <v>-82.998999999999995</v>
      </c>
      <c r="AE119" s="165">
        <v>-89.43</v>
      </c>
      <c r="AF119" s="118">
        <v>-390.43299999999999</v>
      </c>
      <c r="AH119" s="208">
        <v>-64.271000000000001</v>
      </c>
      <c r="AI119" s="196">
        <f t="shared" si="61"/>
        <v>0.39145182119462918</v>
      </c>
      <c r="AJ119" s="199"/>
      <c r="AK119" s="208">
        <v>-82.998999999999995</v>
      </c>
      <c r="AL119" s="196">
        <f t="shared" si="62"/>
        <v>7.7482861239292156E-2</v>
      </c>
      <c r="AM119" s="199"/>
      <c r="AN119" s="208">
        <v>-219.72800000000001</v>
      </c>
      <c r="AO119" s="196">
        <f t="shared" si="67"/>
        <v>-1.2119529600233103E-2</v>
      </c>
      <c r="AS119" s="146" t="b">
        <f t="shared" si="63"/>
        <v>0</v>
      </c>
      <c r="AT119" s="146" t="b">
        <f t="shared" si="64"/>
        <v>0</v>
      </c>
      <c r="AU119" s="146" t="b">
        <f t="shared" si="65"/>
        <v>1</v>
      </c>
      <c r="AV119" s="146" t="b">
        <f t="shared" si="66"/>
        <v>1</v>
      </c>
    </row>
    <row r="120" spans="1:49" ht="13">
      <c r="A120" s="26" t="s">
        <v>197</v>
      </c>
      <c r="B120" s="34" t="s">
        <v>50</v>
      </c>
      <c r="C120" s="113">
        <v>0</v>
      </c>
      <c r="D120" s="113">
        <v>0</v>
      </c>
      <c r="E120" s="113">
        <v>0</v>
      </c>
      <c r="F120" s="113">
        <v>0</v>
      </c>
      <c r="G120" s="118">
        <f t="shared" si="60"/>
        <v>0</v>
      </c>
      <c r="H120" s="113">
        <v>0</v>
      </c>
      <c r="I120" s="113">
        <v>0</v>
      </c>
      <c r="J120" s="113">
        <v>0</v>
      </c>
      <c r="K120" s="113">
        <v>0</v>
      </c>
      <c r="L120" s="118">
        <v>0</v>
      </c>
      <c r="M120" s="165">
        <v>0</v>
      </c>
      <c r="N120" s="165">
        <v>0</v>
      </c>
      <c r="O120" s="165">
        <v>0</v>
      </c>
      <c r="P120" s="165">
        <v>0</v>
      </c>
      <c r="Q120" s="118">
        <v>0</v>
      </c>
      <c r="R120" s="165">
        <v>0</v>
      </c>
      <c r="S120" s="165">
        <v>0</v>
      </c>
      <c r="T120" s="165">
        <v>0</v>
      </c>
      <c r="U120" s="165">
        <v>0</v>
      </c>
      <c r="V120" s="118">
        <v>0</v>
      </c>
      <c r="W120" s="165">
        <v>0</v>
      </c>
      <c r="X120" s="165">
        <v>0</v>
      </c>
      <c r="Y120" s="165">
        <v>0</v>
      </c>
      <c r="Z120" s="165">
        <v>0</v>
      </c>
      <c r="AA120" s="118">
        <v>0</v>
      </c>
      <c r="AB120" s="118">
        <v>0</v>
      </c>
      <c r="AC120" s="165">
        <v>0</v>
      </c>
      <c r="AD120" s="165">
        <v>0</v>
      </c>
      <c r="AE120" s="165">
        <v>0</v>
      </c>
      <c r="AF120" s="118">
        <v>0</v>
      </c>
      <c r="AH120" s="208">
        <v>0</v>
      </c>
      <c r="AI120" s="196" t="str">
        <f t="shared" si="61"/>
        <v>ns</v>
      </c>
      <c r="AJ120" s="199"/>
      <c r="AK120" s="208">
        <v>0</v>
      </c>
      <c r="AL120" s="196" t="str">
        <f t="shared" si="62"/>
        <v>ns</v>
      </c>
      <c r="AM120" s="199"/>
      <c r="AN120" s="208">
        <v>0</v>
      </c>
      <c r="AO120" s="196" t="str">
        <f t="shared" si="67"/>
        <v>ns</v>
      </c>
      <c r="AS120" s="146" t="b">
        <f t="shared" si="63"/>
        <v>1</v>
      </c>
      <c r="AT120" s="146" t="b">
        <f t="shared" si="64"/>
        <v>1</v>
      </c>
      <c r="AU120" s="146" t="b">
        <f t="shared" si="65"/>
        <v>1</v>
      </c>
      <c r="AV120" s="146" t="b">
        <f t="shared" si="66"/>
        <v>1</v>
      </c>
    </row>
    <row r="121" spans="1:49" ht="13">
      <c r="A121" s="26" t="s">
        <v>198</v>
      </c>
      <c r="B121" s="34" t="s">
        <v>52</v>
      </c>
      <c r="C121" s="113">
        <v>0</v>
      </c>
      <c r="D121" s="113">
        <v>-1</v>
      </c>
      <c r="E121" s="113">
        <v>0</v>
      </c>
      <c r="F121" s="113">
        <v>-1</v>
      </c>
      <c r="G121" s="118">
        <f t="shared" si="60"/>
        <v>-2</v>
      </c>
      <c r="H121" s="113">
        <v>-0.21099999999999999</v>
      </c>
      <c r="I121" s="113">
        <v>0.47899999999999998</v>
      </c>
      <c r="J121" s="113">
        <v>-0.23599999999999999</v>
      </c>
      <c r="K121" s="113">
        <v>1.105</v>
      </c>
      <c r="L121" s="118">
        <v>1.137</v>
      </c>
      <c r="M121" s="165">
        <v>-7.1999999999999995E-2</v>
      </c>
      <c r="N121" s="165">
        <v>0.128</v>
      </c>
      <c r="O121" s="165">
        <v>-4.8000000000000001E-2</v>
      </c>
      <c r="P121" s="165">
        <v>5.7919999999999998</v>
      </c>
      <c r="Q121" s="118">
        <v>5.8</v>
      </c>
      <c r="R121" s="165">
        <v>1.528</v>
      </c>
      <c r="S121" s="165">
        <v>0.745</v>
      </c>
      <c r="T121" s="165">
        <v>0.317</v>
      </c>
      <c r="U121" s="165">
        <v>47.140999999999998</v>
      </c>
      <c r="V121" s="118">
        <v>49.731000000000002</v>
      </c>
      <c r="W121" s="165">
        <v>0.64</v>
      </c>
      <c r="X121" s="165">
        <v>-7.0000000000000001E-3</v>
      </c>
      <c r="Y121" s="165">
        <v>-1.0999999999999999E-2</v>
      </c>
      <c r="Z121" s="165">
        <v>1.099</v>
      </c>
      <c r="AA121" s="118">
        <v>1.7210000000000001</v>
      </c>
      <c r="AB121" s="118">
        <v>0.152</v>
      </c>
      <c r="AC121" s="165">
        <v>0</v>
      </c>
      <c r="AD121" s="165">
        <v>1.355</v>
      </c>
      <c r="AE121" s="165">
        <v>0.54900000000000004</v>
      </c>
      <c r="AF121" s="118">
        <v>2.056</v>
      </c>
      <c r="AH121" s="208">
        <v>1.099</v>
      </c>
      <c r="AI121" s="196">
        <f t="shared" si="61"/>
        <v>-0.50045495905368509</v>
      </c>
      <c r="AJ121" s="199"/>
      <c r="AK121" s="208">
        <v>1.355</v>
      </c>
      <c r="AL121" s="196">
        <f t="shared" si="62"/>
        <v>-0.59483394833948333</v>
      </c>
      <c r="AM121" s="199"/>
      <c r="AN121" s="208">
        <v>49.731000000000002</v>
      </c>
      <c r="AO121" s="196">
        <f t="shared" si="67"/>
        <v>-0.96539381874484731</v>
      </c>
      <c r="AS121" s="146" t="b">
        <f t="shared" si="63"/>
        <v>0</v>
      </c>
      <c r="AT121" s="146" t="b">
        <f t="shared" si="64"/>
        <v>0</v>
      </c>
      <c r="AU121" s="146" t="b">
        <f t="shared" si="65"/>
        <v>1</v>
      </c>
      <c r="AV121" s="146" t="b">
        <f t="shared" si="66"/>
        <v>1</v>
      </c>
    </row>
    <row r="122" spans="1:49" ht="13">
      <c r="A122" s="26" t="s">
        <v>199</v>
      </c>
      <c r="B122" s="34" t="s">
        <v>54</v>
      </c>
      <c r="C122" s="113">
        <v>0</v>
      </c>
      <c r="D122" s="113">
        <v>0</v>
      </c>
      <c r="E122" s="113">
        <v>0</v>
      </c>
      <c r="F122" s="113">
        <v>0</v>
      </c>
      <c r="G122" s="118">
        <f t="shared" si="60"/>
        <v>0</v>
      </c>
      <c r="H122" s="113">
        <v>0</v>
      </c>
      <c r="I122" s="113">
        <v>0</v>
      </c>
      <c r="J122" s="113">
        <v>0</v>
      </c>
      <c r="K122" s="113">
        <v>0</v>
      </c>
      <c r="L122" s="118">
        <v>0</v>
      </c>
      <c r="M122" s="165">
        <v>0</v>
      </c>
      <c r="N122" s="165">
        <v>0</v>
      </c>
      <c r="O122" s="165">
        <v>0</v>
      </c>
      <c r="P122" s="165">
        <v>0</v>
      </c>
      <c r="Q122" s="118">
        <v>0</v>
      </c>
      <c r="R122" s="165">
        <v>0</v>
      </c>
      <c r="S122" s="165">
        <v>0</v>
      </c>
      <c r="T122" s="165">
        <v>0</v>
      </c>
      <c r="U122" s="165">
        <v>0</v>
      </c>
      <c r="V122" s="118">
        <v>0</v>
      </c>
      <c r="W122" s="165">
        <v>0</v>
      </c>
      <c r="X122" s="165">
        <v>0</v>
      </c>
      <c r="Y122" s="165">
        <v>0</v>
      </c>
      <c r="Z122" s="165">
        <v>0</v>
      </c>
      <c r="AA122" s="118">
        <v>0</v>
      </c>
      <c r="AB122" s="118">
        <v>0</v>
      </c>
      <c r="AC122" s="165">
        <v>0</v>
      </c>
      <c r="AD122" s="165">
        <v>0</v>
      </c>
      <c r="AE122" s="165">
        <v>0</v>
      </c>
      <c r="AF122" s="118">
        <v>0</v>
      </c>
      <c r="AH122" s="208">
        <v>0</v>
      </c>
      <c r="AI122" s="196" t="str">
        <f t="shared" si="61"/>
        <v>ns</v>
      </c>
      <c r="AJ122" s="196"/>
      <c r="AK122" s="208">
        <v>0</v>
      </c>
      <c r="AL122" s="196" t="str">
        <f t="shared" si="62"/>
        <v>ns</v>
      </c>
      <c r="AM122" s="196"/>
      <c r="AN122" s="208">
        <v>0</v>
      </c>
      <c r="AO122" s="196" t="str">
        <f t="shared" si="67"/>
        <v>ns</v>
      </c>
      <c r="AS122" s="146" t="b">
        <f t="shared" si="63"/>
        <v>1</v>
      </c>
      <c r="AT122" s="146" t="b">
        <f t="shared" si="64"/>
        <v>1</v>
      </c>
      <c r="AU122" s="146" t="b">
        <f t="shared" si="65"/>
        <v>1</v>
      </c>
      <c r="AV122" s="146" t="b">
        <f t="shared" si="66"/>
        <v>1</v>
      </c>
    </row>
    <row r="123" spans="1:49" ht="13">
      <c r="A123" s="26" t="s">
        <v>200</v>
      </c>
      <c r="B123" s="33" t="s">
        <v>56</v>
      </c>
      <c r="C123" s="73">
        <v>210</v>
      </c>
      <c r="D123" s="73">
        <v>289</v>
      </c>
      <c r="E123" s="73">
        <v>238</v>
      </c>
      <c r="F123" s="73">
        <v>197</v>
      </c>
      <c r="G123" s="74">
        <f t="shared" si="60"/>
        <v>934</v>
      </c>
      <c r="H123" s="73">
        <v>142.38399999999999</v>
      </c>
      <c r="I123" s="73">
        <v>171.68799999999999</v>
      </c>
      <c r="J123" s="73">
        <v>215.13900000000001</v>
      </c>
      <c r="K123" s="73">
        <v>226.09899999999999</v>
      </c>
      <c r="L123" s="74">
        <v>755.31</v>
      </c>
      <c r="M123" s="164">
        <v>211.27099999999999</v>
      </c>
      <c r="N123" s="164">
        <v>211.64499999999998</v>
      </c>
      <c r="O123" s="164">
        <v>200.11500000000001</v>
      </c>
      <c r="P123" s="164">
        <v>183.93199999999999</v>
      </c>
      <c r="Q123" s="74">
        <v>806.96300000000008</v>
      </c>
      <c r="R123" s="164">
        <v>170.423</v>
      </c>
      <c r="S123" s="164">
        <v>242.029</v>
      </c>
      <c r="T123" s="164">
        <v>232.49199999999999</v>
      </c>
      <c r="U123" s="164">
        <v>228.67499999999998</v>
      </c>
      <c r="V123" s="74">
        <v>873.61900000000003</v>
      </c>
      <c r="W123" s="164">
        <v>202.30200000000002</v>
      </c>
      <c r="X123" s="164">
        <v>264.28000000000003</v>
      </c>
      <c r="Y123" s="164">
        <v>232.244</v>
      </c>
      <c r="Z123" s="164">
        <v>202.63192100000001</v>
      </c>
      <c r="AA123" s="74">
        <v>901.45792099999994</v>
      </c>
      <c r="AB123" s="74">
        <v>168.43899999999999</v>
      </c>
      <c r="AC123" s="164">
        <v>189.05347999999998</v>
      </c>
      <c r="AD123" s="164">
        <v>257.8</v>
      </c>
      <c r="AE123" s="164">
        <v>214.65152</v>
      </c>
      <c r="AF123" s="74">
        <v>829.94399999999996</v>
      </c>
      <c r="AH123" s="206">
        <v>202.63192100000001</v>
      </c>
      <c r="AI123" s="196">
        <f t="shared" si="61"/>
        <v>5.9317401427586569E-2</v>
      </c>
      <c r="AJ123" s="199"/>
      <c r="AK123" s="206">
        <v>257.8</v>
      </c>
      <c r="AL123" s="196">
        <f t="shared" si="62"/>
        <v>-0.16737191621411951</v>
      </c>
      <c r="AM123" s="199"/>
      <c r="AN123" s="206">
        <v>873.61900000000003</v>
      </c>
      <c r="AO123" s="196">
        <f t="shared" si="67"/>
        <v>3.1866203688335482E-2</v>
      </c>
      <c r="AS123" s="146" t="b">
        <f t="shared" si="63"/>
        <v>0</v>
      </c>
      <c r="AT123" s="146" t="b">
        <f t="shared" si="64"/>
        <v>0</v>
      </c>
      <c r="AU123" s="146" t="b">
        <f t="shared" si="65"/>
        <v>1</v>
      </c>
      <c r="AV123" s="146" t="b">
        <f t="shared" si="66"/>
        <v>1</v>
      </c>
    </row>
    <row r="124" spans="1:49" ht="13">
      <c r="A124" s="26" t="s">
        <v>201</v>
      </c>
      <c r="B124" s="34" t="s">
        <v>58</v>
      </c>
      <c r="C124" s="113">
        <v>-78</v>
      </c>
      <c r="D124" s="113">
        <v>-107</v>
      </c>
      <c r="E124" s="113">
        <v>-82</v>
      </c>
      <c r="F124" s="113">
        <v>-73</v>
      </c>
      <c r="G124" s="118">
        <f t="shared" si="60"/>
        <v>-340</v>
      </c>
      <c r="H124" s="113">
        <v>-52.396999999999998</v>
      </c>
      <c r="I124" s="113">
        <v>-58.262299999999996</v>
      </c>
      <c r="J124" s="113">
        <v>-50.84989473684211</v>
      </c>
      <c r="K124" s="113">
        <v>-47.415999999999997</v>
      </c>
      <c r="L124" s="118">
        <v>-208.92519473684212</v>
      </c>
      <c r="M124" s="165">
        <v>-64.015000000000001</v>
      </c>
      <c r="N124" s="165">
        <v>-51.566315789473684</v>
      </c>
      <c r="O124" s="165">
        <v>-56.138021599999995</v>
      </c>
      <c r="P124" s="165">
        <v>-39.053999999999988</v>
      </c>
      <c r="Q124" s="118">
        <v>-210.77333738947368</v>
      </c>
      <c r="R124" s="165">
        <v>-58.999000000000002</v>
      </c>
      <c r="S124" s="165">
        <v>-73.046999999999997</v>
      </c>
      <c r="T124" s="165">
        <v>-69.146283999999994</v>
      </c>
      <c r="U124" s="165">
        <v>-87.130732899999998</v>
      </c>
      <c r="V124" s="118">
        <v>-288.32301690000003</v>
      </c>
      <c r="W124" s="165">
        <v>-72.194018999999997</v>
      </c>
      <c r="X124" s="165">
        <v>-84.616980299999994</v>
      </c>
      <c r="Y124" s="165">
        <v>-71.058000000000007</v>
      </c>
      <c r="Z124" s="165">
        <v>-56.788447699999999</v>
      </c>
      <c r="AA124" s="118">
        <v>-284.65744699999999</v>
      </c>
      <c r="AB124" s="118">
        <v>-60.147999999999996</v>
      </c>
      <c r="AC124" s="165">
        <v>-54.825890295999997</v>
      </c>
      <c r="AD124" s="165">
        <v>-73.707999999999998</v>
      </c>
      <c r="AE124" s="165">
        <v>-67.924142000000003</v>
      </c>
      <c r="AF124" s="118">
        <v>-256.60603229600002</v>
      </c>
      <c r="AH124" s="208">
        <v>-56.788447699999999</v>
      </c>
      <c r="AI124" s="196">
        <f t="shared" si="61"/>
        <v>0.19609083803148231</v>
      </c>
      <c r="AJ124" s="199"/>
      <c r="AK124" s="208">
        <v>-73.707999999999998</v>
      </c>
      <c r="AL124" s="196">
        <f t="shared" si="62"/>
        <v>-7.8469881152656407E-2</v>
      </c>
      <c r="AM124" s="199"/>
      <c r="AN124" s="208">
        <v>-288.32301690000003</v>
      </c>
      <c r="AO124" s="196">
        <f t="shared" si="67"/>
        <v>-1.2713414070828044E-2</v>
      </c>
      <c r="AS124" s="146" t="b">
        <f t="shared" si="63"/>
        <v>0</v>
      </c>
      <c r="AT124" s="146" t="b">
        <f t="shared" si="64"/>
        <v>0</v>
      </c>
      <c r="AU124" s="146" t="b">
        <f t="shared" si="65"/>
        <v>1</v>
      </c>
      <c r="AV124" s="146" t="b">
        <f t="shared" si="66"/>
        <v>1</v>
      </c>
    </row>
    <row r="125" spans="1:49" ht="13">
      <c r="A125" s="26" t="s">
        <v>202</v>
      </c>
      <c r="B125" s="34" t="s">
        <v>60</v>
      </c>
      <c r="C125" s="113">
        <v>0</v>
      </c>
      <c r="D125" s="113">
        <v>0</v>
      </c>
      <c r="E125" s="113">
        <v>0</v>
      </c>
      <c r="F125" s="113">
        <v>0</v>
      </c>
      <c r="G125" s="118">
        <f t="shared" si="60"/>
        <v>0</v>
      </c>
      <c r="H125" s="113">
        <v>0</v>
      </c>
      <c r="I125" s="113">
        <v>0</v>
      </c>
      <c r="J125" s="113">
        <v>0</v>
      </c>
      <c r="K125" s="113">
        <v>0</v>
      </c>
      <c r="L125" s="118">
        <v>0</v>
      </c>
      <c r="M125" s="165">
        <v>0</v>
      </c>
      <c r="N125" s="165">
        <v>0</v>
      </c>
      <c r="O125" s="165">
        <v>0</v>
      </c>
      <c r="P125" s="165">
        <v>0</v>
      </c>
      <c r="Q125" s="118">
        <v>0</v>
      </c>
      <c r="R125" s="165">
        <v>-0.40500000000000003</v>
      </c>
      <c r="S125" s="165">
        <v>-0.70199999999999996</v>
      </c>
      <c r="T125" s="165">
        <v>0</v>
      </c>
      <c r="U125" s="165">
        <v>0</v>
      </c>
      <c r="V125" s="118">
        <v>-1.107</v>
      </c>
      <c r="W125" s="165">
        <v>0</v>
      </c>
      <c r="X125" s="165">
        <v>0</v>
      </c>
      <c r="Y125" s="165">
        <v>0</v>
      </c>
      <c r="Z125" s="165">
        <v>0</v>
      </c>
      <c r="AA125" s="118">
        <v>0</v>
      </c>
      <c r="AB125" s="118">
        <v>0</v>
      </c>
      <c r="AC125" s="165">
        <v>0</v>
      </c>
      <c r="AD125" s="165">
        <v>0</v>
      </c>
      <c r="AE125" s="165">
        <v>0</v>
      </c>
      <c r="AF125" s="118">
        <v>0</v>
      </c>
      <c r="AH125" s="208">
        <v>0</v>
      </c>
      <c r="AI125" s="196" t="str">
        <f t="shared" si="61"/>
        <v>ns</v>
      </c>
      <c r="AJ125" s="196"/>
      <c r="AK125" s="208">
        <v>0</v>
      </c>
      <c r="AL125" s="196" t="str">
        <f t="shared" si="62"/>
        <v>ns</v>
      </c>
      <c r="AM125" s="196"/>
      <c r="AN125" s="208">
        <v>-1.107</v>
      </c>
      <c r="AO125" s="196">
        <f t="shared" si="67"/>
        <v>-1</v>
      </c>
      <c r="AS125" s="146" t="b">
        <f t="shared" si="63"/>
        <v>1</v>
      </c>
      <c r="AT125" s="146" t="b">
        <f t="shared" si="64"/>
        <v>1</v>
      </c>
      <c r="AU125" s="146" t="b">
        <f t="shared" si="65"/>
        <v>1</v>
      </c>
      <c r="AV125" s="146" t="b">
        <f t="shared" si="66"/>
        <v>1</v>
      </c>
    </row>
    <row r="126" spans="1:49" ht="13">
      <c r="A126" s="26" t="s">
        <v>203</v>
      </c>
      <c r="B126" s="33" t="s">
        <v>62</v>
      </c>
      <c r="C126" s="73">
        <v>132</v>
      </c>
      <c r="D126" s="73">
        <v>182</v>
      </c>
      <c r="E126" s="73">
        <v>156</v>
      </c>
      <c r="F126" s="73">
        <v>124</v>
      </c>
      <c r="G126" s="74">
        <f t="shared" si="60"/>
        <v>594</v>
      </c>
      <c r="H126" s="73">
        <v>89.986999999999995</v>
      </c>
      <c r="I126" s="73">
        <v>113.42570000000001</v>
      </c>
      <c r="J126" s="73">
        <v>164.28910526315789</v>
      </c>
      <c r="K126" s="73">
        <v>178.68299999999999</v>
      </c>
      <c r="L126" s="74">
        <v>546.38480526315789</v>
      </c>
      <c r="M126" s="164">
        <v>147.256</v>
      </c>
      <c r="N126" s="164">
        <v>160.07868421052632</v>
      </c>
      <c r="O126" s="164">
        <v>143.97697840000001</v>
      </c>
      <c r="P126" s="164">
        <v>144.87800000000001</v>
      </c>
      <c r="Q126" s="74">
        <v>596.18966261052628</v>
      </c>
      <c r="R126" s="164">
        <v>111.01900000000001</v>
      </c>
      <c r="S126" s="164">
        <v>168.28</v>
      </c>
      <c r="T126" s="164">
        <v>163.34571600000001</v>
      </c>
      <c r="U126" s="164">
        <v>141.54426710000001</v>
      </c>
      <c r="V126" s="74">
        <v>584.18898309999997</v>
      </c>
      <c r="W126" s="164">
        <v>130.107981</v>
      </c>
      <c r="X126" s="164">
        <v>179.66301969999998</v>
      </c>
      <c r="Y126" s="164">
        <v>161.18600000000001</v>
      </c>
      <c r="Z126" s="164">
        <v>145.8434733</v>
      </c>
      <c r="AA126" s="74">
        <v>616.80047400000001</v>
      </c>
      <c r="AB126" s="74">
        <v>108.291</v>
      </c>
      <c r="AC126" s="164">
        <v>134.227589704</v>
      </c>
      <c r="AD126" s="164">
        <v>184.09200000000001</v>
      </c>
      <c r="AE126" s="164">
        <v>146.72737799999999</v>
      </c>
      <c r="AF126" s="74">
        <v>573.33796770399999</v>
      </c>
      <c r="AH126" s="206">
        <v>145.8434733</v>
      </c>
      <c r="AI126" s="196">
        <f t="shared" si="61"/>
        <v>6.0606393964699468E-3</v>
      </c>
      <c r="AJ126" s="199"/>
      <c r="AK126" s="206">
        <v>184.09200000000001</v>
      </c>
      <c r="AL126" s="196">
        <f t="shared" si="62"/>
        <v>-0.20296711426895264</v>
      </c>
      <c r="AM126" s="199"/>
      <c r="AN126" s="206">
        <v>584.18898309999997</v>
      </c>
      <c r="AO126" s="196">
        <f t="shared" si="67"/>
        <v>5.5823529445808928E-2</v>
      </c>
      <c r="AS126" s="146" t="b">
        <f t="shared" si="63"/>
        <v>0</v>
      </c>
      <c r="AT126" s="146" t="b">
        <f t="shared" si="64"/>
        <v>0</v>
      </c>
      <c r="AU126" s="146" t="b">
        <f t="shared" si="65"/>
        <v>1</v>
      </c>
      <c r="AV126" s="146" t="b">
        <f t="shared" si="66"/>
        <v>1</v>
      </c>
    </row>
    <row r="127" spans="1:49" ht="13">
      <c r="A127" s="26" t="s">
        <v>204</v>
      </c>
      <c r="B127" s="34" t="s">
        <v>64</v>
      </c>
      <c r="C127" s="113">
        <v>-6</v>
      </c>
      <c r="D127" s="113">
        <v>-10</v>
      </c>
      <c r="E127" s="113">
        <v>-7</v>
      </c>
      <c r="F127" s="113">
        <v>-6</v>
      </c>
      <c r="G127" s="118">
        <f t="shared" si="60"/>
        <v>-29</v>
      </c>
      <c r="H127" s="113">
        <v>-4.4660000000000002</v>
      </c>
      <c r="I127" s="113">
        <v>-5.7149999999999999</v>
      </c>
      <c r="J127" s="113">
        <v>-8.2981052631578951</v>
      </c>
      <c r="K127" s="113">
        <v>-7.891</v>
      </c>
      <c r="L127" s="118">
        <v>-26.370105263157896</v>
      </c>
      <c r="M127" s="165">
        <v>-7.0750000000000002</v>
      </c>
      <c r="N127" s="165">
        <v>-8.1411842105263155</v>
      </c>
      <c r="O127" s="165">
        <v>-7.1339899416000003</v>
      </c>
      <c r="P127" s="165">
        <v>-7.056</v>
      </c>
      <c r="Q127" s="118">
        <v>-29.406174152126315</v>
      </c>
      <c r="R127" s="165">
        <v>-5.484</v>
      </c>
      <c r="S127" s="165">
        <v>-7.1319999999999997</v>
      </c>
      <c r="T127" s="165">
        <v>-7.1957325903999996</v>
      </c>
      <c r="U127" s="165">
        <v>-6.3039742592400003</v>
      </c>
      <c r="V127" s="118">
        <v>-26.115706849639999</v>
      </c>
      <c r="W127" s="165">
        <v>-5.8455119564000002</v>
      </c>
      <c r="X127" s="165">
        <v>-8.0393940746800006</v>
      </c>
      <c r="Y127" s="165">
        <v>-7.1850000000000005</v>
      </c>
      <c r="Z127" s="165">
        <v>-6.5191369699999999</v>
      </c>
      <c r="AA127" s="118">
        <v>-27.58904300108</v>
      </c>
      <c r="AB127" s="118">
        <v>-4.8689999999999998</v>
      </c>
      <c r="AC127" s="165">
        <v>-6.0235513603784758</v>
      </c>
      <c r="AD127" s="165">
        <v>-8.2040000000000006</v>
      </c>
      <c r="AE127" s="165">
        <v>-6.6021069999999993</v>
      </c>
      <c r="AF127" s="118">
        <v>-25.698658360378477</v>
      </c>
      <c r="AH127" s="208">
        <v>-6.5191369699999999</v>
      </c>
      <c r="AI127" s="196">
        <f t="shared" si="61"/>
        <v>1.2727149372963709E-2</v>
      </c>
      <c r="AJ127" s="196"/>
      <c r="AK127" s="208">
        <v>-8.2040000000000006</v>
      </c>
      <c r="AL127" s="196">
        <f t="shared" si="62"/>
        <v>-0.19525755728912741</v>
      </c>
      <c r="AM127" s="196"/>
      <c r="AN127" s="208">
        <v>-26.115706849639999</v>
      </c>
      <c r="AO127" s="196">
        <f t="shared" si="67"/>
        <v>5.6415710282040843E-2</v>
      </c>
      <c r="AS127" s="146" t="b">
        <f t="shared" si="63"/>
        <v>0</v>
      </c>
      <c r="AT127" s="146" t="b">
        <f t="shared" si="64"/>
        <v>0</v>
      </c>
      <c r="AU127" s="146" t="b">
        <f t="shared" si="65"/>
        <v>1</v>
      </c>
      <c r="AV127" s="146" t="b">
        <f t="shared" si="66"/>
        <v>1</v>
      </c>
    </row>
    <row r="128" spans="1:49" ht="13">
      <c r="A128" s="120" t="s">
        <v>205</v>
      </c>
      <c r="B128" s="52" t="s">
        <v>66</v>
      </c>
      <c r="C128" s="90">
        <v>126</v>
      </c>
      <c r="D128" s="90">
        <v>172</v>
      </c>
      <c r="E128" s="90">
        <v>149</v>
      </c>
      <c r="F128" s="90">
        <v>118</v>
      </c>
      <c r="G128" s="90">
        <f t="shared" si="60"/>
        <v>565</v>
      </c>
      <c r="H128" s="90">
        <v>85.521000000000001</v>
      </c>
      <c r="I128" s="90">
        <v>107.7107</v>
      </c>
      <c r="J128" s="90">
        <v>155.99099999999999</v>
      </c>
      <c r="K128" s="90">
        <v>170.792</v>
      </c>
      <c r="L128" s="90">
        <v>520.01469999999995</v>
      </c>
      <c r="M128" s="177">
        <v>140.18100000000001</v>
      </c>
      <c r="N128" s="177">
        <v>151.9375</v>
      </c>
      <c r="O128" s="177">
        <v>136.84298845839999</v>
      </c>
      <c r="P128" s="177">
        <v>137.822</v>
      </c>
      <c r="Q128" s="90">
        <v>566.78348845840003</v>
      </c>
      <c r="R128" s="177">
        <v>105.535</v>
      </c>
      <c r="S128" s="177">
        <v>161.148</v>
      </c>
      <c r="T128" s="177">
        <v>156.1499834096</v>
      </c>
      <c r="U128" s="177">
        <v>135.24029284076002</v>
      </c>
      <c r="V128" s="90">
        <v>558.07327625035998</v>
      </c>
      <c r="W128" s="177">
        <v>124.26246904360001</v>
      </c>
      <c r="X128" s="177">
        <v>171.62362562532002</v>
      </c>
      <c r="Y128" s="177">
        <v>154.001</v>
      </c>
      <c r="Z128" s="177">
        <v>139.32433632999999</v>
      </c>
      <c r="AA128" s="90">
        <v>589.21143099892004</v>
      </c>
      <c r="AB128" s="90">
        <v>103.422</v>
      </c>
      <c r="AC128" s="177">
        <v>128.20403834362153</v>
      </c>
      <c r="AD128" s="177">
        <v>175.88800000000001</v>
      </c>
      <c r="AE128" s="177">
        <v>140.125271</v>
      </c>
      <c r="AF128" s="90">
        <v>547.63930934362156</v>
      </c>
      <c r="AG128" s="240"/>
      <c r="AH128" s="217">
        <v>139.32433632999999</v>
      </c>
      <c r="AI128" s="196">
        <f t="shared" si="61"/>
        <v>5.7487061564243103E-3</v>
      </c>
      <c r="AJ128" s="218"/>
      <c r="AK128" s="217">
        <v>175.88800000000001</v>
      </c>
      <c r="AL128" s="196">
        <f t="shared" si="62"/>
        <v>-0.20332671359046672</v>
      </c>
      <c r="AM128" s="218"/>
      <c r="AN128" s="217">
        <v>558.07327625035998</v>
      </c>
      <c r="AO128" s="196">
        <f t="shared" si="67"/>
        <v>5.5795817634870959E-2</v>
      </c>
      <c r="AP128" s="214"/>
      <c r="AQ128" s="214"/>
      <c r="AR128" s="214"/>
      <c r="AS128" s="214" t="b">
        <f t="shared" si="63"/>
        <v>0</v>
      </c>
      <c r="AT128" s="214" t="b">
        <f t="shared" si="64"/>
        <v>0</v>
      </c>
      <c r="AU128" s="214" t="b">
        <f t="shared" si="65"/>
        <v>1</v>
      </c>
      <c r="AV128" s="214" t="b">
        <f t="shared" si="66"/>
        <v>1</v>
      </c>
      <c r="AW128" s="214"/>
    </row>
    <row r="129" spans="1:49" ht="13">
      <c r="A129" s="122" t="s">
        <v>206</v>
      </c>
      <c r="B129" s="54" t="s">
        <v>70</v>
      </c>
      <c r="C129" s="91">
        <v>0</v>
      </c>
      <c r="D129" s="91">
        <v>5</v>
      </c>
      <c r="E129" s="91">
        <v>3</v>
      </c>
      <c r="F129" s="91">
        <v>-2</v>
      </c>
      <c r="G129" s="91">
        <f>SUM(C129:F129)</f>
        <v>6</v>
      </c>
      <c r="H129" s="91">
        <v>0</v>
      </c>
      <c r="I129" s="91">
        <v>0</v>
      </c>
      <c r="J129" s="91">
        <v>0</v>
      </c>
      <c r="K129" s="91">
        <v>0</v>
      </c>
      <c r="L129" s="91">
        <v>0</v>
      </c>
      <c r="M129" s="178">
        <v>0</v>
      </c>
      <c r="N129" s="178">
        <v>0</v>
      </c>
      <c r="O129" s="178">
        <v>0</v>
      </c>
      <c r="P129" s="178">
        <v>0</v>
      </c>
      <c r="Q129" s="91">
        <v>0</v>
      </c>
      <c r="R129" s="178">
        <v>0</v>
      </c>
      <c r="S129" s="178">
        <v>0</v>
      </c>
      <c r="T129" s="178">
        <v>0</v>
      </c>
      <c r="U129" s="178">
        <v>0</v>
      </c>
      <c r="V129" s="91">
        <v>0</v>
      </c>
      <c r="W129" s="178">
        <v>0</v>
      </c>
      <c r="X129" s="178">
        <v>0</v>
      </c>
      <c r="Y129" s="178">
        <v>0</v>
      </c>
      <c r="Z129" s="178">
        <v>0</v>
      </c>
      <c r="AA129" s="91">
        <v>0</v>
      </c>
      <c r="AB129" s="91">
        <v>0</v>
      </c>
      <c r="AC129" s="178">
        <v>0</v>
      </c>
      <c r="AD129" s="178">
        <v>0</v>
      </c>
      <c r="AE129" s="178">
        <v>0</v>
      </c>
      <c r="AF129" s="91">
        <v>0</v>
      </c>
      <c r="AG129" s="241"/>
      <c r="AH129" s="219">
        <v>0</v>
      </c>
      <c r="AI129" s="196" t="str">
        <f t="shared" si="61"/>
        <v>ns</v>
      </c>
      <c r="AJ129" s="220"/>
      <c r="AK129" s="219">
        <v>0</v>
      </c>
      <c r="AL129" s="216" t="str">
        <f t="shared" ref="AL129" si="68">IF(ISERROR($AC129/AK129),"ns",IF($AC129/AK129&gt;200%,"x"&amp;(ROUND($AC129/AK129,1)),IF($AC129/AK129&lt;0,"ns",$AC129/AK129-1)))</f>
        <v>ns</v>
      </c>
      <c r="AM129" s="220"/>
      <c r="AN129" s="219">
        <v>0</v>
      </c>
      <c r="AO129" s="216"/>
      <c r="AP129" s="221"/>
      <c r="AQ129" s="221"/>
      <c r="AR129" s="221"/>
      <c r="AS129" s="221" t="b">
        <f t="shared" si="63"/>
        <v>1</v>
      </c>
      <c r="AT129" s="221" t="b">
        <f t="shared" si="64"/>
        <v>1</v>
      </c>
      <c r="AU129" s="221" t="b">
        <f t="shared" si="65"/>
        <v>1</v>
      </c>
      <c r="AV129" s="221" t="b">
        <f t="shared" si="66"/>
        <v>1</v>
      </c>
      <c r="AW129" s="221"/>
    </row>
    <row r="130" spans="1:49" ht="13">
      <c r="A130" s="26"/>
      <c r="B130" s="124"/>
      <c r="C130" s="125"/>
      <c r="D130" s="125"/>
      <c r="E130" s="125"/>
      <c r="F130" s="125"/>
      <c r="G130" s="125"/>
      <c r="H130" s="125"/>
      <c r="I130" s="125"/>
      <c r="J130" s="125"/>
      <c r="K130" s="125"/>
      <c r="L130" s="125"/>
      <c r="M130" s="179"/>
      <c r="N130" s="179"/>
      <c r="O130" s="179"/>
      <c r="P130" s="179"/>
      <c r="Q130" s="125"/>
      <c r="R130" s="179"/>
      <c r="S130" s="179"/>
      <c r="T130" s="179"/>
      <c r="U130" s="179"/>
      <c r="V130" s="125"/>
      <c r="W130" s="179"/>
      <c r="X130" s="179"/>
      <c r="Y130" s="179"/>
      <c r="Z130" s="179"/>
      <c r="AA130" s="179"/>
      <c r="AB130" s="179"/>
      <c r="AC130" s="179"/>
      <c r="AD130" s="179"/>
      <c r="AE130" s="179"/>
      <c r="AF130" s="179"/>
      <c r="AH130" s="222"/>
      <c r="AI130" s="205"/>
      <c r="AJ130" s="205"/>
      <c r="AK130" s="222"/>
      <c r="AL130" s="205"/>
      <c r="AM130" s="205"/>
      <c r="AN130" s="222"/>
      <c r="AO130" s="205"/>
    </row>
    <row r="131" spans="1:49" ht="13">
      <c r="A131" s="26"/>
      <c r="M131" s="156"/>
      <c r="N131" s="156"/>
      <c r="AI131" s="205"/>
      <c r="AJ131" s="205"/>
      <c r="AL131" s="205"/>
      <c r="AM131" s="205"/>
      <c r="AO131" s="205"/>
    </row>
    <row r="132" spans="1:49" ht="16" thickBot="1">
      <c r="A132" s="26"/>
      <c r="B132" s="29" t="s">
        <v>207</v>
      </c>
      <c r="C132" s="102"/>
      <c r="D132" s="102"/>
      <c r="E132" s="102"/>
      <c r="F132" s="102"/>
      <c r="G132" s="102"/>
      <c r="H132" s="102"/>
      <c r="I132" s="102"/>
      <c r="J132" s="102"/>
      <c r="K132" s="102"/>
      <c r="L132" s="102"/>
      <c r="M132" s="158"/>
      <c r="N132" s="158"/>
      <c r="O132" s="158"/>
      <c r="P132" s="158"/>
      <c r="Q132" s="102"/>
      <c r="R132" s="158"/>
      <c r="S132" s="158"/>
      <c r="T132" s="158"/>
      <c r="U132" s="158"/>
      <c r="V132" s="102"/>
      <c r="W132" s="158"/>
      <c r="X132" s="158"/>
      <c r="Y132" s="158"/>
      <c r="Z132" s="158"/>
      <c r="AA132" s="158"/>
      <c r="AB132" s="158"/>
      <c r="AC132" s="158"/>
      <c r="AD132" s="158"/>
      <c r="AE132" s="158"/>
      <c r="AF132" s="158"/>
      <c r="AH132" s="159"/>
      <c r="AI132" s="160"/>
      <c r="AJ132" s="160"/>
      <c r="AK132" s="159"/>
      <c r="AL132" s="160"/>
      <c r="AM132" s="160"/>
      <c r="AN132" s="159"/>
      <c r="AO132" s="160"/>
    </row>
    <row r="133" spans="1:49" ht="13">
      <c r="A133" s="26"/>
      <c r="M133" s="156"/>
      <c r="N133" s="156"/>
      <c r="AI133" s="143"/>
      <c r="AJ133" s="143"/>
      <c r="AL133" s="143"/>
      <c r="AM133" s="143"/>
      <c r="AO133" s="143"/>
    </row>
    <row r="134" spans="1:49" ht="26">
      <c r="A134" s="26"/>
      <c r="B134" s="30" t="s">
        <v>36</v>
      </c>
      <c r="C134" s="70" t="str">
        <f t="shared" ref="C134:AF134" si="69">C$14</f>
        <v>Q1-15
Underlying</v>
      </c>
      <c r="D134" s="70" t="str">
        <f t="shared" si="69"/>
        <v>Q2-15
Underlying</v>
      </c>
      <c r="E134" s="70" t="str">
        <f t="shared" si="69"/>
        <v>Q3-15
Underlying</v>
      </c>
      <c r="F134" s="70" t="str">
        <f t="shared" si="69"/>
        <v>Q4-15
Underlying</v>
      </c>
      <c r="G134" s="70" t="str">
        <f t="shared" si="69"/>
        <v>FY-2015
Underlying</v>
      </c>
      <c r="H134" s="70" t="str">
        <f t="shared" si="69"/>
        <v>Q1-16
Underlying</v>
      </c>
      <c r="I134" s="70" t="str">
        <f t="shared" si="69"/>
        <v>Q2-16
Underlying</v>
      </c>
      <c r="J134" s="70" t="str">
        <f t="shared" si="69"/>
        <v>Q3-16
Underlying</v>
      </c>
      <c r="K134" s="70" t="str">
        <f t="shared" si="69"/>
        <v>Q4-16
Underlying</v>
      </c>
      <c r="L134" s="70" t="str">
        <f t="shared" si="69"/>
        <v>FY-2016
Underlying</v>
      </c>
      <c r="M134" s="69" t="str">
        <f t="shared" si="69"/>
        <v>Q1-17
Underlying</v>
      </c>
      <c r="N134" s="69" t="str">
        <f t="shared" si="69"/>
        <v>Q2-17
Underlying</v>
      </c>
      <c r="O134" s="69" t="str">
        <f t="shared" si="69"/>
        <v>Q3-17
Underlying</v>
      </c>
      <c r="P134" s="69" t="str">
        <f t="shared" si="69"/>
        <v>Q4-17
Underlying</v>
      </c>
      <c r="Q134" s="70" t="str">
        <f t="shared" si="69"/>
        <v>FY-2017
Underlying</v>
      </c>
      <c r="R134" s="69" t="str">
        <f t="shared" si="69"/>
        <v>Q1-18
Underlying</v>
      </c>
      <c r="S134" s="69" t="str">
        <f t="shared" si="69"/>
        <v>Q2-18
Underlying</v>
      </c>
      <c r="T134" s="69" t="str">
        <f t="shared" si="69"/>
        <v>Q3-18
Underlying</v>
      </c>
      <c r="U134" s="69" t="str">
        <f t="shared" si="69"/>
        <v>Q4-18
Underlying</v>
      </c>
      <c r="V134" s="70" t="str">
        <f t="shared" si="69"/>
        <v>FY-2018
Underlying</v>
      </c>
      <c r="W134" s="69" t="str">
        <f t="shared" si="69"/>
        <v>Q1-19
Underlying</v>
      </c>
      <c r="X134" s="69" t="str">
        <f t="shared" si="69"/>
        <v>Q2-19
Underlying</v>
      </c>
      <c r="Y134" s="69" t="str">
        <f t="shared" si="69"/>
        <v>Q3-19
Underlying</v>
      </c>
      <c r="Z134" s="69" t="str">
        <f t="shared" si="69"/>
        <v>Q4-19
Underlying</v>
      </c>
      <c r="AA134" s="69" t="str">
        <f t="shared" si="69"/>
        <v>FY-2019
Underlying</v>
      </c>
      <c r="AB134" s="69" t="str">
        <f t="shared" si="69"/>
        <v>Q1-20
Underlying</v>
      </c>
      <c r="AC134" s="69" t="str">
        <f t="shared" si="69"/>
        <v>Q2-20
Underlying</v>
      </c>
      <c r="AD134" s="69" t="str">
        <f t="shared" si="69"/>
        <v>Q3-20
Underlying</v>
      </c>
      <c r="AE134" s="69" t="str">
        <f t="shared" si="69"/>
        <v>Q4-20
Underlying</v>
      </c>
      <c r="AF134" s="69" t="str">
        <f t="shared" si="69"/>
        <v>FY-2020
Underlying</v>
      </c>
      <c r="AH134" s="162" t="str">
        <f t="shared" ref="AH134" si="70">AH$14</f>
        <v>Q4-19
Underlying</v>
      </c>
      <c r="AI134" s="163" t="str">
        <f>AI$14</f>
        <v>Q4/Q4</v>
      </c>
      <c r="AJ134" s="163"/>
      <c r="AK134" s="162" t="str">
        <f>AK$14</f>
        <v>Q3-20
Underlying</v>
      </c>
      <c r="AL134" s="163" t="str">
        <f>AL$14</f>
        <v>Q4/Q3</v>
      </c>
      <c r="AM134" s="163"/>
      <c r="AN134" s="162" t="str">
        <f>AN$14</f>
        <v>FY-2018
Underlying</v>
      </c>
      <c r="AO134" s="163" t="str">
        <f>AO$14</f>
        <v>FY/FY</v>
      </c>
    </row>
    <row r="135" spans="1:49" ht="13">
      <c r="A135" s="26"/>
      <c r="B135" s="31"/>
      <c r="M135" s="156"/>
      <c r="N135" s="156"/>
      <c r="AI135" s="205"/>
      <c r="AJ135" s="205"/>
      <c r="AL135" s="205"/>
      <c r="AM135" s="205"/>
      <c r="AO135" s="205"/>
    </row>
    <row r="136" spans="1:49" ht="13">
      <c r="A136" s="26" t="s">
        <v>208</v>
      </c>
      <c r="B136" s="33" t="s">
        <v>38</v>
      </c>
      <c r="C136" s="73">
        <v>644</v>
      </c>
      <c r="D136" s="73">
        <v>693</v>
      </c>
      <c r="E136" s="73">
        <v>636</v>
      </c>
      <c r="F136" s="73">
        <v>649</v>
      </c>
      <c r="G136" s="74">
        <f t="shared" ref="G136:G149" si="71">SUM(C136:F136)</f>
        <v>2622</v>
      </c>
      <c r="H136" s="73">
        <v>624.14793180749496</v>
      </c>
      <c r="I136" s="73">
        <v>637.25678047296105</v>
      </c>
      <c r="J136" s="73">
        <v>632.25767032421402</v>
      </c>
      <c r="K136" s="73">
        <v>611.47929959073304</v>
      </c>
      <c r="L136" s="74">
        <v>2505.1416821953999</v>
      </c>
      <c r="M136" s="164">
        <v>606.60793734443496</v>
      </c>
      <c r="N136" s="164">
        <v>638.93882022912805</v>
      </c>
      <c r="O136" s="164">
        <v>618.78943424034605</v>
      </c>
      <c r="P136" s="164">
        <v>617.39913564228198</v>
      </c>
      <c r="Q136" s="74">
        <v>2481.7353274561901</v>
      </c>
      <c r="R136" s="164">
        <v>677.41104857053494</v>
      </c>
      <c r="S136" s="164">
        <v>688.54678699856095</v>
      </c>
      <c r="T136" s="164">
        <v>661.73112656237595</v>
      </c>
      <c r="U136" s="164">
        <v>704.23228997292904</v>
      </c>
      <c r="V136" s="74">
        <v>2731.9212521044001</v>
      </c>
      <c r="W136" s="164">
        <v>676.64436098015301</v>
      </c>
      <c r="X136" s="164">
        <v>714.53880037981105</v>
      </c>
      <c r="Y136" s="164">
        <v>691.73944304153895</v>
      </c>
      <c r="Z136" s="169">
        <v>712.61569609989897</v>
      </c>
      <c r="AA136" s="74">
        <v>2795.5383005014</v>
      </c>
      <c r="AB136" s="74">
        <v>670.41742911593099</v>
      </c>
      <c r="AC136" s="169">
        <v>639.72607946226299</v>
      </c>
      <c r="AD136" s="169">
        <v>656.67998736737297</v>
      </c>
      <c r="AE136" s="169">
        <v>692.31423574118105</v>
      </c>
      <c r="AF136" s="74">
        <v>2659.1377316867502</v>
      </c>
      <c r="AH136" s="206">
        <v>712.61569609989897</v>
      </c>
      <c r="AI136" s="196">
        <f t="shared" ref="AI136:AI149" si="72">IF(ISERROR($AE136/AH136),"ns",IF($AE136/AH136&gt;200%,"x"&amp;(ROUND($AE136/AH136,1)),IF($AE136/AH136&lt;0,"ns",$AE136/AH136-1)))</f>
        <v>-2.8488651695193545E-2</v>
      </c>
      <c r="AJ136" s="196"/>
      <c r="AK136" s="206">
        <v>656.67998736737297</v>
      </c>
      <c r="AL136" s="196">
        <f t="shared" ref="AL136:AL149" si="73">IF(ISERROR($AE136/AK136),"ns",IF($AE136/AK136&gt;200%,"x"&amp;(ROUND($AE136/AK136,1)),IF($AE136/AK136&lt;0,"ns",$AE136/AK136-1)))</f>
        <v>5.4264252085198583E-2</v>
      </c>
      <c r="AM136" s="196"/>
      <c r="AN136" s="206">
        <v>2731.9212521044001</v>
      </c>
      <c r="AO136" s="196">
        <f>IF(ISERROR($AA136/AN136),"ns",IF($AA136/AN136&gt;200%,"x"&amp;(ROUND($AA136/AN136,1)),IF($AA136/AN136&lt;0,"ns",$AA136/AN136-1)))</f>
        <v>2.3286560089532449E-2</v>
      </c>
      <c r="AS136" s="146" t="b">
        <f t="shared" ref="AS136:AS149" si="74">AH136=X136</f>
        <v>0</v>
      </c>
      <c r="AT136" s="146" t="b">
        <f t="shared" ref="AT136:AT149" si="75">AK136=AB136</f>
        <v>0</v>
      </c>
      <c r="AU136" s="146" t="b">
        <f t="shared" ref="AU136:AU149" si="76">AN136=V136</f>
        <v>1</v>
      </c>
      <c r="AV136" s="146" t="b">
        <f t="shared" ref="AV136:AV149" si="77">V136=(R:R+S:S+T:T+U:U)</f>
        <v>1</v>
      </c>
    </row>
    <row r="137" spans="1:49" ht="13">
      <c r="A137" s="26" t="s">
        <v>209</v>
      </c>
      <c r="B137" s="34" t="s">
        <v>40</v>
      </c>
      <c r="C137" s="113">
        <v>-383</v>
      </c>
      <c r="D137" s="113">
        <v>-365</v>
      </c>
      <c r="E137" s="113">
        <v>-354</v>
      </c>
      <c r="F137" s="113">
        <v>-430</v>
      </c>
      <c r="G137" s="118">
        <f t="shared" si="71"/>
        <v>-1532</v>
      </c>
      <c r="H137" s="107">
        <v>-374.46810902468002</v>
      </c>
      <c r="I137" s="107">
        <v>-369.77959744394002</v>
      </c>
      <c r="J137" s="107">
        <v>-360.70145902991402</v>
      </c>
      <c r="K137" s="107">
        <v>-400.56497144276102</v>
      </c>
      <c r="L137" s="108">
        <v>-1505.5141369413</v>
      </c>
      <c r="M137" s="107">
        <v>-371.72462892365797</v>
      </c>
      <c r="N137" s="107">
        <v>-372.21155248923401</v>
      </c>
      <c r="O137" s="107">
        <v>-364.260076893536</v>
      </c>
      <c r="P137" s="107">
        <v>-408.77191384064901</v>
      </c>
      <c r="Q137" s="108">
        <v>-1516.9681721470799</v>
      </c>
      <c r="R137" s="107">
        <v>-440.15848941124102</v>
      </c>
      <c r="S137" s="107">
        <v>-430.26652108217797</v>
      </c>
      <c r="T137" s="107">
        <v>-409.21040585547502</v>
      </c>
      <c r="U137" s="107">
        <v>-456.28105598881297</v>
      </c>
      <c r="V137" s="108">
        <v>-1735.91647233771</v>
      </c>
      <c r="W137" s="107">
        <v>-435.48239547209897</v>
      </c>
      <c r="X137" s="107">
        <v>-442.73787192888699</v>
      </c>
      <c r="Y137" s="107">
        <v>-421.73951217847701</v>
      </c>
      <c r="Z137" s="107">
        <v>-453.51299544744995</v>
      </c>
      <c r="AA137" s="108">
        <v>-1753.4727750269101</v>
      </c>
      <c r="AB137" s="108">
        <v>-437.48636023195598</v>
      </c>
      <c r="AC137" s="107">
        <v>-427.77864289882598</v>
      </c>
      <c r="AD137" s="107">
        <v>-415.331571376505</v>
      </c>
      <c r="AE137" s="107">
        <v>-453.18545285502</v>
      </c>
      <c r="AF137" s="108">
        <v>-1733.7820273623099</v>
      </c>
      <c r="AH137" s="207">
        <v>-453.51299544744995</v>
      </c>
      <c r="AI137" s="196">
        <f t="shared" si="72"/>
        <v>-7.2223419332617667E-4</v>
      </c>
      <c r="AJ137" s="199"/>
      <c r="AK137" s="207">
        <v>-415.331571376505</v>
      </c>
      <c r="AL137" s="196">
        <f t="shared" si="73"/>
        <v>9.1141353288069382E-2</v>
      </c>
      <c r="AM137" s="199"/>
      <c r="AN137" s="207">
        <v>-1735.91647233771</v>
      </c>
      <c r="AO137" s="196">
        <f t="shared" ref="AO137:AO149" si="78">IF(ISERROR($AA137/AN137),"ns",IF($AA137/AN137&gt;200%,"x"&amp;(ROUND($AA137/AN137,1)),IF($AA137/AN137&lt;0,"ns",$AA137/AN137-1)))</f>
        <v>1.0113564200216141E-2</v>
      </c>
      <c r="AS137" s="146" t="b">
        <f t="shared" si="74"/>
        <v>0</v>
      </c>
      <c r="AT137" s="146" t="b">
        <f t="shared" si="75"/>
        <v>0</v>
      </c>
      <c r="AU137" s="146" t="b">
        <f t="shared" si="76"/>
        <v>1</v>
      </c>
      <c r="AV137" s="146" t="b">
        <f t="shared" si="77"/>
        <v>1</v>
      </c>
    </row>
    <row r="138" spans="1:49" ht="13">
      <c r="A138" s="109" t="s">
        <v>210</v>
      </c>
      <c r="B138" s="36" t="s">
        <v>42</v>
      </c>
      <c r="C138" s="110"/>
      <c r="D138" s="110"/>
      <c r="E138" s="110"/>
      <c r="F138" s="111"/>
      <c r="G138" s="112"/>
      <c r="H138" s="111">
        <v>-8.06</v>
      </c>
      <c r="I138" s="111">
        <v>-2.1399999999999988</v>
      </c>
      <c r="J138" s="111">
        <v>0</v>
      </c>
      <c r="K138" s="111">
        <v>0</v>
      </c>
      <c r="L138" s="112">
        <v>-10.199999999999999</v>
      </c>
      <c r="M138" s="111">
        <v>-10.199999999999999</v>
      </c>
      <c r="N138" s="111">
        <v>-0.29000000000000092</v>
      </c>
      <c r="O138" s="111">
        <v>0</v>
      </c>
      <c r="P138" s="111">
        <v>0</v>
      </c>
      <c r="Q138" s="112">
        <v>-10.49</v>
      </c>
      <c r="R138" s="111">
        <v>-16.709499999999998</v>
      </c>
      <c r="S138" s="111">
        <v>-5.0904999999999996</v>
      </c>
      <c r="T138" s="111">
        <v>0</v>
      </c>
      <c r="U138" s="111">
        <v>0</v>
      </c>
      <c r="V138" s="112">
        <v>-21.799999999999997</v>
      </c>
      <c r="W138" s="111">
        <v>-15.16</v>
      </c>
      <c r="X138" s="111">
        <v>-6.9726237600000012</v>
      </c>
      <c r="Y138" s="111">
        <v>0</v>
      </c>
      <c r="Z138" s="111">
        <v>-1.4269999999783067E-4</v>
      </c>
      <c r="AA138" s="112">
        <v>-22.132766459999999</v>
      </c>
      <c r="AB138" s="112">
        <v>-15.85563</v>
      </c>
      <c r="AC138" s="111">
        <v>-9.4279275299999998</v>
      </c>
      <c r="AD138" s="111">
        <v>0</v>
      </c>
      <c r="AE138" s="111">
        <v>0</v>
      </c>
      <c r="AF138" s="112">
        <v>-25.28355753</v>
      </c>
      <c r="AG138" s="67"/>
      <c r="AH138" s="200">
        <v>-1.4269999999783067E-4</v>
      </c>
      <c r="AI138" s="196">
        <f t="shared" si="72"/>
        <v>-1</v>
      </c>
      <c r="AJ138" s="201"/>
      <c r="AK138" s="200">
        <v>0</v>
      </c>
      <c r="AL138" s="196" t="str">
        <f t="shared" si="73"/>
        <v>ns</v>
      </c>
      <c r="AM138" s="201"/>
      <c r="AN138" s="200">
        <v>-21.799999999999997</v>
      </c>
      <c r="AO138" s="196">
        <f t="shared" si="78"/>
        <v>1.5264516513761484E-2</v>
      </c>
      <c r="AP138" s="202"/>
      <c r="AQ138" s="202"/>
      <c r="AR138" s="202"/>
      <c r="AS138" s="202" t="b">
        <f t="shared" si="74"/>
        <v>0</v>
      </c>
      <c r="AT138" s="202" t="b">
        <f t="shared" si="75"/>
        <v>0</v>
      </c>
      <c r="AU138" s="202" t="b">
        <f t="shared" si="76"/>
        <v>1</v>
      </c>
      <c r="AV138" s="202" t="b">
        <f t="shared" si="77"/>
        <v>1</v>
      </c>
      <c r="AW138" s="202"/>
    </row>
    <row r="139" spans="1:49" ht="13">
      <c r="A139" s="26" t="s">
        <v>211</v>
      </c>
      <c r="B139" s="33" t="s">
        <v>44</v>
      </c>
      <c r="C139" s="73">
        <v>261</v>
      </c>
      <c r="D139" s="73">
        <v>328</v>
      </c>
      <c r="E139" s="73">
        <v>282</v>
      </c>
      <c r="F139" s="73">
        <v>219</v>
      </c>
      <c r="G139" s="74">
        <f t="shared" si="71"/>
        <v>1090</v>
      </c>
      <c r="H139" s="73">
        <v>249.67982278281499</v>
      </c>
      <c r="I139" s="73">
        <v>267.47718302902098</v>
      </c>
      <c r="J139" s="73">
        <v>271.55621129430102</v>
      </c>
      <c r="K139" s="73">
        <v>210.91432814797099</v>
      </c>
      <c r="L139" s="74">
        <v>999.62754525410799</v>
      </c>
      <c r="M139" s="164">
        <v>234.88330842077701</v>
      </c>
      <c r="N139" s="164">
        <v>266.72726773989399</v>
      </c>
      <c r="O139" s="164">
        <v>254.52935734680901</v>
      </c>
      <c r="P139" s="164">
        <v>208.627221801632</v>
      </c>
      <c r="Q139" s="74">
        <v>964.76715530911304</v>
      </c>
      <c r="R139" s="164">
        <v>237.25255915929401</v>
      </c>
      <c r="S139" s="164">
        <v>258.28026591638303</v>
      </c>
      <c r="T139" s="164">
        <v>252.52072070690102</v>
      </c>
      <c r="U139" s="164">
        <v>247.95123398411599</v>
      </c>
      <c r="V139" s="74">
        <v>996.00477976669401</v>
      </c>
      <c r="W139" s="164">
        <v>241.16196550805401</v>
      </c>
      <c r="X139" s="164">
        <v>271.80092845092503</v>
      </c>
      <c r="Y139" s="164">
        <v>269.99993086306102</v>
      </c>
      <c r="Z139" s="164">
        <v>259.10270065244998</v>
      </c>
      <c r="AA139" s="74">
        <v>1042.06552547449</v>
      </c>
      <c r="AB139" s="74">
        <v>232.931068883975</v>
      </c>
      <c r="AC139" s="164">
        <v>211.94743656343701</v>
      </c>
      <c r="AD139" s="164">
        <v>241.348415990869</v>
      </c>
      <c r="AE139" s="164">
        <v>239.12878288616102</v>
      </c>
      <c r="AF139" s="74">
        <v>925.35570432444206</v>
      </c>
      <c r="AH139" s="206">
        <v>259.10270065244998</v>
      </c>
      <c r="AI139" s="196">
        <f t="shared" si="72"/>
        <v>-7.7088805774669145E-2</v>
      </c>
      <c r="AJ139" s="196"/>
      <c r="AK139" s="206">
        <v>241.348415990869</v>
      </c>
      <c r="AL139" s="196">
        <f t="shared" si="73"/>
        <v>-9.1967999690205637E-3</v>
      </c>
      <c r="AM139" s="196"/>
      <c r="AN139" s="206">
        <v>996.00477976669401</v>
      </c>
      <c r="AO139" s="196">
        <f t="shared" si="78"/>
        <v>4.6245506691830585E-2</v>
      </c>
      <c r="AS139" s="146" t="b">
        <f t="shared" si="74"/>
        <v>0</v>
      </c>
      <c r="AT139" s="146" t="b">
        <f t="shared" si="75"/>
        <v>0</v>
      </c>
      <c r="AU139" s="146" t="b">
        <f t="shared" si="76"/>
        <v>1</v>
      </c>
      <c r="AV139" s="146" t="b">
        <f t="shared" si="77"/>
        <v>1</v>
      </c>
    </row>
    <row r="140" spans="1:49" ht="13">
      <c r="A140" s="26" t="s">
        <v>212</v>
      </c>
      <c r="B140" s="34" t="s">
        <v>46</v>
      </c>
      <c r="C140" s="113">
        <v>-149</v>
      </c>
      <c r="D140" s="113">
        <v>-149</v>
      </c>
      <c r="E140" s="113">
        <v>-146</v>
      </c>
      <c r="F140" s="113">
        <v>-145</v>
      </c>
      <c r="G140" s="118">
        <f t="shared" si="71"/>
        <v>-589</v>
      </c>
      <c r="H140" s="113">
        <v>-126.706452572505</v>
      </c>
      <c r="I140" s="113">
        <v>-113.10048369759301</v>
      </c>
      <c r="J140" s="113">
        <v>-108.470970544461</v>
      </c>
      <c r="K140" s="113">
        <v>-105.632438362548</v>
      </c>
      <c r="L140" s="118">
        <v>-453.91034517710801</v>
      </c>
      <c r="M140" s="165">
        <v>-104.48967882293501</v>
      </c>
      <c r="N140" s="165">
        <v>-107.340264694219</v>
      </c>
      <c r="O140" s="165">
        <v>-113.073684311953</v>
      </c>
      <c r="P140" s="165">
        <v>-104.36539079863699</v>
      </c>
      <c r="Q140" s="118">
        <v>-429.269018627744</v>
      </c>
      <c r="R140" s="165">
        <v>-93.312010553514</v>
      </c>
      <c r="S140" s="165">
        <v>-85.304611795490302</v>
      </c>
      <c r="T140" s="165">
        <v>-95.360466901247605</v>
      </c>
      <c r="U140" s="165">
        <v>-83.775020721439901</v>
      </c>
      <c r="V140" s="118">
        <v>-357.75210997169199</v>
      </c>
      <c r="W140" s="165">
        <v>-88.529049521877695</v>
      </c>
      <c r="X140" s="165">
        <v>-83.690000135213495</v>
      </c>
      <c r="Y140" s="165">
        <v>-84.164225583527994</v>
      </c>
      <c r="Z140" s="165">
        <v>-78.240659106431295</v>
      </c>
      <c r="AA140" s="118">
        <v>-334.62393434705098</v>
      </c>
      <c r="AB140" s="118">
        <v>-115.365637295342</v>
      </c>
      <c r="AC140" s="165">
        <v>-198.51567301971301</v>
      </c>
      <c r="AD140" s="165">
        <v>-124.493164145268</v>
      </c>
      <c r="AE140" s="165">
        <v>-131.07859426392699</v>
      </c>
      <c r="AF140" s="118">
        <v>-569.45306872424999</v>
      </c>
      <c r="AH140" s="208">
        <v>-78.240659106431295</v>
      </c>
      <c r="AI140" s="196">
        <f t="shared" si="72"/>
        <v>0.67532579302047924</v>
      </c>
      <c r="AJ140" s="199"/>
      <c r="AK140" s="208">
        <v>-124.493164145268</v>
      </c>
      <c r="AL140" s="196">
        <f t="shared" si="73"/>
        <v>5.2897925471430796E-2</v>
      </c>
      <c r="AM140" s="199"/>
      <c r="AN140" s="208">
        <v>-357.75210997169199</v>
      </c>
      <c r="AO140" s="196">
        <f t="shared" si="78"/>
        <v>-6.4648607177945294E-2</v>
      </c>
      <c r="AS140" s="146" t="b">
        <f t="shared" si="74"/>
        <v>0</v>
      </c>
      <c r="AT140" s="146" t="b">
        <f t="shared" si="75"/>
        <v>0</v>
      </c>
      <c r="AU140" s="146" t="b">
        <f t="shared" si="76"/>
        <v>1</v>
      </c>
      <c r="AV140" s="146" t="b">
        <f t="shared" si="77"/>
        <v>1</v>
      </c>
    </row>
    <row r="141" spans="1:49" ht="13">
      <c r="A141" s="26" t="s">
        <v>213</v>
      </c>
      <c r="B141" s="34" t="s">
        <v>50</v>
      </c>
      <c r="C141" s="113">
        <v>0</v>
      </c>
      <c r="D141" s="113">
        <v>0</v>
      </c>
      <c r="E141" s="113">
        <v>0</v>
      </c>
      <c r="F141" s="113">
        <v>0</v>
      </c>
      <c r="G141" s="118">
        <f t="shared" si="71"/>
        <v>0</v>
      </c>
      <c r="H141" s="113">
        <v>-8.3273001483905799E-4</v>
      </c>
      <c r="I141" s="113">
        <v>2.5806241630527902E-4</v>
      </c>
      <c r="J141" s="113">
        <v>1.45040918034538E-2</v>
      </c>
      <c r="K141" s="113">
        <v>-1.39294242044201E-2</v>
      </c>
      <c r="L141" s="118">
        <v>0</v>
      </c>
      <c r="M141" s="165">
        <v>0</v>
      </c>
      <c r="N141" s="165">
        <v>0</v>
      </c>
      <c r="O141" s="165">
        <v>0</v>
      </c>
      <c r="P141" s="165">
        <v>0</v>
      </c>
      <c r="Q141" s="118">
        <v>0</v>
      </c>
      <c r="R141" s="165">
        <v>0</v>
      </c>
      <c r="S141" s="165">
        <v>0</v>
      </c>
      <c r="T141" s="165">
        <v>0</v>
      </c>
      <c r="U141" s="165">
        <v>0</v>
      </c>
      <c r="V141" s="118">
        <v>0</v>
      </c>
      <c r="W141" s="165">
        <v>0</v>
      </c>
      <c r="X141" s="165">
        <v>0</v>
      </c>
      <c r="Y141" s="165">
        <v>0</v>
      </c>
      <c r="Z141" s="165">
        <v>0</v>
      </c>
      <c r="AA141" s="118">
        <v>0</v>
      </c>
      <c r="AB141" s="118">
        <v>0</v>
      </c>
      <c r="AC141" s="165">
        <v>0</v>
      </c>
      <c r="AD141" s="165">
        <v>0</v>
      </c>
      <c r="AE141" s="165">
        <v>0</v>
      </c>
      <c r="AF141" s="118">
        <v>0</v>
      </c>
      <c r="AH141" s="208">
        <v>0</v>
      </c>
      <c r="AI141" s="196" t="str">
        <f t="shared" si="72"/>
        <v>ns</v>
      </c>
      <c r="AJ141" s="199"/>
      <c r="AK141" s="208">
        <v>0</v>
      </c>
      <c r="AL141" s="196" t="str">
        <f t="shared" si="73"/>
        <v>ns</v>
      </c>
      <c r="AM141" s="199"/>
      <c r="AN141" s="208">
        <v>0</v>
      </c>
      <c r="AO141" s="196" t="str">
        <f t="shared" si="78"/>
        <v>ns</v>
      </c>
      <c r="AS141" s="146" t="b">
        <f t="shared" si="74"/>
        <v>1</v>
      </c>
      <c r="AT141" s="146" t="b">
        <f t="shared" si="75"/>
        <v>1</v>
      </c>
      <c r="AU141" s="146" t="b">
        <f t="shared" si="76"/>
        <v>1</v>
      </c>
      <c r="AV141" s="146" t="b">
        <f t="shared" si="77"/>
        <v>1</v>
      </c>
    </row>
    <row r="142" spans="1:49" ht="13">
      <c r="A142" s="26" t="s">
        <v>214</v>
      </c>
      <c r="B142" s="34" t="s">
        <v>52</v>
      </c>
      <c r="C142" s="113">
        <v>0</v>
      </c>
      <c r="D142" s="113">
        <v>0</v>
      </c>
      <c r="E142" s="113">
        <v>2</v>
      </c>
      <c r="F142" s="113">
        <v>0</v>
      </c>
      <c r="G142" s="118">
        <f t="shared" si="71"/>
        <v>2</v>
      </c>
      <c r="H142" s="113">
        <v>4.3930832950112401E-3</v>
      </c>
      <c r="I142" s="113">
        <v>0.189565312188549</v>
      </c>
      <c r="J142" s="113">
        <v>0.73761952285131005</v>
      </c>
      <c r="K142" s="113">
        <v>-1.4153119096037501</v>
      </c>
      <c r="L142" s="118">
        <v>-0.483733991268879</v>
      </c>
      <c r="M142" s="165">
        <v>0.21897630316276201</v>
      </c>
      <c r="N142" s="165">
        <v>1.5220736637489201E-2</v>
      </c>
      <c r="O142" s="165">
        <v>-2.5931081791970803</v>
      </c>
      <c r="P142" s="165">
        <v>-1.26211940977994</v>
      </c>
      <c r="Q142" s="118">
        <v>-3.6210305491767993</v>
      </c>
      <c r="R142" s="165">
        <v>-5.1384483011318302E-2</v>
      </c>
      <c r="S142" s="165">
        <v>-0.16858326052595701</v>
      </c>
      <c r="T142" s="165">
        <v>0.45132934130372998</v>
      </c>
      <c r="U142" s="165">
        <v>13.925449163853299</v>
      </c>
      <c r="V142" s="118">
        <v>14.1568107616198</v>
      </c>
      <c r="W142" s="165">
        <v>6.3177467943121499E-2</v>
      </c>
      <c r="X142" s="165">
        <v>-1.0703719934462801</v>
      </c>
      <c r="Y142" s="165">
        <v>-2.7647706452485599E-2</v>
      </c>
      <c r="Z142" s="165">
        <v>3.3973228722282598</v>
      </c>
      <c r="AA142" s="118">
        <v>2.3624806402726199</v>
      </c>
      <c r="AB142" s="118">
        <v>1.09848084116886</v>
      </c>
      <c r="AC142" s="165">
        <v>64.713864296813298</v>
      </c>
      <c r="AD142" s="165">
        <v>6.2256125904963797</v>
      </c>
      <c r="AE142" s="165">
        <v>-0.35892142200584398</v>
      </c>
      <c r="AF142" s="118">
        <v>71.679036306472696</v>
      </c>
      <c r="AH142" s="208">
        <v>3.3973228722282598</v>
      </c>
      <c r="AI142" s="196" t="str">
        <f t="shared" si="72"/>
        <v>ns</v>
      </c>
      <c r="AJ142" s="199"/>
      <c r="AK142" s="208">
        <v>6.2256125904963797</v>
      </c>
      <c r="AL142" s="196" t="str">
        <f t="shared" si="73"/>
        <v>ns</v>
      </c>
      <c r="AM142" s="199"/>
      <c r="AN142" s="208">
        <v>14.1568107616198</v>
      </c>
      <c r="AO142" s="196">
        <f t="shared" si="78"/>
        <v>-0.83312056083440167</v>
      </c>
      <c r="AS142" s="146" t="b">
        <f t="shared" si="74"/>
        <v>0</v>
      </c>
      <c r="AT142" s="146" t="b">
        <f t="shared" si="75"/>
        <v>0</v>
      </c>
      <c r="AU142" s="146" t="b">
        <f t="shared" si="76"/>
        <v>1</v>
      </c>
      <c r="AV142" s="146" t="b">
        <f t="shared" si="77"/>
        <v>1</v>
      </c>
    </row>
    <row r="143" spans="1:49" ht="13">
      <c r="A143" s="26" t="s">
        <v>215</v>
      </c>
      <c r="B143" s="34" t="s">
        <v>54</v>
      </c>
      <c r="C143" s="113">
        <v>0</v>
      </c>
      <c r="D143" s="113">
        <v>0</v>
      </c>
      <c r="E143" s="113">
        <v>0</v>
      </c>
      <c r="F143" s="113">
        <v>0</v>
      </c>
      <c r="G143" s="118">
        <f t="shared" si="71"/>
        <v>0</v>
      </c>
      <c r="H143" s="113">
        <v>0</v>
      </c>
      <c r="I143" s="113">
        <v>0</v>
      </c>
      <c r="J143" s="113">
        <v>0</v>
      </c>
      <c r="K143" s="113">
        <v>0</v>
      </c>
      <c r="L143" s="118">
        <v>0</v>
      </c>
      <c r="M143" s="165">
        <v>0</v>
      </c>
      <c r="N143" s="165">
        <v>0</v>
      </c>
      <c r="O143" s="165">
        <v>0</v>
      </c>
      <c r="P143" s="165">
        <v>3.5570414469111698E-4</v>
      </c>
      <c r="Q143" s="118">
        <v>3.5570414469111698E-4</v>
      </c>
      <c r="R143" s="165">
        <v>0</v>
      </c>
      <c r="S143" s="165">
        <v>0</v>
      </c>
      <c r="T143" s="165">
        <v>0</v>
      </c>
      <c r="U143" s="165">
        <v>0</v>
      </c>
      <c r="V143" s="118">
        <v>0</v>
      </c>
      <c r="W143" s="165">
        <v>0</v>
      </c>
      <c r="X143" s="165">
        <v>0</v>
      </c>
      <c r="Y143" s="165">
        <v>0</v>
      </c>
      <c r="Z143" s="165">
        <v>0</v>
      </c>
      <c r="AA143" s="118">
        <v>0</v>
      </c>
      <c r="AB143" s="118">
        <v>0</v>
      </c>
      <c r="AC143" s="165">
        <v>0</v>
      </c>
      <c r="AD143" s="165">
        <v>0</v>
      </c>
      <c r="AE143" s="165">
        <v>0</v>
      </c>
      <c r="AF143" s="118">
        <v>0</v>
      </c>
      <c r="AH143" s="208">
        <v>0</v>
      </c>
      <c r="AI143" s="196" t="str">
        <f t="shared" si="72"/>
        <v>ns</v>
      </c>
      <c r="AJ143" s="199"/>
      <c r="AK143" s="208">
        <v>0</v>
      </c>
      <c r="AL143" s="196" t="str">
        <f t="shared" si="73"/>
        <v>ns</v>
      </c>
      <c r="AM143" s="199"/>
      <c r="AN143" s="208">
        <v>0</v>
      </c>
      <c r="AO143" s="196" t="str">
        <f t="shared" si="78"/>
        <v>ns</v>
      </c>
      <c r="AS143" s="146" t="b">
        <f t="shared" si="74"/>
        <v>1</v>
      </c>
      <c r="AT143" s="146" t="b">
        <f t="shared" si="75"/>
        <v>1</v>
      </c>
      <c r="AU143" s="146" t="b">
        <f t="shared" si="76"/>
        <v>1</v>
      </c>
      <c r="AV143" s="146" t="b">
        <f t="shared" si="77"/>
        <v>1</v>
      </c>
    </row>
    <row r="144" spans="1:49" ht="13">
      <c r="A144" s="26" t="s">
        <v>216</v>
      </c>
      <c r="B144" s="33" t="s">
        <v>56</v>
      </c>
      <c r="C144" s="73">
        <v>112</v>
      </c>
      <c r="D144" s="73">
        <v>179</v>
      </c>
      <c r="E144" s="73">
        <v>138</v>
      </c>
      <c r="F144" s="73">
        <v>74</v>
      </c>
      <c r="G144" s="74">
        <f t="shared" si="71"/>
        <v>503</v>
      </c>
      <c r="H144" s="73">
        <v>122.97693056359</v>
      </c>
      <c r="I144" s="73">
        <v>154.566522706032</v>
      </c>
      <c r="J144" s="73">
        <v>163.83736436449399</v>
      </c>
      <c r="K144" s="73">
        <v>103.8526484516146</v>
      </c>
      <c r="L144" s="74">
        <v>545.23346608573092</v>
      </c>
      <c r="M144" s="164">
        <v>130.612605901005</v>
      </c>
      <c r="N144" s="164">
        <v>159.402223782313</v>
      </c>
      <c r="O144" s="164">
        <v>138.862564855659</v>
      </c>
      <c r="P144" s="164">
        <v>103.00006729735961</v>
      </c>
      <c r="Q144" s="74">
        <v>531.87746183633703</v>
      </c>
      <c r="R144" s="164">
        <v>143.88916412276899</v>
      </c>
      <c r="S144" s="164">
        <v>172.80707086036603</v>
      </c>
      <c r="T144" s="164">
        <v>157.611583146957</v>
      </c>
      <c r="U144" s="164">
        <v>178.10166242653</v>
      </c>
      <c r="V144" s="74">
        <v>652.40948055662204</v>
      </c>
      <c r="W144" s="164">
        <v>152.69609345411899</v>
      </c>
      <c r="X144" s="164">
        <v>187.04055632226499</v>
      </c>
      <c r="Y144" s="164">
        <v>185.80805757307999</v>
      </c>
      <c r="Z144" s="164">
        <v>184.259364418247</v>
      </c>
      <c r="AA144" s="74">
        <v>709.804071767712</v>
      </c>
      <c r="AB144" s="74">
        <v>118.663912429802</v>
      </c>
      <c r="AC144" s="164">
        <v>78.145627840536704</v>
      </c>
      <c r="AD144" s="164">
        <v>123.080864436097</v>
      </c>
      <c r="AE144" s="164">
        <v>107.69126720022831</v>
      </c>
      <c r="AF144" s="74">
        <v>427.58167190666398</v>
      </c>
      <c r="AH144" s="206">
        <v>184.259364418247</v>
      </c>
      <c r="AI144" s="196">
        <f t="shared" si="72"/>
        <v>-0.41554521508181341</v>
      </c>
      <c r="AJ144" s="196"/>
      <c r="AK144" s="206">
        <v>123.080864436097</v>
      </c>
      <c r="AL144" s="196">
        <f t="shared" si="73"/>
        <v>-0.12503647343051361</v>
      </c>
      <c r="AM144" s="196"/>
      <c r="AN144" s="206">
        <v>652.40948055662204</v>
      </c>
      <c r="AO144" s="196">
        <f t="shared" si="78"/>
        <v>8.7973263604511187E-2</v>
      </c>
      <c r="AS144" s="146" t="b">
        <f t="shared" si="74"/>
        <v>0</v>
      </c>
      <c r="AT144" s="146" t="b">
        <f t="shared" si="75"/>
        <v>0</v>
      </c>
      <c r="AU144" s="146" t="b">
        <f t="shared" si="76"/>
        <v>1</v>
      </c>
      <c r="AV144" s="146" t="b">
        <f t="shared" si="77"/>
        <v>1</v>
      </c>
    </row>
    <row r="145" spans="1:49" ht="13">
      <c r="A145" s="26" t="s">
        <v>217</v>
      </c>
      <c r="B145" s="34" t="s">
        <v>58</v>
      </c>
      <c r="C145" s="113">
        <v>-46</v>
      </c>
      <c r="D145" s="113">
        <v>-57</v>
      </c>
      <c r="E145" s="113">
        <v>-40</v>
      </c>
      <c r="F145" s="113">
        <v>-18</v>
      </c>
      <c r="G145" s="118">
        <f t="shared" si="71"/>
        <v>-161</v>
      </c>
      <c r="H145" s="113">
        <v>-42.502830482395296</v>
      </c>
      <c r="I145" s="113">
        <v>-48.393033278496901</v>
      </c>
      <c r="J145" s="113">
        <v>-52.230238977562898</v>
      </c>
      <c r="K145" s="113">
        <v>-30.4315965612683</v>
      </c>
      <c r="L145" s="118">
        <v>-173.55769929972303</v>
      </c>
      <c r="M145" s="165">
        <v>-43.987625763573398</v>
      </c>
      <c r="N145" s="165">
        <v>-47.253358185983899</v>
      </c>
      <c r="O145" s="165">
        <v>-43.589147943334503</v>
      </c>
      <c r="P145" s="165">
        <v>-30.9732142580656</v>
      </c>
      <c r="Q145" s="118">
        <v>-165.80334615095703</v>
      </c>
      <c r="R145" s="165">
        <v>-46.704047496310302</v>
      </c>
      <c r="S145" s="165">
        <v>-48.986588141913202</v>
      </c>
      <c r="T145" s="165">
        <v>-47.016642454170906</v>
      </c>
      <c r="U145" s="165">
        <v>-43.048697560103598</v>
      </c>
      <c r="V145" s="118">
        <v>-185.75597565249799</v>
      </c>
      <c r="W145" s="165">
        <v>-44.119177203683499</v>
      </c>
      <c r="X145" s="165">
        <v>-52.375191100509603</v>
      </c>
      <c r="Y145" s="165">
        <v>-54.141116592863597</v>
      </c>
      <c r="Z145" s="165">
        <v>-48.628990172156001</v>
      </c>
      <c r="AA145" s="118">
        <v>-199.26447506921301</v>
      </c>
      <c r="AB145" s="118">
        <v>-39.7347666336697</v>
      </c>
      <c r="AC145" s="165">
        <v>-16.089953626634799</v>
      </c>
      <c r="AD145" s="165">
        <v>-33.2038419041384</v>
      </c>
      <c r="AE145" s="165">
        <v>-18.263723854332902</v>
      </c>
      <c r="AF145" s="118">
        <v>-107.292286018776</v>
      </c>
      <c r="AH145" s="208">
        <v>-48.628990172156001</v>
      </c>
      <c r="AI145" s="196">
        <f t="shared" si="72"/>
        <v>-0.62442724412586403</v>
      </c>
      <c r="AJ145" s="199"/>
      <c r="AK145" s="208">
        <v>-33.2038419041384</v>
      </c>
      <c r="AL145" s="196">
        <f t="shared" si="73"/>
        <v>-0.44995148732904366</v>
      </c>
      <c r="AM145" s="199"/>
      <c r="AN145" s="208">
        <v>-185.75597565249799</v>
      </c>
      <c r="AO145" s="196">
        <f t="shared" si="78"/>
        <v>7.272174889267613E-2</v>
      </c>
      <c r="AS145" s="146" t="b">
        <f t="shared" si="74"/>
        <v>0</v>
      </c>
      <c r="AT145" s="146" t="b">
        <f t="shared" si="75"/>
        <v>0</v>
      </c>
      <c r="AU145" s="146" t="b">
        <f t="shared" si="76"/>
        <v>1</v>
      </c>
      <c r="AV145" s="146" t="b">
        <f t="shared" si="77"/>
        <v>1</v>
      </c>
    </row>
    <row r="146" spans="1:49" ht="13">
      <c r="A146" s="26" t="s">
        <v>218</v>
      </c>
      <c r="B146" s="34" t="s">
        <v>60</v>
      </c>
      <c r="C146" s="113">
        <v>-15</v>
      </c>
      <c r="D146" s="113">
        <v>1</v>
      </c>
      <c r="E146" s="113">
        <v>-2</v>
      </c>
      <c r="F146" s="113">
        <v>2</v>
      </c>
      <c r="G146" s="118">
        <f t="shared" si="71"/>
        <v>-14</v>
      </c>
      <c r="H146" s="113">
        <v>0</v>
      </c>
      <c r="I146" s="113">
        <v>0</v>
      </c>
      <c r="J146" s="113">
        <v>0</v>
      </c>
      <c r="K146" s="113">
        <v>-2.7560034359947299</v>
      </c>
      <c r="L146" s="118">
        <v>-2.7560034359947299</v>
      </c>
      <c r="M146" s="165">
        <v>3.5388829694490101E-2</v>
      </c>
      <c r="N146" s="165">
        <v>-7.8754024660156602E-3</v>
      </c>
      <c r="O146" s="165">
        <v>3.7659041699853301E-3</v>
      </c>
      <c r="P146" s="165">
        <v>-2.1269675061987101E-2</v>
      </c>
      <c r="Q146" s="118">
        <v>1.0009656336472701E-2</v>
      </c>
      <c r="R146" s="165">
        <v>0</v>
      </c>
      <c r="S146" s="165">
        <v>0</v>
      </c>
      <c r="T146" s="165">
        <v>0</v>
      </c>
      <c r="U146" s="165">
        <v>0</v>
      </c>
      <c r="V146" s="118">
        <v>0</v>
      </c>
      <c r="W146" s="165">
        <v>0</v>
      </c>
      <c r="X146" s="165">
        <v>0</v>
      </c>
      <c r="Y146" s="165">
        <v>0</v>
      </c>
      <c r="Z146" s="165">
        <v>-1.0789188629445334E-4</v>
      </c>
      <c r="AA146" s="118">
        <v>-1.0789188629445334E-4</v>
      </c>
      <c r="AB146" s="118">
        <v>-0.40873503782354398</v>
      </c>
      <c r="AC146" s="165">
        <v>-0.147858773948324</v>
      </c>
      <c r="AD146" s="165">
        <v>-0.43499486647979202</v>
      </c>
      <c r="AE146" s="165">
        <v>0.88624276707338989</v>
      </c>
      <c r="AF146" s="118">
        <v>-0.10534591117826952</v>
      </c>
      <c r="AH146" s="208">
        <v>-1.0789188629445334E-4</v>
      </c>
      <c r="AI146" s="196" t="str">
        <f t="shared" si="72"/>
        <v>ns</v>
      </c>
      <c r="AJ146" s="199"/>
      <c r="AK146" s="208">
        <v>-0.43499486647979202</v>
      </c>
      <c r="AL146" s="196" t="str">
        <f t="shared" si="73"/>
        <v>ns</v>
      </c>
      <c r="AM146" s="199"/>
      <c r="AN146" s="208">
        <v>0</v>
      </c>
      <c r="AO146" s="196" t="str">
        <f t="shared" si="78"/>
        <v>ns</v>
      </c>
      <c r="AS146" s="146" t="b">
        <f t="shared" si="74"/>
        <v>0</v>
      </c>
      <c r="AT146" s="146" t="b">
        <f t="shared" si="75"/>
        <v>0</v>
      </c>
      <c r="AU146" s="146" t="b">
        <f t="shared" si="76"/>
        <v>1</v>
      </c>
      <c r="AV146" s="146" t="b">
        <f t="shared" si="77"/>
        <v>1</v>
      </c>
    </row>
    <row r="147" spans="1:49" ht="13">
      <c r="A147" s="26" t="s">
        <v>219</v>
      </c>
      <c r="B147" s="33" t="s">
        <v>62</v>
      </c>
      <c r="C147" s="73">
        <v>51</v>
      </c>
      <c r="D147" s="73">
        <v>123</v>
      </c>
      <c r="E147" s="73">
        <v>96</v>
      </c>
      <c r="F147" s="73">
        <v>58</v>
      </c>
      <c r="G147" s="74">
        <f t="shared" si="71"/>
        <v>328</v>
      </c>
      <c r="H147" s="73">
        <v>80.474100081194905</v>
      </c>
      <c r="I147" s="73">
        <v>106.173489427536</v>
      </c>
      <c r="J147" s="73">
        <v>111.607125386931</v>
      </c>
      <c r="K147" s="73">
        <v>70.665048454351592</v>
      </c>
      <c r="L147" s="74">
        <v>368.91976335001402</v>
      </c>
      <c r="M147" s="164">
        <v>86.660368967125905</v>
      </c>
      <c r="N147" s="164">
        <v>112.140990193863</v>
      </c>
      <c r="O147" s="164">
        <v>95.277182816494786</v>
      </c>
      <c r="P147" s="164">
        <v>72.005583364232095</v>
      </c>
      <c r="Q147" s="74">
        <v>366.084125341716</v>
      </c>
      <c r="R147" s="164">
        <v>97.185116626458793</v>
      </c>
      <c r="S147" s="164">
        <v>123.82048271845298</v>
      </c>
      <c r="T147" s="164">
        <v>110.594940692786</v>
      </c>
      <c r="U147" s="164">
        <v>135.05296486642601</v>
      </c>
      <c r="V147" s="74">
        <v>466.65350490412402</v>
      </c>
      <c r="W147" s="164">
        <v>108.576916250436</v>
      </c>
      <c r="X147" s="164">
        <v>134.665365221755</v>
      </c>
      <c r="Y147" s="164">
        <v>131.66694098021699</v>
      </c>
      <c r="Z147" s="164">
        <v>135.63026635420491</v>
      </c>
      <c r="AA147" s="74">
        <v>510.53948880661301</v>
      </c>
      <c r="AB147" s="74">
        <v>78.520410758308998</v>
      </c>
      <c r="AC147" s="164">
        <v>61.907815439953502</v>
      </c>
      <c r="AD147" s="164">
        <v>89.442027665479003</v>
      </c>
      <c r="AE147" s="164">
        <v>90.3137861129687</v>
      </c>
      <c r="AF147" s="74">
        <v>320.18403997670998</v>
      </c>
      <c r="AH147" s="206">
        <v>135.63026635420491</v>
      </c>
      <c r="AI147" s="196">
        <f t="shared" si="72"/>
        <v>-0.33411775600948879</v>
      </c>
      <c r="AJ147" s="196"/>
      <c r="AK147" s="206">
        <v>89.442027665479003</v>
      </c>
      <c r="AL147" s="196">
        <f t="shared" si="73"/>
        <v>9.7466310888003616E-3</v>
      </c>
      <c r="AM147" s="196"/>
      <c r="AN147" s="206">
        <v>466.65350490412402</v>
      </c>
      <c r="AO147" s="196">
        <f t="shared" si="78"/>
        <v>9.4044046474065501E-2</v>
      </c>
      <c r="AS147" s="146" t="b">
        <f t="shared" si="74"/>
        <v>0</v>
      </c>
      <c r="AT147" s="146" t="b">
        <f t="shared" si="75"/>
        <v>0</v>
      </c>
      <c r="AU147" s="146" t="b">
        <f t="shared" si="76"/>
        <v>1</v>
      </c>
      <c r="AV147" s="146" t="b">
        <f t="shared" si="77"/>
        <v>1</v>
      </c>
    </row>
    <row r="148" spans="1:49" ht="13">
      <c r="A148" s="26" t="s">
        <v>220</v>
      </c>
      <c r="B148" s="34" t="s">
        <v>64</v>
      </c>
      <c r="C148" s="113">
        <v>-24</v>
      </c>
      <c r="D148" s="113">
        <v>-32</v>
      </c>
      <c r="E148" s="113">
        <v>-27</v>
      </c>
      <c r="F148" s="113">
        <v>-19</v>
      </c>
      <c r="G148" s="118">
        <f t="shared" si="71"/>
        <v>-102</v>
      </c>
      <c r="H148" s="113">
        <v>-26.986817415973501</v>
      </c>
      <c r="I148" s="113">
        <v>-29.849179673987599</v>
      </c>
      <c r="J148" s="113">
        <v>-32.233018746427099</v>
      </c>
      <c r="K148" s="113">
        <v>-21.5460943733435</v>
      </c>
      <c r="L148" s="118">
        <v>-110.61511020973199</v>
      </c>
      <c r="M148" s="165">
        <v>-26.0512363409015</v>
      </c>
      <c r="N148" s="165">
        <v>-31.116482901389599</v>
      </c>
      <c r="O148" s="165">
        <v>-28.302336826911802</v>
      </c>
      <c r="P148" s="165">
        <v>-20.7604736383961</v>
      </c>
      <c r="Q148" s="118">
        <v>-106.2305297075991</v>
      </c>
      <c r="R148" s="165">
        <v>-27.493504010058199</v>
      </c>
      <c r="S148" s="165">
        <v>-33.674116828624001</v>
      </c>
      <c r="T148" s="165">
        <v>-30.302552219222402</v>
      </c>
      <c r="U148" s="165">
        <v>-33.311062504614</v>
      </c>
      <c r="V148" s="118">
        <v>-124.781235562519</v>
      </c>
      <c r="W148" s="165">
        <v>-29.262710209709098</v>
      </c>
      <c r="X148" s="165">
        <v>-36.401806361596101</v>
      </c>
      <c r="Y148" s="165">
        <v>-34.939796637120601</v>
      </c>
      <c r="Z148" s="165">
        <v>-31.220920634711899</v>
      </c>
      <c r="AA148" s="118">
        <v>-131.82523384313799</v>
      </c>
      <c r="AB148" s="118">
        <v>-22.720567311278099</v>
      </c>
      <c r="AC148" s="165">
        <v>-25.3780896277921</v>
      </c>
      <c r="AD148" s="165">
        <v>-26.484336994454601</v>
      </c>
      <c r="AE148" s="165">
        <v>-20.634528142770897</v>
      </c>
      <c r="AF148" s="118">
        <v>-95.217522076295708</v>
      </c>
      <c r="AH148" s="208">
        <v>-31.220920634711899</v>
      </c>
      <c r="AI148" s="196">
        <f t="shared" si="72"/>
        <v>-0.33908008722109517</v>
      </c>
      <c r="AJ148" s="199"/>
      <c r="AK148" s="208">
        <v>-26.484336994454601</v>
      </c>
      <c r="AL148" s="196">
        <f t="shared" si="73"/>
        <v>-0.22087805531656546</v>
      </c>
      <c r="AM148" s="199"/>
      <c r="AN148" s="208">
        <v>-124.781235562519</v>
      </c>
      <c r="AO148" s="196">
        <f t="shared" si="78"/>
        <v>5.6450781632866098E-2</v>
      </c>
      <c r="AS148" s="146" t="b">
        <f t="shared" si="74"/>
        <v>0</v>
      </c>
      <c r="AT148" s="146" t="b">
        <f t="shared" si="75"/>
        <v>0</v>
      </c>
      <c r="AU148" s="146" t="b">
        <f t="shared" si="76"/>
        <v>1</v>
      </c>
      <c r="AV148" s="146" t="b">
        <f t="shared" si="77"/>
        <v>1</v>
      </c>
    </row>
    <row r="149" spans="1:49" ht="13">
      <c r="A149" s="26" t="s">
        <v>221</v>
      </c>
      <c r="B149" s="41" t="s">
        <v>66</v>
      </c>
      <c r="C149" s="74">
        <v>27</v>
      </c>
      <c r="D149" s="74">
        <v>91</v>
      </c>
      <c r="E149" s="74">
        <v>69</v>
      </c>
      <c r="F149" s="74">
        <v>39</v>
      </c>
      <c r="G149" s="74">
        <f t="shared" si="71"/>
        <v>226</v>
      </c>
      <c r="H149" s="74">
        <v>53.4872826652215</v>
      </c>
      <c r="I149" s="74">
        <v>76.324309753547993</v>
      </c>
      <c r="J149" s="74">
        <v>79.374106640504195</v>
      </c>
      <c r="K149" s="74">
        <v>49.118954081008198</v>
      </c>
      <c r="L149" s="74">
        <v>258.30465314028203</v>
      </c>
      <c r="M149" s="167">
        <v>60.609132626224401</v>
      </c>
      <c r="N149" s="167">
        <v>81.024507292473601</v>
      </c>
      <c r="O149" s="167">
        <v>66.974845989582988</v>
      </c>
      <c r="P149" s="167">
        <v>51.245109725835903</v>
      </c>
      <c r="Q149" s="74">
        <v>259.85359563411703</v>
      </c>
      <c r="R149" s="167">
        <v>69.691612616400505</v>
      </c>
      <c r="S149" s="167">
        <v>90.146365889829298</v>
      </c>
      <c r="T149" s="167">
        <v>80.29238847356379</v>
      </c>
      <c r="U149" s="167">
        <v>101.74190236181209</v>
      </c>
      <c r="V149" s="74">
        <v>341.872269341606</v>
      </c>
      <c r="W149" s="167">
        <v>79.314206040726702</v>
      </c>
      <c r="X149" s="167">
        <v>98.263558860159407</v>
      </c>
      <c r="Y149" s="167">
        <v>96.727144343096001</v>
      </c>
      <c r="Z149" s="167">
        <v>104.409345719493</v>
      </c>
      <c r="AA149" s="74">
        <v>378.71425496347501</v>
      </c>
      <c r="AB149" s="74">
        <v>55.799843447030895</v>
      </c>
      <c r="AC149" s="167">
        <v>36.529725812161502</v>
      </c>
      <c r="AD149" s="167">
        <v>62.957690671024402</v>
      </c>
      <c r="AE149" s="167">
        <v>69.679257970197895</v>
      </c>
      <c r="AF149" s="74">
        <v>224.966517900415</v>
      </c>
      <c r="AH149" s="206">
        <v>104.409345719493</v>
      </c>
      <c r="AI149" s="196">
        <f t="shared" si="72"/>
        <v>-0.33263389890978956</v>
      </c>
      <c r="AJ149" s="196"/>
      <c r="AK149" s="206">
        <v>62.957690671024402</v>
      </c>
      <c r="AL149" s="196">
        <f t="shared" si="73"/>
        <v>0.1067632441332067</v>
      </c>
      <c r="AM149" s="196"/>
      <c r="AN149" s="206">
        <v>341.872269341606</v>
      </c>
      <c r="AO149" s="196">
        <f t="shared" si="78"/>
        <v>0.1077653525184159</v>
      </c>
      <c r="AS149" s="146" t="b">
        <f t="shared" si="74"/>
        <v>0</v>
      </c>
      <c r="AT149" s="146" t="b">
        <f t="shared" si="75"/>
        <v>0</v>
      </c>
      <c r="AU149" s="146" t="b">
        <f t="shared" si="76"/>
        <v>1</v>
      </c>
      <c r="AV149" s="146" t="b">
        <f t="shared" si="77"/>
        <v>1</v>
      </c>
    </row>
    <row r="150" spans="1:49" ht="13">
      <c r="A150" s="26"/>
      <c r="H150" s="113"/>
      <c r="I150" s="113"/>
      <c r="J150" s="113"/>
      <c r="K150" s="113"/>
      <c r="M150" s="165"/>
      <c r="N150" s="165"/>
      <c r="O150" s="165"/>
      <c r="P150" s="165"/>
      <c r="R150" s="165"/>
      <c r="S150" s="165"/>
      <c r="T150" s="165"/>
      <c r="U150" s="165"/>
      <c r="W150" s="165"/>
      <c r="X150" s="165"/>
      <c r="Y150" s="165"/>
      <c r="Z150" s="165"/>
      <c r="AA150" s="165"/>
      <c r="AB150" s="165"/>
      <c r="AC150" s="165"/>
      <c r="AD150" s="165"/>
      <c r="AE150" s="165"/>
      <c r="AF150" s="165"/>
      <c r="AH150" s="208"/>
      <c r="AI150" s="196" t="str">
        <f t="shared" ref="AI150" si="79">IF(ISERROR($AD150/AH150),"ns",IF($AD150/AH150&gt;200%,"x"&amp;(ROUND($AD150/AH150,1)),IF($AD150/AH150&lt;0,"ns",$AD150/AH150-1)))</f>
        <v>ns</v>
      </c>
      <c r="AJ150" s="205"/>
      <c r="AK150" s="208"/>
      <c r="AL150" s="196" t="str">
        <f t="shared" ref="AL150" si="80">IF(ISERROR($AD150/AK150),"ns",IF($AD150/AK150&gt;200%,"x"&amp;(ROUND($AD150/AK150,1)),IF($AD150/AK150&lt;0,"ns",$AD150/AK150-1)))</f>
        <v>ns</v>
      </c>
      <c r="AM150" s="205"/>
      <c r="AN150" s="208"/>
      <c r="AO150" s="205"/>
    </row>
    <row r="151" spans="1:49" ht="16" thickBot="1">
      <c r="A151" s="26"/>
      <c r="B151" s="114" t="s">
        <v>222</v>
      </c>
      <c r="C151" s="115"/>
      <c r="D151" s="115"/>
      <c r="E151" s="115"/>
      <c r="F151" s="115"/>
      <c r="G151" s="115"/>
      <c r="H151" s="180"/>
      <c r="I151" s="180"/>
      <c r="J151" s="180"/>
      <c r="K151" s="180"/>
      <c r="L151" s="115"/>
      <c r="M151" s="181"/>
      <c r="N151" s="181"/>
      <c r="O151" s="181"/>
      <c r="P151" s="181"/>
      <c r="Q151" s="115"/>
      <c r="R151" s="181"/>
      <c r="S151" s="181"/>
      <c r="T151" s="181"/>
      <c r="U151" s="181"/>
      <c r="V151" s="115"/>
      <c r="W151" s="181"/>
      <c r="X151" s="181"/>
      <c r="Y151" s="181"/>
      <c r="Z151" s="181"/>
      <c r="AA151" s="181"/>
      <c r="AB151" s="181"/>
      <c r="AC151" s="181"/>
      <c r="AD151" s="181"/>
      <c r="AE151" s="181"/>
      <c r="AF151" s="181"/>
      <c r="AH151" s="223"/>
      <c r="AI151" s="205"/>
      <c r="AJ151" s="205"/>
      <c r="AK151" s="223"/>
      <c r="AL151" s="205"/>
      <c r="AM151" s="205"/>
      <c r="AN151" s="223"/>
      <c r="AO151" s="205"/>
    </row>
    <row r="152" spans="1:49" ht="13">
      <c r="A152" s="26"/>
      <c r="H152" s="113"/>
      <c r="I152" s="113"/>
      <c r="J152" s="113"/>
      <c r="K152" s="113"/>
      <c r="M152" s="165"/>
      <c r="N152" s="165"/>
      <c r="O152" s="165"/>
      <c r="P152" s="165"/>
      <c r="R152" s="165"/>
      <c r="S152" s="165"/>
      <c r="T152" s="165"/>
      <c r="U152" s="165"/>
      <c r="W152" s="165"/>
      <c r="X152" s="165"/>
      <c r="Y152" s="165"/>
      <c r="Z152" s="165"/>
      <c r="AA152" s="165"/>
      <c r="AB152" s="165"/>
      <c r="AC152" s="165"/>
      <c r="AD152" s="165"/>
      <c r="AE152" s="165"/>
      <c r="AF152" s="165"/>
      <c r="AH152" s="208"/>
      <c r="AI152" s="205"/>
      <c r="AJ152" s="205"/>
      <c r="AK152" s="208"/>
      <c r="AL152" s="205"/>
      <c r="AM152" s="205"/>
      <c r="AN152" s="208"/>
      <c r="AO152" s="205"/>
    </row>
    <row r="153" spans="1:49" ht="26">
      <c r="A153" s="26"/>
      <c r="B153" s="116" t="s">
        <v>36</v>
      </c>
      <c r="C153" s="117" t="str">
        <f t="shared" ref="C153:AF153" si="81">C$14</f>
        <v>Q1-15
Underlying</v>
      </c>
      <c r="D153" s="117" t="str">
        <f t="shared" si="81"/>
        <v>Q2-15
Underlying</v>
      </c>
      <c r="E153" s="117" t="str">
        <f t="shared" si="81"/>
        <v>Q3-15
Underlying</v>
      </c>
      <c r="F153" s="117" t="str">
        <f t="shared" si="81"/>
        <v>Q4-15
Underlying</v>
      </c>
      <c r="G153" s="117" t="str">
        <f t="shared" si="81"/>
        <v>FY-2015
Underlying</v>
      </c>
      <c r="H153" s="182" t="str">
        <f t="shared" si="81"/>
        <v>Q1-16
Underlying</v>
      </c>
      <c r="I153" s="182" t="str">
        <f t="shared" si="81"/>
        <v>Q2-16
Underlying</v>
      </c>
      <c r="J153" s="182" t="str">
        <f t="shared" si="81"/>
        <v>Q3-16
Underlying</v>
      </c>
      <c r="K153" s="117" t="str">
        <f t="shared" si="81"/>
        <v>Q4-16
Underlying</v>
      </c>
      <c r="L153" s="117" t="str">
        <f t="shared" si="81"/>
        <v>FY-2016
Underlying</v>
      </c>
      <c r="M153" s="168" t="str">
        <f t="shared" si="81"/>
        <v>Q1-17
Underlying</v>
      </c>
      <c r="N153" s="168" t="str">
        <f t="shared" si="81"/>
        <v>Q2-17
Underlying</v>
      </c>
      <c r="O153" s="168" t="str">
        <f t="shared" si="81"/>
        <v>Q3-17
Underlying</v>
      </c>
      <c r="P153" s="168" t="str">
        <f t="shared" si="81"/>
        <v>Q4-17
Underlying</v>
      </c>
      <c r="Q153" s="117" t="str">
        <f t="shared" si="81"/>
        <v>FY-2017
Underlying</v>
      </c>
      <c r="R153" s="168" t="str">
        <f t="shared" si="81"/>
        <v>Q1-18
Underlying</v>
      </c>
      <c r="S153" s="168" t="str">
        <f t="shared" si="81"/>
        <v>Q2-18
Underlying</v>
      </c>
      <c r="T153" s="168" t="str">
        <f t="shared" si="81"/>
        <v>Q3-18
Underlying</v>
      </c>
      <c r="U153" s="168" t="str">
        <f t="shared" si="81"/>
        <v>Q4-18
Underlying</v>
      </c>
      <c r="V153" s="117" t="str">
        <f t="shared" si="81"/>
        <v>FY-2018
Underlying</v>
      </c>
      <c r="W153" s="168" t="str">
        <f t="shared" si="81"/>
        <v>Q1-19
Underlying</v>
      </c>
      <c r="X153" s="168" t="str">
        <f t="shared" si="81"/>
        <v>Q2-19
Underlying</v>
      </c>
      <c r="Y153" s="168" t="str">
        <f t="shared" si="81"/>
        <v>Q3-19
Underlying</v>
      </c>
      <c r="Z153" s="168" t="str">
        <f t="shared" si="81"/>
        <v>Q4-19
Underlying</v>
      </c>
      <c r="AA153" s="168" t="str">
        <f t="shared" si="81"/>
        <v>FY-2019
Underlying</v>
      </c>
      <c r="AB153" s="168" t="str">
        <f t="shared" si="81"/>
        <v>Q1-20
Underlying</v>
      </c>
      <c r="AC153" s="168" t="str">
        <f t="shared" si="81"/>
        <v>Q2-20
Underlying</v>
      </c>
      <c r="AD153" s="168" t="str">
        <f t="shared" si="81"/>
        <v>Q3-20
Underlying</v>
      </c>
      <c r="AE153" s="168" t="str">
        <f t="shared" si="81"/>
        <v>Q4-20
Underlying</v>
      </c>
      <c r="AF153" s="168" t="str">
        <f t="shared" si="81"/>
        <v>FY-2020
Underlying</v>
      </c>
      <c r="AH153" s="162" t="str">
        <f t="shared" ref="AH153" si="82">AH$14</f>
        <v>Q4-19
Underlying</v>
      </c>
      <c r="AI153" s="163" t="str">
        <f>AI$14</f>
        <v>Q4/Q4</v>
      </c>
      <c r="AJ153" s="163"/>
      <c r="AK153" s="162" t="str">
        <f>AK$14</f>
        <v>Q3-20
Underlying</v>
      </c>
      <c r="AL153" s="163" t="str">
        <f>AL$14</f>
        <v>Q4/Q3</v>
      </c>
      <c r="AM153" s="163"/>
      <c r="AN153" s="162" t="str">
        <f>AN$14</f>
        <v>FY-2018
Underlying</v>
      </c>
      <c r="AO153" s="163" t="str">
        <f>AO$14</f>
        <v>FY/FY</v>
      </c>
    </row>
    <row r="154" spans="1:49" ht="13">
      <c r="A154" s="26"/>
      <c r="B154" s="31"/>
      <c r="H154" s="113"/>
      <c r="I154" s="113"/>
      <c r="J154" s="113"/>
      <c r="K154" s="113"/>
      <c r="M154" s="165"/>
      <c r="N154" s="165"/>
      <c r="O154" s="165"/>
      <c r="P154" s="165"/>
      <c r="R154" s="165"/>
      <c r="S154" s="165"/>
      <c r="T154" s="165"/>
      <c r="U154" s="165"/>
      <c r="W154" s="165"/>
      <c r="X154" s="165"/>
      <c r="Y154" s="165"/>
      <c r="Z154" s="165"/>
      <c r="AA154" s="165"/>
      <c r="AB154" s="165"/>
      <c r="AC154" s="165"/>
      <c r="AD154" s="165"/>
      <c r="AE154" s="165"/>
      <c r="AF154" s="165"/>
      <c r="AH154" s="208"/>
      <c r="AI154" s="205"/>
      <c r="AJ154" s="205"/>
      <c r="AK154" s="208"/>
      <c r="AL154" s="205"/>
      <c r="AM154" s="205"/>
      <c r="AN154" s="208"/>
      <c r="AO154" s="205"/>
    </row>
    <row r="155" spans="1:49" ht="13">
      <c r="A155" s="26" t="s">
        <v>223</v>
      </c>
      <c r="B155" s="33" t="s">
        <v>38</v>
      </c>
      <c r="C155" s="73">
        <v>418</v>
      </c>
      <c r="D155" s="73">
        <v>449</v>
      </c>
      <c r="E155" s="73">
        <v>406</v>
      </c>
      <c r="F155" s="73">
        <v>416</v>
      </c>
      <c r="G155" s="74">
        <f t="shared" ref="G155:G168" si="83">SUM(C155:F155)</f>
        <v>1689</v>
      </c>
      <c r="H155" s="73">
        <v>398.029</v>
      </c>
      <c r="I155" s="73">
        <v>413.238</v>
      </c>
      <c r="J155" s="87">
        <v>405.56799999999998</v>
      </c>
      <c r="K155" s="87">
        <v>408.94400000000002</v>
      </c>
      <c r="L155" s="74">
        <v>1625.779</v>
      </c>
      <c r="M155" s="169">
        <v>400.43200000000002</v>
      </c>
      <c r="N155" s="169">
        <v>436.18400000000003</v>
      </c>
      <c r="O155" s="169">
        <v>412.48500000000001</v>
      </c>
      <c r="P155" s="169">
        <v>412.49400000000003</v>
      </c>
      <c r="Q155" s="74">
        <v>1661.595</v>
      </c>
      <c r="R155" s="169">
        <v>470.78199999999998</v>
      </c>
      <c r="S155" s="169">
        <v>476.649</v>
      </c>
      <c r="T155" s="169">
        <v>452.601</v>
      </c>
      <c r="U155" s="169">
        <v>484.55200000000002</v>
      </c>
      <c r="V155" s="74">
        <v>1884.5840000000001</v>
      </c>
      <c r="W155" s="169">
        <v>452.34300000000002</v>
      </c>
      <c r="X155" s="169">
        <v>482.63</v>
      </c>
      <c r="Y155" s="169">
        <v>462.15800000000002</v>
      </c>
      <c r="Z155" s="169">
        <v>485.41500000000002</v>
      </c>
      <c r="AA155" s="74">
        <v>1882.546</v>
      </c>
      <c r="AB155" s="74">
        <v>444.23500000000001</v>
      </c>
      <c r="AC155" s="169">
        <v>430.57900000000001</v>
      </c>
      <c r="AD155" s="169">
        <v>461.71100000000001</v>
      </c>
      <c r="AE155" s="169">
        <v>490.00299999999999</v>
      </c>
      <c r="AF155" s="74">
        <v>1826.528</v>
      </c>
      <c r="AH155" s="210">
        <v>485.41500000000002</v>
      </c>
      <c r="AI155" s="196">
        <f t="shared" ref="AI155:AI168" si="84">IF(ISERROR($AE155/AH155),"ns",IF($AE155/AH155&gt;200%,"x"&amp;(ROUND($AE155/AH155,1)),IF($AE155/AH155&lt;0,"ns",$AE155/AH155-1)))</f>
        <v>9.4517062719527978E-3</v>
      </c>
      <c r="AJ155" s="196"/>
      <c r="AK155" s="210">
        <v>461.71100000000001</v>
      </c>
      <c r="AL155" s="196">
        <f t="shared" ref="AL155:AL168" si="85">IF(ISERROR($AE155/AK155),"ns",IF($AE155/AK155&gt;200%,"x"&amp;(ROUND($AE155/AK155,1)),IF($AE155/AK155&lt;0,"ns",$AE155/AK155-1)))</f>
        <v>6.1276426162686137E-2</v>
      </c>
      <c r="AM155" s="196"/>
      <c r="AN155" s="210">
        <v>1884.5840000000001</v>
      </c>
      <c r="AO155" s="196">
        <f>IF(ISERROR($AA155/AN155),"ns",IF($AA155/AN155&gt;200%,"x"&amp;(ROUND($AA155/AN155,1)),IF($AA155/AN155&lt;0,"ns",$AA155/AN155-1)))</f>
        <v>-1.0814057638184327E-3</v>
      </c>
      <c r="AS155" s="146" t="b">
        <f t="shared" ref="AS155:AS168" si="86">AH155=X155</f>
        <v>0</v>
      </c>
      <c r="AT155" s="146" t="b">
        <f t="shared" ref="AT155:AT168" si="87">AK155=AB155</f>
        <v>0</v>
      </c>
      <c r="AU155" s="146" t="b">
        <f t="shared" ref="AU155:AU168" si="88">AN155=V155</f>
        <v>1</v>
      </c>
      <c r="AV155" s="146" t="b">
        <f t="shared" ref="AV155:AV168" si="89">V155=(R:R+S:S+T:T+U:U)</f>
        <v>1</v>
      </c>
    </row>
    <row r="156" spans="1:49" ht="13">
      <c r="A156" s="26" t="s">
        <v>224</v>
      </c>
      <c r="B156" s="34" t="s">
        <v>40</v>
      </c>
      <c r="C156" s="113">
        <v>-231</v>
      </c>
      <c r="D156" s="113">
        <v>-235</v>
      </c>
      <c r="E156" s="113">
        <v>-230</v>
      </c>
      <c r="F156" s="113">
        <v>-279</v>
      </c>
      <c r="G156" s="118">
        <f t="shared" si="83"/>
        <v>-975</v>
      </c>
      <c r="H156" s="107">
        <v>-233.23699999999999</v>
      </c>
      <c r="I156" s="107">
        <v>-237.93600000000001</v>
      </c>
      <c r="J156" s="107">
        <v>-231.947</v>
      </c>
      <c r="K156" s="107">
        <v>-272.12700000000001</v>
      </c>
      <c r="L156" s="108">
        <v>-975.24700000000007</v>
      </c>
      <c r="M156" s="107">
        <v>-240.01900000000001</v>
      </c>
      <c r="N156" s="107">
        <v>-251.209</v>
      </c>
      <c r="O156" s="107">
        <v>-242.92500000000001</v>
      </c>
      <c r="P156" s="107">
        <v>-274.68400000000003</v>
      </c>
      <c r="Q156" s="108">
        <v>-1008.837</v>
      </c>
      <c r="R156" s="107">
        <v>-305.31099999999998</v>
      </c>
      <c r="S156" s="107">
        <v>-302.96299999999997</v>
      </c>
      <c r="T156" s="107">
        <v>-282.95</v>
      </c>
      <c r="U156" s="107">
        <v>-320.33499999999998</v>
      </c>
      <c r="V156" s="108">
        <v>-1211.559</v>
      </c>
      <c r="W156" s="107">
        <v>-299.30200000000002</v>
      </c>
      <c r="X156" s="107">
        <v>-302.04700000000003</v>
      </c>
      <c r="Y156" s="107">
        <v>-283.31299999999999</v>
      </c>
      <c r="Z156" s="107">
        <v>-317.30899999999997</v>
      </c>
      <c r="AA156" s="108">
        <v>-1201.971</v>
      </c>
      <c r="AB156" s="108">
        <v>-294.49200000000002</v>
      </c>
      <c r="AC156" s="107">
        <v>-297.85500000000002</v>
      </c>
      <c r="AD156" s="107">
        <v>-281.78399999999999</v>
      </c>
      <c r="AE156" s="107">
        <v>-320.81600000000003</v>
      </c>
      <c r="AF156" s="108">
        <v>-1194.9469999999999</v>
      </c>
      <c r="AH156" s="207">
        <v>-317.30899999999997</v>
      </c>
      <c r="AI156" s="196">
        <f t="shared" si="84"/>
        <v>1.1052318087416468E-2</v>
      </c>
      <c r="AJ156" s="199"/>
      <c r="AK156" s="207">
        <v>-281.78399999999999</v>
      </c>
      <c r="AL156" s="196">
        <f t="shared" si="85"/>
        <v>0.13851744598699733</v>
      </c>
      <c r="AM156" s="199"/>
      <c r="AN156" s="207">
        <v>-1211.559</v>
      </c>
      <c r="AO156" s="196">
        <f t="shared" ref="AO156:AO168" si="90">IF(ISERROR($AA156/AN156),"ns",IF($AA156/AN156&gt;200%,"x"&amp;(ROUND($AA156/AN156,1)),IF($AA156/AN156&lt;0,"ns",$AA156/AN156-1)))</f>
        <v>-7.913770604650705E-3</v>
      </c>
      <c r="AS156" s="146" t="b">
        <f t="shared" si="86"/>
        <v>0</v>
      </c>
      <c r="AT156" s="146" t="b">
        <f t="shared" si="87"/>
        <v>0</v>
      </c>
      <c r="AU156" s="146" t="b">
        <f t="shared" si="88"/>
        <v>1</v>
      </c>
      <c r="AV156" s="146" t="b">
        <f t="shared" si="89"/>
        <v>1</v>
      </c>
    </row>
    <row r="157" spans="1:49" ht="13">
      <c r="A157" s="109" t="s">
        <v>225</v>
      </c>
      <c r="B157" s="36" t="s">
        <v>42</v>
      </c>
      <c r="C157" s="110"/>
      <c r="D157" s="110"/>
      <c r="E157" s="110"/>
      <c r="F157" s="111"/>
      <c r="G157" s="112"/>
      <c r="H157" s="111">
        <v>-8.06</v>
      </c>
      <c r="I157" s="111">
        <v>-2.1399999999999988</v>
      </c>
      <c r="J157" s="111">
        <v>0</v>
      </c>
      <c r="K157" s="111">
        <v>0</v>
      </c>
      <c r="L157" s="112">
        <v>-10.199999999999999</v>
      </c>
      <c r="M157" s="111">
        <v>-10.199999999999999</v>
      </c>
      <c r="N157" s="111">
        <v>-0.29000000000000092</v>
      </c>
      <c r="O157" s="111">
        <v>0</v>
      </c>
      <c r="P157" s="111">
        <v>0</v>
      </c>
      <c r="Q157" s="112">
        <v>-10.49</v>
      </c>
      <c r="R157" s="111">
        <v>-16.709499999999998</v>
      </c>
      <c r="S157" s="111">
        <v>-5.0904999999999996</v>
      </c>
      <c r="T157" s="111">
        <v>0</v>
      </c>
      <c r="U157" s="111">
        <v>0</v>
      </c>
      <c r="V157" s="112">
        <v>-21.799999999999997</v>
      </c>
      <c r="W157" s="111">
        <v>-15.16</v>
      </c>
      <c r="X157" s="111">
        <v>-6.9726237600000012</v>
      </c>
      <c r="Y157" s="111">
        <v>0</v>
      </c>
      <c r="Z157" s="111">
        <v>-1.4269999999783067E-4</v>
      </c>
      <c r="AA157" s="112">
        <v>-22.132766459999999</v>
      </c>
      <c r="AB157" s="112">
        <v>-15.85563</v>
      </c>
      <c r="AC157" s="111">
        <v>-9.4279275299999998</v>
      </c>
      <c r="AD157" s="111">
        <v>0</v>
      </c>
      <c r="AE157" s="111">
        <v>0</v>
      </c>
      <c r="AF157" s="112">
        <v>-25.28355753</v>
      </c>
      <c r="AG157" s="67"/>
      <c r="AH157" s="200">
        <v>-1.4269999999783067E-4</v>
      </c>
      <c r="AI157" s="196">
        <f t="shared" si="84"/>
        <v>-1</v>
      </c>
      <c r="AJ157" s="201"/>
      <c r="AK157" s="200">
        <v>0</v>
      </c>
      <c r="AL157" s="196" t="str">
        <f t="shared" si="85"/>
        <v>ns</v>
      </c>
      <c r="AM157" s="201"/>
      <c r="AN157" s="200">
        <v>-21.799999999999997</v>
      </c>
      <c r="AO157" s="196">
        <f t="shared" si="90"/>
        <v>1.5264516513761484E-2</v>
      </c>
      <c r="AP157" s="202"/>
      <c r="AQ157" s="202"/>
      <c r="AR157" s="202"/>
      <c r="AS157" s="202" t="b">
        <f t="shared" si="86"/>
        <v>0</v>
      </c>
      <c r="AT157" s="202" t="b">
        <f t="shared" si="87"/>
        <v>0</v>
      </c>
      <c r="AU157" s="202" t="b">
        <f t="shared" si="88"/>
        <v>1</v>
      </c>
      <c r="AV157" s="202" t="b">
        <f t="shared" si="89"/>
        <v>1</v>
      </c>
      <c r="AW157" s="202"/>
    </row>
    <row r="158" spans="1:49" ht="13">
      <c r="A158" s="26" t="s">
        <v>226</v>
      </c>
      <c r="B158" s="33" t="s">
        <v>44</v>
      </c>
      <c r="C158" s="73">
        <v>187</v>
      </c>
      <c r="D158" s="73">
        <v>214</v>
      </c>
      <c r="E158" s="73">
        <v>176</v>
      </c>
      <c r="F158" s="73">
        <v>137</v>
      </c>
      <c r="G158" s="74">
        <f t="shared" si="83"/>
        <v>714</v>
      </c>
      <c r="H158" s="73">
        <v>164.792</v>
      </c>
      <c r="I158" s="73">
        <v>175.30199999999999</v>
      </c>
      <c r="J158" s="87">
        <v>173.62100000000001</v>
      </c>
      <c r="K158" s="87">
        <v>136.81700000000001</v>
      </c>
      <c r="L158" s="74">
        <v>650.53200000000004</v>
      </c>
      <c r="M158" s="169">
        <v>160.41300000000001</v>
      </c>
      <c r="N158" s="169">
        <v>184.97499999999999</v>
      </c>
      <c r="O158" s="169">
        <v>169.56</v>
      </c>
      <c r="P158" s="169">
        <v>137.81</v>
      </c>
      <c r="Q158" s="74">
        <v>652.75800000000004</v>
      </c>
      <c r="R158" s="169">
        <v>165.471</v>
      </c>
      <c r="S158" s="169">
        <v>173.68599999999998</v>
      </c>
      <c r="T158" s="169">
        <v>169.65100000000001</v>
      </c>
      <c r="U158" s="169">
        <v>164.21699999999998</v>
      </c>
      <c r="V158" s="74">
        <v>673.02499999999998</v>
      </c>
      <c r="W158" s="169">
        <v>153.041</v>
      </c>
      <c r="X158" s="169">
        <v>180.583</v>
      </c>
      <c r="Y158" s="169">
        <v>178.845</v>
      </c>
      <c r="Z158" s="169">
        <v>168.10599999999999</v>
      </c>
      <c r="AA158" s="74">
        <v>680.57500000000005</v>
      </c>
      <c r="AB158" s="74">
        <v>149.74299999999999</v>
      </c>
      <c r="AC158" s="169">
        <v>132.72399999999999</v>
      </c>
      <c r="AD158" s="169">
        <v>179.92699999999999</v>
      </c>
      <c r="AE158" s="169">
        <v>169.18700000000001</v>
      </c>
      <c r="AF158" s="74">
        <v>631.58100000000002</v>
      </c>
      <c r="AH158" s="210">
        <v>168.10599999999999</v>
      </c>
      <c r="AI158" s="196">
        <f t="shared" si="84"/>
        <v>6.4304664913805709E-3</v>
      </c>
      <c r="AJ158" s="196"/>
      <c r="AK158" s="210">
        <v>179.92699999999999</v>
      </c>
      <c r="AL158" s="196">
        <f t="shared" si="85"/>
        <v>-5.9690874632489788E-2</v>
      </c>
      <c r="AM158" s="196"/>
      <c r="AN158" s="210">
        <v>673.02499999999998</v>
      </c>
      <c r="AO158" s="196">
        <f t="shared" si="90"/>
        <v>1.1218008246350442E-2</v>
      </c>
      <c r="AS158" s="146" t="b">
        <f t="shared" si="86"/>
        <v>0</v>
      </c>
      <c r="AT158" s="146" t="b">
        <f t="shared" si="87"/>
        <v>0</v>
      </c>
      <c r="AU158" s="146" t="b">
        <f t="shared" si="88"/>
        <v>1</v>
      </c>
      <c r="AV158" s="146" t="b">
        <f t="shared" si="89"/>
        <v>1</v>
      </c>
    </row>
    <row r="159" spans="1:49" ht="13">
      <c r="A159" s="26" t="s">
        <v>227</v>
      </c>
      <c r="B159" s="34" t="s">
        <v>46</v>
      </c>
      <c r="C159" s="113">
        <v>-99</v>
      </c>
      <c r="D159" s="113">
        <v>-99</v>
      </c>
      <c r="E159" s="113">
        <v>-95</v>
      </c>
      <c r="F159" s="113">
        <v>-96</v>
      </c>
      <c r="G159" s="118">
        <f t="shared" si="83"/>
        <v>-389</v>
      </c>
      <c r="H159" s="113">
        <v>-85.305999999999997</v>
      </c>
      <c r="I159" s="113">
        <v>-82.180999999999997</v>
      </c>
      <c r="J159" s="85">
        <v>-70.537999999999997</v>
      </c>
      <c r="K159" s="85">
        <v>-64.691000000000003</v>
      </c>
      <c r="L159" s="118">
        <v>-302.71600000000001</v>
      </c>
      <c r="M159" s="166">
        <v>-75.805999999999997</v>
      </c>
      <c r="N159" s="166">
        <v>-83.379000000000005</v>
      </c>
      <c r="O159" s="166">
        <v>-79.796999999999997</v>
      </c>
      <c r="P159" s="166">
        <v>-74.988</v>
      </c>
      <c r="Q159" s="118">
        <v>-313.97000000000003</v>
      </c>
      <c r="R159" s="166">
        <v>-78.665999999999997</v>
      </c>
      <c r="S159" s="166">
        <v>-62.15</v>
      </c>
      <c r="T159" s="166">
        <v>-69.930000000000007</v>
      </c>
      <c r="U159" s="166">
        <v>-64.480999999999995</v>
      </c>
      <c r="V159" s="118">
        <v>-275.22699999999998</v>
      </c>
      <c r="W159" s="166">
        <v>-66.762</v>
      </c>
      <c r="X159" s="166">
        <v>-60.984000000000002</v>
      </c>
      <c r="Y159" s="166">
        <v>-61.512999999999998</v>
      </c>
      <c r="Z159" s="166">
        <v>-61.921999999999997</v>
      </c>
      <c r="AA159" s="118">
        <v>-251.18100000000001</v>
      </c>
      <c r="AB159" s="118">
        <v>-82.436999999999998</v>
      </c>
      <c r="AC159" s="166">
        <v>-146.364</v>
      </c>
      <c r="AD159" s="166">
        <v>-86.462999999999994</v>
      </c>
      <c r="AE159" s="166">
        <v>-112.655</v>
      </c>
      <c r="AF159" s="118">
        <v>-427.91899999999998</v>
      </c>
      <c r="AH159" s="207">
        <v>-61.921999999999997</v>
      </c>
      <c r="AI159" s="196">
        <f t="shared" si="84"/>
        <v>0.81930493201123999</v>
      </c>
      <c r="AJ159" s="199"/>
      <c r="AK159" s="207">
        <v>-86.462999999999994</v>
      </c>
      <c r="AL159" s="196">
        <f t="shared" si="85"/>
        <v>0.30292726368504463</v>
      </c>
      <c r="AM159" s="199"/>
      <c r="AN159" s="207">
        <v>-275.22699999999998</v>
      </c>
      <c r="AO159" s="196">
        <f t="shared" si="90"/>
        <v>-8.7367881784853885E-2</v>
      </c>
      <c r="AS159" s="146" t="b">
        <f t="shared" si="86"/>
        <v>0</v>
      </c>
      <c r="AT159" s="146" t="b">
        <f t="shared" si="87"/>
        <v>0</v>
      </c>
      <c r="AU159" s="146" t="b">
        <f t="shared" si="88"/>
        <v>1</v>
      </c>
      <c r="AV159" s="146" t="b">
        <f t="shared" si="89"/>
        <v>1</v>
      </c>
    </row>
    <row r="160" spans="1:49" ht="13">
      <c r="A160" s="26" t="s">
        <v>228</v>
      </c>
      <c r="B160" s="34" t="s">
        <v>50</v>
      </c>
      <c r="C160" s="113">
        <v>0</v>
      </c>
      <c r="D160" s="113">
        <v>0</v>
      </c>
      <c r="E160" s="113">
        <v>0</v>
      </c>
      <c r="F160" s="113">
        <v>0</v>
      </c>
      <c r="G160" s="118">
        <f t="shared" si="83"/>
        <v>0</v>
      </c>
      <c r="H160" s="113">
        <v>0</v>
      </c>
      <c r="I160" s="113">
        <v>0</v>
      </c>
      <c r="J160" s="85">
        <v>0</v>
      </c>
      <c r="K160" s="85">
        <v>0</v>
      </c>
      <c r="L160" s="118">
        <v>0</v>
      </c>
      <c r="M160" s="166">
        <v>0</v>
      </c>
      <c r="N160" s="166">
        <v>0</v>
      </c>
      <c r="O160" s="166">
        <v>0</v>
      </c>
      <c r="P160" s="166">
        <v>0</v>
      </c>
      <c r="Q160" s="118">
        <v>0</v>
      </c>
      <c r="R160" s="166">
        <v>0</v>
      </c>
      <c r="S160" s="166">
        <v>0</v>
      </c>
      <c r="T160" s="166">
        <v>0</v>
      </c>
      <c r="U160" s="166">
        <v>0</v>
      </c>
      <c r="V160" s="118">
        <v>0</v>
      </c>
      <c r="W160" s="166">
        <v>0</v>
      </c>
      <c r="X160" s="166">
        <v>0</v>
      </c>
      <c r="Y160" s="166">
        <v>0</v>
      </c>
      <c r="Z160" s="166">
        <v>0</v>
      </c>
      <c r="AA160" s="118">
        <v>0</v>
      </c>
      <c r="AB160" s="118">
        <v>0</v>
      </c>
      <c r="AC160" s="166">
        <v>0</v>
      </c>
      <c r="AD160" s="166">
        <v>0</v>
      </c>
      <c r="AE160" s="166">
        <v>0</v>
      </c>
      <c r="AF160" s="118">
        <v>0</v>
      </c>
      <c r="AH160" s="207">
        <v>0</v>
      </c>
      <c r="AI160" s="196" t="str">
        <f t="shared" si="84"/>
        <v>ns</v>
      </c>
      <c r="AJ160" s="199"/>
      <c r="AK160" s="207">
        <v>0</v>
      </c>
      <c r="AL160" s="196" t="str">
        <f t="shared" si="85"/>
        <v>ns</v>
      </c>
      <c r="AM160" s="199"/>
      <c r="AN160" s="207">
        <v>0</v>
      </c>
      <c r="AO160" s="196" t="str">
        <f t="shared" si="90"/>
        <v>ns</v>
      </c>
      <c r="AS160" s="146" t="b">
        <f t="shared" si="86"/>
        <v>1</v>
      </c>
      <c r="AT160" s="146" t="b">
        <f t="shared" si="87"/>
        <v>1</v>
      </c>
      <c r="AU160" s="146" t="b">
        <f t="shared" si="88"/>
        <v>1</v>
      </c>
      <c r="AV160" s="146" t="b">
        <f t="shared" si="89"/>
        <v>1</v>
      </c>
    </row>
    <row r="161" spans="1:48" ht="13">
      <c r="A161" s="26" t="s">
        <v>229</v>
      </c>
      <c r="B161" s="34" t="s">
        <v>52</v>
      </c>
      <c r="C161" s="113">
        <v>0</v>
      </c>
      <c r="D161" s="113">
        <v>0</v>
      </c>
      <c r="E161" s="113">
        <v>0</v>
      </c>
      <c r="F161" s="113">
        <v>0</v>
      </c>
      <c r="G161" s="118">
        <f t="shared" si="83"/>
        <v>0</v>
      </c>
      <c r="H161" s="113">
        <v>2.4E-2</v>
      </c>
      <c r="I161" s="113">
        <v>3.7999999999999999E-2</v>
      </c>
      <c r="J161" s="85">
        <v>0</v>
      </c>
      <c r="K161" s="85">
        <v>-0.32900000000000001</v>
      </c>
      <c r="L161" s="118">
        <v>-0.26700000000000002</v>
      </c>
      <c r="M161" s="166">
        <v>-2E-3</v>
      </c>
      <c r="N161" s="166">
        <v>-2.7E-2</v>
      </c>
      <c r="O161" s="166">
        <v>-2.5999999999999996</v>
      </c>
      <c r="P161" s="166">
        <v>-4.8999999999999932E-2</v>
      </c>
      <c r="Q161" s="118">
        <v>-2.6780000000000008</v>
      </c>
      <c r="R161" s="166">
        <v>8.4000000000000005E-2</v>
      </c>
      <c r="S161" s="166">
        <v>-2.3E-2</v>
      </c>
      <c r="T161" s="166">
        <v>-3.0000000000000001E-3</v>
      </c>
      <c r="U161" s="166">
        <v>6.0000000000000001E-3</v>
      </c>
      <c r="V161" s="118">
        <v>6.4000000000000001E-2</v>
      </c>
      <c r="W161" s="166">
        <v>0</v>
      </c>
      <c r="X161" s="166">
        <v>0</v>
      </c>
      <c r="Y161" s="166">
        <v>0</v>
      </c>
      <c r="Z161" s="166">
        <v>-2.3E-2</v>
      </c>
      <c r="AA161" s="118">
        <v>-2.3E-2</v>
      </c>
      <c r="AB161" s="118">
        <v>1.1890000000000001</v>
      </c>
      <c r="AC161" s="166">
        <v>64.781000000000006</v>
      </c>
      <c r="AD161" s="166">
        <v>-0.28999999999999998</v>
      </c>
      <c r="AE161" s="166">
        <v>-0.124</v>
      </c>
      <c r="AF161" s="118">
        <v>65.555999999999997</v>
      </c>
      <c r="AH161" s="207">
        <v>-2.3E-2</v>
      </c>
      <c r="AI161" s="196" t="str">
        <f t="shared" si="84"/>
        <v>x5,4</v>
      </c>
      <c r="AJ161" s="199"/>
      <c r="AK161" s="207">
        <v>-0.28999999999999998</v>
      </c>
      <c r="AL161" s="196">
        <f t="shared" si="85"/>
        <v>-0.57241379310344831</v>
      </c>
      <c r="AM161" s="199"/>
      <c r="AN161" s="207">
        <v>6.4000000000000001E-2</v>
      </c>
      <c r="AO161" s="196" t="str">
        <f t="shared" si="90"/>
        <v>ns</v>
      </c>
      <c r="AS161" s="146" t="b">
        <f t="shared" si="86"/>
        <v>0</v>
      </c>
      <c r="AT161" s="146" t="b">
        <f t="shared" si="87"/>
        <v>0</v>
      </c>
      <c r="AU161" s="146" t="b">
        <f t="shared" si="88"/>
        <v>1</v>
      </c>
      <c r="AV161" s="146" t="b">
        <f t="shared" si="89"/>
        <v>1</v>
      </c>
    </row>
    <row r="162" spans="1:48" ht="13">
      <c r="A162" s="26" t="s">
        <v>230</v>
      </c>
      <c r="B162" s="34" t="s">
        <v>54</v>
      </c>
      <c r="C162" s="113">
        <v>0</v>
      </c>
      <c r="D162" s="113">
        <v>0</v>
      </c>
      <c r="E162" s="113">
        <v>0</v>
      </c>
      <c r="F162" s="113">
        <v>0</v>
      </c>
      <c r="G162" s="118">
        <f t="shared" si="83"/>
        <v>0</v>
      </c>
      <c r="H162" s="113">
        <v>0</v>
      </c>
      <c r="I162" s="113">
        <v>0</v>
      </c>
      <c r="J162" s="85">
        <v>0</v>
      </c>
      <c r="K162" s="85">
        <v>0</v>
      </c>
      <c r="L162" s="118">
        <v>0</v>
      </c>
      <c r="M162" s="166">
        <v>0</v>
      </c>
      <c r="N162" s="166">
        <v>0</v>
      </c>
      <c r="O162" s="166">
        <v>0</v>
      </c>
      <c r="P162" s="166">
        <v>0</v>
      </c>
      <c r="Q162" s="118">
        <v>0</v>
      </c>
      <c r="R162" s="166">
        <v>0</v>
      </c>
      <c r="S162" s="166">
        <v>0</v>
      </c>
      <c r="T162" s="166">
        <v>0</v>
      </c>
      <c r="U162" s="166">
        <v>0</v>
      </c>
      <c r="V162" s="118">
        <v>0</v>
      </c>
      <c r="W162" s="166">
        <v>0</v>
      </c>
      <c r="X162" s="166">
        <v>0</v>
      </c>
      <c r="Y162" s="166">
        <v>0</v>
      </c>
      <c r="Z162" s="166">
        <v>0</v>
      </c>
      <c r="AA162" s="118">
        <v>0</v>
      </c>
      <c r="AB162" s="118">
        <v>0</v>
      </c>
      <c r="AC162" s="166">
        <v>0</v>
      </c>
      <c r="AD162" s="166">
        <v>0</v>
      </c>
      <c r="AE162" s="166">
        <v>0</v>
      </c>
      <c r="AF162" s="118">
        <v>0</v>
      </c>
      <c r="AH162" s="207">
        <v>0</v>
      </c>
      <c r="AI162" s="196" t="str">
        <f t="shared" si="84"/>
        <v>ns</v>
      </c>
      <c r="AJ162" s="199"/>
      <c r="AK162" s="207">
        <v>0</v>
      </c>
      <c r="AL162" s="196" t="str">
        <f t="shared" si="85"/>
        <v>ns</v>
      </c>
      <c r="AM162" s="199"/>
      <c r="AN162" s="207">
        <v>0</v>
      </c>
      <c r="AO162" s="196" t="str">
        <f t="shared" si="90"/>
        <v>ns</v>
      </c>
      <c r="AS162" s="146" t="b">
        <f t="shared" si="86"/>
        <v>1</v>
      </c>
      <c r="AT162" s="146" t="b">
        <f t="shared" si="87"/>
        <v>1</v>
      </c>
      <c r="AU162" s="146" t="b">
        <f t="shared" si="88"/>
        <v>1</v>
      </c>
      <c r="AV162" s="146" t="b">
        <f t="shared" si="89"/>
        <v>1</v>
      </c>
    </row>
    <row r="163" spans="1:48" ht="13">
      <c r="A163" s="26" t="s">
        <v>231</v>
      </c>
      <c r="B163" s="33" t="s">
        <v>56</v>
      </c>
      <c r="C163" s="73">
        <v>88</v>
      </c>
      <c r="D163" s="73">
        <v>115</v>
      </c>
      <c r="E163" s="73">
        <v>81</v>
      </c>
      <c r="F163" s="73">
        <v>41</v>
      </c>
      <c r="G163" s="74">
        <f t="shared" si="83"/>
        <v>325</v>
      </c>
      <c r="H163" s="73">
        <v>79.510000000000005</v>
      </c>
      <c r="I163" s="73">
        <v>93.159000000000006</v>
      </c>
      <c r="J163" s="87">
        <v>103.083</v>
      </c>
      <c r="K163" s="87">
        <v>71.796999999999997</v>
      </c>
      <c r="L163" s="74">
        <v>347.54899999999998</v>
      </c>
      <c r="M163" s="169">
        <v>84.605000000000004</v>
      </c>
      <c r="N163" s="169">
        <v>101.569</v>
      </c>
      <c r="O163" s="169">
        <v>87.162999999999997</v>
      </c>
      <c r="P163" s="169">
        <v>62.772999999999996</v>
      </c>
      <c r="Q163" s="74">
        <v>336.11</v>
      </c>
      <c r="R163" s="169">
        <v>86.888999999999996</v>
      </c>
      <c r="S163" s="169">
        <v>111.51300000000001</v>
      </c>
      <c r="T163" s="169">
        <v>99.718000000000004</v>
      </c>
      <c r="U163" s="169">
        <v>99.74199999999999</v>
      </c>
      <c r="V163" s="74">
        <v>397.86199999999997</v>
      </c>
      <c r="W163" s="169">
        <v>86.278999999999996</v>
      </c>
      <c r="X163" s="169">
        <v>119.599</v>
      </c>
      <c r="Y163" s="169">
        <v>117.33199999999999</v>
      </c>
      <c r="Z163" s="169">
        <v>106.161</v>
      </c>
      <c r="AA163" s="74">
        <v>429.37099999999998</v>
      </c>
      <c r="AB163" s="74">
        <v>68.495000000000005</v>
      </c>
      <c r="AC163" s="169">
        <v>51.140999999999998</v>
      </c>
      <c r="AD163" s="169">
        <v>93.174000000000007</v>
      </c>
      <c r="AE163" s="169">
        <v>56.408000000000001</v>
      </c>
      <c r="AF163" s="74">
        <v>269.21799999999996</v>
      </c>
      <c r="AH163" s="210">
        <v>106.161</v>
      </c>
      <c r="AI163" s="196">
        <f t="shared" si="84"/>
        <v>-0.4686560978136981</v>
      </c>
      <c r="AJ163" s="196"/>
      <c r="AK163" s="210">
        <v>93.174000000000007</v>
      </c>
      <c r="AL163" s="196">
        <f t="shared" si="85"/>
        <v>-0.39459505870736478</v>
      </c>
      <c r="AM163" s="196"/>
      <c r="AN163" s="210">
        <v>397.86199999999997</v>
      </c>
      <c r="AO163" s="196">
        <f t="shared" si="90"/>
        <v>7.9195801559334589E-2</v>
      </c>
      <c r="AS163" s="146" t="b">
        <f t="shared" si="86"/>
        <v>0</v>
      </c>
      <c r="AT163" s="146" t="b">
        <f t="shared" si="87"/>
        <v>0</v>
      </c>
      <c r="AU163" s="146" t="b">
        <f t="shared" si="88"/>
        <v>1</v>
      </c>
      <c r="AV163" s="146" t="b">
        <f t="shared" si="89"/>
        <v>1</v>
      </c>
    </row>
    <row r="164" spans="1:48" ht="13">
      <c r="A164" s="26" t="s">
        <v>232</v>
      </c>
      <c r="B164" s="34" t="s">
        <v>58</v>
      </c>
      <c r="C164" s="113">
        <v>-34</v>
      </c>
      <c r="D164" s="113">
        <v>-41</v>
      </c>
      <c r="E164" s="113">
        <v>-29</v>
      </c>
      <c r="F164" s="113">
        <v>-11</v>
      </c>
      <c r="G164" s="118">
        <f t="shared" si="83"/>
        <v>-115</v>
      </c>
      <c r="H164" s="113">
        <v>-28.582999999999998</v>
      </c>
      <c r="I164" s="113">
        <v>-33.661000000000001</v>
      </c>
      <c r="J164" s="85">
        <v>-37.134</v>
      </c>
      <c r="K164" s="85">
        <v>-20.092999999999996</v>
      </c>
      <c r="L164" s="118">
        <v>-119.471</v>
      </c>
      <c r="M164" s="166">
        <v>-29.39</v>
      </c>
      <c r="N164" s="166">
        <v>-32.874000000000002</v>
      </c>
      <c r="O164" s="166">
        <v>-29.793900000000001</v>
      </c>
      <c r="P164" s="166">
        <v>-21.036000000000001</v>
      </c>
      <c r="Q164" s="118">
        <v>-113.0939</v>
      </c>
      <c r="R164" s="166">
        <v>-32.097000000000001</v>
      </c>
      <c r="S164" s="166">
        <v>-33.936999999999998</v>
      </c>
      <c r="T164" s="166">
        <v>-32.599000000000004</v>
      </c>
      <c r="U164" s="166">
        <v>-28.192</v>
      </c>
      <c r="V164" s="118">
        <v>-126.82499999999999</v>
      </c>
      <c r="W164" s="166">
        <v>-27.6</v>
      </c>
      <c r="X164" s="166">
        <v>-38.131</v>
      </c>
      <c r="Y164" s="166">
        <v>-34.911999999999999</v>
      </c>
      <c r="Z164" s="166">
        <v>-32.951999999999998</v>
      </c>
      <c r="AA164" s="118">
        <v>-133.595</v>
      </c>
      <c r="AB164" s="118">
        <v>-20.876000000000001</v>
      </c>
      <c r="AC164" s="166">
        <v>-16.643000000000001</v>
      </c>
      <c r="AD164" s="166">
        <v>-22.634</v>
      </c>
      <c r="AE164" s="166">
        <v>-10.897</v>
      </c>
      <c r="AF164" s="118">
        <v>-71.05</v>
      </c>
      <c r="AH164" s="207">
        <v>-32.951999999999998</v>
      </c>
      <c r="AI164" s="196">
        <f t="shared" si="84"/>
        <v>-0.6693068705996601</v>
      </c>
      <c r="AJ164" s="199"/>
      <c r="AK164" s="207">
        <v>-22.634</v>
      </c>
      <c r="AL164" s="196">
        <f t="shared" si="85"/>
        <v>-0.51855615445789516</v>
      </c>
      <c r="AM164" s="199"/>
      <c r="AN164" s="207">
        <v>-126.82499999999999</v>
      </c>
      <c r="AO164" s="196">
        <f t="shared" si="90"/>
        <v>5.3380642617780527E-2</v>
      </c>
      <c r="AS164" s="146" t="b">
        <f t="shared" si="86"/>
        <v>0</v>
      </c>
      <c r="AT164" s="146" t="b">
        <f t="shared" si="87"/>
        <v>0</v>
      </c>
      <c r="AU164" s="146" t="b">
        <f t="shared" si="88"/>
        <v>1</v>
      </c>
      <c r="AV164" s="146" t="b">
        <f t="shared" si="89"/>
        <v>1</v>
      </c>
    </row>
    <row r="165" spans="1:48" ht="13">
      <c r="A165" s="26" t="s">
        <v>233</v>
      </c>
      <c r="B165" s="34" t="s">
        <v>60</v>
      </c>
      <c r="C165" s="113">
        <v>0</v>
      </c>
      <c r="D165" s="113">
        <v>0</v>
      </c>
      <c r="E165" s="113">
        <v>0</v>
      </c>
      <c r="F165" s="113">
        <v>0</v>
      </c>
      <c r="G165" s="118">
        <f t="shared" si="83"/>
        <v>0</v>
      </c>
      <c r="H165" s="113">
        <v>0</v>
      </c>
      <c r="I165" s="113">
        <v>0</v>
      </c>
      <c r="J165" s="85">
        <v>0</v>
      </c>
      <c r="K165" s="85">
        <v>0</v>
      </c>
      <c r="L165" s="118">
        <v>0</v>
      </c>
      <c r="M165" s="166">
        <v>0</v>
      </c>
      <c r="N165" s="166">
        <v>0</v>
      </c>
      <c r="O165" s="166">
        <v>0</v>
      </c>
      <c r="P165" s="166">
        <v>0</v>
      </c>
      <c r="Q165" s="118">
        <v>0</v>
      </c>
      <c r="R165" s="166">
        <v>0</v>
      </c>
      <c r="S165" s="166">
        <v>0</v>
      </c>
      <c r="T165" s="166">
        <v>0</v>
      </c>
      <c r="U165" s="166">
        <v>0</v>
      </c>
      <c r="V165" s="118">
        <v>0</v>
      </c>
      <c r="W165" s="166">
        <v>0</v>
      </c>
      <c r="X165" s="166">
        <v>0</v>
      </c>
      <c r="Y165" s="166">
        <v>0</v>
      </c>
      <c r="Z165" s="166">
        <v>0</v>
      </c>
      <c r="AA165" s="118">
        <v>0</v>
      </c>
      <c r="AB165" s="118">
        <v>0</v>
      </c>
      <c r="AC165" s="166">
        <v>0</v>
      </c>
      <c r="AD165" s="166">
        <v>0</v>
      </c>
      <c r="AE165" s="166">
        <v>0</v>
      </c>
      <c r="AF165" s="118">
        <v>0</v>
      </c>
      <c r="AH165" s="207">
        <v>0</v>
      </c>
      <c r="AI165" s="196" t="str">
        <f t="shared" si="84"/>
        <v>ns</v>
      </c>
      <c r="AJ165" s="199"/>
      <c r="AK165" s="207">
        <v>0</v>
      </c>
      <c r="AL165" s="196" t="str">
        <f t="shared" si="85"/>
        <v>ns</v>
      </c>
      <c r="AM165" s="199"/>
      <c r="AN165" s="207">
        <v>0</v>
      </c>
      <c r="AO165" s="196" t="str">
        <f t="shared" si="90"/>
        <v>ns</v>
      </c>
      <c r="AS165" s="146" t="b">
        <f t="shared" si="86"/>
        <v>1</v>
      </c>
      <c r="AT165" s="146" t="b">
        <f t="shared" si="87"/>
        <v>1</v>
      </c>
      <c r="AU165" s="146" t="b">
        <f t="shared" si="88"/>
        <v>1</v>
      </c>
      <c r="AV165" s="146" t="b">
        <f t="shared" si="89"/>
        <v>1</v>
      </c>
    </row>
    <row r="166" spans="1:48" ht="13">
      <c r="A166" s="26" t="s">
        <v>234</v>
      </c>
      <c r="B166" s="33" t="s">
        <v>62</v>
      </c>
      <c r="C166" s="73">
        <v>54</v>
      </c>
      <c r="D166" s="73">
        <v>74</v>
      </c>
      <c r="E166" s="73">
        <v>52</v>
      </c>
      <c r="F166" s="73">
        <v>30</v>
      </c>
      <c r="G166" s="74">
        <f t="shared" si="83"/>
        <v>210</v>
      </c>
      <c r="H166" s="73">
        <v>50.927</v>
      </c>
      <c r="I166" s="73">
        <v>59.497999999999998</v>
      </c>
      <c r="J166" s="87">
        <v>65.948999999999998</v>
      </c>
      <c r="K166" s="87">
        <v>51.704000000000001</v>
      </c>
      <c r="L166" s="74">
        <v>228.07799999999997</v>
      </c>
      <c r="M166" s="169">
        <v>55.215000000000003</v>
      </c>
      <c r="N166" s="169">
        <v>68.694999999999993</v>
      </c>
      <c r="O166" s="169">
        <v>57.369100000000003</v>
      </c>
      <c r="P166" s="169">
        <v>41.736999999999995</v>
      </c>
      <c r="Q166" s="74">
        <v>223.01609999999999</v>
      </c>
      <c r="R166" s="169">
        <v>54.792000000000002</v>
      </c>
      <c r="S166" s="169">
        <v>77.575999999999993</v>
      </c>
      <c r="T166" s="169">
        <v>67.119</v>
      </c>
      <c r="U166" s="169">
        <v>71.55</v>
      </c>
      <c r="V166" s="74">
        <v>271.03700000000003</v>
      </c>
      <c r="W166" s="169">
        <v>58.679000000000002</v>
      </c>
      <c r="X166" s="169">
        <v>81.468000000000004</v>
      </c>
      <c r="Y166" s="169">
        <v>82.42</v>
      </c>
      <c r="Z166" s="169">
        <v>73.209000000000003</v>
      </c>
      <c r="AA166" s="74">
        <v>295.77600000000001</v>
      </c>
      <c r="AB166" s="74">
        <v>47.619</v>
      </c>
      <c r="AC166" s="169">
        <v>34.497999999999998</v>
      </c>
      <c r="AD166" s="169">
        <v>70.540000000000006</v>
      </c>
      <c r="AE166" s="169">
        <v>45.510999999999996</v>
      </c>
      <c r="AF166" s="74">
        <v>198.16800000000001</v>
      </c>
      <c r="AH166" s="210">
        <v>73.209000000000003</v>
      </c>
      <c r="AI166" s="196">
        <f t="shared" si="84"/>
        <v>-0.37834146074936148</v>
      </c>
      <c r="AJ166" s="196"/>
      <c r="AK166" s="210">
        <v>70.540000000000006</v>
      </c>
      <c r="AL166" s="196">
        <f t="shared" si="85"/>
        <v>-0.35481996030620933</v>
      </c>
      <c r="AM166" s="196"/>
      <c r="AN166" s="210">
        <v>271.03700000000003</v>
      </c>
      <c r="AO166" s="196">
        <f t="shared" si="90"/>
        <v>9.1275360928581684E-2</v>
      </c>
      <c r="AS166" s="146" t="b">
        <f t="shared" si="86"/>
        <v>0</v>
      </c>
      <c r="AT166" s="146" t="b">
        <f t="shared" si="87"/>
        <v>0</v>
      </c>
      <c r="AU166" s="146" t="b">
        <f t="shared" si="88"/>
        <v>1</v>
      </c>
      <c r="AV166" s="146" t="b">
        <f t="shared" si="89"/>
        <v>1</v>
      </c>
    </row>
    <row r="167" spans="1:48" ht="13">
      <c r="A167" s="26" t="s">
        <v>235</v>
      </c>
      <c r="B167" s="34" t="s">
        <v>64</v>
      </c>
      <c r="C167" s="113">
        <v>-15</v>
      </c>
      <c r="D167" s="113">
        <v>-20</v>
      </c>
      <c r="E167" s="113">
        <v>-14</v>
      </c>
      <c r="F167" s="113">
        <v>-8</v>
      </c>
      <c r="G167" s="118">
        <f t="shared" si="83"/>
        <v>-57</v>
      </c>
      <c r="H167" s="113">
        <v>-13.4331982446975</v>
      </c>
      <c r="I167" s="113">
        <v>-16.2409922091779</v>
      </c>
      <c r="J167" s="113">
        <v>-17.779990032488801</v>
      </c>
      <c r="K167" s="113">
        <v>-14.505376070578379</v>
      </c>
      <c r="L167" s="118">
        <v>-61.959556556942502</v>
      </c>
      <c r="M167" s="166">
        <v>-14.983352194575501</v>
      </c>
      <c r="N167" s="166">
        <v>-18.891425122376202</v>
      </c>
      <c r="O167" s="166">
        <v>-16.482397045781401</v>
      </c>
      <c r="P167" s="166">
        <v>-12.08481939971842</v>
      </c>
      <c r="Q167" s="118">
        <v>-62.441993762451503</v>
      </c>
      <c r="R167" s="166">
        <v>-15.3163885907012</v>
      </c>
      <c r="S167" s="166">
        <v>-22.119903931989299</v>
      </c>
      <c r="T167" s="166">
        <v>-18.467774738411702</v>
      </c>
      <c r="U167" s="166">
        <v>-19.176238134201199</v>
      </c>
      <c r="V167" s="118">
        <v>-75.080305395303412</v>
      </c>
      <c r="W167" s="166">
        <v>-16.020144910032499</v>
      </c>
      <c r="X167" s="166">
        <v>-22.132253434965101</v>
      </c>
      <c r="Y167" s="166">
        <v>-21.952775170194201</v>
      </c>
      <c r="Z167" s="166">
        <v>-19.552893329461199</v>
      </c>
      <c r="AA167" s="118">
        <v>-79.658066844653007</v>
      </c>
      <c r="AB167" s="118">
        <v>-13.238234856172101</v>
      </c>
      <c r="AC167" s="166">
        <v>-9.5107403837745501</v>
      </c>
      <c r="AD167" s="166">
        <v>-18.7262536340134</v>
      </c>
      <c r="AE167" s="166">
        <v>-12.496343430259399</v>
      </c>
      <c r="AF167" s="118">
        <v>-53.971572304219499</v>
      </c>
      <c r="AH167" s="207">
        <v>-19.552893329461199</v>
      </c>
      <c r="AI167" s="196">
        <f t="shared" si="84"/>
        <v>-0.3608954327270526</v>
      </c>
      <c r="AJ167" s="199"/>
      <c r="AK167" s="207">
        <v>-18.7262536340134</v>
      </c>
      <c r="AL167" s="196">
        <f t="shared" si="85"/>
        <v>-0.33268321178980043</v>
      </c>
      <c r="AM167" s="199"/>
      <c r="AN167" s="207">
        <v>-75.080305395303412</v>
      </c>
      <c r="AO167" s="196">
        <f t="shared" si="90"/>
        <v>6.0971534748657907E-2</v>
      </c>
      <c r="AS167" s="146" t="b">
        <f t="shared" si="86"/>
        <v>0</v>
      </c>
      <c r="AT167" s="146" t="b">
        <f t="shared" si="87"/>
        <v>0</v>
      </c>
      <c r="AU167" s="146" t="b">
        <f t="shared" si="88"/>
        <v>1</v>
      </c>
      <c r="AV167" s="146" t="b">
        <f t="shared" si="89"/>
        <v>1</v>
      </c>
    </row>
    <row r="168" spans="1:48" ht="13">
      <c r="A168" s="26" t="s">
        <v>236</v>
      </c>
      <c r="B168" s="41" t="s">
        <v>66</v>
      </c>
      <c r="C168" s="74">
        <v>39</v>
      </c>
      <c r="D168" s="74">
        <v>54</v>
      </c>
      <c r="E168" s="74">
        <v>38</v>
      </c>
      <c r="F168" s="74">
        <v>22</v>
      </c>
      <c r="G168" s="74">
        <f t="shared" si="83"/>
        <v>153</v>
      </c>
      <c r="H168" s="74">
        <v>37.493801755302499</v>
      </c>
      <c r="I168" s="74">
        <v>43.257007790822101</v>
      </c>
      <c r="J168" s="88">
        <v>48.169009967511201</v>
      </c>
      <c r="K168" s="88">
        <v>37.198623929421601</v>
      </c>
      <c r="L168" s="74">
        <v>166.118443443057</v>
      </c>
      <c r="M168" s="170">
        <v>40.231647805424501</v>
      </c>
      <c r="N168" s="170">
        <v>49.803574877623802</v>
      </c>
      <c r="O168" s="170">
        <v>40.886702954218599</v>
      </c>
      <c r="P168" s="170">
        <v>29.6521806002816</v>
      </c>
      <c r="Q168" s="74">
        <v>160.57410623754799</v>
      </c>
      <c r="R168" s="170">
        <v>39.4756114092988</v>
      </c>
      <c r="S168" s="170">
        <v>55.456096068010595</v>
      </c>
      <c r="T168" s="170">
        <v>48.651225261588301</v>
      </c>
      <c r="U168" s="170">
        <v>52.373761865798805</v>
      </c>
      <c r="V168" s="74">
        <v>195.95669460469699</v>
      </c>
      <c r="W168" s="170">
        <v>42.658855089967503</v>
      </c>
      <c r="X168" s="170">
        <v>59.335746565034903</v>
      </c>
      <c r="Y168" s="170">
        <v>60.467224829805801</v>
      </c>
      <c r="Z168" s="170">
        <v>53.656106670538797</v>
      </c>
      <c r="AA168" s="74">
        <v>216.117933155347</v>
      </c>
      <c r="AB168" s="74">
        <v>34.380765143827901</v>
      </c>
      <c r="AC168" s="170">
        <v>24.987259616225501</v>
      </c>
      <c r="AD168" s="170">
        <v>51.813746365986603</v>
      </c>
      <c r="AE168" s="170">
        <v>33.014656569740602</v>
      </c>
      <c r="AF168" s="74">
        <v>144.19642769578002</v>
      </c>
      <c r="AH168" s="210">
        <v>53.656106670538797</v>
      </c>
      <c r="AI168" s="196">
        <f t="shared" si="84"/>
        <v>-0.38469899106809202</v>
      </c>
      <c r="AJ168" s="196"/>
      <c r="AK168" s="210">
        <v>51.813746365986603</v>
      </c>
      <c r="AL168" s="196">
        <f t="shared" si="85"/>
        <v>-0.36282050835426094</v>
      </c>
      <c r="AM168" s="196"/>
      <c r="AN168" s="210">
        <v>195.95669460469699</v>
      </c>
      <c r="AO168" s="196">
        <f t="shared" si="90"/>
        <v>0.1028861942753283</v>
      </c>
      <c r="AS168" s="146" t="b">
        <f t="shared" si="86"/>
        <v>0</v>
      </c>
      <c r="AT168" s="146" t="b">
        <f t="shared" si="87"/>
        <v>0</v>
      </c>
      <c r="AU168" s="146" t="b">
        <f t="shared" si="88"/>
        <v>1</v>
      </c>
      <c r="AV168" s="146" t="b">
        <f t="shared" si="89"/>
        <v>1</v>
      </c>
    </row>
    <row r="169" spans="1:48" ht="13">
      <c r="A169" s="26"/>
      <c r="H169" s="113"/>
      <c r="I169" s="113"/>
      <c r="J169" s="113"/>
      <c r="K169" s="113"/>
      <c r="M169" s="165"/>
      <c r="N169" s="165"/>
      <c r="O169" s="165"/>
      <c r="P169" s="165"/>
      <c r="R169" s="165"/>
      <c r="S169" s="165"/>
      <c r="T169" s="165"/>
      <c r="U169" s="165"/>
      <c r="W169" s="165"/>
      <c r="X169" s="165"/>
      <c r="Y169" s="165"/>
      <c r="Z169" s="165"/>
      <c r="AA169" s="165"/>
      <c r="AB169" s="165"/>
      <c r="AC169" s="165"/>
      <c r="AD169" s="165"/>
      <c r="AE169" s="165"/>
      <c r="AF169" s="165"/>
      <c r="AH169" s="208"/>
      <c r="AI169" s="196" t="str">
        <f t="shared" ref="AI169" si="91">IF(ISERROR($AD169/AH169),"ns",IF($AD169/AH169&gt;200%,"x"&amp;(ROUND($AD169/AH169,1)),IF($AD169/AH169&lt;0,"ns",$AD169/AH169-1)))</f>
        <v>ns</v>
      </c>
      <c r="AJ169" s="205"/>
      <c r="AK169" s="208"/>
      <c r="AL169" s="196" t="str">
        <f t="shared" ref="AL169" si="92">IF(ISERROR($AD169/AK169),"ns",IF($AD169/AK169&gt;200%,"x"&amp;(ROUND($AD169/AK169,1)),IF($AD169/AK169&lt;0,"ns",$AD169/AK169-1)))</f>
        <v>ns</v>
      </c>
      <c r="AM169" s="205"/>
      <c r="AN169" s="208"/>
      <c r="AO169" s="205"/>
    </row>
    <row r="170" spans="1:48" ht="16" thickBot="1">
      <c r="A170" s="26"/>
      <c r="B170" s="114" t="s">
        <v>237</v>
      </c>
      <c r="C170" s="115"/>
      <c r="D170" s="115"/>
      <c r="E170" s="115"/>
      <c r="F170" s="115"/>
      <c r="G170" s="115"/>
      <c r="H170" s="180"/>
      <c r="I170" s="180"/>
      <c r="J170" s="180"/>
      <c r="K170" s="180"/>
      <c r="L170" s="115"/>
      <c r="M170" s="181"/>
      <c r="N170" s="181"/>
      <c r="O170" s="181"/>
      <c r="P170" s="181"/>
      <c r="Q170" s="115"/>
      <c r="R170" s="181"/>
      <c r="S170" s="181"/>
      <c r="T170" s="181"/>
      <c r="U170" s="181"/>
      <c r="V170" s="115"/>
      <c r="W170" s="181"/>
      <c r="X170" s="181"/>
      <c r="Y170" s="181"/>
      <c r="Z170" s="181"/>
      <c r="AA170" s="181"/>
      <c r="AB170" s="181"/>
      <c r="AC170" s="181"/>
      <c r="AD170" s="181"/>
      <c r="AE170" s="181"/>
      <c r="AF170" s="181"/>
      <c r="AH170" s="223"/>
      <c r="AI170" s="205"/>
      <c r="AJ170" s="205"/>
      <c r="AK170" s="223"/>
      <c r="AL170" s="205"/>
      <c r="AM170" s="205"/>
      <c r="AN170" s="223"/>
      <c r="AO170" s="205"/>
    </row>
    <row r="171" spans="1:48" ht="13">
      <c r="A171" s="26"/>
      <c r="H171" s="113"/>
      <c r="I171" s="113"/>
      <c r="J171" s="113"/>
      <c r="K171" s="113"/>
      <c r="M171" s="165"/>
      <c r="N171" s="165"/>
      <c r="O171" s="165"/>
      <c r="P171" s="165"/>
      <c r="R171" s="165"/>
      <c r="S171" s="165"/>
      <c r="T171" s="165"/>
      <c r="U171" s="165"/>
      <c r="W171" s="165"/>
      <c r="X171" s="165"/>
      <c r="Y171" s="165"/>
      <c r="Z171" s="165"/>
      <c r="AA171" s="165"/>
      <c r="AB171" s="165"/>
      <c r="AC171" s="165"/>
      <c r="AD171" s="165"/>
      <c r="AE171" s="165"/>
      <c r="AF171" s="165"/>
      <c r="AH171" s="208"/>
      <c r="AI171" s="205"/>
      <c r="AJ171" s="205"/>
      <c r="AK171" s="208"/>
      <c r="AL171" s="205"/>
      <c r="AM171" s="205"/>
      <c r="AN171" s="208"/>
      <c r="AO171" s="205"/>
    </row>
    <row r="172" spans="1:48" ht="26">
      <c r="A172" s="26"/>
      <c r="B172" s="116" t="s">
        <v>36</v>
      </c>
      <c r="C172" s="117" t="str">
        <f t="shared" ref="C172:AF172" si="93">C$14</f>
        <v>Q1-15
Underlying</v>
      </c>
      <c r="D172" s="117" t="str">
        <f t="shared" si="93"/>
        <v>Q2-15
Underlying</v>
      </c>
      <c r="E172" s="117" t="str">
        <f t="shared" si="93"/>
        <v>Q3-15
Underlying</v>
      </c>
      <c r="F172" s="117" t="str">
        <f t="shared" si="93"/>
        <v>Q4-15
Underlying</v>
      </c>
      <c r="G172" s="117" t="str">
        <f t="shared" si="93"/>
        <v>FY-2015
Underlying</v>
      </c>
      <c r="H172" s="182" t="str">
        <f t="shared" si="93"/>
        <v>Q1-16
Underlying</v>
      </c>
      <c r="I172" s="182" t="str">
        <f t="shared" si="93"/>
        <v>Q2-16
Underlying</v>
      </c>
      <c r="J172" s="182" t="str">
        <f t="shared" si="93"/>
        <v>Q3-16
Underlying</v>
      </c>
      <c r="K172" s="182" t="str">
        <f t="shared" si="93"/>
        <v>Q4-16
Underlying</v>
      </c>
      <c r="L172" s="117" t="str">
        <f t="shared" si="93"/>
        <v>FY-2016
Underlying</v>
      </c>
      <c r="M172" s="183" t="str">
        <f t="shared" si="93"/>
        <v>Q1-17
Underlying</v>
      </c>
      <c r="N172" s="183" t="str">
        <f t="shared" si="93"/>
        <v>Q2-17
Underlying</v>
      </c>
      <c r="O172" s="183" t="str">
        <f t="shared" si="93"/>
        <v>Q3-17
Underlying</v>
      </c>
      <c r="P172" s="183" t="str">
        <f t="shared" si="93"/>
        <v>Q4-17
Underlying</v>
      </c>
      <c r="Q172" s="117" t="str">
        <f t="shared" si="93"/>
        <v>FY-2017
Underlying</v>
      </c>
      <c r="R172" s="183" t="str">
        <f t="shared" si="93"/>
        <v>Q1-18
Underlying</v>
      </c>
      <c r="S172" s="183" t="str">
        <f t="shared" si="93"/>
        <v>Q2-18
Underlying</v>
      </c>
      <c r="T172" s="183" t="str">
        <f t="shared" si="93"/>
        <v>Q3-18
Underlying</v>
      </c>
      <c r="U172" s="183" t="str">
        <f t="shared" si="93"/>
        <v>Q4-18
Underlying</v>
      </c>
      <c r="V172" s="117" t="str">
        <f t="shared" si="93"/>
        <v>FY-2018
Underlying</v>
      </c>
      <c r="W172" s="183" t="str">
        <f t="shared" si="93"/>
        <v>Q1-19
Underlying</v>
      </c>
      <c r="X172" s="183" t="str">
        <f t="shared" si="93"/>
        <v>Q2-19
Underlying</v>
      </c>
      <c r="Y172" s="183" t="str">
        <f t="shared" si="93"/>
        <v>Q3-19
Underlying</v>
      </c>
      <c r="Z172" s="183" t="str">
        <f t="shared" si="93"/>
        <v>Q4-19
Underlying</v>
      </c>
      <c r="AA172" s="183" t="str">
        <f t="shared" si="93"/>
        <v>FY-2019
Underlying</v>
      </c>
      <c r="AB172" s="183" t="str">
        <f t="shared" si="93"/>
        <v>Q1-20
Underlying</v>
      </c>
      <c r="AC172" s="183" t="str">
        <f t="shared" si="93"/>
        <v>Q2-20
Underlying</v>
      </c>
      <c r="AD172" s="183" t="str">
        <f t="shared" si="93"/>
        <v>Q3-20
Underlying</v>
      </c>
      <c r="AE172" s="183" t="str">
        <f t="shared" si="93"/>
        <v>Q4-20
Underlying</v>
      </c>
      <c r="AF172" s="183" t="str">
        <f t="shared" si="93"/>
        <v>FY-2020
Underlying</v>
      </c>
      <c r="AH172" s="162" t="str">
        <f t="shared" ref="AH172" si="94">AH$14</f>
        <v>Q4-19
Underlying</v>
      </c>
      <c r="AI172" s="163" t="str">
        <f>AI$14</f>
        <v>Q4/Q4</v>
      </c>
      <c r="AJ172" s="163"/>
      <c r="AK172" s="162" t="str">
        <f>AK$14</f>
        <v>Q3-20
Underlying</v>
      </c>
      <c r="AL172" s="163" t="str">
        <f>AL$14</f>
        <v>Q4/Q3</v>
      </c>
      <c r="AM172" s="163"/>
      <c r="AN172" s="162" t="str">
        <f>AN$14</f>
        <v>FY-2018
Underlying</v>
      </c>
      <c r="AO172" s="163" t="str">
        <f>AO$14</f>
        <v>FY/FY</v>
      </c>
    </row>
    <row r="173" spans="1:48" ht="13">
      <c r="A173" s="26"/>
      <c r="B173" s="31"/>
      <c r="H173" s="113"/>
      <c r="I173" s="113"/>
      <c r="J173" s="113"/>
      <c r="K173" s="113"/>
      <c r="M173" s="165"/>
      <c r="N173" s="165"/>
      <c r="O173" s="165"/>
      <c r="P173" s="165"/>
      <c r="R173" s="165"/>
      <c r="S173" s="165"/>
      <c r="T173" s="165"/>
      <c r="U173" s="165"/>
      <c r="W173" s="165"/>
      <c r="X173" s="165"/>
      <c r="Y173" s="165"/>
      <c r="Z173" s="165"/>
      <c r="AA173" s="165"/>
      <c r="AB173" s="165"/>
      <c r="AC173" s="165"/>
      <c r="AD173" s="165"/>
      <c r="AE173" s="165"/>
      <c r="AF173" s="165"/>
      <c r="AH173" s="208"/>
      <c r="AI173" s="205"/>
      <c r="AJ173" s="205"/>
      <c r="AK173" s="208"/>
      <c r="AL173" s="205"/>
      <c r="AM173" s="205"/>
      <c r="AN173" s="208"/>
      <c r="AO173" s="205"/>
    </row>
    <row r="174" spans="1:48" ht="13">
      <c r="A174" s="26" t="s">
        <v>238</v>
      </c>
      <c r="B174" s="33" t="s">
        <v>38</v>
      </c>
      <c r="C174" s="73">
        <v>226</v>
      </c>
      <c r="D174" s="73">
        <v>244</v>
      </c>
      <c r="E174" s="73">
        <v>230</v>
      </c>
      <c r="F174" s="73">
        <v>233</v>
      </c>
      <c r="G174" s="74">
        <f t="shared" ref="G174:G186" si="95">SUM(C174:F174)</f>
        <v>933</v>
      </c>
      <c r="H174" s="73">
        <v>226.11893180749499</v>
      </c>
      <c r="I174" s="73">
        <v>224.018780472961</v>
      </c>
      <c r="J174" s="87">
        <v>226.689670324215</v>
      </c>
      <c r="K174" s="87">
        <v>202.535299590732</v>
      </c>
      <c r="L174" s="74">
        <v>879.36268219540295</v>
      </c>
      <c r="M174" s="169">
        <v>206.175937344435</v>
      </c>
      <c r="N174" s="169">
        <v>202.754820229128</v>
      </c>
      <c r="O174" s="169">
        <v>206.30443424034601</v>
      </c>
      <c r="P174" s="169">
        <v>204.90513564228195</v>
      </c>
      <c r="Q174" s="74">
        <v>820.14032745619011</v>
      </c>
      <c r="R174" s="169">
        <v>206.62904857053499</v>
      </c>
      <c r="S174" s="169">
        <v>211.897786998561</v>
      </c>
      <c r="T174" s="169">
        <v>209.13012656237601</v>
      </c>
      <c r="U174" s="169">
        <v>219.68028997292899</v>
      </c>
      <c r="V174" s="74">
        <v>847.33725210440105</v>
      </c>
      <c r="W174" s="169">
        <v>224.30136098015299</v>
      </c>
      <c r="X174" s="169">
        <v>231.90880037981199</v>
      </c>
      <c r="Y174" s="169">
        <v>229.58144304153799</v>
      </c>
      <c r="Z174" s="169">
        <v>227.20069609989901</v>
      </c>
      <c r="AA174" s="74">
        <v>912.99230050140204</v>
      </c>
      <c r="AB174" s="74">
        <v>226.182429115931</v>
      </c>
      <c r="AC174" s="169">
        <v>209.14707946226301</v>
      </c>
      <c r="AD174" s="169">
        <v>194.96898736737401</v>
      </c>
      <c r="AE174" s="169">
        <v>202.31123574118101</v>
      </c>
      <c r="AF174" s="74">
        <v>832.60973168674798</v>
      </c>
      <c r="AH174" s="210">
        <v>227.20069609989901</v>
      </c>
      <c r="AI174" s="196">
        <f t="shared" ref="AI174:AI186" si="96">IF(ISERROR($AE174/AH174),"ns",IF($AE174/AH174&gt;200%,"x"&amp;(ROUND($AE174/AH174,1)),IF($AE174/AH174&lt;0,"ns",$AE174/AH174-1)))</f>
        <v>-0.10954834551991965</v>
      </c>
      <c r="AJ174" s="196"/>
      <c r="AK174" s="210">
        <v>194.96898736737401</v>
      </c>
      <c r="AL174" s="196">
        <f t="shared" ref="AL174:AL186" si="97">IF(ISERROR($AE174/AK174),"ns",IF($AE174/AK174&gt;200%,"x"&amp;(ROUND($AE174/AK174,1)),IF($AE174/AK174&lt;0,"ns",$AE174/AK174-1)))</f>
        <v>3.7658544945777583E-2</v>
      </c>
      <c r="AM174" s="196"/>
      <c r="AN174" s="210">
        <v>847.33725210440105</v>
      </c>
      <c r="AO174" s="196">
        <f>IF(ISERROR($AA174/AN174),"ns",IF($AA174/AN174&gt;200%,"x"&amp;(ROUND($AA174/AN174,1)),IF($AA174/AN174&lt;0,"ns",$AA174/AN174-1)))</f>
        <v>7.748396312559569E-2</v>
      </c>
      <c r="AS174" s="146" t="b">
        <f t="shared" ref="AS174:AS186" si="98">AH174=X174</f>
        <v>0</v>
      </c>
      <c r="AT174" s="146" t="b">
        <f t="shared" ref="AT174:AT186" si="99">AK174=AB174</f>
        <v>0</v>
      </c>
      <c r="AU174" s="146" t="b">
        <f t="shared" ref="AU174:AU186" si="100">AN174=V174</f>
        <v>1</v>
      </c>
      <c r="AV174" s="146" t="b">
        <f t="shared" ref="AV174:AV186" si="101">V174=(R:R+S:S+T:T+U:U)</f>
        <v>1</v>
      </c>
    </row>
    <row r="175" spans="1:48" ht="13">
      <c r="A175" s="26" t="s">
        <v>239</v>
      </c>
      <c r="B175" s="34" t="s">
        <v>40</v>
      </c>
      <c r="C175" s="113">
        <v>-152</v>
      </c>
      <c r="D175" s="113">
        <v>-130</v>
      </c>
      <c r="E175" s="113">
        <v>-124</v>
      </c>
      <c r="F175" s="113">
        <v>-151</v>
      </c>
      <c r="G175" s="118">
        <f t="shared" si="95"/>
        <v>-557</v>
      </c>
      <c r="H175" s="113">
        <v>-141.23110902467999</v>
      </c>
      <c r="I175" s="113">
        <v>-131.84359744394001</v>
      </c>
      <c r="J175" s="85">
        <v>-128.75445902991399</v>
      </c>
      <c r="K175" s="85">
        <v>-128.43797144276101</v>
      </c>
      <c r="L175" s="118">
        <v>-530.26713694129501</v>
      </c>
      <c r="M175" s="166">
        <v>-131.705628923658</v>
      </c>
      <c r="N175" s="166">
        <v>-121.00255248923401</v>
      </c>
      <c r="O175" s="166">
        <v>-121.335076893536</v>
      </c>
      <c r="P175" s="166">
        <v>-134.08791384064995</v>
      </c>
      <c r="Q175" s="118">
        <v>-508.13117214707995</v>
      </c>
      <c r="R175" s="166">
        <v>-134.84748941124101</v>
      </c>
      <c r="S175" s="166">
        <v>-127.30352108217799</v>
      </c>
      <c r="T175" s="166">
        <v>-126.260405855475</v>
      </c>
      <c r="U175" s="166">
        <v>-135.94605598881199</v>
      </c>
      <c r="V175" s="118">
        <v>-524.35747233770599</v>
      </c>
      <c r="W175" s="166">
        <v>-136.18039547209901</v>
      </c>
      <c r="X175" s="166">
        <v>-140.69087192888699</v>
      </c>
      <c r="Y175" s="166">
        <v>-138.42651217847799</v>
      </c>
      <c r="Z175" s="166">
        <v>-136.20399544744899</v>
      </c>
      <c r="AA175" s="118">
        <v>-551.50177502691201</v>
      </c>
      <c r="AB175" s="118">
        <v>-142.99436023195599</v>
      </c>
      <c r="AC175" s="166">
        <v>-129.92364289882701</v>
      </c>
      <c r="AD175" s="166">
        <v>-133.547571376505</v>
      </c>
      <c r="AE175" s="166">
        <v>-132.36945285501901</v>
      </c>
      <c r="AF175" s="118">
        <v>-538.83502736230594</v>
      </c>
      <c r="AH175" s="207">
        <v>-136.20399544744899</v>
      </c>
      <c r="AI175" s="196">
        <f t="shared" si="96"/>
        <v>-2.8152937656733101E-2</v>
      </c>
      <c r="AJ175" s="199"/>
      <c r="AK175" s="207">
        <v>-133.547571376505</v>
      </c>
      <c r="AL175" s="196">
        <f t="shared" si="97"/>
        <v>-8.8217143100609574E-3</v>
      </c>
      <c r="AM175" s="199"/>
      <c r="AN175" s="207">
        <v>-524.35747233770599</v>
      </c>
      <c r="AO175" s="196">
        <f t="shared" ref="AO175:AO186" si="102">IF(ISERROR($AA175/AN175),"ns",IF($AA175/AN175&gt;200%,"x"&amp;(ROUND($AA175/AN175,1)),IF($AA175/AN175&lt;0,"ns",$AA175/AN175-1)))</f>
        <v>5.1766789110853084E-2</v>
      </c>
      <c r="AS175" s="146" t="b">
        <f t="shared" si="98"/>
        <v>0</v>
      </c>
      <c r="AT175" s="146" t="b">
        <f t="shared" si="99"/>
        <v>0</v>
      </c>
      <c r="AU175" s="146" t="b">
        <f t="shared" si="100"/>
        <v>1</v>
      </c>
      <c r="AV175" s="146" t="b">
        <f t="shared" si="101"/>
        <v>1</v>
      </c>
    </row>
    <row r="176" spans="1:48" ht="13">
      <c r="A176" s="26" t="s">
        <v>240</v>
      </c>
      <c r="B176" s="33" t="s">
        <v>44</v>
      </c>
      <c r="C176" s="73">
        <v>74</v>
      </c>
      <c r="D176" s="73">
        <v>114</v>
      </c>
      <c r="E176" s="73">
        <v>106</v>
      </c>
      <c r="F176" s="73">
        <v>82</v>
      </c>
      <c r="G176" s="74">
        <f t="shared" si="95"/>
        <v>376</v>
      </c>
      <c r="H176" s="73">
        <v>84.887822782815306</v>
      </c>
      <c r="I176" s="73">
        <v>92.175183029020701</v>
      </c>
      <c r="J176" s="87">
        <v>97.9352112943008</v>
      </c>
      <c r="K176" s="87">
        <v>74.097328147971098</v>
      </c>
      <c r="L176" s="74">
        <v>349.095545254108</v>
      </c>
      <c r="M176" s="169">
        <v>74.4703084207774</v>
      </c>
      <c r="N176" s="169">
        <v>81.752267739894407</v>
      </c>
      <c r="O176" s="169">
        <v>84.969357346809403</v>
      </c>
      <c r="P176" s="169">
        <v>70.817221801632002</v>
      </c>
      <c r="Q176" s="74">
        <v>312.009155309113</v>
      </c>
      <c r="R176" s="169">
        <v>71.781559159294503</v>
      </c>
      <c r="S176" s="169">
        <v>84.594265916382696</v>
      </c>
      <c r="T176" s="169">
        <v>82.869720706900907</v>
      </c>
      <c r="U176" s="169">
        <v>83.734233984116301</v>
      </c>
      <c r="V176" s="74">
        <v>322.97977976669398</v>
      </c>
      <c r="W176" s="169">
        <v>88.1209655080538</v>
      </c>
      <c r="X176" s="169">
        <v>91.217928450924902</v>
      </c>
      <c r="Y176" s="169">
        <v>91.154930863060699</v>
      </c>
      <c r="Z176" s="169">
        <v>90.996700652450201</v>
      </c>
      <c r="AA176" s="74">
        <v>361.49052547449003</v>
      </c>
      <c r="AB176" s="74">
        <v>83.188068883975404</v>
      </c>
      <c r="AC176" s="169">
        <v>79.223436563436493</v>
      </c>
      <c r="AD176" s="169">
        <v>61.4214159908691</v>
      </c>
      <c r="AE176" s="169">
        <v>69.941782886161306</v>
      </c>
      <c r="AF176" s="74">
        <v>293.77470432444198</v>
      </c>
      <c r="AH176" s="210">
        <v>90.996700652450201</v>
      </c>
      <c r="AI176" s="196">
        <f t="shared" si="96"/>
        <v>-0.23138111179113352</v>
      </c>
      <c r="AJ176" s="196"/>
      <c r="AK176" s="210">
        <v>61.4214159908691</v>
      </c>
      <c r="AL176" s="196">
        <f t="shared" si="97"/>
        <v>0.13871980575242415</v>
      </c>
      <c r="AM176" s="196"/>
      <c r="AN176" s="210">
        <v>322.97977976669398</v>
      </c>
      <c r="AO176" s="196">
        <f t="shared" si="102"/>
        <v>0.11923577920455108</v>
      </c>
      <c r="AS176" s="146" t="b">
        <f t="shared" si="98"/>
        <v>0</v>
      </c>
      <c r="AT176" s="146" t="b">
        <f t="shared" si="99"/>
        <v>0</v>
      </c>
      <c r="AU176" s="146" t="b">
        <f t="shared" si="100"/>
        <v>1</v>
      </c>
      <c r="AV176" s="146" t="b">
        <f t="shared" si="101"/>
        <v>1</v>
      </c>
    </row>
    <row r="177" spans="1:48" ht="13">
      <c r="A177" s="26" t="s">
        <v>241</v>
      </c>
      <c r="B177" s="34" t="s">
        <v>46</v>
      </c>
      <c r="C177" s="113">
        <v>-50</v>
      </c>
      <c r="D177" s="113">
        <v>-50</v>
      </c>
      <c r="E177" s="113">
        <v>-51</v>
      </c>
      <c r="F177" s="113">
        <v>-49</v>
      </c>
      <c r="G177" s="118">
        <f t="shared" si="95"/>
        <v>-200</v>
      </c>
      <c r="H177" s="113">
        <v>-41.400452572505301</v>
      </c>
      <c r="I177" s="113">
        <v>-30.919483697593101</v>
      </c>
      <c r="J177" s="85">
        <v>-37.932970544461298</v>
      </c>
      <c r="K177" s="85">
        <v>-40.9414383625478</v>
      </c>
      <c r="L177" s="118">
        <v>-151.19434517710701</v>
      </c>
      <c r="M177" s="166">
        <v>-28.683678822935299</v>
      </c>
      <c r="N177" s="166">
        <v>-23.961264694218801</v>
      </c>
      <c r="O177" s="166">
        <v>-33.276684311953098</v>
      </c>
      <c r="P177" s="166">
        <v>-29.377390798636995</v>
      </c>
      <c r="Q177" s="118">
        <v>-115.29901862774398</v>
      </c>
      <c r="R177" s="166">
        <v>-14.646010553513999</v>
      </c>
      <c r="S177" s="166">
        <v>-23.1546117954903</v>
      </c>
      <c r="T177" s="166">
        <v>-25.430466901247598</v>
      </c>
      <c r="U177" s="166">
        <v>-19.2940207214399</v>
      </c>
      <c r="V177" s="118">
        <v>-82.525109971691705</v>
      </c>
      <c r="W177" s="166">
        <v>-21.767049521877698</v>
      </c>
      <c r="X177" s="166">
        <v>-22.7060001352135</v>
      </c>
      <c r="Y177" s="166">
        <v>-22.651225583527999</v>
      </c>
      <c r="Z177" s="166">
        <v>-16.318659106431301</v>
      </c>
      <c r="AA177" s="118">
        <v>-83.442934347050496</v>
      </c>
      <c r="AB177" s="118">
        <v>-32.9286372953419</v>
      </c>
      <c r="AC177" s="166">
        <v>-52.151673019713101</v>
      </c>
      <c r="AD177" s="166">
        <v>-38.030164145268301</v>
      </c>
      <c r="AE177" s="166">
        <v>-18.4235942639272</v>
      </c>
      <c r="AF177" s="118">
        <v>-141.53406872425001</v>
      </c>
      <c r="AH177" s="207">
        <v>-16.318659106431301</v>
      </c>
      <c r="AI177" s="196">
        <f t="shared" si="96"/>
        <v>0.12898946805416922</v>
      </c>
      <c r="AJ177" s="199"/>
      <c r="AK177" s="207">
        <v>-38.030164145268301</v>
      </c>
      <c r="AL177" s="196">
        <f t="shared" si="97"/>
        <v>-0.5155531226856549</v>
      </c>
      <c r="AM177" s="199"/>
      <c r="AN177" s="207">
        <v>-82.525109971691705</v>
      </c>
      <c r="AO177" s="196">
        <f t="shared" si="102"/>
        <v>1.1121758888581024E-2</v>
      </c>
      <c r="AS177" s="146" t="b">
        <f t="shared" si="98"/>
        <v>0</v>
      </c>
      <c r="AT177" s="146" t="b">
        <f t="shared" si="99"/>
        <v>0</v>
      </c>
      <c r="AU177" s="146" t="b">
        <f t="shared" si="100"/>
        <v>1</v>
      </c>
      <c r="AV177" s="146" t="b">
        <f t="shared" si="101"/>
        <v>0</v>
      </c>
    </row>
    <row r="178" spans="1:48" ht="13">
      <c r="A178" s="26" t="s">
        <v>242</v>
      </c>
      <c r="B178" s="34" t="s">
        <v>50</v>
      </c>
      <c r="C178" s="113">
        <v>0</v>
      </c>
      <c r="D178" s="113">
        <v>0</v>
      </c>
      <c r="E178" s="113">
        <v>0</v>
      </c>
      <c r="F178" s="113">
        <v>0</v>
      </c>
      <c r="G178" s="118">
        <f t="shared" si="95"/>
        <v>0</v>
      </c>
      <c r="H178" s="113">
        <v>-8.3273001483905799E-4</v>
      </c>
      <c r="I178" s="113">
        <v>2.5806241630539297E-4</v>
      </c>
      <c r="J178" s="85">
        <v>1.45040918034537E-2</v>
      </c>
      <c r="K178" s="85">
        <v>-1.39294242044201E-2</v>
      </c>
      <c r="L178" s="118">
        <v>0</v>
      </c>
      <c r="M178" s="166">
        <v>0</v>
      </c>
      <c r="N178" s="166">
        <v>0</v>
      </c>
      <c r="O178" s="166">
        <v>0</v>
      </c>
      <c r="P178" s="166">
        <v>0</v>
      </c>
      <c r="Q178" s="118">
        <v>0</v>
      </c>
      <c r="R178" s="166">
        <v>0</v>
      </c>
      <c r="S178" s="166">
        <v>0</v>
      </c>
      <c r="T178" s="166">
        <v>0</v>
      </c>
      <c r="U178" s="166">
        <v>0</v>
      </c>
      <c r="V178" s="118">
        <v>0</v>
      </c>
      <c r="W178" s="166">
        <v>0</v>
      </c>
      <c r="X178" s="166">
        <v>0</v>
      </c>
      <c r="Y178" s="166">
        <v>0</v>
      </c>
      <c r="Z178" s="166">
        <v>0</v>
      </c>
      <c r="AA178" s="118">
        <v>0</v>
      </c>
      <c r="AB178" s="118">
        <v>0</v>
      </c>
      <c r="AC178" s="166">
        <v>0</v>
      </c>
      <c r="AD178" s="166">
        <v>0</v>
      </c>
      <c r="AE178" s="166">
        <v>0</v>
      </c>
      <c r="AF178" s="118">
        <v>0</v>
      </c>
      <c r="AH178" s="207">
        <v>0</v>
      </c>
      <c r="AI178" s="196" t="str">
        <f t="shared" si="96"/>
        <v>ns</v>
      </c>
      <c r="AJ178" s="199"/>
      <c r="AK178" s="207">
        <v>0</v>
      </c>
      <c r="AL178" s="196" t="str">
        <f t="shared" si="97"/>
        <v>ns</v>
      </c>
      <c r="AM178" s="199"/>
      <c r="AN178" s="207">
        <v>0</v>
      </c>
      <c r="AO178" s="196" t="str">
        <f t="shared" si="102"/>
        <v>ns</v>
      </c>
      <c r="AS178" s="146" t="b">
        <f t="shared" si="98"/>
        <v>1</v>
      </c>
      <c r="AT178" s="146" t="b">
        <f t="shared" si="99"/>
        <v>1</v>
      </c>
      <c r="AU178" s="146" t="b">
        <f t="shared" si="100"/>
        <v>1</v>
      </c>
      <c r="AV178" s="146" t="b">
        <f t="shared" si="101"/>
        <v>1</v>
      </c>
    </row>
    <row r="179" spans="1:48" ht="13">
      <c r="A179" s="26" t="s">
        <v>243</v>
      </c>
      <c r="B179" s="34" t="s">
        <v>52</v>
      </c>
      <c r="C179" s="113">
        <v>0</v>
      </c>
      <c r="D179" s="113">
        <v>0</v>
      </c>
      <c r="E179" s="113">
        <v>2</v>
      </c>
      <c r="F179" s="113">
        <v>0</v>
      </c>
      <c r="G179" s="118">
        <f t="shared" si="95"/>
        <v>2</v>
      </c>
      <c r="H179" s="113">
        <v>-1.9606916704988799E-2</v>
      </c>
      <c r="I179" s="113">
        <v>0.15156531218854899</v>
      </c>
      <c r="J179" s="85">
        <v>0.73761952285131005</v>
      </c>
      <c r="K179" s="85">
        <v>-1.0863119096037499</v>
      </c>
      <c r="L179" s="118">
        <v>-0.21673399126887899</v>
      </c>
      <c r="M179" s="166">
        <v>0.22097630316276201</v>
      </c>
      <c r="N179" s="166">
        <v>4.2220736637489299E-2</v>
      </c>
      <c r="O179" s="166">
        <v>6.8918208029223197E-3</v>
      </c>
      <c r="P179" s="166">
        <v>-1.21311940977994</v>
      </c>
      <c r="Q179" s="118">
        <v>-0.94303054917679852</v>
      </c>
      <c r="R179" s="166">
        <v>-0.135384483011318</v>
      </c>
      <c r="S179" s="166">
        <v>-0.14558326052595699</v>
      </c>
      <c r="T179" s="166">
        <v>0.45432934130372998</v>
      </c>
      <c r="U179" s="166">
        <v>13.919449163853301</v>
      </c>
      <c r="V179" s="118">
        <v>14.0928107616198</v>
      </c>
      <c r="W179" s="166">
        <v>6.3177467943121499E-2</v>
      </c>
      <c r="X179" s="166">
        <v>-1.0703719934462801</v>
      </c>
      <c r="Y179" s="166">
        <v>-2.7647706452485599E-2</v>
      </c>
      <c r="Z179" s="166">
        <v>3.4203228722282701</v>
      </c>
      <c r="AA179" s="118">
        <v>2.3854806402726201</v>
      </c>
      <c r="AB179" s="118">
        <v>-9.0519158831144503E-2</v>
      </c>
      <c r="AC179" s="166">
        <v>-6.7135703186720894E-2</v>
      </c>
      <c r="AD179" s="166">
        <v>6.5156125904963904</v>
      </c>
      <c r="AE179" s="166">
        <v>-0.234921422005856</v>
      </c>
      <c r="AF179" s="118">
        <v>6.1230363064726703</v>
      </c>
      <c r="AH179" s="207">
        <v>3.4203228722282701</v>
      </c>
      <c r="AI179" s="196" t="str">
        <f t="shared" si="96"/>
        <v>ns</v>
      </c>
      <c r="AJ179" s="199"/>
      <c r="AK179" s="207">
        <v>6.5156125904963904</v>
      </c>
      <c r="AL179" s="196" t="str">
        <f t="shared" si="97"/>
        <v>ns</v>
      </c>
      <c r="AM179" s="199"/>
      <c r="AN179" s="207">
        <v>14.0928107616198</v>
      </c>
      <c r="AO179" s="196">
        <f t="shared" si="102"/>
        <v>-0.83073066965681464</v>
      </c>
      <c r="AS179" s="146" t="b">
        <f t="shared" si="98"/>
        <v>0</v>
      </c>
      <c r="AT179" s="146" t="b">
        <f t="shared" si="99"/>
        <v>0</v>
      </c>
      <c r="AU179" s="146" t="b">
        <f t="shared" si="100"/>
        <v>1</v>
      </c>
      <c r="AV179" s="146" t="b">
        <f t="shared" si="101"/>
        <v>1</v>
      </c>
    </row>
    <row r="180" spans="1:48" ht="13">
      <c r="A180" s="26" t="s">
        <v>244</v>
      </c>
      <c r="B180" s="34" t="s">
        <v>54</v>
      </c>
      <c r="C180" s="113">
        <v>0</v>
      </c>
      <c r="D180" s="113">
        <v>0</v>
      </c>
      <c r="E180" s="113">
        <v>0</v>
      </c>
      <c r="F180" s="113">
        <v>0</v>
      </c>
      <c r="G180" s="118">
        <f t="shared" si="95"/>
        <v>0</v>
      </c>
      <c r="H180" s="113">
        <v>0</v>
      </c>
      <c r="I180" s="113">
        <v>0</v>
      </c>
      <c r="J180" s="85">
        <v>0</v>
      </c>
      <c r="K180" s="85">
        <v>0</v>
      </c>
      <c r="L180" s="118">
        <v>0</v>
      </c>
      <c r="M180" s="166">
        <v>0</v>
      </c>
      <c r="N180" s="166">
        <v>0</v>
      </c>
      <c r="O180" s="166">
        <v>0</v>
      </c>
      <c r="P180" s="166">
        <v>3.5570414469111698E-4</v>
      </c>
      <c r="Q180" s="118">
        <v>3.5570414469111698E-4</v>
      </c>
      <c r="R180" s="166">
        <v>0</v>
      </c>
      <c r="S180" s="166">
        <v>0</v>
      </c>
      <c r="T180" s="166">
        <v>0</v>
      </c>
      <c r="U180" s="166">
        <v>0</v>
      </c>
      <c r="V180" s="118">
        <v>0</v>
      </c>
      <c r="W180" s="166">
        <v>0</v>
      </c>
      <c r="X180" s="166">
        <v>0</v>
      </c>
      <c r="Y180" s="166">
        <v>0</v>
      </c>
      <c r="Z180" s="166">
        <v>0</v>
      </c>
      <c r="AA180" s="118">
        <v>0</v>
      </c>
      <c r="AB180" s="118">
        <v>0</v>
      </c>
      <c r="AC180" s="166">
        <v>0</v>
      </c>
      <c r="AD180" s="166">
        <v>0</v>
      </c>
      <c r="AE180" s="166">
        <v>0</v>
      </c>
      <c r="AF180" s="118">
        <v>0</v>
      </c>
      <c r="AH180" s="207">
        <v>0</v>
      </c>
      <c r="AI180" s="196" t="str">
        <f t="shared" si="96"/>
        <v>ns</v>
      </c>
      <c r="AJ180" s="199"/>
      <c r="AK180" s="207">
        <v>0</v>
      </c>
      <c r="AL180" s="196" t="str">
        <f t="shared" si="97"/>
        <v>ns</v>
      </c>
      <c r="AM180" s="199"/>
      <c r="AN180" s="207">
        <v>0</v>
      </c>
      <c r="AO180" s="196" t="str">
        <f t="shared" si="102"/>
        <v>ns</v>
      </c>
      <c r="AS180" s="146" t="b">
        <f t="shared" si="98"/>
        <v>1</v>
      </c>
      <c r="AT180" s="146" t="b">
        <f t="shared" si="99"/>
        <v>1</v>
      </c>
      <c r="AU180" s="146" t="b">
        <f t="shared" si="100"/>
        <v>1</v>
      </c>
      <c r="AV180" s="146" t="b">
        <f t="shared" si="101"/>
        <v>1</v>
      </c>
    </row>
    <row r="181" spans="1:48" ht="13">
      <c r="A181" s="26" t="s">
        <v>245</v>
      </c>
      <c r="B181" s="33" t="s">
        <v>56</v>
      </c>
      <c r="C181" s="73">
        <v>24</v>
      </c>
      <c r="D181" s="73">
        <v>64</v>
      </c>
      <c r="E181" s="73">
        <v>57</v>
      </c>
      <c r="F181" s="73">
        <v>35</v>
      </c>
      <c r="G181" s="74">
        <f t="shared" si="95"/>
        <v>180</v>
      </c>
      <c r="H181" s="73">
        <v>43.466930563590203</v>
      </c>
      <c r="I181" s="73">
        <v>61.407522706032502</v>
      </c>
      <c r="J181" s="87">
        <v>60.754364364494201</v>
      </c>
      <c r="K181" s="87">
        <v>32.055648451614601</v>
      </c>
      <c r="L181" s="74">
        <v>197.684466085732</v>
      </c>
      <c r="M181" s="169">
        <v>46.007605901004901</v>
      </c>
      <c r="N181" s="169">
        <v>57.833223782313098</v>
      </c>
      <c r="O181" s="169">
        <v>51.699564855659297</v>
      </c>
      <c r="P181" s="169">
        <v>40.227067297359696</v>
      </c>
      <c r="Q181" s="74">
        <v>195.76746183633696</v>
      </c>
      <c r="R181" s="169">
        <v>57.0001641227691</v>
      </c>
      <c r="S181" s="169">
        <v>61.294070860366503</v>
      </c>
      <c r="T181" s="169">
        <v>57.893583146957099</v>
      </c>
      <c r="U181" s="169">
        <v>78.359662426529695</v>
      </c>
      <c r="V181" s="74">
        <v>254.54748055662199</v>
      </c>
      <c r="W181" s="169">
        <v>66.417093454119197</v>
      </c>
      <c r="X181" s="169">
        <v>67.4415563222651</v>
      </c>
      <c r="Y181" s="169">
        <v>68.476057573080297</v>
      </c>
      <c r="Z181" s="169">
        <v>78.098364418247201</v>
      </c>
      <c r="AA181" s="74">
        <v>280.43307176771202</v>
      </c>
      <c r="AB181" s="74">
        <v>50.168912429802297</v>
      </c>
      <c r="AC181" s="169">
        <v>27.004627840536699</v>
      </c>
      <c r="AD181" s="169">
        <v>29.906864436097099</v>
      </c>
      <c r="AE181" s="169">
        <v>51.283267200228302</v>
      </c>
      <c r="AF181" s="74">
        <v>158.363671906664</v>
      </c>
      <c r="AH181" s="210">
        <v>78.098364418247201</v>
      </c>
      <c r="AI181" s="196">
        <f t="shared" si="96"/>
        <v>-0.3433503046800519</v>
      </c>
      <c r="AJ181" s="196"/>
      <c r="AK181" s="210">
        <v>29.906864436097099</v>
      </c>
      <c r="AL181" s="196">
        <f t="shared" si="97"/>
        <v>0.7147657625494912</v>
      </c>
      <c r="AM181" s="196"/>
      <c r="AN181" s="210">
        <v>254.54748055662199</v>
      </c>
      <c r="AO181" s="196">
        <f t="shared" si="102"/>
        <v>0.1016925846387704</v>
      </c>
      <c r="AS181" s="146" t="b">
        <f t="shared" si="98"/>
        <v>0</v>
      </c>
      <c r="AT181" s="146" t="b">
        <f t="shared" si="99"/>
        <v>0</v>
      </c>
      <c r="AU181" s="146" t="b">
        <f t="shared" si="100"/>
        <v>1</v>
      </c>
      <c r="AV181" s="146" t="b">
        <f t="shared" si="101"/>
        <v>1</v>
      </c>
    </row>
    <row r="182" spans="1:48" ht="13">
      <c r="A182" s="26" t="s">
        <v>246</v>
      </c>
      <c r="B182" s="34" t="s">
        <v>58</v>
      </c>
      <c r="C182" s="113">
        <v>-12</v>
      </c>
      <c r="D182" s="113">
        <v>-16</v>
      </c>
      <c r="E182" s="113">
        <v>-11</v>
      </c>
      <c r="F182" s="113">
        <v>-7</v>
      </c>
      <c r="G182" s="118">
        <f t="shared" si="95"/>
        <v>-46</v>
      </c>
      <c r="H182" s="113">
        <v>-13.9198304823953</v>
      </c>
      <c r="I182" s="113">
        <v>-14.7320332784969</v>
      </c>
      <c r="J182" s="85">
        <v>-15.0962389775629</v>
      </c>
      <c r="K182" s="85">
        <v>-10.3385965612683</v>
      </c>
      <c r="L182" s="118">
        <v>-54.086699299723399</v>
      </c>
      <c r="M182" s="166">
        <v>-14.597625763573401</v>
      </c>
      <c r="N182" s="166">
        <v>-14.3793581859839</v>
      </c>
      <c r="O182" s="166">
        <v>-13.7952479433345</v>
      </c>
      <c r="P182" s="166">
        <v>-9.9372142580655982</v>
      </c>
      <c r="Q182" s="118">
        <v>-52.709446150957007</v>
      </c>
      <c r="R182" s="166">
        <v>-14.607047496310299</v>
      </c>
      <c r="S182" s="166">
        <v>-15.049588141913199</v>
      </c>
      <c r="T182" s="166">
        <v>-14.417642454170901</v>
      </c>
      <c r="U182" s="166">
        <v>-14.8566975601036</v>
      </c>
      <c r="V182" s="118">
        <v>-58.930975652497999</v>
      </c>
      <c r="W182" s="166">
        <v>-16.519177203683501</v>
      </c>
      <c r="X182" s="166">
        <v>-14.244191100509701</v>
      </c>
      <c r="Y182" s="166">
        <v>-19.229116592863601</v>
      </c>
      <c r="Z182" s="166">
        <v>-15.676990172156</v>
      </c>
      <c r="AA182" s="118">
        <v>-65.669475069212695</v>
      </c>
      <c r="AB182" s="118">
        <v>-18.858766633669699</v>
      </c>
      <c r="AC182" s="166">
        <v>0.55304637336518003</v>
      </c>
      <c r="AD182" s="166">
        <v>-10.5698419041384</v>
      </c>
      <c r="AE182" s="166">
        <v>-7.3667238543328999</v>
      </c>
      <c r="AF182" s="118">
        <v>-36.2422860187758</v>
      </c>
      <c r="AH182" s="207">
        <v>-15.676990172156</v>
      </c>
      <c r="AI182" s="196">
        <f t="shared" si="96"/>
        <v>-0.53009322749866972</v>
      </c>
      <c r="AJ182" s="199"/>
      <c r="AK182" s="207">
        <v>-10.5698419041384</v>
      </c>
      <c r="AL182" s="196">
        <f t="shared" si="97"/>
        <v>-0.30304313714960929</v>
      </c>
      <c r="AM182" s="199"/>
      <c r="AN182" s="207">
        <v>-58.930975652497999</v>
      </c>
      <c r="AO182" s="196">
        <f t="shared" si="102"/>
        <v>0.11434562795040137</v>
      </c>
      <c r="AS182" s="146" t="b">
        <f t="shared" si="98"/>
        <v>0</v>
      </c>
      <c r="AT182" s="146" t="b">
        <f t="shared" si="99"/>
        <v>0</v>
      </c>
      <c r="AU182" s="146" t="b">
        <f t="shared" si="100"/>
        <v>1</v>
      </c>
      <c r="AV182" s="146" t="b">
        <f t="shared" si="101"/>
        <v>1</v>
      </c>
    </row>
    <row r="183" spans="1:48" ht="13">
      <c r="A183" s="26" t="s">
        <v>247</v>
      </c>
      <c r="B183" s="34" t="s">
        <v>60</v>
      </c>
      <c r="C183" s="113">
        <v>-15</v>
      </c>
      <c r="D183" s="113">
        <v>1</v>
      </c>
      <c r="E183" s="113">
        <v>-2</v>
      </c>
      <c r="F183" s="113">
        <v>2</v>
      </c>
      <c r="G183" s="118">
        <f t="shared" si="95"/>
        <v>-14</v>
      </c>
      <c r="H183" s="113">
        <v>0</v>
      </c>
      <c r="I183" s="113">
        <v>0</v>
      </c>
      <c r="J183" s="85">
        <v>0</v>
      </c>
      <c r="K183" s="85">
        <v>-2.7560034359947299</v>
      </c>
      <c r="L183" s="118">
        <v>-2.7560034359947299</v>
      </c>
      <c r="M183" s="166">
        <v>3.5388829694490101E-2</v>
      </c>
      <c r="N183" s="166">
        <v>-7.8754024660156602E-3</v>
      </c>
      <c r="O183" s="166">
        <v>3.7659041699853301E-3</v>
      </c>
      <c r="P183" s="166">
        <v>-2.1269675061987101E-2</v>
      </c>
      <c r="Q183" s="118">
        <v>1.0009656336472701E-2</v>
      </c>
      <c r="R183" s="166">
        <v>0</v>
      </c>
      <c r="S183" s="166">
        <v>0</v>
      </c>
      <c r="T183" s="166">
        <v>0</v>
      </c>
      <c r="U183" s="166">
        <v>0</v>
      </c>
      <c r="V183" s="118">
        <v>0</v>
      </c>
      <c r="W183" s="166">
        <v>0</v>
      </c>
      <c r="X183" s="166">
        <v>0</v>
      </c>
      <c r="Y183" s="166">
        <v>0</v>
      </c>
      <c r="Z183" s="166">
        <v>-1.0789188629445334E-4</v>
      </c>
      <c r="AA183" s="118">
        <v>-1.0789188629445334E-4</v>
      </c>
      <c r="AB183" s="118">
        <v>-0.40873503782354398</v>
      </c>
      <c r="AC183" s="166">
        <v>-0.147858773948324</v>
      </c>
      <c r="AD183" s="166">
        <v>-0.43499486647979202</v>
      </c>
      <c r="AE183" s="166">
        <v>0.88624276707338989</v>
      </c>
      <c r="AF183" s="118">
        <v>-0.10534591117826952</v>
      </c>
      <c r="AH183" s="207">
        <v>-1.0789188629445334E-4</v>
      </c>
      <c r="AI183" s="196" t="str">
        <f t="shared" si="96"/>
        <v>ns</v>
      </c>
      <c r="AJ183" s="199"/>
      <c r="AK183" s="207">
        <v>-0.43499486647979202</v>
      </c>
      <c r="AL183" s="196" t="str">
        <f t="shared" si="97"/>
        <v>ns</v>
      </c>
      <c r="AM183" s="199"/>
      <c r="AN183" s="207">
        <v>0</v>
      </c>
      <c r="AO183" s="196" t="str">
        <f t="shared" si="102"/>
        <v>ns</v>
      </c>
      <c r="AS183" s="146" t="b">
        <f t="shared" si="98"/>
        <v>0</v>
      </c>
      <c r="AT183" s="146" t="b">
        <f t="shared" si="99"/>
        <v>0</v>
      </c>
      <c r="AU183" s="146" t="b">
        <f t="shared" si="100"/>
        <v>1</v>
      </c>
      <c r="AV183" s="146" t="b">
        <f t="shared" si="101"/>
        <v>1</v>
      </c>
    </row>
    <row r="184" spans="1:48" ht="13">
      <c r="A184" s="26" t="s">
        <v>248</v>
      </c>
      <c r="B184" s="33" t="s">
        <v>62</v>
      </c>
      <c r="C184" s="73">
        <v>-3</v>
      </c>
      <c r="D184" s="73">
        <v>49</v>
      </c>
      <c r="E184" s="73">
        <v>44</v>
      </c>
      <c r="F184" s="73">
        <v>28</v>
      </c>
      <c r="G184" s="74">
        <f t="shared" si="95"/>
        <v>118</v>
      </c>
      <c r="H184" s="73">
        <v>29.547100081195001</v>
      </c>
      <c r="I184" s="73">
        <v>46.675489427535602</v>
      </c>
      <c r="J184" s="87">
        <v>45.658125386931303</v>
      </c>
      <c r="K184" s="87">
        <v>18.961048454351602</v>
      </c>
      <c r="L184" s="74">
        <v>140.841763350013</v>
      </c>
      <c r="M184" s="169">
        <v>31.445368967126001</v>
      </c>
      <c r="N184" s="169">
        <v>43.445990193863203</v>
      </c>
      <c r="O184" s="169">
        <v>37.908082816494797</v>
      </c>
      <c r="P184" s="169">
        <v>30.2685833642321</v>
      </c>
      <c r="Q184" s="74">
        <v>143.06802534171598</v>
      </c>
      <c r="R184" s="169">
        <v>42.393116626458799</v>
      </c>
      <c r="S184" s="169">
        <v>46.244482718453298</v>
      </c>
      <c r="T184" s="169">
        <v>43.475940692786203</v>
      </c>
      <c r="U184" s="169">
        <v>63.502964866426197</v>
      </c>
      <c r="V184" s="74">
        <v>195.61650490412401</v>
      </c>
      <c r="W184" s="169">
        <v>49.897916250435799</v>
      </c>
      <c r="X184" s="169">
        <v>53.197365221755398</v>
      </c>
      <c r="Y184" s="169">
        <v>49.246940980216699</v>
      </c>
      <c r="Z184" s="169">
        <v>62.421266354204903</v>
      </c>
      <c r="AA184" s="74">
        <v>214.763488806613</v>
      </c>
      <c r="AB184" s="74">
        <v>30.901410758309002</v>
      </c>
      <c r="AC184" s="169">
        <v>27.409815439953601</v>
      </c>
      <c r="AD184" s="169">
        <v>18.902027665479</v>
      </c>
      <c r="AE184" s="169">
        <v>44.802786112968803</v>
      </c>
      <c r="AF184" s="74">
        <v>122.01603997671</v>
      </c>
      <c r="AH184" s="210">
        <v>62.421266354204903</v>
      </c>
      <c r="AI184" s="196">
        <f t="shared" si="96"/>
        <v>-0.28225124657454603</v>
      </c>
      <c r="AJ184" s="196"/>
      <c r="AK184" s="210">
        <v>18.902027665479</v>
      </c>
      <c r="AL184" s="196" t="str">
        <f t="shared" si="97"/>
        <v>x2,4</v>
      </c>
      <c r="AM184" s="196"/>
      <c r="AN184" s="210">
        <v>195.61650490412401</v>
      </c>
      <c r="AO184" s="196">
        <f t="shared" si="102"/>
        <v>9.7880206539184167E-2</v>
      </c>
      <c r="AS184" s="146" t="b">
        <f t="shared" si="98"/>
        <v>0</v>
      </c>
      <c r="AT184" s="146" t="b">
        <f t="shared" si="99"/>
        <v>0</v>
      </c>
      <c r="AU184" s="146" t="b">
        <f t="shared" si="100"/>
        <v>1</v>
      </c>
      <c r="AV184" s="146" t="b">
        <f t="shared" si="101"/>
        <v>1</v>
      </c>
    </row>
    <row r="185" spans="1:48" ht="13">
      <c r="A185" s="26" t="s">
        <v>249</v>
      </c>
      <c r="B185" s="34" t="s">
        <v>64</v>
      </c>
      <c r="C185" s="113">
        <v>-9</v>
      </c>
      <c r="D185" s="113">
        <v>-12</v>
      </c>
      <c r="E185" s="113">
        <v>-13</v>
      </c>
      <c r="F185" s="113">
        <v>-11</v>
      </c>
      <c r="G185" s="118">
        <f t="shared" si="95"/>
        <v>-45</v>
      </c>
      <c r="H185" s="113">
        <v>-13.553619171276001</v>
      </c>
      <c r="I185" s="113">
        <v>-13.6081874648098</v>
      </c>
      <c r="J185" s="113">
        <v>-14.4530287139383</v>
      </c>
      <c r="K185" s="113">
        <v>-7.0407183027650904</v>
      </c>
      <c r="L185" s="118">
        <v>-48.655553652789202</v>
      </c>
      <c r="M185" s="166">
        <v>-11.067884146326</v>
      </c>
      <c r="N185" s="166">
        <v>-12.225057779013399</v>
      </c>
      <c r="O185" s="166">
        <v>-11.8199397811305</v>
      </c>
      <c r="P185" s="166">
        <v>-8.6756542386776694</v>
      </c>
      <c r="Q185" s="118">
        <v>-43.788535945147601</v>
      </c>
      <c r="R185" s="166">
        <v>-12.177115419356999</v>
      </c>
      <c r="S185" s="166">
        <v>-11.5542128966347</v>
      </c>
      <c r="T185" s="166">
        <v>-11.8347774808107</v>
      </c>
      <c r="U185" s="166">
        <v>-14.134824370412799</v>
      </c>
      <c r="V185" s="118">
        <v>-49.700930167215198</v>
      </c>
      <c r="W185" s="166">
        <v>-13.242565299676601</v>
      </c>
      <c r="X185" s="166">
        <v>-14.269552926631</v>
      </c>
      <c r="Y185" s="166">
        <v>-12.9870214669265</v>
      </c>
      <c r="Z185" s="166">
        <v>-11.6680273052506</v>
      </c>
      <c r="AA185" s="118">
        <v>-52.167166998484703</v>
      </c>
      <c r="AB185" s="118">
        <v>-9.4823324551059898</v>
      </c>
      <c r="AC185" s="166">
        <v>-15.8673492440175</v>
      </c>
      <c r="AD185" s="166">
        <v>-7.7580833604411596</v>
      </c>
      <c r="AE185" s="166">
        <v>-8.1381847125115492</v>
      </c>
      <c r="AF185" s="118">
        <v>-41.245949772076202</v>
      </c>
      <c r="AH185" s="207">
        <v>-11.6680273052506</v>
      </c>
      <c r="AI185" s="196">
        <f t="shared" si="96"/>
        <v>-0.30252265446367488</v>
      </c>
      <c r="AJ185" s="199"/>
      <c r="AK185" s="207">
        <v>-7.7580833604411596</v>
      </c>
      <c r="AL185" s="196">
        <f t="shared" si="97"/>
        <v>4.8994234066695563E-2</v>
      </c>
      <c r="AM185" s="199"/>
      <c r="AN185" s="207">
        <v>-49.700930167215198</v>
      </c>
      <c r="AO185" s="196">
        <f t="shared" si="102"/>
        <v>4.9621542755277082E-2</v>
      </c>
      <c r="AS185" s="146" t="b">
        <f t="shared" si="98"/>
        <v>0</v>
      </c>
      <c r="AT185" s="146" t="b">
        <f t="shared" si="99"/>
        <v>0</v>
      </c>
      <c r="AU185" s="146" t="b">
        <f t="shared" si="100"/>
        <v>1</v>
      </c>
      <c r="AV185" s="146" t="b">
        <f t="shared" si="101"/>
        <v>1</v>
      </c>
    </row>
    <row r="186" spans="1:48" ht="13">
      <c r="A186" s="26" t="s">
        <v>250</v>
      </c>
      <c r="B186" s="41" t="s">
        <v>66</v>
      </c>
      <c r="C186" s="74">
        <v>-12</v>
      </c>
      <c r="D186" s="74">
        <v>37</v>
      </c>
      <c r="E186" s="74">
        <v>31</v>
      </c>
      <c r="F186" s="74">
        <v>17</v>
      </c>
      <c r="G186" s="74">
        <f t="shared" si="95"/>
        <v>73</v>
      </c>
      <c r="H186" s="74">
        <v>15.993480909919001</v>
      </c>
      <c r="I186" s="74">
        <v>33.0673019627258</v>
      </c>
      <c r="J186" s="88">
        <v>31.205096672993001</v>
      </c>
      <c r="K186" s="88">
        <v>11.9203301515865</v>
      </c>
      <c r="L186" s="74">
        <v>92.186209697224299</v>
      </c>
      <c r="M186" s="170">
        <v>20.3774848207999</v>
      </c>
      <c r="N186" s="170">
        <v>31.220932414849901</v>
      </c>
      <c r="O186" s="170">
        <v>26.0881430353643</v>
      </c>
      <c r="P186" s="170">
        <v>21.59292912555436</v>
      </c>
      <c r="Q186" s="74">
        <v>99.279489396569005</v>
      </c>
      <c r="R186" s="170">
        <v>30.216001207101801</v>
      </c>
      <c r="S186" s="170">
        <v>34.690269821818603</v>
      </c>
      <c r="T186" s="170">
        <v>31.641163211975499</v>
      </c>
      <c r="U186" s="170">
        <v>49.368140496013403</v>
      </c>
      <c r="V186" s="74">
        <v>145.91557473690901</v>
      </c>
      <c r="W186" s="170">
        <v>36.6553509507591</v>
      </c>
      <c r="X186" s="170">
        <v>38.927812295124497</v>
      </c>
      <c r="Y186" s="170">
        <v>36.2599195132902</v>
      </c>
      <c r="Z186" s="170">
        <v>50.753239048954271</v>
      </c>
      <c r="AA186" s="74">
        <v>162.59632180812801</v>
      </c>
      <c r="AB186" s="74">
        <v>21.419078303203001</v>
      </c>
      <c r="AC186" s="170">
        <v>11.542466195936001</v>
      </c>
      <c r="AD186" s="170">
        <v>11.143944305037801</v>
      </c>
      <c r="AE186" s="170">
        <v>36.664601400457201</v>
      </c>
      <c r="AF186" s="74">
        <v>80.770090204634101</v>
      </c>
      <c r="AH186" s="210">
        <v>50.753239048954271</v>
      </c>
      <c r="AI186" s="196">
        <f t="shared" si="96"/>
        <v>-0.2775909067578487</v>
      </c>
      <c r="AJ186" s="196"/>
      <c r="AK186" s="210">
        <v>11.143944305037801</v>
      </c>
      <c r="AL186" s="196" t="str">
        <f t="shared" si="97"/>
        <v>x3,3</v>
      </c>
      <c r="AM186" s="196"/>
      <c r="AN186" s="210">
        <v>145.91557473690901</v>
      </c>
      <c r="AO186" s="196">
        <f t="shared" si="102"/>
        <v>0.11431779713231416</v>
      </c>
      <c r="AS186" s="146" t="b">
        <f t="shared" si="98"/>
        <v>0</v>
      </c>
      <c r="AT186" s="146" t="b">
        <f t="shared" si="99"/>
        <v>0</v>
      </c>
      <c r="AU186" s="146" t="b">
        <f t="shared" si="100"/>
        <v>1</v>
      </c>
      <c r="AV186" s="146" t="b">
        <f t="shared" si="101"/>
        <v>1</v>
      </c>
    </row>
    <row r="187" spans="1:48" ht="13">
      <c r="A187" s="26"/>
      <c r="B187" s="26"/>
      <c r="H187" s="184"/>
      <c r="I187" s="184"/>
      <c r="J187" s="184"/>
      <c r="K187" s="184"/>
      <c r="M187" s="185"/>
      <c r="N187" s="185"/>
      <c r="O187" s="185"/>
      <c r="P187" s="185"/>
      <c r="R187" s="185"/>
      <c r="S187" s="185"/>
      <c r="T187" s="185"/>
      <c r="U187" s="185"/>
      <c r="W187" s="185"/>
      <c r="X187" s="185"/>
      <c r="Y187" s="185"/>
      <c r="Z187" s="185"/>
      <c r="AA187" s="185"/>
      <c r="AB187" s="185"/>
      <c r="AC187" s="185"/>
      <c r="AD187" s="185"/>
      <c r="AE187" s="185"/>
      <c r="AF187" s="185"/>
      <c r="AH187" s="224"/>
      <c r="AI187" s="196" t="str">
        <f t="shared" ref="AI187:AI188" si="103">IF(ISERROR($AD187/AH187),"ns",IF($AD187/AH187&gt;200%,"x"&amp;(ROUND($AD187/AH187,1)),IF($AD187/AH187&lt;0,"ns",$AD187/AH187-1)))</f>
        <v>ns</v>
      </c>
      <c r="AJ187" s="205"/>
      <c r="AK187" s="224"/>
      <c r="AL187" s="196" t="str">
        <f t="shared" ref="AL187:AL188" si="104">IF(ISERROR($AD187/AK187),"ns",IF($AD187/AK187&gt;200%,"x"&amp;(ROUND($AD187/AK187,1)),IF($AD187/AK187&lt;0,"ns",$AD187/AK187-1)))</f>
        <v>ns</v>
      </c>
      <c r="AM187" s="205"/>
      <c r="AN187" s="224"/>
      <c r="AO187" s="205"/>
    </row>
    <row r="188" spans="1:48" ht="13">
      <c r="A188" s="26"/>
      <c r="M188" s="156"/>
      <c r="N188" s="156"/>
      <c r="AI188" s="196" t="str">
        <f t="shared" si="103"/>
        <v>ns</v>
      </c>
      <c r="AJ188" s="205"/>
      <c r="AL188" s="196" t="str">
        <f t="shared" si="104"/>
        <v>ns</v>
      </c>
      <c r="AM188" s="205"/>
      <c r="AO188" s="205"/>
    </row>
    <row r="189" spans="1:48" ht="16" thickBot="1">
      <c r="A189" s="26"/>
      <c r="B189" s="29" t="s">
        <v>251</v>
      </c>
      <c r="C189" s="102"/>
      <c r="D189" s="102"/>
      <c r="E189" s="102"/>
      <c r="F189" s="102"/>
      <c r="G189" s="102"/>
      <c r="H189" s="102"/>
      <c r="I189" s="102"/>
      <c r="J189" s="102"/>
      <c r="K189" s="102"/>
      <c r="L189" s="102"/>
      <c r="M189" s="158"/>
      <c r="N189" s="158"/>
      <c r="O189" s="158"/>
      <c r="P189" s="158"/>
      <c r="Q189" s="102"/>
      <c r="R189" s="158"/>
      <c r="S189" s="158"/>
      <c r="T189" s="158"/>
      <c r="U189" s="158"/>
      <c r="V189" s="102"/>
      <c r="W189" s="158"/>
      <c r="X189" s="158"/>
      <c r="Y189" s="158"/>
      <c r="Z189" s="158"/>
      <c r="AA189" s="158"/>
      <c r="AB189" s="158"/>
      <c r="AC189" s="158"/>
      <c r="AD189" s="158"/>
      <c r="AE189" s="158"/>
      <c r="AF189" s="158"/>
      <c r="AH189" s="159"/>
      <c r="AI189" s="160"/>
      <c r="AJ189" s="160"/>
      <c r="AK189" s="159"/>
      <c r="AL189" s="160"/>
      <c r="AM189" s="160"/>
      <c r="AN189" s="159"/>
      <c r="AO189" s="160"/>
    </row>
    <row r="190" spans="1:48" ht="13">
      <c r="A190" s="26"/>
      <c r="M190" s="156"/>
      <c r="N190" s="156"/>
      <c r="AI190" s="143"/>
      <c r="AJ190" s="143"/>
      <c r="AL190" s="143"/>
      <c r="AM190" s="143"/>
      <c r="AO190" s="143"/>
    </row>
    <row r="191" spans="1:48" ht="26">
      <c r="A191" s="26"/>
      <c r="B191" s="30" t="s">
        <v>36</v>
      </c>
      <c r="C191" s="70" t="str">
        <f t="shared" ref="C191:AF191" si="105">C$14</f>
        <v>Q1-15
Underlying</v>
      </c>
      <c r="D191" s="70" t="str">
        <f t="shared" si="105"/>
        <v>Q2-15
Underlying</v>
      </c>
      <c r="E191" s="70" t="str">
        <f t="shared" si="105"/>
        <v>Q3-15
Underlying</v>
      </c>
      <c r="F191" s="70" t="str">
        <f t="shared" si="105"/>
        <v>Q4-15
Underlying</v>
      </c>
      <c r="G191" s="70" t="str">
        <f t="shared" si="105"/>
        <v>FY-2015
Underlying</v>
      </c>
      <c r="H191" s="70" t="str">
        <f t="shared" si="105"/>
        <v>Q1-16
Underlying</v>
      </c>
      <c r="I191" s="70" t="str">
        <f t="shared" si="105"/>
        <v>Q2-16
Underlying</v>
      </c>
      <c r="J191" s="70" t="str">
        <f t="shared" si="105"/>
        <v>Q3-16
Underlying</v>
      </c>
      <c r="K191" s="70" t="str">
        <f t="shared" si="105"/>
        <v>Q4-16
Underlying</v>
      </c>
      <c r="L191" s="70" t="str">
        <f t="shared" si="105"/>
        <v>FY-2016
Underlying</v>
      </c>
      <c r="M191" s="69" t="str">
        <f t="shared" si="105"/>
        <v>Q1-17
Underlying</v>
      </c>
      <c r="N191" s="69" t="str">
        <f t="shared" si="105"/>
        <v>Q2-17
Underlying</v>
      </c>
      <c r="O191" s="69" t="str">
        <f t="shared" si="105"/>
        <v>Q3-17
Underlying</v>
      </c>
      <c r="P191" s="69" t="str">
        <f t="shared" si="105"/>
        <v>Q4-17
Underlying</v>
      </c>
      <c r="Q191" s="70" t="str">
        <f t="shared" si="105"/>
        <v>FY-2017
Underlying</v>
      </c>
      <c r="R191" s="69" t="str">
        <f t="shared" si="105"/>
        <v>Q1-18
Underlying</v>
      </c>
      <c r="S191" s="69" t="str">
        <f t="shared" si="105"/>
        <v>Q2-18
Underlying</v>
      </c>
      <c r="T191" s="69" t="str">
        <f t="shared" si="105"/>
        <v>Q3-18
Underlying</v>
      </c>
      <c r="U191" s="69" t="str">
        <f t="shared" si="105"/>
        <v>Q4-18
Underlying</v>
      </c>
      <c r="V191" s="70" t="str">
        <f t="shared" si="105"/>
        <v>FY-2018
Underlying</v>
      </c>
      <c r="W191" s="69" t="str">
        <f t="shared" si="105"/>
        <v>Q1-19
Underlying</v>
      </c>
      <c r="X191" s="69" t="str">
        <f t="shared" si="105"/>
        <v>Q2-19
Underlying</v>
      </c>
      <c r="Y191" s="69" t="str">
        <f t="shared" si="105"/>
        <v>Q3-19
Underlying</v>
      </c>
      <c r="Z191" s="69" t="str">
        <f t="shared" si="105"/>
        <v>Q4-19
Underlying</v>
      </c>
      <c r="AA191" s="69" t="str">
        <f t="shared" si="105"/>
        <v>FY-2019
Underlying</v>
      </c>
      <c r="AB191" s="69" t="str">
        <f t="shared" si="105"/>
        <v>Q1-20
Underlying</v>
      </c>
      <c r="AC191" s="69" t="str">
        <f t="shared" si="105"/>
        <v>Q2-20
Underlying</v>
      </c>
      <c r="AD191" s="69" t="str">
        <f t="shared" si="105"/>
        <v>Q3-20
Underlying</v>
      </c>
      <c r="AE191" s="69" t="str">
        <f t="shared" si="105"/>
        <v>Q4-20
Underlying</v>
      </c>
      <c r="AF191" s="69" t="str">
        <f t="shared" si="105"/>
        <v>FY-2020
Underlying</v>
      </c>
      <c r="AH191" s="162" t="str">
        <f t="shared" ref="AH191" si="106">AH$14</f>
        <v>Q4-19
Underlying</v>
      </c>
      <c r="AI191" s="163" t="str">
        <f>AI$14</f>
        <v>Q4/Q4</v>
      </c>
      <c r="AJ191" s="163"/>
      <c r="AK191" s="162" t="str">
        <f>AK$14</f>
        <v>Q3-20
Underlying</v>
      </c>
      <c r="AL191" s="163" t="str">
        <f>AL$14</f>
        <v>Q4/Q3</v>
      </c>
      <c r="AM191" s="163"/>
      <c r="AN191" s="162" t="str">
        <f>AN$14</f>
        <v>FY-2018
Underlying</v>
      </c>
      <c r="AO191" s="163" t="str">
        <f>AO$14</f>
        <v>FY/FY</v>
      </c>
    </row>
    <row r="192" spans="1:48" ht="13">
      <c r="A192" s="26"/>
      <c r="B192" s="31"/>
      <c r="M192" s="156"/>
      <c r="N192" s="156"/>
      <c r="AI192" s="205"/>
      <c r="AJ192" s="205"/>
      <c r="AL192" s="205"/>
      <c r="AM192" s="205"/>
      <c r="AO192" s="205"/>
    </row>
    <row r="193" spans="1:49" ht="13">
      <c r="A193" s="26" t="s">
        <v>252</v>
      </c>
      <c r="B193" s="33" t="s">
        <v>38</v>
      </c>
      <c r="C193" s="73">
        <v>646</v>
      </c>
      <c r="D193" s="73">
        <v>665</v>
      </c>
      <c r="E193" s="73">
        <v>661</v>
      </c>
      <c r="F193" s="73">
        <v>657</v>
      </c>
      <c r="G193" s="74">
        <f t="shared" ref="G193:G206" si="107">SUM(C193:F193)</f>
        <v>2629</v>
      </c>
      <c r="H193" s="73">
        <v>647.08300229344798</v>
      </c>
      <c r="I193" s="73">
        <v>659.58990364764702</v>
      </c>
      <c r="J193" s="73">
        <v>656.86072973952798</v>
      </c>
      <c r="K193" s="73">
        <v>682.92376357551495</v>
      </c>
      <c r="L193" s="74">
        <v>2646.45739925614</v>
      </c>
      <c r="M193" s="164">
        <v>685.15087516814003</v>
      </c>
      <c r="N193" s="164">
        <v>689.75748182751704</v>
      </c>
      <c r="O193" s="164">
        <v>675.28177661648397</v>
      </c>
      <c r="P193" s="164">
        <v>670.949806517659</v>
      </c>
      <c r="Q193" s="74">
        <v>2721.1399401297999</v>
      </c>
      <c r="R193" s="164">
        <v>688.017701107324</v>
      </c>
      <c r="S193" s="164">
        <v>695.12798604314696</v>
      </c>
      <c r="T193" s="164">
        <v>695.06699594263898</v>
      </c>
      <c r="U193" s="164">
        <v>690.32477907357395</v>
      </c>
      <c r="V193" s="74">
        <v>2768.5374621666801</v>
      </c>
      <c r="W193" s="164">
        <v>680.58337539501497</v>
      </c>
      <c r="X193" s="164">
        <v>687.25383896292601</v>
      </c>
      <c r="Y193" s="164">
        <v>676.19508211422396</v>
      </c>
      <c r="Z193" s="169">
        <v>672.20010389774995</v>
      </c>
      <c r="AA193" s="74">
        <v>2716.23240036991</v>
      </c>
      <c r="AB193" s="74">
        <v>646.79448422922599</v>
      </c>
      <c r="AC193" s="169">
        <v>607.08945540792399</v>
      </c>
      <c r="AD193" s="169">
        <v>619.05525908717505</v>
      </c>
      <c r="AE193" s="169">
        <v>653.55338793697399</v>
      </c>
      <c r="AF193" s="74">
        <v>2526.4925866612998</v>
      </c>
      <c r="AH193" s="206">
        <v>672.20010389774995</v>
      </c>
      <c r="AI193" s="196">
        <f t="shared" ref="AI193:AI206" si="108">IF(ISERROR($AE193/AH193),"ns",IF($AE193/AH193&gt;200%,"x"&amp;(ROUND($AE193/AH193,1)),IF($AE193/AH193&lt;0,"ns",$AE193/AH193-1)))</f>
        <v>-2.773982903699812E-2</v>
      </c>
      <c r="AJ193" s="196"/>
      <c r="AK193" s="206">
        <v>619.05525908717505</v>
      </c>
      <c r="AL193" s="196">
        <f t="shared" ref="AL193:AL206" si="109">IF(ISERROR($AE193/AK193),"ns",IF($AE193/AK193&gt;200%,"x"&amp;(ROUND($AE193/AK193,1)),IF($AE193/AK193&lt;0,"ns",$AE193/AK193-1)))</f>
        <v>5.5727058842320432E-2</v>
      </c>
      <c r="AM193" s="196"/>
      <c r="AN193" s="206">
        <v>2768.5374621666801</v>
      </c>
      <c r="AO193" s="196">
        <f>IF(ISERROR($AA193/AN193),"ns",IF($AA193/AN193&gt;200%,"x"&amp;(ROUND($AA193/AN193,1)),IF($AA193/AN193&lt;0,"ns",$AA193/AN193-1)))</f>
        <v>-1.8892668967475656E-2</v>
      </c>
      <c r="AS193" s="146" t="b">
        <f t="shared" ref="AS193:AS206" si="110">AH193=X193</f>
        <v>0</v>
      </c>
      <c r="AT193" s="146" t="b">
        <f t="shared" ref="AT193:AT206" si="111">AK193=AB193</f>
        <v>0</v>
      </c>
      <c r="AU193" s="146" t="b">
        <f t="shared" ref="AU193:AU206" si="112">AN193=V193</f>
        <v>1</v>
      </c>
      <c r="AV193" s="146" t="b">
        <f t="shared" ref="AV193:AV206" si="113">V193=(R:R+S:S+T:T+U:U)</f>
        <v>1</v>
      </c>
    </row>
    <row r="194" spans="1:49" ht="13">
      <c r="A194" s="26" t="s">
        <v>253</v>
      </c>
      <c r="B194" s="34" t="s">
        <v>40</v>
      </c>
      <c r="C194" s="113">
        <v>-366</v>
      </c>
      <c r="D194" s="113">
        <v>-320</v>
      </c>
      <c r="E194" s="113">
        <v>-318</v>
      </c>
      <c r="F194" s="113">
        <v>-332</v>
      </c>
      <c r="G194" s="118">
        <f t="shared" si="107"/>
        <v>-1336</v>
      </c>
      <c r="H194" s="107">
        <v>-358.137509563354</v>
      </c>
      <c r="I194" s="107">
        <v>-331.23165901478598</v>
      </c>
      <c r="J194" s="107">
        <v>-329.51270398556397</v>
      </c>
      <c r="K194" s="107">
        <v>-365.33908973666701</v>
      </c>
      <c r="L194" s="108">
        <v>-1384.22096230037</v>
      </c>
      <c r="M194" s="107">
        <v>-365.50346929727499</v>
      </c>
      <c r="N194" s="107">
        <v>-332.67112522279899</v>
      </c>
      <c r="O194" s="107">
        <v>-337.07995789130302</v>
      </c>
      <c r="P194" s="107">
        <v>-371.68456780134301</v>
      </c>
      <c r="Q194" s="108">
        <v>-1406.9391202127199</v>
      </c>
      <c r="R194" s="107">
        <v>-374.12986904743798</v>
      </c>
      <c r="S194" s="107">
        <v>-310.99502448872198</v>
      </c>
      <c r="T194" s="107">
        <v>-339.04355321076798</v>
      </c>
      <c r="U194" s="107">
        <v>-355.60030925751801</v>
      </c>
      <c r="V194" s="108">
        <v>-1379.7687560044501</v>
      </c>
      <c r="W194" s="107">
        <v>-360.36792535792199</v>
      </c>
      <c r="X194" s="107">
        <v>-329.397953112979</v>
      </c>
      <c r="Y194" s="107">
        <v>-340.89897452776802</v>
      </c>
      <c r="Z194" s="107">
        <v>-331.28772611587499</v>
      </c>
      <c r="AA194" s="108">
        <v>-1361.95257911454</v>
      </c>
      <c r="AB194" s="108">
        <v>-371.71716347334097</v>
      </c>
      <c r="AC194" s="107">
        <v>-308.96328920811999</v>
      </c>
      <c r="AD194" s="107">
        <v>-288.65809046176201</v>
      </c>
      <c r="AE194" s="107">
        <v>-318.81758369587902</v>
      </c>
      <c r="AF194" s="108">
        <v>-1288.1561268390999</v>
      </c>
      <c r="AH194" s="207">
        <v>-331.28772611587499</v>
      </c>
      <c r="AI194" s="196">
        <f t="shared" si="108"/>
        <v>-3.7641425977955723E-2</v>
      </c>
      <c r="AJ194" s="199"/>
      <c r="AK194" s="207">
        <v>-288.65809046176201</v>
      </c>
      <c r="AL194" s="196">
        <f t="shared" si="109"/>
        <v>0.10448171809725237</v>
      </c>
      <c r="AM194" s="199"/>
      <c r="AN194" s="207">
        <v>-1379.7687560044501</v>
      </c>
      <c r="AO194" s="196">
        <f t="shared" ref="AO194:AO206" si="114">IF(ISERROR($AA194/AN194),"ns",IF($AA194/AN194&gt;200%,"x"&amp;(ROUND($AA194/AN194,1)),IF($AA194/AN194&lt;0,"ns",$AA194/AN194-1)))</f>
        <v>-1.2912436821299278E-2</v>
      </c>
      <c r="AS194" s="146" t="b">
        <f t="shared" si="110"/>
        <v>0</v>
      </c>
      <c r="AT194" s="146" t="b">
        <f t="shared" si="111"/>
        <v>0</v>
      </c>
      <c r="AU194" s="146" t="b">
        <f t="shared" si="112"/>
        <v>1</v>
      </c>
      <c r="AV194" s="146" t="b">
        <f t="shared" si="113"/>
        <v>1</v>
      </c>
    </row>
    <row r="195" spans="1:49" ht="13">
      <c r="A195" s="109" t="s">
        <v>254</v>
      </c>
      <c r="B195" s="36" t="s">
        <v>42</v>
      </c>
      <c r="C195" s="110"/>
      <c r="D195" s="110"/>
      <c r="E195" s="110"/>
      <c r="F195" s="111"/>
      <c r="G195" s="112"/>
      <c r="H195" s="111">
        <v>-9.629999999999999</v>
      </c>
      <c r="I195" s="111">
        <v>-3.3200000000000003</v>
      </c>
      <c r="J195" s="111">
        <v>0</v>
      </c>
      <c r="K195" s="111">
        <v>0</v>
      </c>
      <c r="L195" s="112">
        <v>-12.95</v>
      </c>
      <c r="M195" s="111">
        <v>-13.58</v>
      </c>
      <c r="N195" s="111">
        <v>-0.58000000000000007</v>
      </c>
      <c r="O195" s="111">
        <v>0</v>
      </c>
      <c r="P195" s="111">
        <v>0</v>
      </c>
      <c r="Q195" s="112">
        <v>-14.16</v>
      </c>
      <c r="R195" s="111">
        <v>-17.07712807043217</v>
      </c>
      <c r="S195" s="111">
        <v>-0.60644423003216508</v>
      </c>
      <c r="T195" s="111">
        <v>0</v>
      </c>
      <c r="U195" s="111">
        <v>0</v>
      </c>
      <c r="V195" s="112">
        <v>-17.683572300464334</v>
      </c>
      <c r="W195" s="111">
        <v>-18.399999999999999</v>
      </c>
      <c r="X195" s="111">
        <v>-5.2716224500000131E-2</v>
      </c>
      <c r="Y195" s="111">
        <v>0</v>
      </c>
      <c r="Z195" s="111">
        <v>-7.7550000021631149E-7</v>
      </c>
      <c r="AA195" s="112">
        <v>-18.452717</v>
      </c>
      <c r="AB195" s="112">
        <v>-19.84517329110291</v>
      </c>
      <c r="AC195" s="111">
        <v>-7.2947463378691069E-2</v>
      </c>
      <c r="AD195" s="111">
        <v>0</v>
      </c>
      <c r="AE195" s="111">
        <v>0</v>
      </c>
      <c r="AF195" s="112">
        <v>-19.918120754481599</v>
      </c>
      <c r="AG195" s="67"/>
      <c r="AH195" s="200">
        <v>-7.7550000021631149E-7</v>
      </c>
      <c r="AI195" s="196">
        <f t="shared" si="108"/>
        <v>-1</v>
      </c>
      <c r="AJ195" s="201"/>
      <c r="AK195" s="200">
        <v>0</v>
      </c>
      <c r="AL195" s="196" t="str">
        <f t="shared" si="109"/>
        <v>ns</v>
      </c>
      <c r="AM195" s="201"/>
      <c r="AN195" s="200">
        <v>-17.683572300464334</v>
      </c>
      <c r="AO195" s="196">
        <f t="shared" si="114"/>
        <v>4.3494871198364704E-2</v>
      </c>
      <c r="AP195" s="202"/>
      <c r="AQ195" s="202"/>
      <c r="AR195" s="202"/>
      <c r="AS195" s="202" t="b">
        <f t="shared" si="110"/>
        <v>0</v>
      </c>
      <c r="AT195" s="202" t="b">
        <f t="shared" si="111"/>
        <v>0</v>
      </c>
      <c r="AU195" s="202" t="b">
        <f t="shared" si="112"/>
        <v>1</v>
      </c>
      <c r="AV195" s="202" t="b">
        <f t="shared" si="113"/>
        <v>1</v>
      </c>
      <c r="AW195" s="202"/>
    </row>
    <row r="196" spans="1:49" ht="13">
      <c r="A196" s="26" t="s">
        <v>255</v>
      </c>
      <c r="B196" s="33" t="s">
        <v>44</v>
      </c>
      <c r="C196" s="73">
        <v>280</v>
      </c>
      <c r="D196" s="73">
        <v>345</v>
      </c>
      <c r="E196" s="73">
        <v>343</v>
      </c>
      <c r="F196" s="73">
        <v>325</v>
      </c>
      <c r="G196" s="74">
        <f t="shared" si="107"/>
        <v>1293</v>
      </c>
      <c r="H196" s="73">
        <v>288.94549273009397</v>
      </c>
      <c r="I196" s="73">
        <v>328.35824463286099</v>
      </c>
      <c r="J196" s="73">
        <v>327.34802575396401</v>
      </c>
      <c r="K196" s="73">
        <v>317.584673838848</v>
      </c>
      <c r="L196" s="74">
        <v>1262.2364369557699</v>
      </c>
      <c r="M196" s="164">
        <v>319.64740587086402</v>
      </c>
      <c r="N196" s="164">
        <v>357.08635660471901</v>
      </c>
      <c r="O196" s="164">
        <v>338.201818725181</v>
      </c>
      <c r="P196" s="164">
        <v>299.26523871631599</v>
      </c>
      <c r="Q196" s="74">
        <v>1314.20081991708</v>
      </c>
      <c r="R196" s="164">
        <v>313.88783205988602</v>
      </c>
      <c r="S196" s="164">
        <v>384.13296155442498</v>
      </c>
      <c r="T196" s="164">
        <v>356.02344273186998</v>
      </c>
      <c r="U196" s="164">
        <v>334.72446981605702</v>
      </c>
      <c r="V196" s="74">
        <v>1388.7687061622401</v>
      </c>
      <c r="W196" s="164">
        <v>320.21545003709298</v>
      </c>
      <c r="X196" s="164">
        <v>357.85588584994701</v>
      </c>
      <c r="Y196" s="164">
        <v>335.296107586456</v>
      </c>
      <c r="Z196" s="164">
        <v>340.912377781874</v>
      </c>
      <c r="AA196" s="74">
        <v>1354.2798212553701</v>
      </c>
      <c r="AB196" s="74">
        <v>275.07732075588501</v>
      </c>
      <c r="AC196" s="164">
        <v>298.126166199804</v>
      </c>
      <c r="AD196" s="164">
        <v>330.39716862541297</v>
      </c>
      <c r="AE196" s="164">
        <v>334.73580424109599</v>
      </c>
      <c r="AF196" s="74">
        <v>1238.3364598221999</v>
      </c>
      <c r="AH196" s="206">
        <v>340.912377781874</v>
      </c>
      <c r="AI196" s="196">
        <f t="shared" si="108"/>
        <v>-1.811777437054507E-2</v>
      </c>
      <c r="AJ196" s="196"/>
      <c r="AK196" s="206">
        <v>330.39716862541297</v>
      </c>
      <c r="AL196" s="196">
        <f t="shared" si="109"/>
        <v>1.3131576259365341E-2</v>
      </c>
      <c r="AM196" s="196"/>
      <c r="AN196" s="206">
        <v>1388.7687061622401</v>
      </c>
      <c r="AO196" s="196">
        <f t="shared" si="114"/>
        <v>-2.4834146070426333E-2</v>
      </c>
      <c r="AS196" s="146" t="b">
        <f t="shared" si="110"/>
        <v>0</v>
      </c>
      <c r="AT196" s="146" t="b">
        <f t="shared" si="111"/>
        <v>0</v>
      </c>
      <c r="AU196" s="146" t="b">
        <f t="shared" si="112"/>
        <v>1</v>
      </c>
      <c r="AV196" s="146" t="b">
        <f t="shared" si="113"/>
        <v>1</v>
      </c>
    </row>
    <row r="197" spans="1:49" ht="13">
      <c r="A197" s="26" t="s">
        <v>256</v>
      </c>
      <c r="B197" s="34" t="s">
        <v>46</v>
      </c>
      <c r="C197" s="113">
        <v>-205</v>
      </c>
      <c r="D197" s="113">
        <v>-183</v>
      </c>
      <c r="E197" s="113">
        <v>-156</v>
      </c>
      <c r="F197" s="113">
        <v>-113</v>
      </c>
      <c r="G197" s="118">
        <f t="shared" si="107"/>
        <v>-657</v>
      </c>
      <c r="H197" s="113">
        <v>-119.30350318417</v>
      </c>
      <c r="I197" s="113">
        <v>-157.50569279396899</v>
      </c>
      <c r="J197" s="113">
        <v>-156.77908280600099</v>
      </c>
      <c r="K197" s="113">
        <v>-124.033059429684</v>
      </c>
      <c r="L197" s="118">
        <v>-557.62133821382395</v>
      </c>
      <c r="M197" s="165">
        <v>-92.407799466871893</v>
      </c>
      <c r="N197" s="165">
        <v>-117.49741777721999</v>
      </c>
      <c r="O197" s="165">
        <v>-127.94975275637699</v>
      </c>
      <c r="P197" s="165">
        <v>-101.95666472085099</v>
      </c>
      <c r="Q197" s="118">
        <v>-439.81163472131999</v>
      </c>
      <c r="R197" s="165">
        <v>-99.307862763129293</v>
      </c>
      <c r="S197" s="165">
        <v>-127.280658469301</v>
      </c>
      <c r="T197" s="165">
        <v>-141.16150460768301</v>
      </c>
      <c r="U197" s="165">
        <v>-98.820272144919102</v>
      </c>
      <c r="V197" s="118">
        <v>-466.57029798503299</v>
      </c>
      <c r="W197" s="165">
        <v>-107.358681063239</v>
      </c>
      <c r="X197" s="165">
        <v>-131.56709952932101</v>
      </c>
      <c r="Y197" s="165">
        <v>-131.09430354270199</v>
      </c>
      <c r="Z197" s="165">
        <v>-127.37372273000599</v>
      </c>
      <c r="AA197" s="118">
        <v>-497.393806865268</v>
      </c>
      <c r="AB197" s="118">
        <v>-189.879023709872</v>
      </c>
      <c r="AC197" s="165">
        <v>-248.23318864347601</v>
      </c>
      <c r="AD197" s="165">
        <v>-140.706893358787</v>
      </c>
      <c r="AE197" s="165">
        <v>-153.65689086770601</v>
      </c>
      <c r="AF197" s="118">
        <v>-732.47599657984199</v>
      </c>
      <c r="AH197" s="208">
        <v>-127.37372273000599</v>
      </c>
      <c r="AI197" s="196">
        <f t="shared" si="108"/>
        <v>0.2063468631863139</v>
      </c>
      <c r="AJ197" s="199"/>
      <c r="AK197" s="208">
        <v>-140.706893358787</v>
      </c>
      <c r="AL197" s="196">
        <f t="shared" si="109"/>
        <v>9.2035274177349358E-2</v>
      </c>
      <c r="AM197" s="199"/>
      <c r="AN197" s="208">
        <v>-466.57029798503299</v>
      </c>
      <c r="AO197" s="196">
        <f t="shared" si="114"/>
        <v>6.6064018677039371E-2</v>
      </c>
      <c r="AS197" s="146" t="b">
        <f t="shared" si="110"/>
        <v>0</v>
      </c>
      <c r="AT197" s="146" t="b">
        <f t="shared" si="111"/>
        <v>0</v>
      </c>
      <c r="AU197" s="146" t="b">
        <f t="shared" si="112"/>
        <v>1</v>
      </c>
      <c r="AV197" s="146" t="b">
        <f t="shared" si="113"/>
        <v>0</v>
      </c>
    </row>
    <row r="198" spans="1:49" ht="13">
      <c r="A198" s="26" t="s">
        <v>257</v>
      </c>
      <c r="B198" s="34" t="s">
        <v>50</v>
      </c>
      <c r="C198" s="113">
        <v>43</v>
      </c>
      <c r="D198" s="113">
        <v>45</v>
      </c>
      <c r="E198" s="113">
        <v>44</v>
      </c>
      <c r="F198" s="113">
        <v>32</v>
      </c>
      <c r="G198" s="118">
        <f t="shared" si="107"/>
        <v>164</v>
      </c>
      <c r="H198" s="113">
        <v>46.0220612847952</v>
      </c>
      <c r="I198" s="113">
        <v>50.563356385004397</v>
      </c>
      <c r="J198" s="113">
        <v>55.299945133415697</v>
      </c>
      <c r="K198" s="113">
        <v>55.611409234548901</v>
      </c>
      <c r="L198" s="118">
        <v>207.496772037764</v>
      </c>
      <c r="M198" s="165">
        <v>65.500575453834699</v>
      </c>
      <c r="N198" s="165">
        <v>49.3780145951023</v>
      </c>
      <c r="O198" s="165">
        <v>68.120125633479503</v>
      </c>
      <c r="P198" s="165">
        <v>58.167738711713902</v>
      </c>
      <c r="Q198" s="118">
        <v>241.16645439413</v>
      </c>
      <c r="R198" s="165">
        <v>62.0082779238992</v>
      </c>
      <c r="S198" s="165">
        <v>64.541606949217496</v>
      </c>
      <c r="T198" s="165">
        <v>62.984021717504397</v>
      </c>
      <c r="U198" s="165">
        <v>64.713192225614179</v>
      </c>
      <c r="V198" s="118">
        <v>254.247098816235</v>
      </c>
      <c r="W198" s="165">
        <v>78.125004996224305</v>
      </c>
      <c r="X198" s="165">
        <v>78.311029753818403</v>
      </c>
      <c r="Y198" s="165">
        <v>74.182445744092604</v>
      </c>
      <c r="Z198" s="165">
        <v>64.865428184590996</v>
      </c>
      <c r="AA198" s="118">
        <v>295.48390867872598</v>
      </c>
      <c r="AB198" s="118">
        <v>71.786847657429206</v>
      </c>
      <c r="AC198" s="165">
        <v>60.496168701118499</v>
      </c>
      <c r="AD198" s="165">
        <v>72.059087843483695</v>
      </c>
      <c r="AE198" s="165">
        <v>50.163251161811004</v>
      </c>
      <c r="AF198" s="118">
        <v>254.50535536384302</v>
      </c>
      <c r="AH198" s="208">
        <v>64.865428184590996</v>
      </c>
      <c r="AI198" s="196">
        <f t="shared" si="108"/>
        <v>-0.22665659403251337</v>
      </c>
      <c r="AJ198" s="199"/>
      <c r="AK198" s="208">
        <v>72.059087843483695</v>
      </c>
      <c r="AL198" s="196">
        <f t="shared" si="109"/>
        <v>-0.30385947611814978</v>
      </c>
      <c r="AM198" s="199"/>
      <c r="AN198" s="208">
        <v>254.247098816235</v>
      </c>
      <c r="AO198" s="196">
        <f t="shared" si="114"/>
        <v>0.16219186002313513</v>
      </c>
      <c r="AS198" s="146" t="b">
        <f t="shared" si="110"/>
        <v>0</v>
      </c>
      <c r="AT198" s="146" t="b">
        <f t="shared" si="111"/>
        <v>0</v>
      </c>
      <c r="AU198" s="146" t="b">
        <f t="shared" si="112"/>
        <v>1</v>
      </c>
      <c r="AV198" s="146" t="b">
        <f t="shared" si="113"/>
        <v>1</v>
      </c>
    </row>
    <row r="199" spans="1:49" ht="13">
      <c r="A199" s="26" t="s">
        <v>258</v>
      </c>
      <c r="B199" s="34" t="s">
        <v>52</v>
      </c>
      <c r="C199" s="113">
        <v>0</v>
      </c>
      <c r="D199" s="113">
        <v>0</v>
      </c>
      <c r="E199" s="113">
        <v>0</v>
      </c>
      <c r="F199" s="113">
        <v>4</v>
      </c>
      <c r="G199" s="118">
        <f t="shared" si="107"/>
        <v>4</v>
      </c>
      <c r="H199" s="113">
        <v>-4.2338270110407E-2</v>
      </c>
      <c r="I199" s="113">
        <v>-1.608390562933</v>
      </c>
      <c r="J199" s="113">
        <v>0.105279277754699</v>
      </c>
      <c r="K199" s="113">
        <v>-0.12630977170471</v>
      </c>
      <c r="L199" s="118">
        <v>-1.6717593269934199</v>
      </c>
      <c r="M199" s="165">
        <v>-0.213800890076348</v>
      </c>
      <c r="N199" s="165">
        <v>3.0207542659739801E-2</v>
      </c>
      <c r="O199" s="165">
        <v>-1.16005191802769</v>
      </c>
      <c r="P199" s="165">
        <v>-1.7508636198327401E-2</v>
      </c>
      <c r="Q199" s="118">
        <v>-1.3611539016426299</v>
      </c>
      <c r="R199" s="165">
        <v>0.168353127578414</v>
      </c>
      <c r="S199" s="165">
        <v>0.54963696589164002</v>
      </c>
      <c r="T199" s="165">
        <v>0.69743816473255105</v>
      </c>
      <c r="U199" s="165">
        <v>-0.40335468313777501</v>
      </c>
      <c r="V199" s="118">
        <v>1.01207357506483</v>
      </c>
      <c r="W199" s="165">
        <v>4.9445887984086501E-2</v>
      </c>
      <c r="X199" s="165">
        <v>0.46294565205106603</v>
      </c>
      <c r="Y199" s="165">
        <v>-9.0133988887331502E-3</v>
      </c>
      <c r="Z199" s="165">
        <v>-0.49694149101556201</v>
      </c>
      <c r="AA199" s="118">
        <v>6.4366501308571501E-3</v>
      </c>
      <c r="AB199" s="118">
        <v>0.37835655388114903</v>
      </c>
      <c r="AC199" s="165">
        <v>17.9404039633955</v>
      </c>
      <c r="AD199" s="165">
        <v>-11.2725388181541</v>
      </c>
      <c r="AE199" s="165">
        <v>-10.08525760677</v>
      </c>
      <c r="AF199" s="118">
        <v>-3.0390359076474001</v>
      </c>
      <c r="AH199" s="208">
        <v>-0.49694149101556201</v>
      </c>
      <c r="AI199" s="196" t="str">
        <f t="shared" si="108"/>
        <v>x20,3</v>
      </c>
      <c r="AJ199" s="199"/>
      <c r="AK199" s="208">
        <v>-11.2725388181541</v>
      </c>
      <c r="AL199" s="196">
        <f t="shared" si="109"/>
        <v>-0.10532509406594526</v>
      </c>
      <c r="AM199" s="199"/>
      <c r="AN199" s="208">
        <v>1.01207357506483</v>
      </c>
      <c r="AO199" s="196">
        <f t="shared" si="114"/>
        <v>-0.99364013616258595</v>
      </c>
      <c r="AS199" s="146" t="b">
        <f t="shared" si="110"/>
        <v>0</v>
      </c>
      <c r="AT199" s="146" t="b">
        <f t="shared" si="111"/>
        <v>0</v>
      </c>
      <c r="AU199" s="146" t="b">
        <f t="shared" si="112"/>
        <v>1</v>
      </c>
      <c r="AV199" s="146" t="b">
        <f t="shared" si="113"/>
        <v>1</v>
      </c>
    </row>
    <row r="200" spans="1:49" ht="13">
      <c r="A200" s="26" t="s">
        <v>259</v>
      </c>
      <c r="B200" s="34" t="s">
        <v>54</v>
      </c>
      <c r="C200" s="113">
        <v>0</v>
      </c>
      <c r="D200" s="113">
        <v>0</v>
      </c>
      <c r="E200" s="113">
        <v>0</v>
      </c>
      <c r="F200" s="113">
        <v>0</v>
      </c>
      <c r="G200" s="118">
        <f t="shared" si="107"/>
        <v>0</v>
      </c>
      <c r="H200" s="113">
        <v>0</v>
      </c>
      <c r="I200" s="113">
        <v>0</v>
      </c>
      <c r="J200" s="113">
        <v>0</v>
      </c>
      <c r="K200" s="113">
        <v>0</v>
      </c>
      <c r="L200" s="118">
        <v>0</v>
      </c>
      <c r="M200" s="165">
        <v>0</v>
      </c>
      <c r="N200" s="165">
        <v>0</v>
      </c>
      <c r="O200" s="165">
        <v>0</v>
      </c>
      <c r="P200" s="165">
        <v>0</v>
      </c>
      <c r="Q200" s="118">
        <v>0</v>
      </c>
      <c r="R200" s="165">
        <v>0</v>
      </c>
      <c r="S200" s="165">
        <v>0</v>
      </c>
      <c r="T200" s="165">
        <v>0</v>
      </c>
      <c r="U200" s="165">
        <v>0</v>
      </c>
      <c r="V200" s="118">
        <v>0</v>
      </c>
      <c r="W200" s="165">
        <v>0</v>
      </c>
      <c r="X200" s="165">
        <v>0</v>
      </c>
      <c r="Y200" s="165">
        <v>0</v>
      </c>
      <c r="Z200" s="165">
        <v>0</v>
      </c>
      <c r="AA200" s="118">
        <v>0</v>
      </c>
      <c r="AB200" s="118">
        <v>0</v>
      </c>
      <c r="AC200" s="165">
        <v>0</v>
      </c>
      <c r="AD200" s="165">
        <v>0</v>
      </c>
      <c r="AE200" s="165">
        <v>0</v>
      </c>
      <c r="AF200" s="118">
        <v>0</v>
      </c>
      <c r="AH200" s="208">
        <v>0</v>
      </c>
      <c r="AI200" s="196" t="str">
        <f t="shared" si="108"/>
        <v>ns</v>
      </c>
      <c r="AJ200" s="199"/>
      <c r="AK200" s="208">
        <v>0</v>
      </c>
      <c r="AL200" s="196" t="str">
        <f t="shared" si="109"/>
        <v>ns</v>
      </c>
      <c r="AM200" s="199"/>
      <c r="AN200" s="208">
        <v>0</v>
      </c>
      <c r="AO200" s="196" t="str">
        <f t="shared" si="114"/>
        <v>ns</v>
      </c>
      <c r="AS200" s="146" t="b">
        <f t="shared" si="110"/>
        <v>1</v>
      </c>
      <c r="AT200" s="146" t="b">
        <f t="shared" si="111"/>
        <v>1</v>
      </c>
      <c r="AU200" s="146" t="b">
        <f t="shared" si="112"/>
        <v>1</v>
      </c>
      <c r="AV200" s="146" t="b">
        <f t="shared" si="113"/>
        <v>1</v>
      </c>
    </row>
    <row r="201" spans="1:49" ht="13">
      <c r="A201" s="26" t="s">
        <v>260</v>
      </c>
      <c r="B201" s="33" t="s">
        <v>56</v>
      </c>
      <c r="C201" s="73">
        <v>118</v>
      </c>
      <c r="D201" s="73">
        <v>207</v>
      </c>
      <c r="E201" s="73">
        <v>231</v>
      </c>
      <c r="F201" s="73">
        <v>248</v>
      </c>
      <c r="G201" s="74">
        <f t="shared" si="107"/>
        <v>804</v>
      </c>
      <c r="H201" s="73">
        <v>215.62171256060901</v>
      </c>
      <c r="I201" s="73">
        <v>219.80751766096299</v>
      </c>
      <c r="J201" s="73">
        <v>225.97416735913399</v>
      </c>
      <c r="K201" s="73">
        <v>249.03671387200799</v>
      </c>
      <c r="L201" s="74">
        <v>910.44011145271395</v>
      </c>
      <c r="M201" s="164">
        <v>292.52638096775098</v>
      </c>
      <c r="N201" s="164">
        <v>288.997160965261</v>
      </c>
      <c r="O201" s="164">
        <v>277.21213968425599</v>
      </c>
      <c r="P201" s="164">
        <v>255.45880407097999</v>
      </c>
      <c r="Q201" s="74">
        <v>1114.1944856882501</v>
      </c>
      <c r="R201" s="164">
        <v>276.75660034823397</v>
      </c>
      <c r="S201" s="164">
        <v>321.94354700023302</v>
      </c>
      <c r="T201" s="164">
        <v>278.54339800642299</v>
      </c>
      <c r="U201" s="164">
        <v>300.21403521361401</v>
      </c>
      <c r="V201" s="74">
        <v>1177.4575805684999</v>
      </c>
      <c r="W201" s="164">
        <v>291.03121985806303</v>
      </c>
      <c r="X201" s="164">
        <v>305.06276172649598</v>
      </c>
      <c r="Y201" s="164">
        <v>278.375236388958</v>
      </c>
      <c r="Z201" s="164">
        <v>277.90714174544303</v>
      </c>
      <c r="AA201" s="74">
        <v>1152.37635971896</v>
      </c>
      <c r="AB201" s="74">
        <v>157.363501257324</v>
      </c>
      <c r="AC201" s="164">
        <v>128.32955022084201</v>
      </c>
      <c r="AD201" s="164">
        <v>250.47682429195601</v>
      </c>
      <c r="AE201" s="164">
        <v>221.156906928431</v>
      </c>
      <c r="AF201" s="74">
        <v>757.32678269855194</v>
      </c>
      <c r="AH201" s="206">
        <v>277.90714174544303</v>
      </c>
      <c r="AI201" s="196">
        <f t="shared" si="108"/>
        <v>-0.20420574462600183</v>
      </c>
      <c r="AJ201" s="196"/>
      <c r="AK201" s="206">
        <v>250.47682429195601</v>
      </c>
      <c r="AL201" s="196">
        <f t="shared" si="109"/>
        <v>-0.11705640809845819</v>
      </c>
      <c r="AM201" s="196"/>
      <c r="AN201" s="206">
        <v>1177.4575805684999</v>
      </c>
      <c r="AO201" s="196">
        <f t="shared" si="114"/>
        <v>-2.1301167246662311E-2</v>
      </c>
      <c r="AS201" s="146" t="b">
        <f t="shared" si="110"/>
        <v>0</v>
      </c>
      <c r="AT201" s="146" t="b">
        <f t="shared" si="111"/>
        <v>0</v>
      </c>
      <c r="AU201" s="146" t="b">
        <f t="shared" si="112"/>
        <v>1</v>
      </c>
      <c r="AV201" s="146" t="b">
        <f t="shared" si="113"/>
        <v>1</v>
      </c>
    </row>
    <row r="202" spans="1:49" ht="13">
      <c r="A202" s="26" t="s">
        <v>261</v>
      </c>
      <c r="B202" s="34" t="s">
        <v>58</v>
      </c>
      <c r="C202" s="113">
        <v>-35</v>
      </c>
      <c r="D202" s="113">
        <v>-55</v>
      </c>
      <c r="E202" s="113">
        <v>-60</v>
      </c>
      <c r="F202" s="113">
        <v>-63</v>
      </c>
      <c r="G202" s="118">
        <f t="shared" si="107"/>
        <v>-213</v>
      </c>
      <c r="H202" s="113">
        <v>-56.972289948838402</v>
      </c>
      <c r="I202" s="113">
        <v>-48.176802935033599</v>
      </c>
      <c r="J202" s="113">
        <v>-48.017894718396398</v>
      </c>
      <c r="K202" s="113">
        <v>-53.063810950942496</v>
      </c>
      <c r="L202" s="118">
        <v>-206.230798553211</v>
      </c>
      <c r="M202" s="165">
        <v>-73.940810495103705</v>
      </c>
      <c r="N202" s="165">
        <v>-70.425590485236597</v>
      </c>
      <c r="O202" s="165">
        <v>-60.376322865879303</v>
      </c>
      <c r="P202" s="165">
        <v>-67.344105256532501</v>
      </c>
      <c r="Q202" s="118">
        <v>-272.08682910275201</v>
      </c>
      <c r="R202" s="165">
        <v>-64.488870058028496</v>
      </c>
      <c r="S202" s="165">
        <v>-76.1254135127719</v>
      </c>
      <c r="T202" s="165">
        <v>-63.4560369616527</v>
      </c>
      <c r="U202" s="165">
        <v>-39.675676921550199</v>
      </c>
      <c r="V202" s="118">
        <v>-243.745997454003</v>
      </c>
      <c r="W202" s="165">
        <v>-63.787950704860599</v>
      </c>
      <c r="X202" s="165">
        <v>-73.089333114708097</v>
      </c>
      <c r="Y202" s="165">
        <v>-56.399463689915699</v>
      </c>
      <c r="Z202" s="165">
        <v>-39.764784495201802</v>
      </c>
      <c r="AA202" s="118">
        <v>-233.04153200468599</v>
      </c>
      <c r="AB202" s="118">
        <v>-28.931902861926599</v>
      </c>
      <c r="AC202" s="165">
        <v>47.0688091495647</v>
      </c>
      <c r="AD202" s="165">
        <v>-43.294016991144801</v>
      </c>
      <c r="AE202" s="165">
        <v>-43.7291306620494</v>
      </c>
      <c r="AF202" s="118">
        <v>-68.886241365556103</v>
      </c>
      <c r="AH202" s="208">
        <v>-39.764784495201802</v>
      </c>
      <c r="AI202" s="196">
        <f t="shared" si="108"/>
        <v>9.9694898819983724E-2</v>
      </c>
      <c r="AJ202" s="199"/>
      <c r="AK202" s="208">
        <v>-43.294016991144801</v>
      </c>
      <c r="AL202" s="196">
        <f t="shared" si="109"/>
        <v>1.0050203264658775E-2</v>
      </c>
      <c r="AM202" s="199"/>
      <c r="AN202" s="208">
        <v>-243.745997454003</v>
      </c>
      <c r="AO202" s="196">
        <f t="shared" si="114"/>
        <v>-4.3916476828863793E-2</v>
      </c>
      <c r="AS202" s="146" t="b">
        <f t="shared" si="110"/>
        <v>0</v>
      </c>
      <c r="AT202" s="146" t="b">
        <f t="shared" si="111"/>
        <v>0</v>
      </c>
      <c r="AU202" s="146" t="b">
        <f t="shared" si="112"/>
        <v>1</v>
      </c>
      <c r="AV202" s="146" t="b">
        <f t="shared" si="113"/>
        <v>1</v>
      </c>
    </row>
    <row r="203" spans="1:49" ht="13">
      <c r="A203" s="26" t="s">
        <v>262</v>
      </c>
      <c r="B203" s="34" t="s">
        <v>60</v>
      </c>
      <c r="C203" s="113">
        <v>-1</v>
      </c>
      <c r="D203" s="113">
        <v>0</v>
      </c>
      <c r="E203" s="113">
        <v>0</v>
      </c>
      <c r="F203" s="113">
        <v>0</v>
      </c>
      <c r="G203" s="118">
        <f t="shared" si="107"/>
        <v>-1</v>
      </c>
      <c r="H203" s="113">
        <v>0</v>
      </c>
      <c r="I203" s="113">
        <v>0</v>
      </c>
      <c r="J203" s="113">
        <v>0</v>
      </c>
      <c r="K203" s="113">
        <v>0</v>
      </c>
      <c r="L203" s="118">
        <v>0</v>
      </c>
      <c r="M203" s="165">
        <v>15.114000000000001</v>
      </c>
      <c r="N203" s="165">
        <v>0</v>
      </c>
      <c r="O203" s="165">
        <v>-1.8580000000000001</v>
      </c>
      <c r="P203" s="165">
        <v>-14.565</v>
      </c>
      <c r="Q203" s="118">
        <v>-1.3089999999999999</v>
      </c>
      <c r="R203" s="165">
        <v>0</v>
      </c>
      <c r="S203" s="165">
        <v>0</v>
      </c>
      <c r="T203" s="165">
        <v>-0.45400000000000001</v>
      </c>
      <c r="U203" s="165">
        <v>0</v>
      </c>
      <c r="V203" s="118">
        <v>-0.45400000000000001</v>
      </c>
      <c r="W203" s="165">
        <v>0</v>
      </c>
      <c r="X203" s="165">
        <v>0</v>
      </c>
      <c r="Y203" s="165">
        <v>0</v>
      </c>
      <c r="Z203" s="165">
        <v>0</v>
      </c>
      <c r="AA203" s="118">
        <v>0</v>
      </c>
      <c r="AB203" s="118">
        <v>0</v>
      </c>
      <c r="AC203" s="165">
        <v>0</v>
      </c>
      <c r="AD203" s="165">
        <v>0</v>
      </c>
      <c r="AE203" s="165">
        <v>0</v>
      </c>
      <c r="AF203" s="118">
        <v>0</v>
      </c>
      <c r="AH203" s="208">
        <v>0</v>
      </c>
      <c r="AI203" s="196" t="str">
        <f t="shared" si="108"/>
        <v>ns</v>
      </c>
      <c r="AJ203" s="199"/>
      <c r="AK203" s="208">
        <v>0</v>
      </c>
      <c r="AL203" s="196" t="str">
        <f t="shared" si="109"/>
        <v>ns</v>
      </c>
      <c r="AM203" s="199"/>
      <c r="AN203" s="208">
        <v>-0.45400000000000001</v>
      </c>
      <c r="AO203" s="196">
        <f t="shared" si="114"/>
        <v>-1</v>
      </c>
      <c r="AS203" s="146" t="b">
        <f t="shared" si="110"/>
        <v>1</v>
      </c>
      <c r="AT203" s="146" t="b">
        <f t="shared" si="111"/>
        <v>1</v>
      </c>
      <c r="AU203" s="146" t="b">
        <f t="shared" si="112"/>
        <v>1</v>
      </c>
      <c r="AV203" s="146" t="b">
        <f t="shared" si="113"/>
        <v>1</v>
      </c>
    </row>
    <row r="204" spans="1:49" ht="13">
      <c r="A204" s="26" t="s">
        <v>263</v>
      </c>
      <c r="B204" s="33" t="s">
        <v>62</v>
      </c>
      <c r="C204" s="73">
        <v>82</v>
      </c>
      <c r="D204" s="73">
        <v>152</v>
      </c>
      <c r="E204" s="73">
        <v>171</v>
      </c>
      <c r="F204" s="73">
        <v>185</v>
      </c>
      <c r="G204" s="74">
        <f t="shared" si="107"/>
        <v>590</v>
      </c>
      <c r="H204" s="73">
        <v>158.649422611771</v>
      </c>
      <c r="I204" s="73">
        <v>171.63071472592901</v>
      </c>
      <c r="J204" s="73">
        <v>177.95627264073801</v>
      </c>
      <c r="K204" s="73">
        <v>195.97290292106499</v>
      </c>
      <c r="L204" s="74">
        <v>704.20931289950295</v>
      </c>
      <c r="M204" s="164">
        <v>233.699570472647</v>
      </c>
      <c r="N204" s="164">
        <v>218.57157048002401</v>
      </c>
      <c r="O204" s="164">
        <v>214.97781681837699</v>
      </c>
      <c r="P204" s="164">
        <v>173.54969881444799</v>
      </c>
      <c r="Q204" s="74">
        <v>840.79865658549602</v>
      </c>
      <c r="R204" s="164">
        <v>212.267730290206</v>
      </c>
      <c r="S204" s="164">
        <v>245.81813348746101</v>
      </c>
      <c r="T204" s="164">
        <v>214.63336104477099</v>
      </c>
      <c r="U204" s="164">
        <v>260.538358292064</v>
      </c>
      <c r="V204" s="74">
        <v>933.25758311450102</v>
      </c>
      <c r="W204" s="164">
        <v>227.24326915320199</v>
      </c>
      <c r="X204" s="164">
        <v>231.97342861178799</v>
      </c>
      <c r="Y204" s="164">
        <v>221.97577269904201</v>
      </c>
      <c r="Z204" s="164">
        <v>238.14235725024199</v>
      </c>
      <c r="AA204" s="74">
        <v>919.33482771427305</v>
      </c>
      <c r="AB204" s="74">
        <v>128.431598395397</v>
      </c>
      <c r="AC204" s="164">
        <v>175.39835937040601</v>
      </c>
      <c r="AD204" s="164">
        <v>207.18280730081099</v>
      </c>
      <c r="AE204" s="164">
        <v>177.42777626638201</v>
      </c>
      <c r="AF204" s="74">
        <v>688.44054133299596</v>
      </c>
      <c r="AH204" s="206">
        <v>238.14235725024199</v>
      </c>
      <c r="AI204" s="196">
        <f t="shared" si="108"/>
        <v>-0.25495078525682258</v>
      </c>
      <c r="AJ204" s="196"/>
      <c r="AK204" s="206">
        <v>207.18280730081099</v>
      </c>
      <c r="AL204" s="196">
        <f t="shared" si="109"/>
        <v>-0.14361727897251297</v>
      </c>
      <c r="AM204" s="196"/>
      <c r="AN204" s="206">
        <v>933.25758311450102</v>
      </c>
      <c r="AO204" s="196">
        <f t="shared" si="114"/>
        <v>-1.4918448724267952E-2</v>
      </c>
      <c r="AS204" s="146" t="b">
        <f t="shared" si="110"/>
        <v>0</v>
      </c>
      <c r="AT204" s="146" t="b">
        <f t="shared" si="111"/>
        <v>0</v>
      </c>
      <c r="AU204" s="146" t="b">
        <f t="shared" si="112"/>
        <v>1</v>
      </c>
      <c r="AV204" s="146" t="b">
        <f t="shared" si="113"/>
        <v>0</v>
      </c>
    </row>
    <row r="205" spans="1:49" ht="13">
      <c r="A205" s="26" t="s">
        <v>264</v>
      </c>
      <c r="B205" s="34" t="s">
        <v>64</v>
      </c>
      <c r="C205" s="113">
        <v>-14</v>
      </c>
      <c r="D205" s="113">
        <v>-27</v>
      </c>
      <c r="E205" s="113">
        <v>-28</v>
      </c>
      <c r="F205" s="113">
        <v>-37</v>
      </c>
      <c r="G205" s="118">
        <f t="shared" si="107"/>
        <v>-106</v>
      </c>
      <c r="H205" s="113">
        <v>-30.151763488952401</v>
      </c>
      <c r="I205" s="113">
        <v>-17.368448300613402</v>
      </c>
      <c r="J205" s="113">
        <v>-20.8678503433404</v>
      </c>
      <c r="K205" s="113">
        <v>-22.664016173406999</v>
      </c>
      <c r="L205" s="118">
        <v>-91.052078306313106</v>
      </c>
      <c r="M205" s="165">
        <v>-32.8095866508272</v>
      </c>
      <c r="N205" s="165">
        <v>-30.947833761719899</v>
      </c>
      <c r="O205" s="165">
        <v>-23.9736008504109</v>
      </c>
      <c r="P205" s="165">
        <v>-29.893972472324599</v>
      </c>
      <c r="Q205" s="118">
        <v>-117.624993735283</v>
      </c>
      <c r="R205" s="165">
        <v>-33.737676693479003</v>
      </c>
      <c r="S205" s="165">
        <v>-30.010750531614299</v>
      </c>
      <c r="T205" s="165">
        <v>-24.4253532823457</v>
      </c>
      <c r="U205" s="165">
        <v>-39.638460561216903</v>
      </c>
      <c r="V205" s="118">
        <v>-127.81224106865599</v>
      </c>
      <c r="W205" s="165">
        <v>-32.8276220209275</v>
      </c>
      <c r="X205" s="165">
        <v>-25.211486819942898</v>
      </c>
      <c r="Y205" s="165">
        <v>-21.1159879504768</v>
      </c>
      <c r="Z205" s="165">
        <v>-25.200102244382801</v>
      </c>
      <c r="AA205" s="118">
        <v>-104.35519903573</v>
      </c>
      <c r="AB205" s="118">
        <v>-19.4731763568114</v>
      </c>
      <c r="AC205" s="165">
        <v>-26.280022802561898</v>
      </c>
      <c r="AD205" s="165">
        <v>-26.384735097012399</v>
      </c>
      <c r="AE205" s="165">
        <v>-12.040538164362401</v>
      </c>
      <c r="AF205" s="118">
        <v>-84.178472420748093</v>
      </c>
      <c r="AH205" s="208">
        <v>-25.200102244382801</v>
      </c>
      <c r="AI205" s="196">
        <f t="shared" si="108"/>
        <v>-0.52220280506813088</v>
      </c>
      <c r="AJ205" s="199"/>
      <c r="AK205" s="208">
        <v>-26.384735097012399</v>
      </c>
      <c r="AL205" s="196">
        <f t="shared" si="109"/>
        <v>-0.54365514301768458</v>
      </c>
      <c r="AM205" s="199"/>
      <c r="AN205" s="208">
        <v>-127.81224106865599</v>
      </c>
      <c r="AO205" s="196">
        <f t="shared" si="114"/>
        <v>-0.18352735103303408</v>
      </c>
      <c r="AS205" s="146" t="b">
        <f t="shared" si="110"/>
        <v>0</v>
      </c>
      <c r="AT205" s="146" t="b">
        <f t="shared" si="111"/>
        <v>0</v>
      </c>
      <c r="AU205" s="146" t="b">
        <f t="shared" si="112"/>
        <v>1</v>
      </c>
      <c r="AV205" s="146" t="b">
        <f t="shared" si="113"/>
        <v>1</v>
      </c>
    </row>
    <row r="206" spans="1:49" ht="13">
      <c r="A206" s="26" t="s">
        <v>265</v>
      </c>
      <c r="B206" s="41" t="s">
        <v>66</v>
      </c>
      <c r="C206" s="74">
        <v>68</v>
      </c>
      <c r="D206" s="74">
        <v>125</v>
      </c>
      <c r="E206" s="74">
        <v>143</v>
      </c>
      <c r="F206" s="74">
        <v>148</v>
      </c>
      <c r="G206" s="74">
        <f t="shared" si="107"/>
        <v>484</v>
      </c>
      <c r="H206" s="74">
        <v>128.49765912281899</v>
      </c>
      <c r="I206" s="74">
        <v>154.262266425316</v>
      </c>
      <c r="J206" s="74">
        <v>157.08842229739699</v>
      </c>
      <c r="K206" s="74">
        <v>173.30888674765799</v>
      </c>
      <c r="L206" s="74">
        <v>613.15723459318895</v>
      </c>
      <c r="M206" s="167">
        <v>200.88998382182001</v>
      </c>
      <c r="N206" s="167">
        <v>187.623736718305</v>
      </c>
      <c r="O206" s="167">
        <v>191.00421596796599</v>
      </c>
      <c r="P206" s="167">
        <v>143.65572634212299</v>
      </c>
      <c r="Q206" s="74">
        <v>723.17366285021296</v>
      </c>
      <c r="R206" s="167">
        <v>178.53005359672699</v>
      </c>
      <c r="S206" s="167">
        <v>215.807382955847</v>
      </c>
      <c r="T206" s="167">
        <v>190.20800776242501</v>
      </c>
      <c r="U206" s="167">
        <v>220.89989773084699</v>
      </c>
      <c r="V206" s="74">
        <v>805.445342045845</v>
      </c>
      <c r="W206" s="167">
        <v>194.41564713227399</v>
      </c>
      <c r="X206" s="167">
        <v>206.761941791845</v>
      </c>
      <c r="Y206" s="167">
        <v>200.859784748565</v>
      </c>
      <c r="Z206" s="167">
        <v>212.94225500585901</v>
      </c>
      <c r="AA206" s="74">
        <v>814.97962867854301</v>
      </c>
      <c r="AB206" s="74">
        <v>108.95842203858599</v>
      </c>
      <c r="AC206" s="167">
        <v>149.11833656784401</v>
      </c>
      <c r="AD206" s="167">
        <v>180.79807220379899</v>
      </c>
      <c r="AE206" s="167">
        <v>165.38723810201901</v>
      </c>
      <c r="AF206" s="74">
        <v>604.26206891224797</v>
      </c>
      <c r="AH206" s="206">
        <v>212.94225500585901</v>
      </c>
      <c r="AI206" s="196">
        <f t="shared" si="108"/>
        <v>-0.22332353389669679</v>
      </c>
      <c r="AJ206" s="196"/>
      <c r="AK206" s="206">
        <v>180.79807220379899</v>
      </c>
      <c r="AL206" s="196">
        <f t="shared" si="109"/>
        <v>-8.5237823135683621E-2</v>
      </c>
      <c r="AM206" s="196"/>
      <c r="AN206" s="206">
        <v>805.445342045845</v>
      </c>
      <c r="AO206" s="196">
        <f t="shared" si="114"/>
        <v>1.1837285703932166E-2</v>
      </c>
      <c r="AS206" s="146" t="b">
        <f t="shared" si="110"/>
        <v>0</v>
      </c>
      <c r="AT206" s="146" t="b">
        <f t="shared" si="111"/>
        <v>0</v>
      </c>
      <c r="AU206" s="146" t="b">
        <f t="shared" si="112"/>
        <v>1</v>
      </c>
      <c r="AV206" s="146" t="b">
        <f t="shared" si="113"/>
        <v>0</v>
      </c>
    </row>
    <row r="207" spans="1:49" ht="13">
      <c r="A207" s="26"/>
      <c r="M207" s="156"/>
      <c r="N207" s="156"/>
      <c r="AI207" s="196" t="str">
        <f t="shared" ref="AI207" si="115">IF(ISERROR($AD207/AH207),"ns",IF($AD207/AH207&gt;200%,"x"&amp;(ROUND($AD207/AH207,1)),IF($AD207/AH207&lt;0,"ns",$AD207/AH207-1)))</f>
        <v>ns</v>
      </c>
      <c r="AJ207" s="205"/>
      <c r="AL207" s="196" t="str">
        <f t="shared" ref="AL207" si="116">IF(ISERROR($AD207/AK207),"ns",IF($AD207/AK207&gt;200%,"x"&amp;(ROUND($AD207/AK207,1)),IF($AD207/AK207&lt;0,"ns",$AD207/AK207-1)))</f>
        <v>ns</v>
      </c>
      <c r="AM207" s="205"/>
      <c r="AO207" s="205"/>
    </row>
    <row r="208" spans="1:49" ht="16" thickBot="1">
      <c r="A208" s="26"/>
      <c r="B208" s="114" t="s">
        <v>266</v>
      </c>
      <c r="C208" s="115"/>
      <c r="D208" s="115"/>
      <c r="E208" s="115"/>
      <c r="F208" s="115"/>
      <c r="G208" s="115"/>
      <c r="H208" s="115"/>
      <c r="I208" s="115"/>
      <c r="J208" s="115"/>
      <c r="K208" s="115"/>
      <c r="L208" s="115"/>
      <c r="M208" s="171"/>
      <c r="N208" s="171"/>
      <c r="O208" s="171"/>
      <c r="P208" s="171"/>
      <c r="Q208" s="115"/>
      <c r="R208" s="171"/>
      <c r="S208" s="171"/>
      <c r="T208" s="171"/>
      <c r="U208" s="171"/>
      <c r="V208" s="115"/>
      <c r="W208" s="171"/>
      <c r="X208" s="171"/>
      <c r="Y208" s="171"/>
      <c r="Z208" s="171"/>
      <c r="AA208" s="171"/>
      <c r="AB208" s="171"/>
      <c r="AC208" s="171"/>
      <c r="AD208" s="171"/>
      <c r="AE208" s="171"/>
      <c r="AF208" s="171"/>
      <c r="AH208" s="209"/>
      <c r="AI208" s="160"/>
      <c r="AJ208" s="160"/>
      <c r="AK208" s="209"/>
      <c r="AL208" s="160"/>
      <c r="AM208" s="160"/>
      <c r="AN208" s="209"/>
      <c r="AO208" s="160"/>
    </row>
    <row r="209" spans="1:49" ht="13">
      <c r="A209" s="26"/>
      <c r="M209" s="156"/>
      <c r="N209" s="156"/>
      <c r="AI209" s="143"/>
      <c r="AJ209" s="143"/>
      <c r="AL209" s="143"/>
      <c r="AM209" s="143"/>
      <c r="AO209" s="143"/>
    </row>
    <row r="210" spans="1:49" ht="26">
      <c r="A210" s="26"/>
      <c r="B210" s="116" t="s">
        <v>36</v>
      </c>
      <c r="C210" s="117" t="str">
        <f t="shared" ref="C210:AF210" si="117">C$14</f>
        <v>Q1-15
Underlying</v>
      </c>
      <c r="D210" s="117" t="str">
        <f t="shared" si="117"/>
        <v>Q2-15
Underlying</v>
      </c>
      <c r="E210" s="117" t="str">
        <f t="shared" si="117"/>
        <v>Q3-15
Underlying</v>
      </c>
      <c r="F210" s="117" t="str">
        <f t="shared" si="117"/>
        <v>Q4-15
Underlying</v>
      </c>
      <c r="G210" s="117" t="str">
        <f t="shared" si="117"/>
        <v>FY-2015
Underlying</v>
      </c>
      <c r="H210" s="117" t="str">
        <f t="shared" si="117"/>
        <v>Q1-16
Underlying</v>
      </c>
      <c r="I210" s="117" t="str">
        <f t="shared" si="117"/>
        <v>Q2-16
Underlying</v>
      </c>
      <c r="J210" s="117" t="str">
        <f t="shared" si="117"/>
        <v>Q3-16
Underlying</v>
      </c>
      <c r="K210" s="117" t="str">
        <f t="shared" si="117"/>
        <v>Q4-16
Underlying</v>
      </c>
      <c r="L210" s="117" t="str">
        <f t="shared" si="117"/>
        <v>FY-2016
Underlying</v>
      </c>
      <c r="M210" s="168" t="str">
        <f t="shared" si="117"/>
        <v>Q1-17
Underlying</v>
      </c>
      <c r="N210" s="168" t="str">
        <f t="shared" si="117"/>
        <v>Q2-17
Underlying</v>
      </c>
      <c r="O210" s="168" t="str">
        <f t="shared" si="117"/>
        <v>Q3-17
Underlying</v>
      </c>
      <c r="P210" s="168" t="str">
        <f t="shared" si="117"/>
        <v>Q4-17
Underlying</v>
      </c>
      <c r="Q210" s="117" t="str">
        <f t="shared" si="117"/>
        <v>FY-2017
Underlying</v>
      </c>
      <c r="R210" s="168" t="str">
        <f t="shared" si="117"/>
        <v>Q1-18
Underlying</v>
      </c>
      <c r="S210" s="168" t="str">
        <f t="shared" si="117"/>
        <v>Q2-18
Underlying</v>
      </c>
      <c r="T210" s="168" t="str">
        <f t="shared" si="117"/>
        <v>Q3-18
Underlying</v>
      </c>
      <c r="U210" s="168" t="str">
        <f t="shared" si="117"/>
        <v>Q4-18
Underlying</v>
      </c>
      <c r="V210" s="117" t="str">
        <f t="shared" si="117"/>
        <v>FY-2018
Underlying</v>
      </c>
      <c r="W210" s="168" t="str">
        <f t="shared" si="117"/>
        <v>Q1-19
Underlying</v>
      </c>
      <c r="X210" s="168" t="str">
        <f t="shared" si="117"/>
        <v>Q2-19
Underlying</v>
      </c>
      <c r="Y210" s="168" t="str">
        <f t="shared" si="117"/>
        <v>Q3-19
Underlying</v>
      </c>
      <c r="Z210" s="168" t="str">
        <f t="shared" si="117"/>
        <v>Q4-19
Underlying</v>
      </c>
      <c r="AA210" s="168" t="str">
        <f t="shared" si="117"/>
        <v>FY-2019
Underlying</v>
      </c>
      <c r="AB210" s="168" t="str">
        <f t="shared" si="117"/>
        <v>Q1-20
Underlying</v>
      </c>
      <c r="AC210" s="168" t="str">
        <f t="shared" si="117"/>
        <v>Q2-20
Underlying</v>
      </c>
      <c r="AD210" s="168" t="str">
        <f t="shared" si="117"/>
        <v>Q3-20
Underlying</v>
      </c>
      <c r="AE210" s="168" t="str">
        <f t="shared" si="117"/>
        <v>Q4-20
Underlying</v>
      </c>
      <c r="AF210" s="168" t="str">
        <f t="shared" si="117"/>
        <v>FY-2020
Underlying</v>
      </c>
      <c r="AH210" s="162" t="str">
        <f t="shared" ref="AH210" si="118">AH$14</f>
        <v>Q4-19
Underlying</v>
      </c>
      <c r="AI210" s="163" t="str">
        <f>AI$14</f>
        <v>Q4/Q4</v>
      </c>
      <c r="AJ210" s="163"/>
      <c r="AK210" s="162" t="str">
        <f>AK$14</f>
        <v>Q3-20
Underlying</v>
      </c>
      <c r="AL210" s="163" t="str">
        <f>AL$14</f>
        <v>Q4/Q3</v>
      </c>
      <c r="AM210" s="163"/>
      <c r="AN210" s="162" t="str">
        <f>AN$14</f>
        <v>FY-2018
Underlying</v>
      </c>
      <c r="AO210" s="163" t="str">
        <f>AO$14</f>
        <v>FY/FY</v>
      </c>
    </row>
    <row r="211" spans="1:49" ht="13">
      <c r="A211" s="26"/>
      <c r="B211" s="31"/>
      <c r="M211" s="156"/>
      <c r="N211" s="156"/>
      <c r="AI211" s="205"/>
      <c r="AJ211" s="205"/>
      <c r="AL211" s="205"/>
      <c r="AM211" s="205"/>
      <c r="AO211" s="205"/>
    </row>
    <row r="212" spans="1:49" ht="13">
      <c r="A212" s="26" t="s">
        <v>267</v>
      </c>
      <c r="B212" s="33" t="s">
        <v>38</v>
      </c>
      <c r="C212" s="73">
        <v>519</v>
      </c>
      <c r="D212" s="73">
        <v>534</v>
      </c>
      <c r="E212" s="73">
        <v>531</v>
      </c>
      <c r="F212" s="87">
        <v>515</v>
      </c>
      <c r="G212" s="88">
        <f t="shared" ref="G212:G225" si="119">SUM(C212:F212)</f>
        <v>2099</v>
      </c>
      <c r="H212" s="87">
        <v>517.36</v>
      </c>
      <c r="I212" s="87">
        <v>521.98099999999999</v>
      </c>
      <c r="J212" s="87">
        <v>526.303</v>
      </c>
      <c r="K212" s="87">
        <v>541.18600000000004</v>
      </c>
      <c r="L212" s="88">
        <v>2106.83</v>
      </c>
      <c r="M212" s="169">
        <v>559.053</v>
      </c>
      <c r="N212" s="169">
        <v>548.75</v>
      </c>
      <c r="O212" s="169">
        <v>540.17700000000002</v>
      </c>
      <c r="P212" s="169">
        <v>539.077</v>
      </c>
      <c r="Q212" s="88">
        <v>2187.0569999999998</v>
      </c>
      <c r="R212" s="169">
        <v>551.42499999999995</v>
      </c>
      <c r="S212" s="169">
        <v>550.75699999999995</v>
      </c>
      <c r="T212" s="169">
        <v>553.90599999999995</v>
      </c>
      <c r="U212" s="169">
        <v>548.11099999999999</v>
      </c>
      <c r="V212" s="88">
        <v>2204.1990000000001</v>
      </c>
      <c r="W212" s="169">
        <v>540.88499999999999</v>
      </c>
      <c r="X212" s="169">
        <v>550.93799999999999</v>
      </c>
      <c r="Y212" s="169">
        <v>529.36500000000001</v>
      </c>
      <c r="Z212" s="169">
        <v>522.71900000000005</v>
      </c>
      <c r="AA212" s="88">
        <v>2143.9070000000002</v>
      </c>
      <c r="AB212" s="88">
        <v>518.20299999999997</v>
      </c>
      <c r="AC212" s="169">
        <v>485.01100000000002</v>
      </c>
      <c r="AD212" s="169">
        <v>487.565</v>
      </c>
      <c r="AE212" s="169">
        <v>501.81099999999998</v>
      </c>
      <c r="AF212" s="88">
        <v>1992.59</v>
      </c>
      <c r="AH212" s="210">
        <v>522.71900000000005</v>
      </c>
      <c r="AI212" s="196">
        <f t="shared" ref="AI212:AI225" si="120">IF(ISERROR($AE212/AH212),"ns",IF($AE212/AH212&gt;200%,"x"&amp;(ROUND($AE212/AH212,1)),IF($AE212/AH212&lt;0,"ns",$AE212/AH212-1)))</f>
        <v>-3.9998546063946483E-2</v>
      </c>
      <c r="AJ212" s="196"/>
      <c r="AK212" s="210">
        <v>487.565</v>
      </c>
      <c r="AL212" s="196">
        <f t="shared" ref="AL212:AL225" si="121">IF(ISERROR($AE212/AK212),"ns",IF($AE212/AK212&gt;200%,"x"&amp;(ROUND($AE212/AK212,1)),IF($AE212/AK212&lt;0,"ns",$AE212/AK212-1)))</f>
        <v>2.9218668280126758E-2</v>
      </c>
      <c r="AM212" s="196"/>
      <c r="AN212" s="210">
        <v>2204.1990000000001</v>
      </c>
      <c r="AO212" s="196">
        <f>IF(ISERROR($AA212/AN212),"ns",IF($AA212/AN212&gt;200%,"x"&amp;(ROUND($AA212/AN212,1)),IF($AA212/AN212&lt;0,"ns",$AA212/AN212-1)))</f>
        <v>-2.7353247143293236E-2</v>
      </c>
      <c r="AS212" s="146" t="b">
        <f t="shared" ref="AS212:AS225" si="122">AH212=X212</f>
        <v>0</v>
      </c>
      <c r="AT212" s="146" t="b">
        <f t="shared" ref="AT212:AT225" si="123">AK212=AB212</f>
        <v>0</v>
      </c>
      <c r="AU212" s="146" t="b">
        <f t="shared" ref="AU212:AU225" si="124">AN212=V212</f>
        <v>1</v>
      </c>
      <c r="AV212" s="146" t="b">
        <f t="shared" ref="AV212:AV225" si="125">V212=(R:R+S:S+T:T+U:U)</f>
        <v>1</v>
      </c>
    </row>
    <row r="213" spans="1:49" ht="13">
      <c r="A213" s="26" t="s">
        <v>268</v>
      </c>
      <c r="B213" s="34" t="s">
        <v>40</v>
      </c>
      <c r="C213" s="113">
        <v>-283</v>
      </c>
      <c r="D213" s="113">
        <v>-253</v>
      </c>
      <c r="E213" s="113">
        <v>-248</v>
      </c>
      <c r="F213" s="85">
        <v>-272</v>
      </c>
      <c r="G213" s="86">
        <f t="shared" si="119"/>
        <v>-1056</v>
      </c>
      <c r="H213" s="107">
        <v>-278.75200000000001</v>
      </c>
      <c r="I213" s="107">
        <v>-261.10199999999998</v>
      </c>
      <c r="J213" s="107">
        <v>-262.142</v>
      </c>
      <c r="K213" s="107">
        <v>-298.375</v>
      </c>
      <c r="L213" s="108">
        <v>-1100.3710000000001</v>
      </c>
      <c r="M213" s="107">
        <v>-284.26</v>
      </c>
      <c r="N213" s="107">
        <v>-265.15199999999999</v>
      </c>
      <c r="O213" s="107">
        <v>-269.78699999999998</v>
      </c>
      <c r="P213" s="107">
        <v>-305.27600000000001</v>
      </c>
      <c r="Q213" s="108">
        <v>-1124.4749999999999</v>
      </c>
      <c r="R213" s="107">
        <v>-290.49099999999999</v>
      </c>
      <c r="S213" s="107">
        <v>-243.84800000000001</v>
      </c>
      <c r="T213" s="107">
        <v>-269.05799999999999</v>
      </c>
      <c r="U213" s="107">
        <v>-283.78699999999998</v>
      </c>
      <c r="V213" s="108">
        <v>-1087.184</v>
      </c>
      <c r="W213" s="107">
        <v>-277.87799999999999</v>
      </c>
      <c r="X213" s="107">
        <v>-259.02300000000002</v>
      </c>
      <c r="Y213" s="107">
        <v>-269.86</v>
      </c>
      <c r="Z213" s="107">
        <v>-261.33300000000003</v>
      </c>
      <c r="AA213" s="108">
        <v>-1068.0940000000001</v>
      </c>
      <c r="AB213" s="108">
        <v>-288.15499999999997</v>
      </c>
      <c r="AC213" s="107">
        <v>-238.29599999999999</v>
      </c>
      <c r="AD213" s="107">
        <v>-218.26300000000001</v>
      </c>
      <c r="AE213" s="107">
        <v>-241.322</v>
      </c>
      <c r="AF213" s="108">
        <v>-986.03599999999994</v>
      </c>
      <c r="AH213" s="207">
        <v>-261.33300000000003</v>
      </c>
      <c r="AI213" s="196">
        <f t="shared" si="120"/>
        <v>-7.6572801751022768E-2</v>
      </c>
      <c r="AJ213" s="199"/>
      <c r="AK213" s="207">
        <v>-218.26300000000001</v>
      </c>
      <c r="AL213" s="196">
        <f t="shared" si="121"/>
        <v>0.1056477735575887</v>
      </c>
      <c r="AM213" s="199"/>
      <c r="AN213" s="207">
        <v>-1087.184</v>
      </c>
      <c r="AO213" s="196">
        <f t="shared" ref="AO213:AO225" si="126">IF(ISERROR($AA213/AN213),"ns",IF($AA213/AN213&gt;200%,"x"&amp;(ROUND($AA213/AN213,1)),IF($AA213/AN213&lt;0,"ns",$AA213/AN213-1)))</f>
        <v>-1.7559125226272565E-2</v>
      </c>
      <c r="AS213" s="146" t="b">
        <f t="shared" si="122"/>
        <v>0</v>
      </c>
      <c r="AT213" s="146" t="b">
        <f t="shared" si="123"/>
        <v>0</v>
      </c>
      <c r="AU213" s="146" t="b">
        <f t="shared" si="124"/>
        <v>1</v>
      </c>
      <c r="AV213" s="146" t="b">
        <f t="shared" si="125"/>
        <v>1</v>
      </c>
    </row>
    <row r="214" spans="1:49" ht="13">
      <c r="A214" s="109" t="s">
        <v>269</v>
      </c>
      <c r="B214" s="36" t="s">
        <v>42</v>
      </c>
      <c r="C214" s="110"/>
      <c r="D214" s="110"/>
      <c r="E214" s="110"/>
      <c r="F214" s="111"/>
      <c r="G214" s="112"/>
      <c r="H214" s="111">
        <v>-5.87</v>
      </c>
      <c r="I214" s="111">
        <v>-2.2999999999999998</v>
      </c>
      <c r="J214" s="111">
        <v>0</v>
      </c>
      <c r="K214" s="111">
        <v>0</v>
      </c>
      <c r="L214" s="112">
        <v>-8.17</v>
      </c>
      <c r="M214" s="111">
        <v>-8.16</v>
      </c>
      <c r="N214" s="111">
        <v>-0.33000000000000007</v>
      </c>
      <c r="O214" s="111">
        <v>0</v>
      </c>
      <c r="P214" s="111">
        <v>0</v>
      </c>
      <c r="Q214" s="112">
        <v>-8.49</v>
      </c>
      <c r="R214" s="111">
        <v>-10.043808418674899</v>
      </c>
      <c r="S214" s="111">
        <v>-0.194427836625232</v>
      </c>
      <c r="T214" s="111">
        <v>0</v>
      </c>
      <c r="U214" s="111">
        <v>0</v>
      </c>
      <c r="V214" s="112">
        <v>-10.238236255300132</v>
      </c>
      <c r="W214" s="111">
        <v>-10.3</v>
      </c>
      <c r="X214" s="111">
        <v>-0.46899593000000017</v>
      </c>
      <c r="Y214" s="111">
        <v>0</v>
      </c>
      <c r="Z214" s="111">
        <v>-6.9999998686398612E-8</v>
      </c>
      <c r="AA214" s="112">
        <v>-10.768996</v>
      </c>
      <c r="AB214" s="112">
        <v>-11.41936229110291</v>
      </c>
      <c r="AC214" s="111">
        <v>1.8484837311029096</v>
      </c>
      <c r="AD214" s="111">
        <v>0</v>
      </c>
      <c r="AE214" s="111">
        <v>0</v>
      </c>
      <c r="AF214" s="112">
        <v>-9.5708785600000006</v>
      </c>
      <c r="AG214" s="67"/>
      <c r="AH214" s="200">
        <v>-6.9999998686398612E-8</v>
      </c>
      <c r="AI214" s="196">
        <f t="shared" si="120"/>
        <v>-1</v>
      </c>
      <c r="AJ214" s="201"/>
      <c r="AK214" s="200">
        <v>0</v>
      </c>
      <c r="AL214" s="196" t="str">
        <f t="shared" si="121"/>
        <v>ns</v>
      </c>
      <c r="AM214" s="201"/>
      <c r="AN214" s="200">
        <v>-10.238236255300132</v>
      </c>
      <c r="AO214" s="196">
        <f t="shared" si="126"/>
        <v>5.1840935437009961E-2</v>
      </c>
      <c r="AP214" s="202"/>
      <c r="AQ214" s="202"/>
      <c r="AR214" s="202"/>
      <c r="AS214" s="202" t="b">
        <f t="shared" si="122"/>
        <v>0</v>
      </c>
      <c r="AT214" s="202" t="b">
        <f t="shared" si="123"/>
        <v>0</v>
      </c>
      <c r="AU214" s="202" t="b">
        <f t="shared" si="124"/>
        <v>1</v>
      </c>
      <c r="AV214" s="202" t="b">
        <f t="shared" si="125"/>
        <v>1</v>
      </c>
      <c r="AW214" s="202"/>
    </row>
    <row r="215" spans="1:49" ht="13">
      <c r="A215" s="26" t="s">
        <v>270</v>
      </c>
      <c r="B215" s="33" t="s">
        <v>44</v>
      </c>
      <c r="C215" s="73">
        <v>236</v>
      </c>
      <c r="D215" s="73">
        <v>281</v>
      </c>
      <c r="E215" s="73">
        <v>283</v>
      </c>
      <c r="F215" s="87">
        <v>243</v>
      </c>
      <c r="G215" s="88">
        <f t="shared" si="119"/>
        <v>1043</v>
      </c>
      <c r="H215" s="87">
        <v>238.608</v>
      </c>
      <c r="I215" s="87">
        <v>260.87900000000002</v>
      </c>
      <c r="J215" s="87">
        <v>264.161</v>
      </c>
      <c r="K215" s="87">
        <v>242.81100000000001</v>
      </c>
      <c r="L215" s="88">
        <v>1006.4589999999999</v>
      </c>
      <c r="M215" s="169">
        <v>274.79300000000001</v>
      </c>
      <c r="N215" s="169">
        <v>283.59800000000001</v>
      </c>
      <c r="O215" s="169">
        <v>270.39</v>
      </c>
      <c r="P215" s="169">
        <v>233.80099999999999</v>
      </c>
      <c r="Q215" s="88">
        <v>1062.5820000000001</v>
      </c>
      <c r="R215" s="169">
        <v>260.93400000000003</v>
      </c>
      <c r="S215" s="169">
        <v>306.90899999999999</v>
      </c>
      <c r="T215" s="169">
        <v>284.84800000000001</v>
      </c>
      <c r="U215" s="169">
        <v>264.32400000000001</v>
      </c>
      <c r="V215" s="88">
        <v>1117.0150000000001</v>
      </c>
      <c r="W215" s="169">
        <v>263.00700000000001</v>
      </c>
      <c r="X215" s="169">
        <v>291.91500000000002</v>
      </c>
      <c r="Y215" s="169">
        <v>259.505</v>
      </c>
      <c r="Z215" s="169">
        <v>261.38600000000002</v>
      </c>
      <c r="AA215" s="88">
        <v>1075.8130000000001</v>
      </c>
      <c r="AB215" s="88">
        <v>230.048</v>
      </c>
      <c r="AC215" s="169">
        <v>246.715</v>
      </c>
      <c r="AD215" s="169">
        <v>269.30200000000002</v>
      </c>
      <c r="AE215" s="169">
        <v>260.48899999999998</v>
      </c>
      <c r="AF215" s="88">
        <v>1006.554</v>
      </c>
      <c r="AH215" s="210">
        <v>261.38600000000002</v>
      </c>
      <c r="AI215" s="196">
        <f t="shared" si="120"/>
        <v>-3.4317063652989921E-3</v>
      </c>
      <c r="AJ215" s="196"/>
      <c r="AK215" s="210">
        <v>269.30200000000002</v>
      </c>
      <c r="AL215" s="196">
        <f t="shared" si="121"/>
        <v>-3.2725341809567099E-2</v>
      </c>
      <c r="AM215" s="196"/>
      <c r="AN215" s="210">
        <v>1117.0150000000001</v>
      </c>
      <c r="AO215" s="196">
        <f t="shared" si="126"/>
        <v>-3.6885807263107528E-2</v>
      </c>
      <c r="AS215" s="146" t="b">
        <f t="shared" si="122"/>
        <v>0</v>
      </c>
      <c r="AT215" s="146" t="b">
        <f t="shared" si="123"/>
        <v>0</v>
      </c>
      <c r="AU215" s="146" t="b">
        <f t="shared" si="124"/>
        <v>1</v>
      </c>
      <c r="AV215" s="146" t="b">
        <f t="shared" si="125"/>
        <v>1</v>
      </c>
    </row>
    <row r="216" spans="1:49" ht="13">
      <c r="A216" s="26" t="s">
        <v>271</v>
      </c>
      <c r="B216" s="34" t="s">
        <v>46</v>
      </c>
      <c r="C216" s="113">
        <v>-188</v>
      </c>
      <c r="D216" s="113">
        <v>-168</v>
      </c>
      <c r="E216" s="113">
        <v>-140</v>
      </c>
      <c r="F216" s="85">
        <v>-85</v>
      </c>
      <c r="G216" s="86">
        <f t="shared" si="119"/>
        <v>-581</v>
      </c>
      <c r="H216" s="85">
        <v>-105.54600000000001</v>
      </c>
      <c r="I216" s="85">
        <v>-142.245</v>
      </c>
      <c r="J216" s="85">
        <v>-139.386</v>
      </c>
      <c r="K216" s="85">
        <v>-107.386</v>
      </c>
      <c r="L216" s="86">
        <v>-494.56299999999999</v>
      </c>
      <c r="M216" s="166">
        <v>-82.21</v>
      </c>
      <c r="N216" s="166">
        <v>-107.02200000000001</v>
      </c>
      <c r="O216" s="166">
        <v>-114.45399999999999</v>
      </c>
      <c r="P216" s="166">
        <v>-87.436000000000007</v>
      </c>
      <c r="Q216" s="86">
        <v>-391.12200000000001</v>
      </c>
      <c r="R216" s="166">
        <v>-89.888000000000005</v>
      </c>
      <c r="S216" s="166">
        <v>-115.285</v>
      </c>
      <c r="T216" s="166">
        <v>-126.044</v>
      </c>
      <c r="U216" s="166">
        <v>-82.134</v>
      </c>
      <c r="V216" s="86">
        <v>-413.351</v>
      </c>
      <c r="W216" s="166">
        <v>-96.316000000000003</v>
      </c>
      <c r="X216" s="166">
        <v>-117.69499999999999</v>
      </c>
      <c r="Y216" s="166">
        <v>-121.22499999999999</v>
      </c>
      <c r="Z216" s="166">
        <v>-115.46599999999999</v>
      </c>
      <c r="AA216" s="86">
        <v>-450.702</v>
      </c>
      <c r="AB216" s="86">
        <v>-164.018</v>
      </c>
      <c r="AC216" s="166">
        <v>-217.821</v>
      </c>
      <c r="AD216" s="166">
        <v>-126.629</v>
      </c>
      <c r="AE216" s="166">
        <v>-128.214</v>
      </c>
      <c r="AF216" s="86">
        <v>-636.68200000000002</v>
      </c>
      <c r="AH216" s="207">
        <v>-115.46599999999999</v>
      </c>
      <c r="AI216" s="196">
        <f t="shared" si="120"/>
        <v>0.11040479448495666</v>
      </c>
      <c r="AJ216" s="199"/>
      <c r="AK216" s="207">
        <v>-126.629</v>
      </c>
      <c r="AL216" s="196">
        <f t="shared" si="121"/>
        <v>1.2516880019584731E-2</v>
      </c>
      <c r="AM216" s="199"/>
      <c r="AN216" s="207">
        <v>-413.351</v>
      </c>
      <c r="AO216" s="196">
        <f t="shared" si="126"/>
        <v>9.0361460356936263E-2</v>
      </c>
      <c r="AS216" s="146" t="b">
        <f t="shared" si="122"/>
        <v>0</v>
      </c>
      <c r="AT216" s="146" t="b">
        <f t="shared" si="123"/>
        <v>0</v>
      </c>
      <c r="AU216" s="146" t="b">
        <f t="shared" si="124"/>
        <v>1</v>
      </c>
      <c r="AV216" s="146" t="b">
        <f t="shared" si="125"/>
        <v>1</v>
      </c>
    </row>
    <row r="217" spans="1:49" ht="13">
      <c r="A217" s="26" t="s">
        <v>272</v>
      </c>
      <c r="B217" s="34" t="s">
        <v>50</v>
      </c>
      <c r="C217" s="113">
        <v>43</v>
      </c>
      <c r="D217" s="113">
        <v>45</v>
      </c>
      <c r="E217" s="113">
        <v>44</v>
      </c>
      <c r="F217" s="85">
        <v>32</v>
      </c>
      <c r="G217" s="86">
        <f t="shared" si="119"/>
        <v>164</v>
      </c>
      <c r="H217" s="85">
        <v>46.0220612847952</v>
      </c>
      <c r="I217" s="85">
        <v>50.563356385004397</v>
      </c>
      <c r="J217" s="85">
        <v>55.299945133415797</v>
      </c>
      <c r="K217" s="85">
        <v>55.611409234548802</v>
      </c>
      <c r="L217" s="86">
        <v>207.496772037764</v>
      </c>
      <c r="M217" s="166">
        <v>65.500575453834699</v>
      </c>
      <c r="N217" s="166">
        <v>49.3780145951024</v>
      </c>
      <c r="O217" s="166">
        <v>68.120125633479404</v>
      </c>
      <c r="P217" s="166">
        <v>58.167738711713902</v>
      </c>
      <c r="Q217" s="86">
        <v>241.16645439413</v>
      </c>
      <c r="R217" s="166">
        <v>62.0082779238992</v>
      </c>
      <c r="S217" s="166">
        <v>64.541606949217496</v>
      </c>
      <c r="T217" s="166">
        <v>62.984021717504397</v>
      </c>
      <c r="U217" s="166">
        <v>64.713192225614179</v>
      </c>
      <c r="V217" s="86">
        <v>254.247098816235</v>
      </c>
      <c r="W217" s="166">
        <v>78.125004996224305</v>
      </c>
      <c r="X217" s="166">
        <v>78.311029753818403</v>
      </c>
      <c r="Y217" s="166">
        <v>74.182445744092604</v>
      </c>
      <c r="Z217" s="166">
        <v>64.865428184590996</v>
      </c>
      <c r="AA217" s="86">
        <v>295.48390867872598</v>
      </c>
      <c r="AB217" s="86">
        <v>71.786847657429206</v>
      </c>
      <c r="AC217" s="166">
        <v>60.496168701118499</v>
      </c>
      <c r="AD217" s="166">
        <v>72.059087843483695</v>
      </c>
      <c r="AE217" s="166">
        <v>50.163251161811004</v>
      </c>
      <c r="AF217" s="86">
        <v>254.50535536384302</v>
      </c>
      <c r="AH217" s="207">
        <v>64.865428184590996</v>
      </c>
      <c r="AI217" s="196">
        <f t="shared" si="120"/>
        <v>-0.22665659403251337</v>
      </c>
      <c r="AJ217" s="199"/>
      <c r="AK217" s="207">
        <v>72.059087843483695</v>
      </c>
      <c r="AL217" s="196">
        <f t="shared" si="121"/>
        <v>-0.30385947611814978</v>
      </c>
      <c r="AM217" s="199"/>
      <c r="AN217" s="207">
        <v>254.247098816235</v>
      </c>
      <c r="AO217" s="196">
        <f t="shared" si="126"/>
        <v>0.16219186002313513</v>
      </c>
      <c r="AS217" s="146" t="b">
        <f t="shared" si="122"/>
        <v>0</v>
      </c>
      <c r="AT217" s="146" t="b">
        <f t="shared" si="123"/>
        <v>0</v>
      </c>
      <c r="AU217" s="146" t="b">
        <f t="shared" si="124"/>
        <v>1</v>
      </c>
      <c r="AV217" s="146" t="b">
        <f t="shared" si="125"/>
        <v>1</v>
      </c>
    </row>
    <row r="218" spans="1:49" ht="13">
      <c r="A218" s="26" t="s">
        <v>273</v>
      </c>
      <c r="B218" s="34" t="s">
        <v>52</v>
      </c>
      <c r="C218" s="113">
        <v>0</v>
      </c>
      <c r="D218" s="113">
        <v>0</v>
      </c>
      <c r="E218" s="113">
        <v>0</v>
      </c>
      <c r="F218" s="85">
        <v>4</v>
      </c>
      <c r="G218" s="86">
        <f t="shared" si="119"/>
        <v>4</v>
      </c>
      <c r="H218" s="85">
        <v>8.0000000000000002E-3</v>
      </c>
      <c r="I218" s="85">
        <v>-1.6739999999999999</v>
      </c>
      <c r="J218" s="85">
        <v>-1.2E-2</v>
      </c>
      <c r="K218" s="85">
        <v>-7.9000000000000001E-2</v>
      </c>
      <c r="L218" s="86">
        <v>-1.7569999999999999</v>
      </c>
      <c r="M218" s="166">
        <v>-2E-3</v>
      </c>
      <c r="N218" s="166">
        <v>1.0999999999999999E-2</v>
      </c>
      <c r="O218" s="166">
        <v>-1.177</v>
      </c>
      <c r="P218" s="166">
        <v>0.11799999999999999</v>
      </c>
      <c r="Q218" s="86">
        <v>-1.05</v>
      </c>
      <c r="R218" s="166">
        <v>0.121</v>
      </c>
      <c r="S218" s="166">
        <v>0.51100000000000001</v>
      </c>
      <c r="T218" s="166">
        <v>0.72</v>
      </c>
      <c r="U218" s="166">
        <v>-0.34899999999999998</v>
      </c>
      <c r="V218" s="86">
        <v>1.0029999999999999</v>
      </c>
      <c r="W218" s="166">
        <v>2.8000000000000001E-2</v>
      </c>
      <c r="X218" s="166">
        <v>0.36199999999999999</v>
      </c>
      <c r="Y218" s="166">
        <v>-2.4E-2</v>
      </c>
      <c r="Z218" s="166">
        <v>-0.55100000000000005</v>
      </c>
      <c r="AA218" s="86">
        <v>-0.185</v>
      </c>
      <c r="AB218" s="86">
        <v>0.44</v>
      </c>
      <c r="AC218" s="166">
        <v>11.955</v>
      </c>
      <c r="AD218" s="166">
        <v>-9.8170000000000002</v>
      </c>
      <c r="AE218" s="166">
        <v>-4.242</v>
      </c>
      <c r="AF218" s="86">
        <v>-1.6639999999999999</v>
      </c>
      <c r="AH218" s="207">
        <v>-0.55100000000000005</v>
      </c>
      <c r="AI218" s="196" t="str">
        <f t="shared" si="120"/>
        <v>x7,7</v>
      </c>
      <c r="AJ218" s="199"/>
      <c r="AK218" s="207">
        <v>-9.8170000000000002</v>
      </c>
      <c r="AL218" s="196">
        <f t="shared" si="121"/>
        <v>-0.5678924314963838</v>
      </c>
      <c r="AM218" s="199"/>
      <c r="AN218" s="207">
        <v>1.0029999999999999</v>
      </c>
      <c r="AO218" s="196" t="str">
        <f t="shared" si="126"/>
        <v>ns</v>
      </c>
      <c r="AS218" s="146" t="b">
        <f t="shared" si="122"/>
        <v>0</v>
      </c>
      <c r="AT218" s="146" t="b">
        <f t="shared" si="123"/>
        <v>0</v>
      </c>
      <c r="AU218" s="146" t="b">
        <f t="shared" si="124"/>
        <v>1</v>
      </c>
      <c r="AV218" s="146" t="b">
        <f t="shared" si="125"/>
        <v>1</v>
      </c>
    </row>
    <row r="219" spans="1:49" ht="13">
      <c r="A219" s="26" t="s">
        <v>274</v>
      </c>
      <c r="B219" s="34" t="s">
        <v>54</v>
      </c>
      <c r="C219" s="113">
        <v>0</v>
      </c>
      <c r="D219" s="113">
        <v>0</v>
      </c>
      <c r="E219" s="113">
        <v>0</v>
      </c>
      <c r="F219" s="85">
        <v>0</v>
      </c>
      <c r="G219" s="86">
        <f t="shared" si="119"/>
        <v>0</v>
      </c>
      <c r="H219" s="85">
        <v>0</v>
      </c>
      <c r="I219" s="85">
        <v>0</v>
      </c>
      <c r="J219" s="85">
        <v>0</v>
      </c>
      <c r="K219" s="85">
        <v>0</v>
      </c>
      <c r="L219" s="86">
        <v>0</v>
      </c>
      <c r="M219" s="166">
        <v>0</v>
      </c>
      <c r="N219" s="166">
        <v>0</v>
      </c>
      <c r="O219" s="166">
        <v>0</v>
      </c>
      <c r="P219" s="166">
        <v>0</v>
      </c>
      <c r="Q219" s="86">
        <v>0</v>
      </c>
      <c r="R219" s="166">
        <v>0</v>
      </c>
      <c r="S219" s="166">
        <v>0</v>
      </c>
      <c r="T219" s="166">
        <v>0</v>
      </c>
      <c r="U219" s="166">
        <v>0</v>
      </c>
      <c r="V219" s="86">
        <v>0</v>
      </c>
      <c r="W219" s="166">
        <v>0</v>
      </c>
      <c r="X219" s="166">
        <v>0</v>
      </c>
      <c r="Y219" s="166">
        <v>0</v>
      </c>
      <c r="Z219" s="166">
        <v>0</v>
      </c>
      <c r="AA219" s="86">
        <v>0</v>
      </c>
      <c r="AB219" s="86">
        <v>0</v>
      </c>
      <c r="AC219" s="166">
        <v>0</v>
      </c>
      <c r="AD219" s="166">
        <v>0</v>
      </c>
      <c r="AE219" s="166">
        <v>0</v>
      </c>
      <c r="AF219" s="86">
        <v>0</v>
      </c>
      <c r="AH219" s="207">
        <v>0</v>
      </c>
      <c r="AI219" s="196" t="str">
        <f t="shared" si="120"/>
        <v>ns</v>
      </c>
      <c r="AJ219" s="199"/>
      <c r="AK219" s="207">
        <v>0</v>
      </c>
      <c r="AL219" s="196" t="str">
        <f t="shared" si="121"/>
        <v>ns</v>
      </c>
      <c r="AM219" s="199"/>
      <c r="AN219" s="207">
        <v>0</v>
      </c>
      <c r="AO219" s="196" t="str">
        <f t="shared" si="126"/>
        <v>ns</v>
      </c>
      <c r="AS219" s="146" t="b">
        <f t="shared" si="122"/>
        <v>1</v>
      </c>
      <c r="AT219" s="146" t="b">
        <f t="shared" si="123"/>
        <v>1</v>
      </c>
      <c r="AU219" s="146" t="b">
        <f t="shared" si="124"/>
        <v>1</v>
      </c>
      <c r="AV219" s="146" t="b">
        <f t="shared" si="125"/>
        <v>1</v>
      </c>
    </row>
    <row r="220" spans="1:49" ht="13">
      <c r="A220" s="26" t="s">
        <v>275</v>
      </c>
      <c r="B220" s="33" t="s">
        <v>56</v>
      </c>
      <c r="C220" s="73">
        <v>91</v>
      </c>
      <c r="D220" s="73">
        <v>158</v>
      </c>
      <c r="E220" s="73">
        <v>187</v>
      </c>
      <c r="F220" s="87">
        <v>194</v>
      </c>
      <c r="G220" s="88">
        <f t="shared" si="119"/>
        <v>630</v>
      </c>
      <c r="H220" s="87">
        <v>179.09206128479499</v>
      </c>
      <c r="I220" s="87">
        <v>167.52335638500401</v>
      </c>
      <c r="J220" s="87">
        <v>180.06294513341601</v>
      </c>
      <c r="K220" s="87">
        <v>190.957409234549</v>
      </c>
      <c r="L220" s="88">
        <v>717.63577203776401</v>
      </c>
      <c r="M220" s="169">
        <v>258.081575453835</v>
      </c>
      <c r="N220" s="169">
        <v>225.96501459510199</v>
      </c>
      <c r="O220" s="169">
        <v>222.87912563347899</v>
      </c>
      <c r="P220" s="169">
        <v>204.65073871171401</v>
      </c>
      <c r="Q220" s="88">
        <v>911.57645439413</v>
      </c>
      <c r="R220" s="169">
        <v>233.17527792389899</v>
      </c>
      <c r="S220" s="169">
        <v>256.67660694921699</v>
      </c>
      <c r="T220" s="169">
        <v>222.50802171750399</v>
      </c>
      <c r="U220" s="169">
        <v>246.554192225614</v>
      </c>
      <c r="V220" s="88">
        <v>958.91409881623497</v>
      </c>
      <c r="W220" s="169">
        <v>244.84400499622399</v>
      </c>
      <c r="X220" s="169">
        <v>252.89302975381801</v>
      </c>
      <c r="Y220" s="169">
        <v>212.438445744093</v>
      </c>
      <c r="Z220" s="169">
        <v>210.234428184591</v>
      </c>
      <c r="AA220" s="88">
        <v>920.40990867872597</v>
      </c>
      <c r="AB220" s="88">
        <v>138.25684765742901</v>
      </c>
      <c r="AC220" s="169">
        <v>101.345168701118</v>
      </c>
      <c r="AD220" s="169">
        <v>204.915087843484</v>
      </c>
      <c r="AE220" s="169">
        <v>178.19625116181101</v>
      </c>
      <c r="AF220" s="88">
        <v>622.71335536384299</v>
      </c>
      <c r="AH220" s="210">
        <v>210.234428184591</v>
      </c>
      <c r="AI220" s="196">
        <f t="shared" si="120"/>
        <v>-0.15239262807445453</v>
      </c>
      <c r="AJ220" s="196"/>
      <c r="AK220" s="210">
        <v>204.915087843484</v>
      </c>
      <c r="AL220" s="196">
        <f t="shared" si="121"/>
        <v>-0.13038979688055519</v>
      </c>
      <c r="AM220" s="196"/>
      <c r="AN220" s="210">
        <v>958.91409881623497</v>
      </c>
      <c r="AO220" s="196">
        <f t="shared" si="126"/>
        <v>-4.0153951417589817E-2</v>
      </c>
      <c r="AS220" s="146" t="b">
        <f t="shared" si="122"/>
        <v>0</v>
      </c>
      <c r="AT220" s="146" t="b">
        <f t="shared" si="123"/>
        <v>0</v>
      </c>
      <c r="AU220" s="146" t="b">
        <f t="shared" si="124"/>
        <v>1</v>
      </c>
      <c r="AV220" s="146" t="b">
        <f t="shared" si="125"/>
        <v>0</v>
      </c>
    </row>
    <row r="221" spans="1:49" ht="13">
      <c r="A221" s="26" t="s">
        <v>276</v>
      </c>
      <c r="B221" s="34" t="s">
        <v>58</v>
      </c>
      <c r="C221" s="113">
        <v>-23</v>
      </c>
      <c r="D221" s="113">
        <v>-39</v>
      </c>
      <c r="E221" s="113">
        <v>-45</v>
      </c>
      <c r="F221" s="85">
        <v>-49</v>
      </c>
      <c r="G221" s="86">
        <f t="shared" si="119"/>
        <v>-156</v>
      </c>
      <c r="H221" s="85">
        <v>-43.35</v>
      </c>
      <c r="I221" s="85">
        <v>-33.268000000000001</v>
      </c>
      <c r="J221" s="85">
        <v>-35.327116065745898</v>
      </c>
      <c r="K221" s="85">
        <v>-32.149863683636596</v>
      </c>
      <c r="L221" s="86">
        <v>-144.09497974938301</v>
      </c>
      <c r="M221" s="166">
        <v>-60.601999999999997</v>
      </c>
      <c r="N221" s="166">
        <v>-52.057000000000002</v>
      </c>
      <c r="O221" s="166">
        <v>-45.447138100876401</v>
      </c>
      <c r="P221" s="166">
        <v>-49.776000000000003</v>
      </c>
      <c r="Q221" s="86">
        <v>-207.88213810087601</v>
      </c>
      <c r="R221" s="166">
        <v>-52.290999999999997</v>
      </c>
      <c r="S221" s="166">
        <v>-59.877000000000002</v>
      </c>
      <c r="T221" s="166">
        <v>-51.474481111083897</v>
      </c>
      <c r="U221" s="166">
        <v>-28.323</v>
      </c>
      <c r="V221" s="86">
        <v>-191.96548111108399</v>
      </c>
      <c r="W221" s="166">
        <v>-49.83</v>
      </c>
      <c r="X221" s="166">
        <v>-57.106000000000002</v>
      </c>
      <c r="Y221" s="166">
        <v>-38.595351734094798</v>
      </c>
      <c r="Z221" s="166">
        <v>-26.370095734133201</v>
      </c>
      <c r="AA221" s="86">
        <v>-171.90144746822801</v>
      </c>
      <c r="AB221" s="86">
        <v>-21.890999999999998</v>
      </c>
      <c r="AC221" s="166">
        <v>55.878</v>
      </c>
      <c r="AD221" s="166">
        <v>-31.75</v>
      </c>
      <c r="AE221" s="166">
        <v>-38.534965978543902</v>
      </c>
      <c r="AF221" s="86">
        <v>-36.2979659785439</v>
      </c>
      <c r="AH221" s="207">
        <v>-26.370095734133201</v>
      </c>
      <c r="AI221" s="196">
        <f t="shared" si="120"/>
        <v>0.46131308612067756</v>
      </c>
      <c r="AJ221" s="199"/>
      <c r="AK221" s="207">
        <v>-31.75</v>
      </c>
      <c r="AL221" s="196">
        <f t="shared" si="121"/>
        <v>0.21369971585965053</v>
      </c>
      <c r="AM221" s="199"/>
      <c r="AN221" s="207">
        <v>-191.96548111108399</v>
      </c>
      <c r="AO221" s="196">
        <f t="shared" si="126"/>
        <v>-0.10451896625750956</v>
      </c>
      <c r="AS221" s="146" t="b">
        <f t="shared" si="122"/>
        <v>0</v>
      </c>
      <c r="AT221" s="146" t="b">
        <f t="shared" si="123"/>
        <v>0</v>
      </c>
      <c r="AU221" s="146" t="b">
        <f t="shared" si="124"/>
        <v>1</v>
      </c>
      <c r="AV221" s="146" t="b">
        <f t="shared" si="125"/>
        <v>1</v>
      </c>
    </row>
    <row r="222" spans="1:49" ht="13">
      <c r="A222" s="26" t="s">
        <v>277</v>
      </c>
      <c r="B222" s="34" t="s">
        <v>60</v>
      </c>
      <c r="C222" s="113">
        <v>-1</v>
      </c>
      <c r="D222" s="113">
        <v>0</v>
      </c>
      <c r="E222" s="113">
        <v>0</v>
      </c>
      <c r="F222" s="85">
        <v>0</v>
      </c>
      <c r="G222" s="86">
        <f t="shared" si="119"/>
        <v>-1</v>
      </c>
      <c r="H222" s="85">
        <v>0</v>
      </c>
      <c r="I222" s="85">
        <v>0</v>
      </c>
      <c r="J222" s="85">
        <v>0</v>
      </c>
      <c r="K222" s="85">
        <v>0</v>
      </c>
      <c r="L222" s="86">
        <v>0</v>
      </c>
      <c r="M222" s="166">
        <v>15.114000000000001</v>
      </c>
      <c r="N222" s="166">
        <v>0</v>
      </c>
      <c r="O222" s="166">
        <v>-1.8580000000000001</v>
      </c>
      <c r="P222" s="166">
        <v>-14.565</v>
      </c>
      <c r="Q222" s="86">
        <v>-1.3089999999999999</v>
      </c>
      <c r="R222" s="166">
        <v>0</v>
      </c>
      <c r="S222" s="166">
        <v>0</v>
      </c>
      <c r="T222" s="166">
        <v>-0.45400000000000001</v>
      </c>
      <c r="U222" s="166">
        <v>0</v>
      </c>
      <c r="V222" s="86">
        <v>-0.45400000000000001</v>
      </c>
      <c r="W222" s="166">
        <v>0</v>
      </c>
      <c r="X222" s="166">
        <v>0</v>
      </c>
      <c r="Y222" s="166">
        <v>0</v>
      </c>
      <c r="Z222" s="166">
        <v>0</v>
      </c>
      <c r="AA222" s="86">
        <v>0</v>
      </c>
      <c r="AB222" s="86">
        <v>0</v>
      </c>
      <c r="AC222" s="166">
        <v>0</v>
      </c>
      <c r="AD222" s="166">
        <v>0</v>
      </c>
      <c r="AE222" s="166">
        <v>0</v>
      </c>
      <c r="AF222" s="86">
        <v>0</v>
      </c>
      <c r="AH222" s="207">
        <v>0</v>
      </c>
      <c r="AI222" s="196" t="str">
        <f t="shared" si="120"/>
        <v>ns</v>
      </c>
      <c r="AJ222" s="199"/>
      <c r="AK222" s="207">
        <v>0</v>
      </c>
      <c r="AL222" s="196" t="str">
        <f t="shared" si="121"/>
        <v>ns</v>
      </c>
      <c r="AM222" s="199"/>
      <c r="AN222" s="207">
        <v>-0.45400000000000001</v>
      </c>
      <c r="AO222" s="196">
        <f t="shared" si="126"/>
        <v>-1</v>
      </c>
      <c r="AS222" s="146" t="b">
        <f t="shared" si="122"/>
        <v>1</v>
      </c>
      <c r="AT222" s="146" t="b">
        <f t="shared" si="123"/>
        <v>1</v>
      </c>
      <c r="AU222" s="146" t="b">
        <f t="shared" si="124"/>
        <v>1</v>
      </c>
      <c r="AV222" s="146" t="b">
        <f t="shared" si="125"/>
        <v>1</v>
      </c>
    </row>
    <row r="223" spans="1:49" ht="13">
      <c r="A223" s="26" t="s">
        <v>278</v>
      </c>
      <c r="B223" s="33" t="s">
        <v>62</v>
      </c>
      <c r="C223" s="73">
        <v>67</v>
      </c>
      <c r="D223" s="73">
        <v>119</v>
      </c>
      <c r="E223" s="73">
        <v>142</v>
      </c>
      <c r="F223" s="87">
        <v>145</v>
      </c>
      <c r="G223" s="88">
        <f t="shared" si="119"/>
        <v>473</v>
      </c>
      <c r="H223" s="87">
        <v>135.742061284795</v>
      </c>
      <c r="I223" s="87">
        <v>134.25535638500401</v>
      </c>
      <c r="J223" s="87">
        <v>144.73582906767001</v>
      </c>
      <c r="K223" s="87">
        <v>158.80754555091198</v>
      </c>
      <c r="L223" s="88">
        <v>573.540792288381</v>
      </c>
      <c r="M223" s="169">
        <v>212.593575453835</v>
      </c>
      <c r="N223" s="169">
        <v>173.908014595102</v>
      </c>
      <c r="O223" s="169">
        <v>175.57398753260301</v>
      </c>
      <c r="P223" s="169">
        <v>140.309738711714</v>
      </c>
      <c r="Q223" s="88">
        <v>702.38531629325405</v>
      </c>
      <c r="R223" s="169">
        <v>180.88427792389899</v>
      </c>
      <c r="S223" s="169">
        <v>196.79960694921701</v>
      </c>
      <c r="T223" s="169">
        <v>170.57954060642001</v>
      </c>
      <c r="U223" s="169">
        <v>218.231192225614</v>
      </c>
      <c r="V223" s="88">
        <v>766.49461770515097</v>
      </c>
      <c r="W223" s="169">
        <v>195.014004996224</v>
      </c>
      <c r="X223" s="169">
        <v>195.78702975381799</v>
      </c>
      <c r="Y223" s="169">
        <v>173.843094009998</v>
      </c>
      <c r="Z223" s="169">
        <v>183.86433245045799</v>
      </c>
      <c r="AA223" s="88">
        <v>748.50846121049801</v>
      </c>
      <c r="AB223" s="88">
        <v>116.365847657429</v>
      </c>
      <c r="AC223" s="169">
        <v>157.22316870111899</v>
      </c>
      <c r="AD223" s="169">
        <v>173.165087843484</v>
      </c>
      <c r="AE223" s="169">
        <v>139.66128518326701</v>
      </c>
      <c r="AF223" s="88">
        <v>586.41538938529902</v>
      </c>
      <c r="AH223" s="210">
        <v>183.86433245045799</v>
      </c>
      <c r="AI223" s="196">
        <f t="shared" si="120"/>
        <v>-0.24041121340976468</v>
      </c>
      <c r="AJ223" s="196"/>
      <c r="AK223" s="210">
        <v>173.165087843484</v>
      </c>
      <c r="AL223" s="196">
        <f t="shared" si="121"/>
        <v>-0.19347896898536232</v>
      </c>
      <c r="AM223" s="196"/>
      <c r="AN223" s="210">
        <v>766.49461770515097</v>
      </c>
      <c r="AO223" s="196">
        <f t="shared" si="126"/>
        <v>-2.3465470049225723E-2</v>
      </c>
      <c r="AS223" s="146" t="b">
        <f t="shared" si="122"/>
        <v>0</v>
      </c>
      <c r="AT223" s="146" t="b">
        <f t="shared" si="123"/>
        <v>0</v>
      </c>
      <c r="AU223" s="146" t="b">
        <f t="shared" si="124"/>
        <v>1</v>
      </c>
      <c r="AV223" s="146" t="b">
        <f t="shared" si="125"/>
        <v>0</v>
      </c>
    </row>
    <row r="224" spans="1:49" ht="13">
      <c r="A224" s="26" t="s">
        <v>279</v>
      </c>
      <c r="B224" s="34" t="s">
        <v>64</v>
      </c>
      <c r="C224" s="113">
        <v>-14</v>
      </c>
      <c r="D224" s="113">
        <v>-27</v>
      </c>
      <c r="E224" s="113">
        <v>-28</v>
      </c>
      <c r="F224" s="113">
        <v>-37</v>
      </c>
      <c r="G224" s="86">
        <f t="shared" si="119"/>
        <v>-106</v>
      </c>
      <c r="H224" s="113">
        <v>-29.9814612275885</v>
      </c>
      <c r="I224" s="113">
        <v>-17.344552068418398</v>
      </c>
      <c r="J224" s="113">
        <v>-20.6099455057022</v>
      </c>
      <c r="K224" s="113">
        <v>-22.547886670317499</v>
      </c>
      <c r="L224" s="86">
        <v>-90.483845472026601</v>
      </c>
      <c r="M224" s="166">
        <v>-32.781306301912103</v>
      </c>
      <c r="N224" s="166">
        <v>-30.912156904877602</v>
      </c>
      <c r="O224" s="166">
        <v>-23.983138992173402</v>
      </c>
      <c r="P224" s="166">
        <v>-30.121919444960898</v>
      </c>
      <c r="Q224" s="86">
        <v>-117.798521643924</v>
      </c>
      <c r="R224" s="166">
        <v>-33.7146400185297</v>
      </c>
      <c r="S224" s="166">
        <v>-29.961410550805301</v>
      </c>
      <c r="T224" s="166">
        <v>-24.297451375161501</v>
      </c>
      <c r="U224" s="166">
        <v>-39.651211861962999</v>
      </c>
      <c r="V224" s="86">
        <v>-127.62471380645999</v>
      </c>
      <c r="W224" s="166">
        <v>-32.911674579660399</v>
      </c>
      <c r="X224" s="166">
        <v>-25.112914040945</v>
      </c>
      <c r="Y224" s="166">
        <v>-20.985182304665098</v>
      </c>
      <c r="Z224" s="166">
        <v>-25.189270412665401</v>
      </c>
      <c r="AA224" s="86">
        <v>-104.19904133793599</v>
      </c>
      <c r="AB224" s="86">
        <v>-19.4932945617347</v>
      </c>
      <c r="AC224" s="166">
        <v>-26.2564385752144</v>
      </c>
      <c r="AD224" s="166">
        <v>-26.286961834729301</v>
      </c>
      <c r="AE224" s="166">
        <v>-11.197690420512901</v>
      </c>
      <c r="AF224" s="86">
        <v>-83.2343853921912</v>
      </c>
      <c r="AH224" s="207">
        <v>-25.189270412665401</v>
      </c>
      <c r="AI224" s="196">
        <f t="shared" si="120"/>
        <v>-0.55545792962377361</v>
      </c>
      <c r="AJ224" s="199"/>
      <c r="AK224" s="207">
        <v>-26.286961834729301</v>
      </c>
      <c r="AL224" s="196">
        <f t="shared" si="121"/>
        <v>-0.57402112534287042</v>
      </c>
      <c r="AM224" s="199"/>
      <c r="AN224" s="207">
        <v>-127.62471380645999</v>
      </c>
      <c r="AO224" s="196">
        <f t="shared" si="126"/>
        <v>-0.18355122428755066</v>
      </c>
      <c r="AS224" s="146" t="b">
        <f t="shared" si="122"/>
        <v>0</v>
      </c>
      <c r="AT224" s="146" t="b">
        <f t="shared" si="123"/>
        <v>0</v>
      </c>
      <c r="AU224" s="146" t="b">
        <f t="shared" si="124"/>
        <v>1</v>
      </c>
      <c r="AV224" s="146" t="b">
        <f t="shared" si="125"/>
        <v>1</v>
      </c>
    </row>
    <row r="225" spans="1:49" ht="13">
      <c r="A225" s="26" t="s">
        <v>280</v>
      </c>
      <c r="B225" s="41" t="s">
        <v>66</v>
      </c>
      <c r="C225" s="74">
        <v>53</v>
      </c>
      <c r="D225" s="74">
        <v>92</v>
      </c>
      <c r="E225" s="74">
        <v>114</v>
      </c>
      <c r="F225" s="88">
        <v>108</v>
      </c>
      <c r="G225" s="88">
        <f t="shared" si="119"/>
        <v>367</v>
      </c>
      <c r="H225" s="88">
        <v>105.760600057207</v>
      </c>
      <c r="I225" s="88">
        <v>116.910804316586</v>
      </c>
      <c r="J225" s="88">
        <v>124.125883561968</v>
      </c>
      <c r="K225" s="88">
        <v>136.259658880595</v>
      </c>
      <c r="L225" s="88">
        <v>483.05694681635504</v>
      </c>
      <c r="M225" s="170">
        <v>179.812269151923</v>
      </c>
      <c r="N225" s="170">
        <v>142.99585769022499</v>
      </c>
      <c r="O225" s="170">
        <v>151.59084854042899</v>
      </c>
      <c r="P225" s="170">
        <v>110.187819266753</v>
      </c>
      <c r="Q225" s="88">
        <v>584.58679464933005</v>
      </c>
      <c r="R225" s="170">
        <v>147.169637905369</v>
      </c>
      <c r="S225" s="170">
        <v>166.83819639841201</v>
      </c>
      <c r="T225" s="170">
        <v>146.28208923125899</v>
      </c>
      <c r="U225" s="170">
        <v>178.579980363651</v>
      </c>
      <c r="V225" s="88">
        <v>638.86990389869197</v>
      </c>
      <c r="W225" s="170">
        <v>162.102330416564</v>
      </c>
      <c r="X225" s="170">
        <v>170.674115712873</v>
      </c>
      <c r="Y225" s="170">
        <v>152.85791170533301</v>
      </c>
      <c r="Z225" s="170">
        <v>158.675062037793</v>
      </c>
      <c r="AA225" s="88">
        <v>644.30941987256301</v>
      </c>
      <c r="AB225" s="88">
        <v>96.872553095694599</v>
      </c>
      <c r="AC225" s="170">
        <v>130.96673012590401</v>
      </c>
      <c r="AD225" s="170">
        <v>146.87812600875429</v>
      </c>
      <c r="AE225" s="170">
        <v>128.46359476275501</v>
      </c>
      <c r="AF225" s="88">
        <v>503.18100399310799</v>
      </c>
      <c r="AH225" s="210">
        <v>158.675062037793</v>
      </c>
      <c r="AI225" s="196">
        <f t="shared" si="120"/>
        <v>-0.19039833283847885</v>
      </c>
      <c r="AJ225" s="196"/>
      <c r="AK225" s="210">
        <v>146.87812600875429</v>
      </c>
      <c r="AL225" s="196">
        <f t="shared" si="121"/>
        <v>-0.12537286351884513</v>
      </c>
      <c r="AM225" s="196"/>
      <c r="AN225" s="210">
        <v>638.86990389869197</v>
      </c>
      <c r="AO225" s="196">
        <f t="shared" si="126"/>
        <v>8.5142780097740012E-3</v>
      </c>
      <c r="AS225" s="146" t="b">
        <f t="shared" si="122"/>
        <v>0</v>
      </c>
      <c r="AT225" s="146" t="b">
        <f t="shared" si="123"/>
        <v>0</v>
      </c>
      <c r="AU225" s="146" t="b">
        <f t="shared" si="124"/>
        <v>1</v>
      </c>
      <c r="AV225" s="146" t="b">
        <f t="shared" si="125"/>
        <v>0</v>
      </c>
    </row>
    <row r="226" spans="1:49" ht="13">
      <c r="A226" s="26"/>
      <c r="M226" s="156"/>
      <c r="N226" s="156"/>
      <c r="AI226" s="196" t="str">
        <f t="shared" ref="AI226" si="127">IF(ISERROR($AD226/AH226),"ns",IF($AD226/AH226&gt;200%,"x"&amp;(ROUND($AD226/AH226,1)),IF($AD226/AH226&lt;0,"ns",$AD226/AH226-1)))</f>
        <v>ns</v>
      </c>
      <c r="AJ226" s="205"/>
      <c r="AL226" s="196" t="str">
        <f t="shared" ref="AL226" si="128">IF(ISERROR($AD226/AK226),"ns",IF($AD226/AK226&gt;200%,"x"&amp;(ROUND($AD226/AK226,1)),IF($AD226/AK226&lt;0,"ns",$AD226/AK226-1)))</f>
        <v>ns</v>
      </c>
      <c r="AM226" s="205"/>
      <c r="AO226" s="205"/>
    </row>
    <row r="227" spans="1:49" ht="16" thickBot="1">
      <c r="A227" s="26"/>
      <c r="B227" s="114" t="s">
        <v>281</v>
      </c>
      <c r="C227" s="115"/>
      <c r="D227" s="115"/>
      <c r="E227" s="115"/>
      <c r="F227" s="115"/>
      <c r="G227" s="115"/>
      <c r="H227" s="115"/>
      <c r="I227" s="115"/>
      <c r="J227" s="115"/>
      <c r="K227" s="115"/>
      <c r="L227" s="115"/>
      <c r="M227" s="171"/>
      <c r="N227" s="171"/>
      <c r="O227" s="171"/>
      <c r="P227" s="171"/>
      <c r="Q227" s="115"/>
      <c r="R227" s="171"/>
      <c r="S227" s="171"/>
      <c r="T227" s="171"/>
      <c r="U227" s="171"/>
      <c r="V227" s="115"/>
      <c r="W227" s="171"/>
      <c r="X227" s="171"/>
      <c r="Y227" s="171"/>
      <c r="Z227" s="171"/>
      <c r="AA227" s="171"/>
      <c r="AB227" s="171"/>
      <c r="AC227" s="171"/>
      <c r="AD227" s="171"/>
      <c r="AE227" s="171"/>
      <c r="AF227" s="171"/>
      <c r="AH227" s="209"/>
      <c r="AI227" s="205"/>
      <c r="AJ227" s="205"/>
      <c r="AK227" s="209"/>
      <c r="AL227" s="205"/>
      <c r="AM227" s="205"/>
      <c r="AN227" s="209"/>
      <c r="AO227" s="205"/>
    </row>
    <row r="228" spans="1:49" ht="13">
      <c r="A228" s="26"/>
      <c r="M228" s="156"/>
      <c r="N228" s="156"/>
      <c r="AI228" s="205"/>
      <c r="AJ228" s="205"/>
      <c r="AL228" s="205"/>
      <c r="AM228" s="205"/>
      <c r="AO228" s="205"/>
    </row>
    <row r="229" spans="1:49" ht="26">
      <c r="A229" s="26"/>
      <c r="B229" s="116" t="s">
        <v>36</v>
      </c>
      <c r="C229" s="117" t="str">
        <f t="shared" ref="C229:AF229" si="129">C$14</f>
        <v>Q1-15
Underlying</v>
      </c>
      <c r="D229" s="117" t="str">
        <f t="shared" si="129"/>
        <v>Q2-15
Underlying</v>
      </c>
      <c r="E229" s="117" t="str">
        <f t="shared" si="129"/>
        <v>Q3-15
Underlying</v>
      </c>
      <c r="F229" s="117" t="str">
        <f t="shared" si="129"/>
        <v>Q4-15
Underlying</v>
      </c>
      <c r="G229" s="117" t="str">
        <f t="shared" si="129"/>
        <v>FY-2015
Underlying</v>
      </c>
      <c r="H229" s="117" t="str">
        <f t="shared" si="129"/>
        <v>Q1-16
Underlying</v>
      </c>
      <c r="I229" s="117" t="str">
        <f t="shared" si="129"/>
        <v>Q2-16
Underlying</v>
      </c>
      <c r="J229" s="117" t="str">
        <f t="shared" si="129"/>
        <v>Q3-16
Underlying</v>
      </c>
      <c r="K229" s="117" t="str">
        <f t="shared" si="129"/>
        <v>Q4-16
Underlying</v>
      </c>
      <c r="L229" s="117" t="str">
        <f t="shared" si="129"/>
        <v>FY-2016
Underlying</v>
      </c>
      <c r="M229" s="168" t="str">
        <f t="shared" si="129"/>
        <v>Q1-17
Underlying</v>
      </c>
      <c r="N229" s="168" t="str">
        <f t="shared" si="129"/>
        <v>Q2-17
Underlying</v>
      </c>
      <c r="O229" s="168" t="str">
        <f t="shared" si="129"/>
        <v>Q3-17
Underlying</v>
      </c>
      <c r="P229" s="168" t="str">
        <f t="shared" si="129"/>
        <v>Q4-17
Underlying</v>
      </c>
      <c r="Q229" s="117" t="str">
        <f t="shared" si="129"/>
        <v>FY-2017
Underlying</v>
      </c>
      <c r="R229" s="168" t="str">
        <f t="shared" si="129"/>
        <v>Q1-18
Underlying</v>
      </c>
      <c r="S229" s="168" t="str">
        <f t="shared" si="129"/>
        <v>Q2-18
Underlying</v>
      </c>
      <c r="T229" s="168" t="str">
        <f t="shared" si="129"/>
        <v>Q3-18
Underlying</v>
      </c>
      <c r="U229" s="168" t="str">
        <f t="shared" si="129"/>
        <v>Q4-18
Underlying</v>
      </c>
      <c r="V229" s="117" t="str">
        <f t="shared" si="129"/>
        <v>FY-2018
Underlying</v>
      </c>
      <c r="W229" s="168" t="str">
        <f t="shared" si="129"/>
        <v>Q1-19
Underlying</v>
      </c>
      <c r="X229" s="168" t="str">
        <f t="shared" si="129"/>
        <v>Q2-19
Underlying</v>
      </c>
      <c r="Y229" s="168" t="str">
        <f t="shared" si="129"/>
        <v>Q3-19
Underlying</v>
      </c>
      <c r="Z229" s="168" t="str">
        <f t="shared" si="129"/>
        <v>Q4-19
Underlying</v>
      </c>
      <c r="AA229" s="168" t="str">
        <f t="shared" si="129"/>
        <v>FY-2019
Underlying</v>
      </c>
      <c r="AB229" s="168" t="str">
        <f t="shared" si="129"/>
        <v>Q1-20
Underlying</v>
      </c>
      <c r="AC229" s="168" t="str">
        <f t="shared" si="129"/>
        <v>Q2-20
Underlying</v>
      </c>
      <c r="AD229" s="168" t="str">
        <f t="shared" si="129"/>
        <v>Q3-20
Underlying</v>
      </c>
      <c r="AE229" s="168" t="str">
        <f t="shared" si="129"/>
        <v>Q4-20
Underlying</v>
      </c>
      <c r="AF229" s="168" t="str">
        <f t="shared" si="129"/>
        <v>FY-2020
Underlying</v>
      </c>
      <c r="AH229" s="162" t="str">
        <f t="shared" ref="AH229" si="130">AH$14</f>
        <v>Q4-19
Underlying</v>
      </c>
      <c r="AI229" s="163" t="str">
        <f>AI$14</f>
        <v>Q4/Q4</v>
      </c>
      <c r="AJ229" s="163"/>
      <c r="AK229" s="162" t="str">
        <f>AK$14</f>
        <v>Q3-20
Underlying</v>
      </c>
      <c r="AL229" s="163" t="str">
        <f>AL$14</f>
        <v>Q4/Q3</v>
      </c>
      <c r="AM229" s="163"/>
      <c r="AN229" s="162" t="str">
        <f>AN$14</f>
        <v>FY-2018
Underlying</v>
      </c>
      <c r="AO229" s="163" t="str">
        <f>AO$14</f>
        <v>FY/FY</v>
      </c>
    </row>
    <row r="230" spans="1:49" ht="13">
      <c r="A230" s="26"/>
      <c r="B230" s="31"/>
      <c r="M230" s="156"/>
      <c r="N230" s="156"/>
      <c r="AI230" s="205"/>
      <c r="AJ230" s="205"/>
      <c r="AL230" s="205"/>
      <c r="AM230" s="205"/>
      <c r="AO230" s="205"/>
    </row>
    <row r="231" spans="1:49" ht="13">
      <c r="A231" s="26" t="s">
        <v>282</v>
      </c>
      <c r="B231" s="33" t="s">
        <v>38</v>
      </c>
      <c r="C231" s="73">
        <v>127</v>
      </c>
      <c r="D231" s="73">
        <v>131</v>
      </c>
      <c r="E231" s="73">
        <v>130</v>
      </c>
      <c r="F231" s="87">
        <v>142</v>
      </c>
      <c r="G231" s="88">
        <f t="shared" ref="G231:G244" si="131">SUM(C231:F231)</f>
        <v>530</v>
      </c>
      <c r="H231" s="87">
        <v>129.72300229344799</v>
      </c>
      <c r="I231" s="87">
        <v>137.608903647647</v>
      </c>
      <c r="J231" s="87">
        <v>130.55772973952801</v>
      </c>
      <c r="K231" s="87">
        <v>141.73776357551401</v>
      </c>
      <c r="L231" s="88">
        <v>539.62739925613698</v>
      </c>
      <c r="M231" s="169">
        <v>126.09787516814001</v>
      </c>
      <c r="N231" s="169">
        <v>141.00748182751801</v>
      </c>
      <c r="O231" s="169">
        <v>135.104776616484</v>
      </c>
      <c r="P231" s="169">
        <v>131.872806517659</v>
      </c>
      <c r="Q231" s="88">
        <v>534.08294012980002</v>
      </c>
      <c r="R231" s="169">
        <v>136.59270110732399</v>
      </c>
      <c r="S231" s="169">
        <v>144.37098604314701</v>
      </c>
      <c r="T231" s="169">
        <v>141.160995942639</v>
      </c>
      <c r="U231" s="169">
        <v>142.21377907357399</v>
      </c>
      <c r="V231" s="88">
        <v>564.33846216668303</v>
      </c>
      <c r="W231" s="169">
        <v>139.69837539501501</v>
      </c>
      <c r="X231" s="169">
        <v>136.31583896292599</v>
      </c>
      <c r="Y231" s="169">
        <v>146.83008211422401</v>
      </c>
      <c r="Z231" s="169">
        <v>149.48110389774999</v>
      </c>
      <c r="AA231" s="88">
        <v>572.32540036991395</v>
      </c>
      <c r="AB231" s="88">
        <v>128.59148422922601</v>
      </c>
      <c r="AC231" s="169">
        <v>122.078455407924</v>
      </c>
      <c r="AD231" s="169">
        <v>131.49025908717499</v>
      </c>
      <c r="AE231" s="169">
        <v>151.74238793697401</v>
      </c>
      <c r="AF231" s="88">
        <v>533.90258666129898</v>
      </c>
      <c r="AH231" s="210">
        <v>149.48110389774999</v>
      </c>
      <c r="AI231" s="196">
        <f t="shared" ref="AI231:AI244" si="132">IF(ISERROR($AE231/AH231),"ns",IF($AE231/AH231&gt;200%,"x"&amp;(ROUND($AE231/AH231,1)),IF($AE231/AH231&lt;0,"ns",$AE231/AH231-1)))</f>
        <v>1.5127557800020064E-2</v>
      </c>
      <c r="AJ231" s="196"/>
      <c r="AK231" s="210">
        <v>131.49025908717499</v>
      </c>
      <c r="AL231" s="196">
        <f t="shared" ref="AL231:AL244" si="133">IF(ISERROR($AE231/AK231),"ns",IF($AE231/AK231&gt;200%,"x"&amp;(ROUND($AE231/AK231,1)),IF($AE231/AK231&lt;0,"ns",$AE231/AK231-1)))</f>
        <v>0.1540199934990798</v>
      </c>
      <c r="AM231" s="196"/>
      <c r="AN231" s="210">
        <v>564.33846216668303</v>
      </c>
      <c r="AO231" s="196">
        <f>IF(ISERROR($AA231/AN231),"ns",IF($AA231/AN231&gt;200%,"x"&amp;(ROUND($AA231/AN231,1)),IF($AA231/AN231&lt;0,"ns",$AA231/AN231-1)))</f>
        <v>1.4152744742164769E-2</v>
      </c>
      <c r="AS231" s="146" t="b">
        <f t="shared" ref="AS231:AS244" si="134">AH231=X231</f>
        <v>0</v>
      </c>
      <c r="AT231" s="146" t="b">
        <f t="shared" ref="AT231:AT244" si="135">AK231=AB231</f>
        <v>0</v>
      </c>
      <c r="AU231" s="146" t="b">
        <f t="shared" ref="AU231:AU244" si="136">AN231=V231</f>
        <v>1</v>
      </c>
      <c r="AV231" s="146" t="b">
        <f t="shared" ref="AV231:AV244" si="137">V231=(R:R+S:S+T:T+U:U)</f>
        <v>0</v>
      </c>
    </row>
    <row r="232" spans="1:49" ht="13">
      <c r="A232" s="26" t="s">
        <v>283</v>
      </c>
      <c r="B232" s="34" t="s">
        <v>40</v>
      </c>
      <c r="C232" s="113">
        <v>-83</v>
      </c>
      <c r="D232" s="113">
        <v>-67</v>
      </c>
      <c r="E232" s="113">
        <v>-70</v>
      </c>
      <c r="F232" s="85">
        <v>-60</v>
      </c>
      <c r="G232" s="86">
        <f t="shared" si="131"/>
        <v>-280</v>
      </c>
      <c r="H232" s="107">
        <v>-79.385509563353693</v>
      </c>
      <c r="I232" s="107">
        <v>-70.129659014786199</v>
      </c>
      <c r="J232" s="107">
        <v>-67.370703985564006</v>
      </c>
      <c r="K232" s="107">
        <v>-66.964089736666693</v>
      </c>
      <c r="L232" s="108">
        <v>-283.84996230037098</v>
      </c>
      <c r="M232" s="107">
        <v>-81.243469297275297</v>
      </c>
      <c r="N232" s="107">
        <v>-67.519125222798493</v>
      </c>
      <c r="O232" s="107">
        <v>-67.292957891302606</v>
      </c>
      <c r="P232" s="107">
        <v>-66.408567801342897</v>
      </c>
      <c r="Q232" s="108">
        <v>-282.46412021271902</v>
      </c>
      <c r="R232" s="107">
        <v>-83.638869047437794</v>
      </c>
      <c r="S232" s="107">
        <v>-67.147024488721698</v>
      </c>
      <c r="T232" s="107">
        <v>-69.985553210768401</v>
      </c>
      <c r="U232" s="107">
        <v>-71.813309257517702</v>
      </c>
      <c r="V232" s="108">
        <v>-292.58475600444598</v>
      </c>
      <c r="W232" s="107">
        <v>-82.489925357921507</v>
      </c>
      <c r="X232" s="107">
        <v>-70.374953112978702</v>
      </c>
      <c r="Y232" s="107">
        <v>-71.038974527768005</v>
      </c>
      <c r="Z232" s="107">
        <v>-69.954726115875403</v>
      </c>
      <c r="AA232" s="108">
        <v>-293.858579114544</v>
      </c>
      <c r="AB232" s="108">
        <v>-83.562163473340803</v>
      </c>
      <c r="AC232" s="107">
        <v>-70.667289208119499</v>
      </c>
      <c r="AD232" s="107">
        <v>-70.395090461761995</v>
      </c>
      <c r="AE232" s="107">
        <v>-77.495583695878594</v>
      </c>
      <c r="AF232" s="108">
        <v>-302.12012683910098</v>
      </c>
      <c r="AH232" s="207">
        <v>-69.954726115875403</v>
      </c>
      <c r="AI232" s="196">
        <f t="shared" si="132"/>
        <v>0.10779625621737488</v>
      </c>
      <c r="AJ232" s="199"/>
      <c r="AK232" s="207">
        <v>-70.395090461761995</v>
      </c>
      <c r="AL232" s="196">
        <f t="shared" si="133"/>
        <v>0.10086631308434102</v>
      </c>
      <c r="AM232" s="199"/>
      <c r="AN232" s="207">
        <v>-292.58475600444598</v>
      </c>
      <c r="AO232" s="196">
        <f t="shared" ref="AO232:AO244" si="138">IF(ISERROR($AA232/AN232),"ns",IF($AA232/AN232&gt;200%,"x"&amp;(ROUND($AA232/AN232,1)),IF($AA232/AN232&lt;0,"ns",$AA232/AN232-1)))</f>
        <v>4.3536892608262434E-3</v>
      </c>
      <c r="AS232" s="146" t="b">
        <f t="shared" si="134"/>
        <v>0</v>
      </c>
      <c r="AT232" s="146" t="b">
        <f t="shared" si="135"/>
        <v>0</v>
      </c>
      <c r="AU232" s="146" t="b">
        <f t="shared" si="136"/>
        <v>1</v>
      </c>
      <c r="AV232" s="146" t="b">
        <f t="shared" si="137"/>
        <v>1</v>
      </c>
    </row>
    <row r="233" spans="1:49" ht="13">
      <c r="A233" s="109" t="s">
        <v>284</v>
      </c>
      <c r="B233" s="36" t="s">
        <v>42</v>
      </c>
      <c r="C233" s="110"/>
      <c r="D233" s="110"/>
      <c r="E233" s="110"/>
      <c r="F233" s="111"/>
      <c r="G233" s="112"/>
      <c r="H233" s="111">
        <v>-3.76</v>
      </c>
      <c r="I233" s="111">
        <v>-1.0200000000000005</v>
      </c>
      <c r="J233" s="111">
        <v>0</v>
      </c>
      <c r="K233" s="111">
        <v>0</v>
      </c>
      <c r="L233" s="112">
        <v>-4.78</v>
      </c>
      <c r="M233" s="111">
        <v>-5.42</v>
      </c>
      <c r="N233" s="111">
        <v>-0.25</v>
      </c>
      <c r="O233" s="111">
        <v>0</v>
      </c>
      <c r="P233" s="111">
        <v>0</v>
      </c>
      <c r="Q233" s="112">
        <v>-5.67</v>
      </c>
      <c r="R233" s="111">
        <v>-7.03331965175727</v>
      </c>
      <c r="S233" s="111">
        <v>-0.41201639340693302</v>
      </c>
      <c r="T233" s="111">
        <v>0</v>
      </c>
      <c r="U233" s="111">
        <v>0</v>
      </c>
      <c r="V233" s="112">
        <v>-7.4453360451642032</v>
      </c>
      <c r="W233" s="111">
        <v>-8.1</v>
      </c>
      <c r="X233" s="111">
        <v>0.41627970550000004</v>
      </c>
      <c r="Y233" s="111">
        <v>0</v>
      </c>
      <c r="Z233" s="111">
        <v>-7.0550000152991288E-7</v>
      </c>
      <c r="AA233" s="112">
        <v>-7.6837210000000011</v>
      </c>
      <c r="AB233" s="112">
        <v>-8.4258109999999995</v>
      </c>
      <c r="AC233" s="111">
        <v>-1.9214311944816007</v>
      </c>
      <c r="AD233" s="111">
        <v>0</v>
      </c>
      <c r="AE233" s="111">
        <v>0</v>
      </c>
      <c r="AF233" s="112">
        <v>-10.3472421944816</v>
      </c>
      <c r="AG233" s="67"/>
      <c r="AH233" s="200">
        <v>-7.0550000152991288E-7</v>
      </c>
      <c r="AI233" s="196">
        <f t="shared" si="132"/>
        <v>-1</v>
      </c>
      <c r="AJ233" s="201"/>
      <c r="AK233" s="200">
        <v>0</v>
      </c>
      <c r="AL233" s="196" t="str">
        <f t="shared" si="133"/>
        <v>ns</v>
      </c>
      <c r="AM233" s="201"/>
      <c r="AN233" s="200">
        <v>-7.4453360451642032</v>
      </c>
      <c r="AO233" s="196">
        <f t="shared" si="138"/>
        <v>3.2018024893669006E-2</v>
      </c>
      <c r="AP233" s="202"/>
      <c r="AQ233" s="202"/>
      <c r="AR233" s="202"/>
      <c r="AS233" s="202" t="b">
        <f t="shared" si="134"/>
        <v>0</v>
      </c>
      <c r="AT233" s="202" t="b">
        <f t="shared" si="135"/>
        <v>0</v>
      </c>
      <c r="AU233" s="202" t="b">
        <f t="shared" si="136"/>
        <v>1</v>
      </c>
      <c r="AV233" s="202" t="b">
        <f t="shared" si="137"/>
        <v>1</v>
      </c>
      <c r="AW233" s="202"/>
    </row>
    <row r="234" spans="1:49" ht="13">
      <c r="A234" s="26" t="s">
        <v>285</v>
      </c>
      <c r="B234" s="33" t="s">
        <v>44</v>
      </c>
      <c r="C234" s="73">
        <v>44</v>
      </c>
      <c r="D234" s="73">
        <v>64</v>
      </c>
      <c r="E234" s="73">
        <v>60</v>
      </c>
      <c r="F234" s="87">
        <v>82</v>
      </c>
      <c r="G234" s="88">
        <f t="shared" si="131"/>
        <v>250</v>
      </c>
      <c r="H234" s="87">
        <v>50.337492730093999</v>
      </c>
      <c r="I234" s="87">
        <v>67.479244632860798</v>
      </c>
      <c r="J234" s="87">
        <v>63.187025753963901</v>
      </c>
      <c r="K234" s="87">
        <v>74.773673838847699</v>
      </c>
      <c r="L234" s="88">
        <v>255.77743695576601</v>
      </c>
      <c r="M234" s="169">
        <v>44.854405870864198</v>
      </c>
      <c r="N234" s="169">
        <v>73.488356604719101</v>
      </c>
      <c r="O234" s="169">
        <v>67.811818725181396</v>
      </c>
      <c r="P234" s="169">
        <v>65.464238716315705</v>
      </c>
      <c r="Q234" s="88">
        <v>251.61881991708</v>
      </c>
      <c r="R234" s="169">
        <v>52.953832059885897</v>
      </c>
      <c r="S234" s="169">
        <v>77.223961554425102</v>
      </c>
      <c r="T234" s="169">
        <v>71.175442731870007</v>
      </c>
      <c r="U234" s="169">
        <v>70.400469816056699</v>
      </c>
      <c r="V234" s="88">
        <v>271.75370616223802</v>
      </c>
      <c r="W234" s="169">
        <v>57.2084500370933</v>
      </c>
      <c r="X234" s="169">
        <v>65.940885849946895</v>
      </c>
      <c r="Y234" s="169">
        <v>75.791107586456306</v>
      </c>
      <c r="Z234" s="169">
        <v>79.526377781874103</v>
      </c>
      <c r="AA234" s="88">
        <v>278.46682125537097</v>
      </c>
      <c r="AB234" s="88">
        <v>45.0293207558855</v>
      </c>
      <c r="AC234" s="169">
        <v>51.411166199803901</v>
      </c>
      <c r="AD234" s="169">
        <v>61.095168625413102</v>
      </c>
      <c r="AE234" s="169">
        <v>74.246804241096001</v>
      </c>
      <c r="AF234" s="88">
        <v>231.78245982219801</v>
      </c>
      <c r="AH234" s="210">
        <v>79.526377781874103</v>
      </c>
      <c r="AI234" s="196">
        <f t="shared" si="132"/>
        <v>-6.63877028985147E-2</v>
      </c>
      <c r="AJ234" s="196"/>
      <c r="AK234" s="210">
        <v>61.095168625413102</v>
      </c>
      <c r="AL234" s="196">
        <f t="shared" si="133"/>
        <v>0.21526474043010269</v>
      </c>
      <c r="AM234" s="196"/>
      <c r="AN234" s="210">
        <v>271.75370616223802</v>
      </c>
      <c r="AO234" s="196">
        <f t="shared" si="138"/>
        <v>2.4702938509788774E-2</v>
      </c>
      <c r="AS234" s="146" t="b">
        <f t="shared" si="134"/>
        <v>0</v>
      </c>
      <c r="AT234" s="146" t="b">
        <f t="shared" si="135"/>
        <v>0</v>
      </c>
      <c r="AU234" s="146" t="b">
        <f t="shared" si="136"/>
        <v>1</v>
      </c>
      <c r="AV234" s="146" t="b">
        <f t="shared" si="137"/>
        <v>1</v>
      </c>
    </row>
    <row r="235" spans="1:49" ht="13">
      <c r="A235" s="26" t="s">
        <v>286</v>
      </c>
      <c r="B235" s="34" t="s">
        <v>46</v>
      </c>
      <c r="C235" s="113">
        <v>-17</v>
      </c>
      <c r="D235" s="113">
        <v>-15</v>
      </c>
      <c r="E235" s="113">
        <v>-16</v>
      </c>
      <c r="F235" s="85">
        <v>-28</v>
      </c>
      <c r="G235" s="86">
        <f t="shared" si="131"/>
        <v>-76</v>
      </c>
      <c r="H235" s="85">
        <v>-13.757503184169501</v>
      </c>
      <c r="I235" s="85">
        <v>-15.260692793969399</v>
      </c>
      <c r="J235" s="85">
        <v>-17.393082806000599</v>
      </c>
      <c r="K235" s="85">
        <v>-16.647059429684099</v>
      </c>
      <c r="L235" s="86">
        <v>-63.058338213823603</v>
      </c>
      <c r="M235" s="166">
        <v>-10.1977994668718</v>
      </c>
      <c r="N235" s="166">
        <v>-10.475417777220301</v>
      </c>
      <c r="O235" s="166">
        <v>-13.495752756376501</v>
      </c>
      <c r="P235" s="166">
        <v>-14.5206647208513</v>
      </c>
      <c r="Q235" s="86">
        <v>-48.689634721319898</v>
      </c>
      <c r="R235" s="166">
        <v>-9.4198627631293395</v>
      </c>
      <c r="S235" s="166">
        <v>-11.9956584693014</v>
      </c>
      <c r="T235" s="166">
        <v>-15.117504607683401</v>
      </c>
      <c r="U235" s="166">
        <v>-16.686272144919101</v>
      </c>
      <c r="V235" s="86">
        <v>-53.2192979850333</v>
      </c>
      <c r="W235" s="166">
        <v>-11.042681063239099</v>
      </c>
      <c r="X235" s="166">
        <v>-13.8720995293207</v>
      </c>
      <c r="Y235" s="166">
        <v>-9.8693035427024594</v>
      </c>
      <c r="Z235" s="166">
        <v>-11.907722730006199</v>
      </c>
      <c r="AA235" s="86">
        <v>-46.691806865268397</v>
      </c>
      <c r="AB235" s="86">
        <v>-25.8610237098722</v>
      </c>
      <c r="AC235" s="166">
        <v>-30.412188643476401</v>
      </c>
      <c r="AD235" s="166">
        <v>-14.077893358786801</v>
      </c>
      <c r="AE235" s="166">
        <v>-25.4428908677063</v>
      </c>
      <c r="AF235" s="86">
        <v>-95.793996579841703</v>
      </c>
      <c r="AH235" s="207">
        <v>-11.907722730006199</v>
      </c>
      <c r="AI235" s="196" t="str">
        <f t="shared" si="132"/>
        <v>x2,1</v>
      </c>
      <c r="AJ235" s="199"/>
      <c r="AK235" s="207">
        <v>-14.077893358786801</v>
      </c>
      <c r="AL235" s="196">
        <f t="shared" si="133"/>
        <v>0.80729390536446766</v>
      </c>
      <c r="AM235" s="199"/>
      <c r="AN235" s="207">
        <v>-53.2192979850333</v>
      </c>
      <c r="AO235" s="196">
        <f t="shared" si="138"/>
        <v>-0.12265270995496047</v>
      </c>
      <c r="AS235" s="146" t="b">
        <f t="shared" si="134"/>
        <v>0</v>
      </c>
      <c r="AT235" s="146" t="b">
        <f t="shared" si="135"/>
        <v>0</v>
      </c>
      <c r="AU235" s="146" t="b">
        <f t="shared" si="136"/>
        <v>1</v>
      </c>
      <c r="AV235" s="146" t="b">
        <f t="shared" si="137"/>
        <v>0</v>
      </c>
    </row>
    <row r="236" spans="1:49" ht="13">
      <c r="A236" s="26" t="s">
        <v>287</v>
      </c>
      <c r="B236" s="34" t="s">
        <v>50</v>
      </c>
      <c r="C236" s="113">
        <v>0</v>
      </c>
      <c r="D236" s="113">
        <v>0</v>
      </c>
      <c r="E236" s="113">
        <v>0</v>
      </c>
      <c r="F236" s="85">
        <v>0</v>
      </c>
      <c r="G236" s="86">
        <f t="shared" si="131"/>
        <v>0</v>
      </c>
      <c r="H236" s="85">
        <v>0</v>
      </c>
      <c r="I236" s="85">
        <v>0</v>
      </c>
      <c r="J236" s="85">
        <v>0</v>
      </c>
      <c r="K236" s="85">
        <v>0</v>
      </c>
      <c r="L236" s="86">
        <v>0</v>
      </c>
      <c r="M236" s="166">
        <v>0</v>
      </c>
      <c r="N236" s="166">
        <v>0</v>
      </c>
      <c r="O236" s="166">
        <v>0</v>
      </c>
      <c r="P236" s="166">
        <v>0</v>
      </c>
      <c r="Q236" s="86">
        <v>0</v>
      </c>
      <c r="R236" s="166">
        <v>0</v>
      </c>
      <c r="S236" s="166">
        <v>0</v>
      </c>
      <c r="T236" s="166">
        <v>0</v>
      </c>
      <c r="U236" s="166">
        <v>0</v>
      </c>
      <c r="V236" s="86">
        <v>0</v>
      </c>
      <c r="W236" s="166">
        <v>0</v>
      </c>
      <c r="X236" s="166">
        <v>0</v>
      </c>
      <c r="Y236" s="166">
        <v>0</v>
      </c>
      <c r="Z236" s="166">
        <v>0</v>
      </c>
      <c r="AA236" s="86">
        <v>0</v>
      </c>
      <c r="AB236" s="86">
        <v>0</v>
      </c>
      <c r="AC236" s="166">
        <v>0</v>
      </c>
      <c r="AD236" s="166">
        <v>0</v>
      </c>
      <c r="AE236" s="166">
        <v>0</v>
      </c>
      <c r="AF236" s="86">
        <v>0</v>
      </c>
      <c r="AH236" s="207">
        <v>0</v>
      </c>
      <c r="AI236" s="196" t="str">
        <f t="shared" si="132"/>
        <v>ns</v>
      </c>
      <c r="AJ236" s="199"/>
      <c r="AK236" s="207">
        <v>0</v>
      </c>
      <c r="AL236" s="196" t="str">
        <f t="shared" si="133"/>
        <v>ns</v>
      </c>
      <c r="AM236" s="199"/>
      <c r="AN236" s="207">
        <v>0</v>
      </c>
      <c r="AO236" s="196" t="str">
        <f t="shared" si="138"/>
        <v>ns</v>
      </c>
      <c r="AS236" s="146" t="b">
        <f t="shared" si="134"/>
        <v>1</v>
      </c>
      <c r="AT236" s="146" t="b">
        <f t="shared" si="135"/>
        <v>1</v>
      </c>
      <c r="AU236" s="146" t="b">
        <f t="shared" si="136"/>
        <v>1</v>
      </c>
      <c r="AV236" s="146" t="b">
        <f t="shared" si="137"/>
        <v>1</v>
      </c>
    </row>
    <row r="237" spans="1:49" ht="13">
      <c r="A237" s="26" t="s">
        <v>288</v>
      </c>
      <c r="B237" s="34" t="s">
        <v>52</v>
      </c>
      <c r="C237" s="113">
        <v>0</v>
      </c>
      <c r="D237" s="113">
        <v>0</v>
      </c>
      <c r="E237" s="113">
        <v>0</v>
      </c>
      <c r="F237" s="85">
        <v>0</v>
      </c>
      <c r="G237" s="86">
        <f t="shared" si="131"/>
        <v>0</v>
      </c>
      <c r="H237" s="85">
        <v>-5.0338270110407E-2</v>
      </c>
      <c r="I237" s="85">
        <v>6.5609437067001605E-2</v>
      </c>
      <c r="J237" s="85">
        <v>0.117279277754699</v>
      </c>
      <c r="K237" s="85">
        <v>-4.7309771704709999E-2</v>
      </c>
      <c r="L237" s="86">
        <v>8.5240673006583806E-2</v>
      </c>
      <c r="M237" s="166">
        <v>-0.211800890076348</v>
      </c>
      <c r="N237" s="166">
        <v>1.9207542659739799E-2</v>
      </c>
      <c r="O237" s="166">
        <v>1.69480819723088E-2</v>
      </c>
      <c r="P237" s="166">
        <v>-0.13550863619832701</v>
      </c>
      <c r="Q237" s="86">
        <v>-0.31115390164262602</v>
      </c>
      <c r="R237" s="166">
        <v>4.7353127578413701E-2</v>
      </c>
      <c r="S237" s="166">
        <v>3.863696589164E-2</v>
      </c>
      <c r="T237" s="166">
        <v>-2.2561835267448701E-2</v>
      </c>
      <c r="U237" s="166">
        <v>-5.4354683137775299E-2</v>
      </c>
      <c r="V237" s="86">
        <v>9.0735750648296993E-3</v>
      </c>
      <c r="W237" s="166">
        <v>2.14458879840865E-2</v>
      </c>
      <c r="X237" s="166">
        <v>0.100945652051066</v>
      </c>
      <c r="Y237" s="166">
        <v>1.4986601111266901E-2</v>
      </c>
      <c r="Z237" s="166">
        <v>5.40585089844378E-2</v>
      </c>
      <c r="AA237" s="86">
        <v>0.19143665013085701</v>
      </c>
      <c r="AB237" s="86">
        <v>-6.1643446118851301E-2</v>
      </c>
      <c r="AC237" s="166">
        <v>5.9854039633955196</v>
      </c>
      <c r="AD237" s="166">
        <v>-1.4555388181540501</v>
      </c>
      <c r="AE237" s="166">
        <v>-5.8432576067700204</v>
      </c>
      <c r="AF237" s="86">
        <v>-1.3750359076473999</v>
      </c>
      <c r="AH237" s="207">
        <v>5.40585089844378E-2</v>
      </c>
      <c r="AI237" s="196" t="str">
        <f t="shared" si="132"/>
        <v>ns</v>
      </c>
      <c r="AJ237" s="199"/>
      <c r="AK237" s="207">
        <v>-1.4555388181540501</v>
      </c>
      <c r="AL237" s="196" t="str">
        <f t="shared" si="133"/>
        <v>x4</v>
      </c>
      <c r="AM237" s="199"/>
      <c r="AN237" s="207">
        <v>9.0735750648296993E-3</v>
      </c>
      <c r="AO237" s="196" t="str">
        <f t="shared" si="138"/>
        <v>x21,1</v>
      </c>
      <c r="AS237" s="146" t="b">
        <f t="shared" si="134"/>
        <v>0</v>
      </c>
      <c r="AT237" s="146" t="b">
        <f t="shared" si="135"/>
        <v>0</v>
      </c>
      <c r="AU237" s="146" t="b">
        <f t="shared" si="136"/>
        <v>1</v>
      </c>
      <c r="AV237" s="146" t="b">
        <f t="shared" si="137"/>
        <v>1</v>
      </c>
    </row>
    <row r="238" spans="1:49" ht="13">
      <c r="A238" s="26" t="s">
        <v>289</v>
      </c>
      <c r="B238" s="34" t="s">
        <v>54</v>
      </c>
      <c r="C238" s="113">
        <v>0</v>
      </c>
      <c r="D238" s="113">
        <v>0</v>
      </c>
      <c r="E238" s="113">
        <v>0</v>
      </c>
      <c r="F238" s="85">
        <v>0</v>
      </c>
      <c r="G238" s="86">
        <f t="shared" si="131"/>
        <v>0</v>
      </c>
      <c r="H238" s="85">
        <v>0</v>
      </c>
      <c r="I238" s="85">
        <v>0</v>
      </c>
      <c r="J238" s="85">
        <v>0</v>
      </c>
      <c r="K238" s="85">
        <v>0</v>
      </c>
      <c r="L238" s="86">
        <v>0</v>
      </c>
      <c r="M238" s="166">
        <v>0</v>
      </c>
      <c r="N238" s="166">
        <v>0</v>
      </c>
      <c r="O238" s="166">
        <v>0</v>
      </c>
      <c r="P238" s="166">
        <v>0</v>
      </c>
      <c r="Q238" s="86">
        <v>0</v>
      </c>
      <c r="R238" s="166">
        <v>0</v>
      </c>
      <c r="S238" s="166">
        <v>0</v>
      </c>
      <c r="T238" s="166">
        <v>0</v>
      </c>
      <c r="U238" s="166">
        <v>0</v>
      </c>
      <c r="V238" s="86">
        <v>0</v>
      </c>
      <c r="W238" s="166">
        <v>0</v>
      </c>
      <c r="X238" s="166">
        <v>0</v>
      </c>
      <c r="Y238" s="166">
        <v>0</v>
      </c>
      <c r="Z238" s="166">
        <v>0</v>
      </c>
      <c r="AA238" s="86">
        <v>0</v>
      </c>
      <c r="AB238" s="86">
        <v>0</v>
      </c>
      <c r="AC238" s="166">
        <v>0</v>
      </c>
      <c r="AD238" s="166">
        <v>0</v>
      </c>
      <c r="AE238" s="166">
        <v>0</v>
      </c>
      <c r="AF238" s="86">
        <v>0</v>
      </c>
      <c r="AH238" s="207">
        <v>0</v>
      </c>
      <c r="AI238" s="196" t="str">
        <f t="shared" si="132"/>
        <v>ns</v>
      </c>
      <c r="AJ238" s="199"/>
      <c r="AK238" s="207">
        <v>0</v>
      </c>
      <c r="AL238" s="196" t="str">
        <f t="shared" si="133"/>
        <v>ns</v>
      </c>
      <c r="AM238" s="199"/>
      <c r="AN238" s="207">
        <v>0</v>
      </c>
      <c r="AO238" s="196" t="str">
        <f t="shared" si="138"/>
        <v>ns</v>
      </c>
      <c r="AS238" s="146" t="b">
        <f t="shared" si="134"/>
        <v>1</v>
      </c>
      <c r="AT238" s="146" t="b">
        <f t="shared" si="135"/>
        <v>1</v>
      </c>
      <c r="AU238" s="146" t="b">
        <f t="shared" si="136"/>
        <v>1</v>
      </c>
      <c r="AV238" s="146" t="b">
        <f t="shared" si="137"/>
        <v>1</v>
      </c>
    </row>
    <row r="239" spans="1:49" ht="13">
      <c r="A239" s="26" t="s">
        <v>290</v>
      </c>
      <c r="B239" s="33" t="s">
        <v>56</v>
      </c>
      <c r="C239" s="73">
        <v>27</v>
      </c>
      <c r="D239" s="73">
        <v>49</v>
      </c>
      <c r="E239" s="73">
        <v>44</v>
      </c>
      <c r="F239" s="87">
        <v>54</v>
      </c>
      <c r="G239" s="88">
        <f t="shared" si="131"/>
        <v>174</v>
      </c>
      <c r="H239" s="87">
        <v>36.529651275813997</v>
      </c>
      <c r="I239" s="87">
        <v>52.284161275958397</v>
      </c>
      <c r="J239" s="87">
        <v>45.911222225718099</v>
      </c>
      <c r="K239" s="87">
        <v>58.079304637458897</v>
      </c>
      <c r="L239" s="88">
        <v>192.804339414949</v>
      </c>
      <c r="M239" s="169">
        <v>34.444805513916101</v>
      </c>
      <c r="N239" s="169">
        <v>63.0321463701585</v>
      </c>
      <c r="O239" s="169">
        <v>54.333014050777102</v>
      </c>
      <c r="P239" s="169">
        <v>50.808065359266202</v>
      </c>
      <c r="Q239" s="88">
        <v>202.618031294118</v>
      </c>
      <c r="R239" s="169">
        <v>43.581322424334999</v>
      </c>
      <c r="S239" s="169">
        <v>65.266940051015297</v>
      </c>
      <c r="T239" s="169">
        <v>56.035376288919103</v>
      </c>
      <c r="U239" s="169">
        <v>53.659842987999802</v>
      </c>
      <c r="V239" s="88">
        <v>218.543481752269</v>
      </c>
      <c r="W239" s="169">
        <v>46.187214861838299</v>
      </c>
      <c r="X239" s="169">
        <v>52.169731972677297</v>
      </c>
      <c r="Y239" s="169">
        <v>65.936790644865098</v>
      </c>
      <c r="Z239" s="169">
        <v>67.672713560852301</v>
      </c>
      <c r="AA239" s="88">
        <v>231.96645104023301</v>
      </c>
      <c r="AB239" s="88">
        <v>19.1066535998944</v>
      </c>
      <c r="AC239" s="169">
        <v>26.984381519723101</v>
      </c>
      <c r="AD239" s="169">
        <v>45.561736448472203</v>
      </c>
      <c r="AE239" s="169">
        <v>42.960655766619603</v>
      </c>
      <c r="AF239" s="88">
        <v>134.613427334709</v>
      </c>
      <c r="AH239" s="210">
        <v>67.672713560852301</v>
      </c>
      <c r="AI239" s="196">
        <f t="shared" si="132"/>
        <v>-0.36517019185304656</v>
      </c>
      <c r="AJ239" s="196"/>
      <c r="AK239" s="210">
        <v>45.561736448472203</v>
      </c>
      <c r="AL239" s="196">
        <f t="shared" si="133"/>
        <v>-5.7089147267121332E-2</v>
      </c>
      <c r="AM239" s="196"/>
      <c r="AN239" s="210">
        <v>218.543481752269</v>
      </c>
      <c r="AO239" s="196">
        <f t="shared" si="138"/>
        <v>6.1420131043668835E-2</v>
      </c>
      <c r="AS239" s="146" t="b">
        <f t="shared" si="134"/>
        <v>0</v>
      </c>
      <c r="AT239" s="146" t="b">
        <f t="shared" si="135"/>
        <v>0</v>
      </c>
      <c r="AU239" s="146" t="b">
        <f t="shared" si="136"/>
        <v>1</v>
      </c>
      <c r="AV239" s="146" t="b">
        <f t="shared" si="137"/>
        <v>1</v>
      </c>
    </row>
    <row r="240" spans="1:49" ht="13">
      <c r="A240" s="26" t="s">
        <v>291</v>
      </c>
      <c r="B240" s="34" t="s">
        <v>58</v>
      </c>
      <c r="C240" s="113">
        <v>-12</v>
      </c>
      <c r="D240" s="113">
        <v>-16</v>
      </c>
      <c r="E240" s="113">
        <v>-15</v>
      </c>
      <c r="F240" s="85">
        <v>-14</v>
      </c>
      <c r="G240" s="86">
        <f t="shared" si="131"/>
        <v>-57</v>
      </c>
      <c r="H240" s="85">
        <v>-13.6222899488384</v>
      </c>
      <c r="I240" s="85">
        <v>-14.9088029350336</v>
      </c>
      <c r="J240" s="85">
        <v>-12.690778652650399</v>
      </c>
      <c r="K240" s="85">
        <v>-20.9139472673059</v>
      </c>
      <c r="L240" s="86">
        <v>-62.1358188038284</v>
      </c>
      <c r="M240" s="166">
        <v>-13.338810495103701</v>
      </c>
      <c r="N240" s="166">
        <v>-18.368590485236599</v>
      </c>
      <c r="O240" s="166">
        <v>-14.9291847650028</v>
      </c>
      <c r="P240" s="166">
        <v>-17.568105256532601</v>
      </c>
      <c r="Q240" s="86">
        <v>-64.204691001875602</v>
      </c>
      <c r="R240" s="166">
        <v>-12.197870058028499</v>
      </c>
      <c r="S240" s="166">
        <v>-16.248413512771801</v>
      </c>
      <c r="T240" s="166">
        <v>-11.9815558505688</v>
      </c>
      <c r="U240" s="166">
        <v>-11.3526769215502</v>
      </c>
      <c r="V240" s="86">
        <v>-51.780516342919299</v>
      </c>
      <c r="W240" s="166">
        <v>-13.9579507048607</v>
      </c>
      <c r="X240" s="166">
        <v>-15.983333114708101</v>
      </c>
      <c r="Y240" s="166">
        <v>-17.8041119558209</v>
      </c>
      <c r="Z240" s="166">
        <v>-13.3946887610687</v>
      </c>
      <c r="AA240" s="86">
        <v>-61.140084536458303</v>
      </c>
      <c r="AB240" s="86">
        <v>-7.0409028619266296</v>
      </c>
      <c r="AC240" s="166">
        <v>-8.8091908504353302</v>
      </c>
      <c r="AD240" s="166">
        <v>-11.544016991144799</v>
      </c>
      <c r="AE240" s="166">
        <v>-5.1941646835054698</v>
      </c>
      <c r="AF240" s="86">
        <v>-32.588275387012203</v>
      </c>
      <c r="AH240" s="207">
        <v>-13.3946887610687</v>
      </c>
      <c r="AI240" s="196">
        <f t="shared" si="132"/>
        <v>-0.61222206979514382</v>
      </c>
      <c r="AJ240" s="199"/>
      <c r="AK240" s="207">
        <v>-11.544016991144799</v>
      </c>
      <c r="AL240" s="196">
        <f t="shared" si="133"/>
        <v>-0.55005569660112097</v>
      </c>
      <c r="AM240" s="199"/>
      <c r="AN240" s="207">
        <v>-51.780516342919299</v>
      </c>
      <c r="AO240" s="196">
        <f t="shared" si="138"/>
        <v>0.18075463233226086</v>
      </c>
      <c r="AS240" s="146" t="b">
        <f t="shared" si="134"/>
        <v>0</v>
      </c>
      <c r="AT240" s="146" t="b">
        <f t="shared" si="135"/>
        <v>0</v>
      </c>
      <c r="AU240" s="146" t="b">
        <f t="shared" si="136"/>
        <v>1</v>
      </c>
      <c r="AV240" s="146" t="b">
        <f t="shared" si="137"/>
        <v>1</v>
      </c>
    </row>
    <row r="241" spans="1:49" ht="13">
      <c r="A241" s="26" t="s">
        <v>292</v>
      </c>
      <c r="B241" s="34" t="s">
        <v>60</v>
      </c>
      <c r="C241" s="113">
        <v>0</v>
      </c>
      <c r="D241" s="113">
        <v>0</v>
      </c>
      <c r="E241" s="113">
        <v>0</v>
      </c>
      <c r="F241" s="85">
        <v>0</v>
      </c>
      <c r="G241" s="86">
        <f t="shared" si="131"/>
        <v>0</v>
      </c>
      <c r="H241" s="85">
        <v>0</v>
      </c>
      <c r="I241" s="85">
        <v>0</v>
      </c>
      <c r="J241" s="85">
        <v>0</v>
      </c>
      <c r="K241" s="85">
        <v>0</v>
      </c>
      <c r="L241" s="86">
        <v>0</v>
      </c>
      <c r="M241" s="166">
        <v>0</v>
      </c>
      <c r="N241" s="166">
        <v>0</v>
      </c>
      <c r="O241" s="166">
        <v>0</v>
      </c>
      <c r="P241" s="166">
        <v>0</v>
      </c>
      <c r="Q241" s="86">
        <v>0</v>
      </c>
      <c r="R241" s="166">
        <v>0</v>
      </c>
      <c r="S241" s="166">
        <v>0</v>
      </c>
      <c r="T241" s="166">
        <v>0</v>
      </c>
      <c r="U241" s="166">
        <v>0</v>
      </c>
      <c r="V241" s="86">
        <v>0</v>
      </c>
      <c r="W241" s="166">
        <v>0</v>
      </c>
      <c r="X241" s="166">
        <v>0</v>
      </c>
      <c r="Y241" s="166">
        <v>0</v>
      </c>
      <c r="Z241" s="166">
        <v>0</v>
      </c>
      <c r="AA241" s="86">
        <v>0</v>
      </c>
      <c r="AB241" s="86">
        <v>0</v>
      </c>
      <c r="AC241" s="166">
        <v>0</v>
      </c>
      <c r="AD241" s="166">
        <v>0</v>
      </c>
      <c r="AE241" s="166">
        <v>0</v>
      </c>
      <c r="AF241" s="86">
        <v>0</v>
      </c>
      <c r="AH241" s="207">
        <v>0</v>
      </c>
      <c r="AI241" s="196" t="str">
        <f t="shared" si="132"/>
        <v>ns</v>
      </c>
      <c r="AJ241" s="199"/>
      <c r="AK241" s="207">
        <v>0</v>
      </c>
      <c r="AL241" s="196" t="str">
        <f t="shared" si="133"/>
        <v>ns</v>
      </c>
      <c r="AM241" s="199"/>
      <c r="AN241" s="207">
        <v>0</v>
      </c>
      <c r="AO241" s="196" t="str">
        <f t="shared" si="138"/>
        <v>ns</v>
      </c>
      <c r="AS241" s="146" t="b">
        <f t="shared" si="134"/>
        <v>1</v>
      </c>
      <c r="AT241" s="146" t="b">
        <f t="shared" si="135"/>
        <v>1</v>
      </c>
      <c r="AU241" s="146" t="b">
        <f t="shared" si="136"/>
        <v>1</v>
      </c>
      <c r="AV241" s="146" t="b">
        <f t="shared" si="137"/>
        <v>1</v>
      </c>
    </row>
    <row r="242" spans="1:49" ht="13">
      <c r="A242" s="26" t="s">
        <v>293</v>
      </c>
      <c r="B242" s="33" t="s">
        <v>62</v>
      </c>
      <c r="C242" s="73">
        <v>15</v>
      </c>
      <c r="D242" s="73">
        <v>33</v>
      </c>
      <c r="E242" s="73">
        <v>29</v>
      </c>
      <c r="F242" s="87">
        <v>40</v>
      </c>
      <c r="G242" s="88">
        <f t="shared" si="131"/>
        <v>117</v>
      </c>
      <c r="H242" s="87">
        <v>22.9073613269756</v>
      </c>
      <c r="I242" s="87">
        <v>37.375358340924798</v>
      </c>
      <c r="J242" s="87">
        <v>33.220443573067598</v>
      </c>
      <c r="K242" s="87">
        <v>37.165357370152996</v>
      </c>
      <c r="L242" s="88">
        <v>130.66852061112101</v>
      </c>
      <c r="M242" s="169">
        <v>21.105995018812401</v>
      </c>
      <c r="N242" s="169">
        <v>44.663555884921998</v>
      </c>
      <c r="O242" s="169">
        <v>39.4038292857744</v>
      </c>
      <c r="P242" s="169">
        <v>33.239960102733605</v>
      </c>
      <c r="Q242" s="88">
        <v>138.413340292242</v>
      </c>
      <c r="R242" s="169">
        <v>31.3834523663065</v>
      </c>
      <c r="S242" s="169">
        <v>49.018526538243499</v>
      </c>
      <c r="T242" s="169">
        <v>44.0538204383503</v>
      </c>
      <c r="U242" s="169">
        <v>42.307166066449703</v>
      </c>
      <c r="V242" s="88">
        <v>166.76296540934999</v>
      </c>
      <c r="W242" s="169">
        <v>32.229264156977599</v>
      </c>
      <c r="X242" s="169">
        <v>36.186398857969202</v>
      </c>
      <c r="Y242" s="169">
        <v>48.132678689044198</v>
      </c>
      <c r="Z242" s="169">
        <v>54.278024799783701</v>
      </c>
      <c r="AA242" s="88">
        <v>170.82636650377501</v>
      </c>
      <c r="AB242" s="88">
        <v>12.0657507379678</v>
      </c>
      <c r="AC242" s="169">
        <v>18.175190669287801</v>
      </c>
      <c r="AD242" s="169">
        <v>34.017719457327402</v>
      </c>
      <c r="AE242" s="169">
        <v>37.766491083114097</v>
      </c>
      <c r="AF242" s="88">
        <v>102.025151947697</v>
      </c>
      <c r="AH242" s="210">
        <v>54.278024799783701</v>
      </c>
      <c r="AI242" s="196">
        <f t="shared" si="132"/>
        <v>-0.30420292148758155</v>
      </c>
      <c r="AJ242" s="196"/>
      <c r="AK242" s="210">
        <v>34.017719457327402</v>
      </c>
      <c r="AL242" s="196">
        <f t="shared" si="133"/>
        <v>0.11020055681537499</v>
      </c>
      <c r="AM242" s="196"/>
      <c r="AN242" s="210">
        <v>166.76296540934999</v>
      </c>
      <c r="AO242" s="196">
        <f t="shared" si="138"/>
        <v>2.4366327886114592E-2</v>
      </c>
      <c r="AS242" s="146" t="b">
        <f t="shared" si="134"/>
        <v>0</v>
      </c>
      <c r="AT242" s="146" t="b">
        <f t="shared" si="135"/>
        <v>0</v>
      </c>
      <c r="AU242" s="146" t="b">
        <f t="shared" si="136"/>
        <v>1</v>
      </c>
      <c r="AV242" s="146" t="b">
        <f t="shared" si="137"/>
        <v>1</v>
      </c>
    </row>
    <row r="243" spans="1:49" ht="13">
      <c r="A243" s="26" t="s">
        <v>294</v>
      </c>
      <c r="B243" s="34" t="s">
        <v>64</v>
      </c>
      <c r="C243" s="113">
        <v>0</v>
      </c>
      <c r="D243" s="113">
        <v>0</v>
      </c>
      <c r="E243" s="113">
        <v>0</v>
      </c>
      <c r="F243" s="113">
        <v>0</v>
      </c>
      <c r="G243" s="86">
        <f t="shared" si="131"/>
        <v>0</v>
      </c>
      <c r="H243" s="113">
        <v>-0.17030226136381699</v>
      </c>
      <c r="I243" s="113">
        <v>-2.3896232195020298E-2</v>
      </c>
      <c r="J243" s="113">
        <v>-0.25790483763815097</v>
      </c>
      <c r="K243" s="113">
        <v>-0.11612950308952801</v>
      </c>
      <c r="L243" s="86">
        <v>-0.56823283428651705</v>
      </c>
      <c r="M243" s="166">
        <v>-2.8280348915139E-2</v>
      </c>
      <c r="N243" s="166">
        <v>-3.5676856842311797E-2</v>
      </c>
      <c r="O243" s="166">
        <v>9.5381417625819403E-3</v>
      </c>
      <c r="P243" s="166">
        <v>0.227946972636307</v>
      </c>
      <c r="Q243" s="86">
        <v>0.17352790864143799</v>
      </c>
      <c r="R243" s="166">
        <v>-2.3036674949251799E-2</v>
      </c>
      <c r="S243" s="166">
        <v>-4.9339980808947699E-2</v>
      </c>
      <c r="T243" s="166">
        <v>-0.12790190718421501</v>
      </c>
      <c r="U243" s="166">
        <v>1.2751300746075901E-2</v>
      </c>
      <c r="V243" s="86">
        <v>-0.187527262196339</v>
      </c>
      <c r="W243" s="166">
        <v>8.4052558732860105E-2</v>
      </c>
      <c r="X243" s="166">
        <v>-9.8572778997907007E-2</v>
      </c>
      <c r="Y243" s="166">
        <v>-0.13080564581169299</v>
      </c>
      <c r="Z243" s="166">
        <v>-1.08318317174753E-2</v>
      </c>
      <c r="AA243" s="86">
        <v>-0.15615769779421601</v>
      </c>
      <c r="AB243" s="86">
        <v>2.0118204923305499E-2</v>
      </c>
      <c r="AC243" s="166">
        <v>-2.35842273475525E-2</v>
      </c>
      <c r="AD243" s="166">
        <v>-9.7773262283143703E-2</v>
      </c>
      <c r="AE243" s="166">
        <v>-0.84284774384956496</v>
      </c>
      <c r="AF243" s="86">
        <v>-0.94408702855695603</v>
      </c>
      <c r="AH243" s="207">
        <v>-1.08318317174753E-2</v>
      </c>
      <c r="AI243" s="196" t="str">
        <f t="shared" si="132"/>
        <v>x77,8</v>
      </c>
      <c r="AJ243" s="199"/>
      <c r="AK243" s="207">
        <v>-9.7773262283143703E-2</v>
      </c>
      <c r="AL243" s="196" t="str">
        <f t="shared" si="133"/>
        <v>x8,6</v>
      </c>
      <c r="AM243" s="199"/>
      <c r="AN243" s="207">
        <v>-0.187527262196339</v>
      </c>
      <c r="AO243" s="196">
        <f t="shared" si="138"/>
        <v>-0.16728002123381613</v>
      </c>
      <c r="AS243" s="146" t="b">
        <f t="shared" si="134"/>
        <v>0</v>
      </c>
      <c r="AT243" s="146" t="b">
        <f t="shared" si="135"/>
        <v>0</v>
      </c>
      <c r="AU243" s="146" t="b">
        <f t="shared" si="136"/>
        <v>1</v>
      </c>
      <c r="AV243" s="146" t="b">
        <f t="shared" si="137"/>
        <v>1</v>
      </c>
    </row>
    <row r="244" spans="1:49" ht="13">
      <c r="A244" s="26" t="s">
        <v>295</v>
      </c>
      <c r="B244" s="41" t="s">
        <v>66</v>
      </c>
      <c r="C244" s="74">
        <v>15</v>
      </c>
      <c r="D244" s="74">
        <v>33</v>
      </c>
      <c r="E244" s="74">
        <v>29</v>
      </c>
      <c r="F244" s="88">
        <v>40</v>
      </c>
      <c r="G244" s="88">
        <f t="shared" si="131"/>
        <v>117</v>
      </c>
      <c r="H244" s="88">
        <v>22.737059065611799</v>
      </c>
      <c r="I244" s="88">
        <v>37.351462108729798</v>
      </c>
      <c r="J244" s="88">
        <v>32.962538735429398</v>
      </c>
      <c r="K244" s="88">
        <v>37.0492278670635</v>
      </c>
      <c r="L244" s="88">
        <v>130.10028777683399</v>
      </c>
      <c r="M244" s="170">
        <v>21.077714669897201</v>
      </c>
      <c r="N244" s="170">
        <v>44.627879028079697</v>
      </c>
      <c r="O244" s="170">
        <v>39.413367427536997</v>
      </c>
      <c r="P244" s="170">
        <v>33.467907075369894</v>
      </c>
      <c r="Q244" s="88">
        <v>138.586868200884</v>
      </c>
      <c r="R244" s="170">
        <v>31.3604156913573</v>
      </c>
      <c r="S244" s="170">
        <v>48.969186557434497</v>
      </c>
      <c r="T244" s="170">
        <v>43.925918531166097</v>
      </c>
      <c r="U244" s="170">
        <v>42.3199173671957</v>
      </c>
      <c r="V244" s="88">
        <v>166.57543814715399</v>
      </c>
      <c r="W244" s="170">
        <v>32.313316715710499</v>
      </c>
      <c r="X244" s="170">
        <v>36.087826078971297</v>
      </c>
      <c r="Y244" s="170">
        <v>48.0018730432325</v>
      </c>
      <c r="Z244" s="170">
        <v>54.267192968066198</v>
      </c>
      <c r="AA244" s="88">
        <v>170.67020880598099</v>
      </c>
      <c r="AB244" s="88">
        <v>12.0858689428911</v>
      </c>
      <c r="AC244" s="170">
        <v>18.151606441940199</v>
      </c>
      <c r="AD244" s="170">
        <v>33.919946195044297</v>
      </c>
      <c r="AE244" s="170">
        <v>36.923643339264601</v>
      </c>
      <c r="AF244" s="88">
        <v>101.08106491914</v>
      </c>
      <c r="AH244" s="210">
        <v>54.267192968066198</v>
      </c>
      <c r="AI244" s="196">
        <f t="shared" si="132"/>
        <v>-0.31959548080932609</v>
      </c>
      <c r="AJ244" s="196"/>
      <c r="AK244" s="210">
        <v>33.919946195044297</v>
      </c>
      <c r="AL244" s="196">
        <f t="shared" si="133"/>
        <v>8.8552532688248808E-2</v>
      </c>
      <c r="AM244" s="196"/>
      <c r="AN244" s="210">
        <v>166.57543814715399</v>
      </c>
      <c r="AO244" s="196">
        <f t="shared" si="138"/>
        <v>2.4582079473263407E-2</v>
      </c>
      <c r="AS244" s="146" t="b">
        <f t="shared" si="134"/>
        <v>0</v>
      </c>
      <c r="AT244" s="146" t="b">
        <f t="shared" si="135"/>
        <v>0</v>
      </c>
      <c r="AU244" s="146" t="b">
        <f t="shared" si="136"/>
        <v>1</v>
      </c>
      <c r="AV244" s="146" t="b">
        <f t="shared" si="137"/>
        <v>1</v>
      </c>
    </row>
    <row r="245" spans="1:49" ht="13">
      <c r="A245" s="26"/>
      <c r="M245" s="156"/>
      <c r="N245" s="156"/>
      <c r="AI245" s="196" t="str">
        <f t="shared" ref="AI245" si="139">IF(ISERROR($AD245/AH245),"ns",IF($AD245/AH245&gt;200%,"x"&amp;(ROUND($AD245/AH245,1)),IF($AD245/AH245&lt;0,"ns",$AD245/AH245-1)))</f>
        <v>ns</v>
      </c>
      <c r="AJ245" s="205"/>
      <c r="AL245" s="196" t="str">
        <f t="shared" ref="AL245" si="140">IF(ISERROR($AD245/AK245),"ns",IF($AD245/AK245&gt;200%,"x"&amp;(ROUND($AD245/AK245,1)),IF($AD245/AK245&lt;0,"ns",$AD245/AK245-1)))</f>
        <v>ns</v>
      </c>
      <c r="AM245" s="205"/>
      <c r="AO245" s="205"/>
    </row>
    <row r="246" spans="1:49" ht="13">
      <c r="A246" s="26"/>
      <c r="M246" s="156"/>
      <c r="N246" s="156"/>
      <c r="AI246" s="205"/>
      <c r="AJ246" s="205"/>
      <c r="AL246" s="205"/>
      <c r="AM246" s="205"/>
      <c r="AO246" s="205"/>
    </row>
    <row r="247" spans="1:49" ht="16" thickBot="1">
      <c r="A247" s="26"/>
      <c r="B247" s="29" t="s">
        <v>296</v>
      </c>
      <c r="C247" s="102"/>
      <c r="D247" s="102"/>
      <c r="E247" s="102"/>
      <c r="F247" s="102"/>
      <c r="G247" s="102"/>
      <c r="H247" s="102"/>
      <c r="I247" s="102"/>
      <c r="J247" s="102"/>
      <c r="K247" s="102"/>
      <c r="L247" s="102"/>
      <c r="M247" s="158"/>
      <c r="N247" s="158"/>
      <c r="O247" s="158"/>
      <c r="P247" s="158"/>
      <c r="Q247" s="102"/>
      <c r="R247" s="158"/>
      <c r="S247" s="158"/>
      <c r="T247" s="158"/>
      <c r="U247" s="158"/>
      <c r="V247" s="102"/>
      <c r="W247" s="158"/>
      <c r="X247" s="158"/>
      <c r="Y247" s="158"/>
      <c r="Z247" s="158"/>
      <c r="AA247" s="158"/>
      <c r="AB247" s="158"/>
      <c r="AC247" s="158"/>
      <c r="AD247" s="158"/>
      <c r="AE247" s="158"/>
      <c r="AF247" s="158"/>
      <c r="AH247" s="159"/>
      <c r="AI247" s="160"/>
      <c r="AJ247" s="160"/>
      <c r="AK247" s="159"/>
      <c r="AL247" s="160"/>
      <c r="AM247" s="160"/>
      <c r="AN247" s="159"/>
      <c r="AO247" s="160"/>
    </row>
    <row r="248" spans="1:49" ht="13">
      <c r="A248" s="26"/>
      <c r="M248" s="156"/>
      <c r="N248" s="156"/>
      <c r="AI248" s="143"/>
      <c r="AJ248" s="143"/>
      <c r="AL248" s="143"/>
      <c r="AM248" s="143"/>
      <c r="AO248" s="143"/>
    </row>
    <row r="249" spans="1:49" ht="26">
      <c r="A249" s="26"/>
      <c r="B249" s="30" t="s">
        <v>36</v>
      </c>
      <c r="C249" s="70" t="str">
        <f t="shared" ref="C249:AF249" si="141">C$14</f>
        <v>Q1-15
Underlying</v>
      </c>
      <c r="D249" s="70" t="str">
        <f t="shared" si="141"/>
        <v>Q2-15
Underlying</v>
      </c>
      <c r="E249" s="70" t="str">
        <f t="shared" si="141"/>
        <v>Q3-15
Underlying</v>
      </c>
      <c r="F249" s="70" t="str">
        <f t="shared" si="141"/>
        <v>Q4-15
Underlying</v>
      </c>
      <c r="G249" s="70" t="str">
        <f t="shared" si="141"/>
        <v>FY-2015
Underlying</v>
      </c>
      <c r="H249" s="70" t="str">
        <f t="shared" si="141"/>
        <v>Q1-16
Underlying</v>
      </c>
      <c r="I249" s="70" t="str">
        <f t="shared" si="141"/>
        <v>Q2-16
Underlying</v>
      </c>
      <c r="J249" s="70" t="str">
        <f t="shared" si="141"/>
        <v>Q3-16
Underlying</v>
      </c>
      <c r="K249" s="70" t="str">
        <f t="shared" si="141"/>
        <v>Q4-16
Underlying</v>
      </c>
      <c r="L249" s="70" t="str">
        <f t="shared" si="141"/>
        <v>FY-2016
Underlying</v>
      </c>
      <c r="M249" s="69" t="str">
        <f t="shared" si="141"/>
        <v>Q1-17
Underlying</v>
      </c>
      <c r="N249" s="69" t="str">
        <f t="shared" si="141"/>
        <v>Q2-17
Underlying</v>
      </c>
      <c r="O249" s="69" t="str">
        <f t="shared" si="141"/>
        <v>Q3-17
Underlying</v>
      </c>
      <c r="P249" s="69" t="str">
        <f t="shared" si="141"/>
        <v>Q4-17
Underlying</v>
      </c>
      <c r="Q249" s="70" t="str">
        <f t="shared" si="141"/>
        <v>FY-2017
Underlying</v>
      </c>
      <c r="R249" s="69" t="str">
        <f t="shared" si="141"/>
        <v>Q1-18
Underlying</v>
      </c>
      <c r="S249" s="69" t="str">
        <f t="shared" si="141"/>
        <v>Q2-18
Underlying</v>
      </c>
      <c r="T249" s="69" t="str">
        <f t="shared" si="141"/>
        <v>Q3-18
Underlying</v>
      </c>
      <c r="U249" s="69" t="str">
        <f t="shared" si="141"/>
        <v>Q4-18
Underlying</v>
      </c>
      <c r="V249" s="70" t="str">
        <f t="shared" si="141"/>
        <v>FY-2018
Underlying</v>
      </c>
      <c r="W249" s="69" t="str">
        <f t="shared" si="141"/>
        <v>Q1-19
Underlying</v>
      </c>
      <c r="X249" s="69" t="str">
        <f t="shared" si="141"/>
        <v>Q2-19
Underlying</v>
      </c>
      <c r="Y249" s="69" t="str">
        <f t="shared" si="141"/>
        <v>Q3-19
Underlying</v>
      </c>
      <c r="Z249" s="69" t="str">
        <f t="shared" si="141"/>
        <v>Q4-19
Underlying</v>
      </c>
      <c r="AA249" s="69" t="str">
        <f t="shared" si="141"/>
        <v>FY-2019
Underlying</v>
      </c>
      <c r="AB249" s="69" t="str">
        <f t="shared" si="141"/>
        <v>Q1-20
Underlying</v>
      </c>
      <c r="AC249" s="69" t="str">
        <f t="shared" si="141"/>
        <v>Q2-20
Underlying</v>
      </c>
      <c r="AD249" s="69" t="str">
        <f t="shared" si="141"/>
        <v>Q3-20
Underlying</v>
      </c>
      <c r="AE249" s="69" t="str">
        <f t="shared" si="141"/>
        <v>Q4-20
Underlying</v>
      </c>
      <c r="AF249" s="69" t="str">
        <f t="shared" si="141"/>
        <v>FY-2020
Underlying</v>
      </c>
      <c r="AH249" s="162" t="str">
        <f t="shared" ref="AH249" si="142">AH$14</f>
        <v>Q4-19
Underlying</v>
      </c>
      <c r="AI249" s="163" t="str">
        <f>AI$14</f>
        <v>Q4/Q4</v>
      </c>
      <c r="AJ249" s="163"/>
      <c r="AK249" s="162" t="str">
        <f>AK$14</f>
        <v>Q3-20
Underlying</v>
      </c>
      <c r="AL249" s="163" t="str">
        <f>AL$14</f>
        <v>Q4/Q3</v>
      </c>
      <c r="AM249" s="163"/>
      <c r="AN249" s="162" t="str">
        <f>AN$14</f>
        <v>FY-2018
Underlying</v>
      </c>
      <c r="AO249" s="163" t="str">
        <f>AO$14</f>
        <v>FY/FY</v>
      </c>
    </row>
    <row r="250" spans="1:49" ht="13">
      <c r="A250" s="26"/>
      <c r="B250" s="31"/>
      <c r="M250" s="156"/>
      <c r="N250" s="156"/>
      <c r="AI250" s="205"/>
      <c r="AJ250" s="205"/>
      <c r="AL250" s="205"/>
      <c r="AM250" s="205"/>
      <c r="AO250" s="205"/>
    </row>
    <row r="251" spans="1:49" ht="13">
      <c r="A251" s="120" t="s">
        <v>297</v>
      </c>
      <c r="B251" s="44" t="s">
        <v>38</v>
      </c>
      <c r="C251" s="121">
        <v>1414</v>
      </c>
      <c r="D251" s="121">
        <v>1481</v>
      </c>
      <c r="E251" s="121">
        <v>1109</v>
      </c>
      <c r="F251" s="121">
        <v>1053</v>
      </c>
      <c r="G251" s="90">
        <f t="shared" ref="G251:G267" si="143">SUM(C251:F251)</f>
        <v>5057</v>
      </c>
      <c r="H251" s="121">
        <v>1206.89124036578</v>
      </c>
      <c r="I251" s="121">
        <v>1329.0493447132301</v>
      </c>
      <c r="J251" s="121">
        <v>1464.9274985570701</v>
      </c>
      <c r="K251" s="173">
        <v>1252.2371706679601</v>
      </c>
      <c r="L251" s="90">
        <v>5253.1052543040396</v>
      </c>
      <c r="M251" s="174">
        <v>1493.1244975407099</v>
      </c>
      <c r="N251" s="174">
        <v>1398.7709901958701</v>
      </c>
      <c r="O251" s="174">
        <v>1249.685716512422</v>
      </c>
      <c r="P251" s="174">
        <v>1313.4174634489</v>
      </c>
      <c r="Q251" s="90">
        <v>5454.9986676979124</v>
      </c>
      <c r="R251" s="174">
        <v>1321.5393689816724</v>
      </c>
      <c r="S251" s="174">
        <v>1505.2192225932342</v>
      </c>
      <c r="T251" s="174">
        <v>1317.9966140884508</v>
      </c>
      <c r="U251" s="174">
        <v>1178.3916121523625</v>
      </c>
      <c r="V251" s="90">
        <v>5323.1468178157102</v>
      </c>
      <c r="W251" s="174">
        <v>1365.78704094042</v>
      </c>
      <c r="X251" s="174">
        <v>1479.0330730744251</v>
      </c>
      <c r="Y251" s="174">
        <v>1400.8231339005702</v>
      </c>
      <c r="Z251" s="174">
        <v>1422.3782403846999</v>
      </c>
      <c r="AA251" s="90">
        <v>5668.0214883001154</v>
      </c>
      <c r="AB251" s="90">
        <v>1483.5170096290356</v>
      </c>
      <c r="AC251" s="174">
        <v>1787.7230384746199</v>
      </c>
      <c r="AD251" s="174">
        <v>1566.5036438007801</v>
      </c>
      <c r="AE251" s="174">
        <v>1437.9081376089243</v>
      </c>
      <c r="AF251" s="90">
        <v>6275.6518295133701</v>
      </c>
      <c r="AG251" s="240"/>
      <c r="AH251" s="212">
        <v>1422.3782403846999</v>
      </c>
      <c r="AI251" s="196">
        <f t="shared" ref="AI251:AI266" si="144">IF(ISERROR($AE251/AH251),"ns",IF($AE251/AH251&gt;200%,"x"&amp;(ROUND($AE251/AH251,1)),IF($AE251/AH251&lt;0,"ns",$AE251/AH251-1)))</f>
        <v>1.0918261249570405E-2</v>
      </c>
      <c r="AJ251" s="213"/>
      <c r="AK251" s="212">
        <v>1566.5036438007801</v>
      </c>
      <c r="AL251" s="196">
        <f t="shared" ref="AL251:AL266" si="145">IF(ISERROR($AE251/AK251),"ns",IF($AE251/AK251&gt;200%,"x"&amp;(ROUND($AE251/AK251,1)),IF($AE251/AK251&lt;0,"ns",$AE251/AK251-1)))</f>
        <v>-8.2090780127294649E-2</v>
      </c>
      <c r="AM251" s="213"/>
      <c r="AN251" s="212">
        <v>5323.1468178157102</v>
      </c>
      <c r="AO251" s="196">
        <f>IF(ISERROR($AA251/AN251),"ns",IF($AA251/AN251&gt;200%,"x"&amp;(ROUND($AA251/AN251,1)),IF($AA251/AN251&lt;0,"ns",$AA251/AN251-1)))</f>
        <v>6.47877434697397E-2</v>
      </c>
      <c r="AP251" s="214"/>
      <c r="AQ251" s="214"/>
      <c r="AR251" s="214"/>
      <c r="AS251" s="214" t="b">
        <f t="shared" ref="AS251:AS267" si="146">AH251=X251</f>
        <v>0</v>
      </c>
      <c r="AT251" s="214" t="b">
        <f t="shared" ref="AT251:AT267" si="147">AK251=AB251</f>
        <v>0</v>
      </c>
      <c r="AU251" s="214" t="b">
        <f t="shared" ref="AU251:AU267" si="148">AN251=V251</f>
        <v>1</v>
      </c>
      <c r="AV251" s="214" t="b">
        <f t="shared" ref="AV251:AV267" si="149">V251=(R:R+S:S+T:T+U:U)</f>
        <v>0</v>
      </c>
      <c r="AW251" s="214"/>
    </row>
    <row r="252" spans="1:49" ht="13">
      <c r="A252" s="126" t="s">
        <v>298</v>
      </c>
      <c r="B252" s="46" t="s">
        <v>299</v>
      </c>
      <c r="C252" s="123">
        <v>6</v>
      </c>
      <c r="D252" s="123">
        <v>82</v>
      </c>
      <c r="E252" s="123">
        <v>50</v>
      </c>
      <c r="F252" s="123">
        <v>-62</v>
      </c>
      <c r="G252" s="91">
        <f t="shared" si="143"/>
        <v>76</v>
      </c>
      <c r="H252" s="123">
        <f t="shared" ref="H252:X252" si="150">H274</f>
        <v>0</v>
      </c>
      <c r="I252" s="123">
        <f t="shared" si="150"/>
        <v>0</v>
      </c>
      <c r="J252" s="123">
        <f t="shared" si="150"/>
        <v>0</v>
      </c>
      <c r="K252" s="175">
        <f t="shared" si="150"/>
        <v>0</v>
      </c>
      <c r="L252" s="91">
        <f t="shared" si="150"/>
        <v>0</v>
      </c>
      <c r="M252" s="176">
        <f t="shared" si="150"/>
        <v>0</v>
      </c>
      <c r="N252" s="176">
        <f t="shared" si="150"/>
        <v>0</v>
      </c>
      <c r="O252" s="176">
        <f t="shared" si="150"/>
        <v>0</v>
      </c>
      <c r="P252" s="176">
        <f t="shared" si="150"/>
        <v>0</v>
      </c>
      <c r="Q252" s="91">
        <f t="shared" si="150"/>
        <v>0</v>
      </c>
      <c r="R252" s="176">
        <f t="shared" si="150"/>
        <v>0</v>
      </c>
      <c r="S252" s="176">
        <f t="shared" si="150"/>
        <v>0</v>
      </c>
      <c r="T252" s="176">
        <f t="shared" si="150"/>
        <v>0</v>
      </c>
      <c r="U252" s="176">
        <f t="shared" si="150"/>
        <v>0</v>
      </c>
      <c r="V252" s="91">
        <f t="shared" si="150"/>
        <v>0</v>
      </c>
      <c r="W252" s="176">
        <f t="shared" ref="W252" si="151">W274</f>
        <v>0</v>
      </c>
      <c r="X252" s="176">
        <f t="shared" si="150"/>
        <v>0</v>
      </c>
      <c r="Y252" s="176">
        <f t="shared" ref="Y252:AA252" si="152">Y274</f>
        <v>0</v>
      </c>
      <c r="Z252" s="176">
        <f t="shared" si="152"/>
        <v>0</v>
      </c>
      <c r="AA252" s="91">
        <f t="shared" si="152"/>
        <v>0</v>
      </c>
      <c r="AB252" s="91">
        <f t="shared" ref="AB252:AC252" si="153">AB274</f>
        <v>0</v>
      </c>
      <c r="AC252" s="176">
        <f t="shared" si="153"/>
        <v>0</v>
      </c>
      <c r="AD252" s="176">
        <f t="shared" ref="AD252:AF252" si="154">AD274</f>
        <v>0</v>
      </c>
      <c r="AE252" s="176">
        <f t="shared" si="154"/>
        <v>0</v>
      </c>
      <c r="AF252" s="91">
        <f t="shared" si="154"/>
        <v>0</v>
      </c>
      <c r="AG252" s="241"/>
      <c r="AH252" s="215">
        <f>AH274</f>
        <v>0</v>
      </c>
      <c r="AI252" s="196" t="str">
        <f t="shared" si="144"/>
        <v>ns</v>
      </c>
      <c r="AJ252" s="216"/>
      <c r="AK252" s="215">
        <f>AK274</f>
        <v>0</v>
      </c>
      <c r="AL252" s="196" t="str">
        <f t="shared" si="145"/>
        <v>ns</v>
      </c>
      <c r="AM252" s="216"/>
      <c r="AN252" s="215">
        <f>AN274</f>
        <v>0</v>
      </c>
      <c r="AO252" s="196" t="str">
        <f t="shared" ref="AO252:AO267" si="155">IF(ISERROR($AA252/AN252),"ns",IF($AA252/AN252&gt;200%,"x"&amp;(ROUND($AA252/AN252,1)),IF($AA252/AN252&lt;0,"ns",$AA252/AN252-1)))</f>
        <v>ns</v>
      </c>
      <c r="AP252" s="214"/>
      <c r="AQ252" s="214"/>
      <c r="AR252" s="214"/>
      <c r="AS252" s="214" t="b">
        <f t="shared" si="146"/>
        <v>1</v>
      </c>
      <c r="AT252" s="214" t="b">
        <f t="shared" si="147"/>
        <v>1</v>
      </c>
      <c r="AU252" s="214" t="b">
        <f t="shared" si="148"/>
        <v>1</v>
      </c>
      <c r="AV252" s="214" t="b">
        <f t="shared" si="149"/>
        <v>1</v>
      </c>
      <c r="AW252" s="214"/>
    </row>
    <row r="253" spans="1:49" ht="13">
      <c r="A253" s="26" t="s">
        <v>300</v>
      </c>
      <c r="B253" s="34" t="s">
        <v>40</v>
      </c>
      <c r="C253" s="113">
        <v>-873</v>
      </c>
      <c r="D253" s="113">
        <v>-720</v>
      </c>
      <c r="E253" s="113">
        <v>-713</v>
      </c>
      <c r="F253" s="113">
        <v>-830</v>
      </c>
      <c r="G253" s="118">
        <f t="shared" si="143"/>
        <v>-3136</v>
      </c>
      <c r="H253" s="107">
        <v>-910.65055064431397</v>
      </c>
      <c r="I253" s="107">
        <v>-752.47654182963402</v>
      </c>
      <c r="J253" s="107">
        <v>-738.11329358550404</v>
      </c>
      <c r="K253" s="107">
        <v>-785.65060491378301</v>
      </c>
      <c r="L253" s="108">
        <v>-3186.8909909732402</v>
      </c>
      <c r="M253" s="107">
        <v>-945.48076975806703</v>
      </c>
      <c r="N253" s="107">
        <v>-735.77491390627802</v>
      </c>
      <c r="O253" s="107">
        <v>-741.05299801067395</v>
      </c>
      <c r="P253" s="107">
        <v>-815.83270183597199</v>
      </c>
      <c r="Q253" s="108">
        <v>-3238.1413835109902</v>
      </c>
      <c r="R253" s="107">
        <v>-950.07188185602502</v>
      </c>
      <c r="S253" s="107">
        <v>-802.72494609214095</v>
      </c>
      <c r="T253" s="107">
        <v>-772.78597525319901</v>
      </c>
      <c r="U253" s="107">
        <v>-813.23053291143799</v>
      </c>
      <c r="V253" s="108">
        <v>-3338.8133361127998</v>
      </c>
      <c r="W253" s="107">
        <v>-1004.6428397252701</v>
      </c>
      <c r="X253" s="107">
        <v>-788.32528029893501</v>
      </c>
      <c r="Y253" s="107">
        <v>-802.85877905083601</v>
      </c>
      <c r="Z253" s="107">
        <v>-886.85297997720397</v>
      </c>
      <c r="AA253" s="108">
        <v>-3482.6798790522398</v>
      </c>
      <c r="AB253" s="108">
        <v>-1080.0878560608298</v>
      </c>
      <c r="AC253" s="107">
        <v>-912.42982110329092</v>
      </c>
      <c r="AD253" s="107">
        <v>-867.28194535801799</v>
      </c>
      <c r="AE253" s="107">
        <v>-904.47330884118196</v>
      </c>
      <c r="AF253" s="108">
        <v>-3764.2729313633199</v>
      </c>
      <c r="AH253" s="207">
        <v>-886.85297997720397</v>
      </c>
      <c r="AI253" s="196">
        <f t="shared" si="144"/>
        <v>1.9868376452240044E-2</v>
      </c>
      <c r="AJ253" s="199"/>
      <c r="AK253" s="207">
        <v>-867.28194535801799</v>
      </c>
      <c r="AL253" s="196">
        <f t="shared" si="145"/>
        <v>4.2882667720946399E-2</v>
      </c>
      <c r="AM253" s="199"/>
      <c r="AN253" s="207">
        <v>-3338.8133361127998</v>
      </c>
      <c r="AO253" s="196">
        <f t="shared" si="155"/>
        <v>4.3089124325511374E-2</v>
      </c>
      <c r="AS253" s="146" t="b">
        <f t="shared" si="146"/>
        <v>0</v>
      </c>
      <c r="AT253" s="146" t="b">
        <f t="shared" si="147"/>
        <v>0</v>
      </c>
      <c r="AU253" s="146" t="b">
        <f t="shared" si="148"/>
        <v>1</v>
      </c>
      <c r="AV253" s="146" t="b">
        <f t="shared" si="149"/>
        <v>1</v>
      </c>
    </row>
    <row r="254" spans="1:49" ht="13">
      <c r="A254" s="109" t="s">
        <v>301</v>
      </c>
      <c r="B254" s="36" t="s">
        <v>42</v>
      </c>
      <c r="C254" s="110"/>
      <c r="D254" s="110"/>
      <c r="E254" s="110"/>
      <c r="F254" s="111"/>
      <c r="G254" s="112"/>
      <c r="H254" s="111">
        <v>-132</v>
      </c>
      <c r="I254" s="111">
        <v>-17.049999999999983</v>
      </c>
      <c r="J254" s="111">
        <v>0</v>
      </c>
      <c r="K254" s="111">
        <v>0</v>
      </c>
      <c r="L254" s="112">
        <v>-149.04999999999998</v>
      </c>
      <c r="M254" s="111">
        <v>-132.66</v>
      </c>
      <c r="N254" s="111">
        <v>-6.4799999999999782</v>
      </c>
      <c r="O254" s="111">
        <v>0</v>
      </c>
      <c r="P254" s="111">
        <v>0</v>
      </c>
      <c r="Q254" s="112">
        <v>-139.13999999999999</v>
      </c>
      <c r="R254" s="111">
        <v>-167.60560151104949</v>
      </c>
      <c r="S254" s="111">
        <v>-1.9357239663183701</v>
      </c>
      <c r="T254" s="111">
        <v>0</v>
      </c>
      <c r="U254" s="111">
        <v>0</v>
      </c>
      <c r="V254" s="112">
        <v>-169.54132547736785</v>
      </c>
      <c r="W254" s="111">
        <v>-185.5090039666857</v>
      </c>
      <c r="X254" s="111">
        <v>8.2096688127015049</v>
      </c>
      <c r="Y254" s="111">
        <v>0</v>
      </c>
      <c r="Z254" s="111">
        <v>5.6398418735170708E-7</v>
      </c>
      <c r="AA254" s="112">
        <v>-177.29933459</v>
      </c>
      <c r="AB254" s="112">
        <v>-199.61403759389529</v>
      </c>
      <c r="AC254" s="111">
        <v>-60.480091173117131</v>
      </c>
      <c r="AD254" s="111">
        <v>0</v>
      </c>
      <c r="AE254" s="111">
        <v>0</v>
      </c>
      <c r="AF254" s="112">
        <v>-260.09412876701242</v>
      </c>
      <c r="AG254" s="67"/>
      <c r="AH254" s="200">
        <v>5.6398418735170708E-7</v>
      </c>
      <c r="AI254" s="196">
        <f t="shared" si="144"/>
        <v>-1</v>
      </c>
      <c r="AJ254" s="201"/>
      <c r="AK254" s="200">
        <v>0</v>
      </c>
      <c r="AL254" s="196" t="str">
        <f t="shared" si="145"/>
        <v>ns</v>
      </c>
      <c r="AM254" s="201"/>
      <c r="AN254" s="200">
        <v>-169.54132547736785</v>
      </c>
      <c r="AO254" s="196">
        <f t="shared" si="155"/>
        <v>4.5758808896818381E-2</v>
      </c>
      <c r="AP254" s="202"/>
      <c r="AQ254" s="202"/>
      <c r="AR254" s="202"/>
      <c r="AS254" s="202" t="b">
        <f t="shared" si="146"/>
        <v>0</v>
      </c>
      <c r="AT254" s="202" t="b">
        <f t="shared" si="147"/>
        <v>0</v>
      </c>
      <c r="AU254" s="202" t="b">
        <f t="shared" si="148"/>
        <v>1</v>
      </c>
      <c r="AV254" s="202" t="b">
        <f t="shared" si="149"/>
        <v>1</v>
      </c>
      <c r="AW254" s="202"/>
    </row>
    <row r="255" spans="1:49" ht="13">
      <c r="A255" s="26" t="s">
        <v>302</v>
      </c>
      <c r="B255" s="33" t="s">
        <v>44</v>
      </c>
      <c r="C255" s="73">
        <v>541</v>
      </c>
      <c r="D255" s="73">
        <v>761</v>
      </c>
      <c r="E255" s="73">
        <v>396</v>
      </c>
      <c r="F255" s="73">
        <v>223</v>
      </c>
      <c r="G255" s="74">
        <f t="shared" si="143"/>
        <v>1921</v>
      </c>
      <c r="H255" s="73">
        <v>296.24068972146199</v>
      </c>
      <c r="I255" s="73">
        <v>576.57280288359698</v>
      </c>
      <c r="J255" s="73">
        <v>726.81420497156296</v>
      </c>
      <c r="K255" s="73">
        <v>466.586565754177</v>
      </c>
      <c r="L255" s="74">
        <v>2066.2142633307999</v>
      </c>
      <c r="M255" s="164">
        <v>547.64372778264601</v>
      </c>
      <c r="N255" s="164">
        <v>662.99607628959404</v>
      </c>
      <c r="O255" s="164">
        <v>508.63271850174402</v>
      </c>
      <c r="P255" s="164">
        <v>497.58476161293305</v>
      </c>
      <c r="Q255" s="74">
        <v>2216.8572841869118</v>
      </c>
      <c r="R255" s="164">
        <v>371.46748712565034</v>
      </c>
      <c r="S255" s="164">
        <v>702.4942765010893</v>
      </c>
      <c r="T255" s="164">
        <v>545.21063883525176</v>
      </c>
      <c r="U255" s="164">
        <v>365.16107924092171</v>
      </c>
      <c r="V255" s="74">
        <v>1984.3334817029101</v>
      </c>
      <c r="W255" s="164">
        <v>361.144201215149</v>
      </c>
      <c r="X255" s="164">
        <v>690.70779277549025</v>
      </c>
      <c r="Y255" s="164">
        <v>597.96435484972903</v>
      </c>
      <c r="Z255" s="164">
        <v>535.52526040749899</v>
      </c>
      <c r="AA255" s="74">
        <v>2185.3416092478651</v>
      </c>
      <c r="AB255" s="74">
        <v>403.42915356821049</v>
      </c>
      <c r="AC255" s="164">
        <v>875.29321737133102</v>
      </c>
      <c r="AD255" s="164">
        <v>699.221698442763</v>
      </c>
      <c r="AE255" s="164">
        <v>533.43482876774044</v>
      </c>
      <c r="AF255" s="74">
        <v>2511.3788981500402</v>
      </c>
      <c r="AH255" s="206">
        <v>535.52526040749899</v>
      </c>
      <c r="AI255" s="196">
        <f t="shared" si="144"/>
        <v>-3.9035164058701666E-3</v>
      </c>
      <c r="AJ255" s="196"/>
      <c r="AK255" s="206">
        <v>699.221698442763</v>
      </c>
      <c r="AL255" s="196">
        <f t="shared" si="145"/>
        <v>-0.23710200934016579</v>
      </c>
      <c r="AM255" s="196"/>
      <c r="AN255" s="206">
        <v>1984.3334817029101</v>
      </c>
      <c r="AO255" s="196">
        <f t="shared" si="155"/>
        <v>0.1012975537622105</v>
      </c>
      <c r="AS255" s="146" t="b">
        <f t="shared" si="146"/>
        <v>0</v>
      </c>
      <c r="AT255" s="146" t="b">
        <f t="shared" si="147"/>
        <v>0</v>
      </c>
      <c r="AU255" s="146" t="b">
        <f t="shared" si="148"/>
        <v>1</v>
      </c>
      <c r="AV255" s="146" t="b">
        <f t="shared" si="149"/>
        <v>1</v>
      </c>
    </row>
    <row r="256" spans="1:49" ht="13">
      <c r="A256" s="26" t="s">
        <v>303</v>
      </c>
      <c r="B256" s="34" t="s">
        <v>46</v>
      </c>
      <c r="C256" s="113">
        <v>-81</v>
      </c>
      <c r="D256" s="113">
        <v>-384</v>
      </c>
      <c r="E256" s="113">
        <v>-78</v>
      </c>
      <c r="F256" s="113">
        <v>-112</v>
      </c>
      <c r="G256" s="118">
        <f t="shared" si="143"/>
        <v>-655</v>
      </c>
      <c r="H256" s="107">
        <v>-121.822</v>
      </c>
      <c r="I256" s="107">
        <v>-165.97300000000001</v>
      </c>
      <c r="J256" s="107">
        <v>-165.99</v>
      </c>
      <c r="K256" s="107">
        <v>-103.38800000000001</v>
      </c>
      <c r="L256" s="108">
        <v>-557.173</v>
      </c>
      <c r="M256" s="107">
        <v>-146.202</v>
      </c>
      <c r="N256" s="107">
        <v>-81.376000000000005</v>
      </c>
      <c r="O256" s="107">
        <v>-53.6708203081485</v>
      </c>
      <c r="P256" s="107">
        <v>-37.122971957903999</v>
      </c>
      <c r="Q256" s="108">
        <v>-318.37179226605201</v>
      </c>
      <c r="R256" s="107">
        <v>-64.389440506175902</v>
      </c>
      <c r="S256" s="107">
        <v>45.20443279237</v>
      </c>
      <c r="T256" s="107">
        <v>56.818065759388098</v>
      </c>
      <c r="U256" s="107">
        <v>26.397072585282199</v>
      </c>
      <c r="V256" s="108">
        <v>64.030130630864505</v>
      </c>
      <c r="W256" s="107">
        <v>9.6425764471959301</v>
      </c>
      <c r="X256" s="107">
        <v>-69.084094929582804</v>
      </c>
      <c r="Y256" s="107">
        <v>-45.344404428824099</v>
      </c>
      <c r="Z256" s="107">
        <v>-54.832077890202697</v>
      </c>
      <c r="AA256" s="108">
        <v>-159.61800080141401</v>
      </c>
      <c r="AB256" s="108">
        <v>-159.528452770749</v>
      </c>
      <c r="AC256" s="107">
        <v>-341.674911093699</v>
      </c>
      <c r="AD256" s="107">
        <v>-217.42308244668999</v>
      </c>
      <c r="AE256" s="107">
        <v>-110.633990573161</v>
      </c>
      <c r="AF256" s="108">
        <v>-829.26043688430002</v>
      </c>
      <c r="AH256" s="207">
        <v>-54.832077890202697</v>
      </c>
      <c r="AI256" s="196" t="str">
        <f t="shared" si="144"/>
        <v>x2</v>
      </c>
      <c r="AJ256" s="199"/>
      <c r="AK256" s="207">
        <v>-217.42308244668999</v>
      </c>
      <c r="AL256" s="196">
        <f t="shared" si="145"/>
        <v>-0.49115802550408894</v>
      </c>
      <c r="AM256" s="199"/>
      <c r="AN256" s="207">
        <v>64.030130630864505</v>
      </c>
      <c r="AO256" s="196" t="str">
        <f t="shared" si="155"/>
        <v>ns</v>
      </c>
      <c r="AS256" s="146" t="b">
        <f t="shared" si="146"/>
        <v>0</v>
      </c>
      <c r="AT256" s="146" t="b">
        <f t="shared" si="147"/>
        <v>0</v>
      </c>
      <c r="AU256" s="146" t="b">
        <f t="shared" si="148"/>
        <v>1</v>
      </c>
      <c r="AV256" s="146" t="b">
        <f t="shared" si="149"/>
        <v>0</v>
      </c>
    </row>
    <row r="257" spans="1:49" ht="13">
      <c r="A257" s="109" t="s">
        <v>304</v>
      </c>
      <c r="B257" s="36" t="s">
        <v>48</v>
      </c>
      <c r="C257" s="110"/>
      <c r="D257" s="110"/>
      <c r="E257" s="110"/>
      <c r="F257" s="111"/>
      <c r="G257" s="112"/>
      <c r="H257" s="111">
        <v>0</v>
      </c>
      <c r="I257" s="111">
        <v>-50</v>
      </c>
      <c r="J257" s="111">
        <v>-50</v>
      </c>
      <c r="K257" s="111">
        <v>0</v>
      </c>
      <c r="L257" s="112">
        <v>-100</v>
      </c>
      <c r="M257" s="111">
        <v>-40</v>
      </c>
      <c r="N257" s="111">
        <v>0</v>
      </c>
      <c r="O257" s="111">
        <v>-75</v>
      </c>
      <c r="P257" s="111">
        <v>0</v>
      </c>
      <c r="Q257" s="112">
        <v>-115</v>
      </c>
      <c r="R257" s="111">
        <v>0</v>
      </c>
      <c r="S257" s="111">
        <v>0</v>
      </c>
      <c r="T257" s="111">
        <v>0</v>
      </c>
      <c r="U257" s="111">
        <v>0</v>
      </c>
      <c r="V257" s="112">
        <v>0</v>
      </c>
      <c r="W257" s="111">
        <v>0</v>
      </c>
      <c r="X257" s="111">
        <v>0</v>
      </c>
      <c r="Y257" s="111">
        <v>0</v>
      </c>
      <c r="Z257" s="111">
        <v>0</v>
      </c>
      <c r="AA257" s="112">
        <v>0</v>
      </c>
      <c r="AB257" s="112">
        <v>0</v>
      </c>
      <c r="AC257" s="111">
        <v>0</v>
      </c>
      <c r="AD257" s="111">
        <v>0</v>
      </c>
      <c r="AE257" s="111">
        <v>0</v>
      </c>
      <c r="AF257" s="112">
        <v>0</v>
      </c>
      <c r="AG257" s="67"/>
      <c r="AH257" s="200">
        <v>0</v>
      </c>
      <c r="AI257" s="196" t="str">
        <f t="shared" si="144"/>
        <v>ns</v>
      </c>
      <c r="AJ257" s="201"/>
      <c r="AK257" s="200">
        <v>0</v>
      </c>
      <c r="AL257" s="196" t="str">
        <f t="shared" si="145"/>
        <v>ns</v>
      </c>
      <c r="AM257" s="201"/>
      <c r="AN257" s="200">
        <v>0</v>
      </c>
      <c r="AO257" s="196" t="str">
        <f t="shared" si="155"/>
        <v>ns</v>
      </c>
      <c r="AP257" s="202"/>
      <c r="AQ257" s="202"/>
      <c r="AR257" s="202"/>
      <c r="AS257" s="202" t="b">
        <f t="shared" si="146"/>
        <v>1</v>
      </c>
      <c r="AT257" s="202" t="b">
        <f t="shared" si="147"/>
        <v>1</v>
      </c>
      <c r="AU257" s="202" t="b">
        <f t="shared" si="148"/>
        <v>1</v>
      </c>
      <c r="AV257" s="202" t="b">
        <f t="shared" si="149"/>
        <v>1</v>
      </c>
      <c r="AW257" s="202"/>
    </row>
    <row r="258" spans="1:49" ht="13">
      <c r="A258" s="26" t="s">
        <v>305</v>
      </c>
      <c r="B258" s="34" t="s">
        <v>50</v>
      </c>
      <c r="C258" s="113">
        <v>64</v>
      </c>
      <c r="D258" s="113">
        <v>-45</v>
      </c>
      <c r="E258" s="113">
        <v>59</v>
      </c>
      <c r="F258" s="113">
        <v>-18</v>
      </c>
      <c r="G258" s="118">
        <f t="shared" si="143"/>
        <v>60</v>
      </c>
      <c r="H258" s="113">
        <v>62.100999999999999</v>
      </c>
      <c r="I258" s="113">
        <v>61.185000000000002</v>
      </c>
      <c r="J258" s="113">
        <v>59.002000000000002</v>
      </c>
      <c r="K258" s="113">
        <v>29.196999999999999</v>
      </c>
      <c r="L258" s="118">
        <v>211.48500000000001</v>
      </c>
      <c r="M258" s="165">
        <v>69.349000000000004</v>
      </c>
      <c r="N258" s="165">
        <v>59.651000000000003</v>
      </c>
      <c r="O258" s="165">
        <v>46.120000000000005</v>
      </c>
      <c r="P258" s="165">
        <v>-8.0000000000000071E-2</v>
      </c>
      <c r="Q258" s="118">
        <v>175.04000000000002</v>
      </c>
      <c r="R258" s="165">
        <v>1.0660000000000001</v>
      </c>
      <c r="S258" s="165">
        <v>-0.26600000000000001</v>
      </c>
      <c r="T258" s="165">
        <v>0.97</v>
      </c>
      <c r="U258" s="165">
        <v>-1.39</v>
      </c>
      <c r="V258" s="118">
        <v>0.38</v>
      </c>
      <c r="W258" s="165">
        <v>-0.192</v>
      </c>
      <c r="X258" s="165">
        <v>-0.95899999999999996</v>
      </c>
      <c r="Y258" s="165">
        <v>2.1989999999999998</v>
      </c>
      <c r="Z258" s="165">
        <v>3.1429999999999998</v>
      </c>
      <c r="AA258" s="118">
        <v>4.1909999999999998</v>
      </c>
      <c r="AB258" s="118">
        <v>1.59483215520782</v>
      </c>
      <c r="AC258" s="165">
        <v>2.74616534632576</v>
      </c>
      <c r="AD258" s="165">
        <v>0.34001566985766501</v>
      </c>
      <c r="AE258" s="165">
        <v>2.3078529489203299</v>
      </c>
      <c r="AF258" s="118">
        <v>6.9888661203115596</v>
      </c>
      <c r="AH258" s="208">
        <v>3.1429999999999998</v>
      </c>
      <c r="AI258" s="196">
        <f t="shared" si="144"/>
        <v>-0.26571652913766142</v>
      </c>
      <c r="AJ258" s="199"/>
      <c r="AK258" s="208">
        <v>0.34001566985766501</v>
      </c>
      <c r="AL258" s="196" t="str">
        <f t="shared" si="145"/>
        <v>x6,8</v>
      </c>
      <c r="AM258" s="199"/>
      <c r="AN258" s="208">
        <v>0.38</v>
      </c>
      <c r="AO258" s="196" t="str">
        <f t="shared" si="155"/>
        <v>x11</v>
      </c>
      <c r="AS258" s="146" t="b">
        <f t="shared" si="146"/>
        <v>0</v>
      </c>
      <c r="AT258" s="146" t="b">
        <f t="shared" si="147"/>
        <v>0</v>
      </c>
      <c r="AU258" s="146" t="b">
        <f t="shared" si="148"/>
        <v>1</v>
      </c>
      <c r="AV258" s="146" t="b">
        <f t="shared" si="149"/>
        <v>1</v>
      </c>
    </row>
    <row r="259" spans="1:49" ht="13">
      <c r="A259" s="26" t="s">
        <v>306</v>
      </c>
      <c r="B259" s="34" t="s">
        <v>52</v>
      </c>
      <c r="C259" s="113">
        <v>1</v>
      </c>
      <c r="D259" s="113">
        <v>0</v>
      </c>
      <c r="E259" s="113">
        <v>0</v>
      </c>
      <c r="F259" s="113">
        <v>-8</v>
      </c>
      <c r="G259" s="118">
        <f t="shared" si="143"/>
        <v>-7</v>
      </c>
      <c r="H259" s="113">
        <v>0.435</v>
      </c>
      <c r="I259" s="113">
        <v>0.372</v>
      </c>
      <c r="J259" s="113">
        <v>-7.0000000000000007E-2</v>
      </c>
      <c r="K259" s="113">
        <v>0.08</v>
      </c>
      <c r="L259" s="118">
        <v>0.81699999999999995</v>
      </c>
      <c r="M259" s="165">
        <v>-1.4E-2</v>
      </c>
      <c r="N259" s="165">
        <v>4.0000000000000001E-3</v>
      </c>
      <c r="O259" s="165">
        <v>2.3519999999999999</v>
      </c>
      <c r="P259" s="165">
        <v>10.285</v>
      </c>
      <c r="Q259" s="118">
        <v>12.627000000000001</v>
      </c>
      <c r="R259" s="165">
        <v>-4.0000000000000001E-3</v>
      </c>
      <c r="S259" s="165">
        <v>13.385</v>
      </c>
      <c r="T259" s="165">
        <v>0.63100000000000001</v>
      </c>
      <c r="U259" s="165">
        <v>-0.313</v>
      </c>
      <c r="V259" s="118">
        <v>13.699</v>
      </c>
      <c r="W259" s="165">
        <v>2.5419999999999998</v>
      </c>
      <c r="X259" s="165">
        <v>-0.01</v>
      </c>
      <c r="Y259" s="165">
        <v>-3.4409999999999998</v>
      </c>
      <c r="Z259" s="165">
        <v>13.166</v>
      </c>
      <c r="AA259" s="118">
        <v>12.257000000000001</v>
      </c>
      <c r="AB259" s="118">
        <v>-0.17899999999999999</v>
      </c>
      <c r="AC259" s="165">
        <v>-9.4E-2</v>
      </c>
      <c r="AD259" s="165">
        <v>1.1970000000000001</v>
      </c>
      <c r="AE259" s="165">
        <v>-2.5999999999999999E-2</v>
      </c>
      <c r="AF259" s="118">
        <v>0.89800000000000002</v>
      </c>
      <c r="AH259" s="208">
        <v>13.166</v>
      </c>
      <c r="AI259" s="196" t="str">
        <f t="shared" si="144"/>
        <v>ns</v>
      </c>
      <c r="AJ259" s="199"/>
      <c r="AK259" s="208">
        <v>1.1970000000000001</v>
      </c>
      <c r="AL259" s="196" t="str">
        <f t="shared" si="145"/>
        <v>ns</v>
      </c>
      <c r="AM259" s="199"/>
      <c r="AN259" s="208">
        <v>13.699</v>
      </c>
      <c r="AO259" s="196">
        <f t="shared" si="155"/>
        <v>-0.10526315789473673</v>
      </c>
      <c r="AS259" s="146" t="b">
        <f t="shared" si="146"/>
        <v>0</v>
      </c>
      <c r="AT259" s="146" t="b">
        <f t="shared" si="147"/>
        <v>0</v>
      </c>
      <c r="AU259" s="146" t="b">
        <f t="shared" si="148"/>
        <v>1</v>
      </c>
      <c r="AV259" s="146" t="b">
        <f t="shared" si="149"/>
        <v>1</v>
      </c>
    </row>
    <row r="260" spans="1:49" ht="13">
      <c r="A260" s="26" t="s">
        <v>307</v>
      </c>
      <c r="B260" s="34" t="s">
        <v>54</v>
      </c>
      <c r="C260" s="113">
        <v>0</v>
      </c>
      <c r="D260" s="113">
        <v>0</v>
      </c>
      <c r="E260" s="113">
        <v>0</v>
      </c>
      <c r="F260" s="113">
        <v>0</v>
      </c>
      <c r="G260" s="118">
        <f t="shared" si="143"/>
        <v>0</v>
      </c>
      <c r="H260" s="113">
        <v>0</v>
      </c>
      <c r="I260" s="113">
        <v>0</v>
      </c>
      <c r="J260" s="113">
        <v>0</v>
      </c>
      <c r="K260" s="113">
        <v>0</v>
      </c>
      <c r="L260" s="118">
        <v>0</v>
      </c>
      <c r="M260" s="165">
        <v>0</v>
      </c>
      <c r="N260" s="165">
        <v>0</v>
      </c>
      <c r="O260" s="165">
        <v>0</v>
      </c>
      <c r="P260" s="165">
        <v>0</v>
      </c>
      <c r="Q260" s="118">
        <v>0</v>
      </c>
      <c r="R260" s="165">
        <v>0</v>
      </c>
      <c r="S260" s="165">
        <v>0</v>
      </c>
      <c r="T260" s="165">
        <v>0</v>
      </c>
      <c r="U260" s="165">
        <v>0</v>
      </c>
      <c r="V260" s="118">
        <v>0</v>
      </c>
      <c r="W260" s="165">
        <v>0</v>
      </c>
      <c r="X260" s="165">
        <v>0</v>
      </c>
      <c r="Y260" s="165">
        <v>0</v>
      </c>
      <c r="Z260" s="165">
        <v>0</v>
      </c>
      <c r="AA260" s="118">
        <v>0</v>
      </c>
      <c r="AB260" s="118">
        <v>0</v>
      </c>
      <c r="AC260" s="165">
        <v>0</v>
      </c>
      <c r="AD260" s="165">
        <v>0</v>
      </c>
      <c r="AE260" s="165">
        <v>0</v>
      </c>
      <c r="AF260" s="118">
        <v>0</v>
      </c>
      <c r="AH260" s="208">
        <v>0</v>
      </c>
      <c r="AI260" s="196" t="str">
        <f t="shared" si="144"/>
        <v>ns</v>
      </c>
      <c r="AJ260" s="199"/>
      <c r="AK260" s="208">
        <v>0</v>
      </c>
      <c r="AL260" s="196" t="str">
        <f t="shared" si="145"/>
        <v>ns</v>
      </c>
      <c r="AM260" s="199"/>
      <c r="AN260" s="208">
        <v>0</v>
      </c>
      <c r="AO260" s="196" t="str">
        <f t="shared" si="155"/>
        <v>ns</v>
      </c>
      <c r="AS260" s="146" t="b">
        <f t="shared" si="146"/>
        <v>1</v>
      </c>
      <c r="AT260" s="146" t="b">
        <f t="shared" si="147"/>
        <v>1</v>
      </c>
      <c r="AU260" s="146" t="b">
        <f t="shared" si="148"/>
        <v>1</v>
      </c>
      <c r="AV260" s="146" t="b">
        <f t="shared" si="149"/>
        <v>1</v>
      </c>
    </row>
    <row r="261" spans="1:49" ht="13">
      <c r="A261" s="26" t="s">
        <v>308</v>
      </c>
      <c r="B261" s="33" t="s">
        <v>56</v>
      </c>
      <c r="C261" s="73">
        <v>525</v>
      </c>
      <c r="D261" s="73">
        <v>332</v>
      </c>
      <c r="E261" s="73">
        <v>377</v>
      </c>
      <c r="F261" s="73">
        <v>85</v>
      </c>
      <c r="G261" s="74">
        <f t="shared" si="143"/>
        <v>1319</v>
      </c>
      <c r="H261" s="73">
        <v>236.95468972146199</v>
      </c>
      <c r="I261" s="73">
        <v>472.15680288359698</v>
      </c>
      <c r="J261" s="73">
        <v>619.75620497156297</v>
      </c>
      <c r="K261" s="73">
        <v>392.47556575417701</v>
      </c>
      <c r="L261" s="74">
        <v>1721.3432633308</v>
      </c>
      <c r="M261" s="164">
        <v>470.77672778264605</v>
      </c>
      <c r="N261" s="164">
        <v>641.27507628959404</v>
      </c>
      <c r="O261" s="164">
        <v>503.43389819359601</v>
      </c>
      <c r="P261" s="164">
        <v>470.66678965502803</v>
      </c>
      <c r="Q261" s="74">
        <v>2086.1524919208618</v>
      </c>
      <c r="R261" s="164">
        <v>308.14004661947433</v>
      </c>
      <c r="S261" s="164">
        <v>760.8177092934593</v>
      </c>
      <c r="T261" s="164">
        <v>603.62970459463975</v>
      </c>
      <c r="U261" s="164">
        <v>389.85515182620469</v>
      </c>
      <c r="V261" s="74">
        <v>2062.4426123337798</v>
      </c>
      <c r="W261" s="164">
        <v>373.13677766234497</v>
      </c>
      <c r="X261" s="164">
        <v>620.65469784590823</v>
      </c>
      <c r="Y261" s="164">
        <v>551.37795042090511</v>
      </c>
      <c r="Z261" s="164">
        <v>497.00218251729598</v>
      </c>
      <c r="AA261" s="74">
        <v>2042.1716084464551</v>
      </c>
      <c r="AB261" s="74">
        <v>245.31653295266855</v>
      </c>
      <c r="AC261" s="164">
        <v>536.27047162395797</v>
      </c>
      <c r="AD261" s="164">
        <v>483.33563166593103</v>
      </c>
      <c r="AE261" s="164">
        <v>425.08269114349946</v>
      </c>
      <c r="AF261" s="74">
        <v>1690.0053273860601</v>
      </c>
      <c r="AH261" s="206">
        <v>497.00218251729598</v>
      </c>
      <c r="AI261" s="196">
        <f t="shared" si="144"/>
        <v>-0.14470659064217228</v>
      </c>
      <c r="AJ261" s="196"/>
      <c r="AK261" s="206">
        <v>483.33563166593103</v>
      </c>
      <c r="AL261" s="196">
        <f t="shared" si="145"/>
        <v>-0.12052275211254126</v>
      </c>
      <c r="AM261" s="196"/>
      <c r="AN261" s="206">
        <v>2062.4426123337798</v>
      </c>
      <c r="AO261" s="196">
        <f t="shared" si="155"/>
        <v>-9.8286389963533338E-3</v>
      </c>
      <c r="AS261" s="146" t="b">
        <f t="shared" si="146"/>
        <v>0</v>
      </c>
      <c r="AT261" s="146" t="b">
        <f t="shared" si="147"/>
        <v>0</v>
      </c>
      <c r="AU261" s="146" t="b">
        <f t="shared" si="148"/>
        <v>1</v>
      </c>
      <c r="AV261" s="146" t="b">
        <f t="shared" si="149"/>
        <v>1</v>
      </c>
    </row>
    <row r="262" spans="1:49" ht="13">
      <c r="A262" s="26" t="s">
        <v>309</v>
      </c>
      <c r="B262" s="34" t="s">
        <v>58</v>
      </c>
      <c r="C262" s="113">
        <v>-181</v>
      </c>
      <c r="D262" s="113">
        <v>-217</v>
      </c>
      <c r="E262" s="113">
        <v>-53</v>
      </c>
      <c r="F262" s="113">
        <v>-3</v>
      </c>
      <c r="G262" s="118">
        <f t="shared" si="143"/>
        <v>-454</v>
      </c>
      <c r="H262" s="113">
        <v>-76.548721846194596</v>
      </c>
      <c r="I262" s="113">
        <v>-108.115424573317</v>
      </c>
      <c r="J262" s="113">
        <v>-96.984123229868004</v>
      </c>
      <c r="K262" s="113">
        <v>-109.89726348947799</v>
      </c>
      <c r="L262" s="118">
        <v>-391.54553313885697</v>
      </c>
      <c r="M262" s="165">
        <v>-109.8400688906344</v>
      </c>
      <c r="N262" s="165">
        <v>-175.99271377413299</v>
      </c>
      <c r="O262" s="165">
        <v>-201.14404189601825</v>
      </c>
      <c r="P262" s="165">
        <v>-176.32531800242401</v>
      </c>
      <c r="Q262" s="118">
        <v>-663.30214256321028</v>
      </c>
      <c r="R262" s="165">
        <v>-105.16208717833085</v>
      </c>
      <c r="S262" s="165">
        <v>-191.02587597352863</v>
      </c>
      <c r="T262" s="165">
        <v>-171.97562969135126</v>
      </c>
      <c r="U262" s="165">
        <v>-70.5295727138583</v>
      </c>
      <c r="V262" s="118">
        <v>-538.6931655570703</v>
      </c>
      <c r="W262" s="165">
        <v>-136.39622697750755</v>
      </c>
      <c r="X262" s="165">
        <v>-151.33520750680631</v>
      </c>
      <c r="Y262" s="165">
        <v>-63.871042381605101</v>
      </c>
      <c r="Z262" s="165">
        <v>-78.922530534933401</v>
      </c>
      <c r="AA262" s="118">
        <v>-430.52500740085287</v>
      </c>
      <c r="AB262" s="118">
        <v>-22.44335889865912</v>
      </c>
      <c r="AC262" s="165">
        <v>-74.413001953094494</v>
      </c>
      <c r="AD262" s="165">
        <v>-117.77767465581</v>
      </c>
      <c r="AE262" s="165">
        <v>-62.062438247754301</v>
      </c>
      <c r="AF262" s="118">
        <v>-276.69647375531764</v>
      </c>
      <c r="AH262" s="208">
        <v>-78.922530534933401</v>
      </c>
      <c r="AI262" s="196">
        <f t="shared" si="144"/>
        <v>-0.21362837928411749</v>
      </c>
      <c r="AJ262" s="199"/>
      <c r="AK262" s="208">
        <v>-117.77767465581</v>
      </c>
      <c r="AL262" s="196">
        <f t="shared" si="145"/>
        <v>-0.47305430821992589</v>
      </c>
      <c r="AM262" s="199"/>
      <c r="AN262" s="208">
        <v>-538.6931655570703</v>
      </c>
      <c r="AO262" s="196">
        <f t="shared" si="155"/>
        <v>-0.2007973463787297</v>
      </c>
      <c r="AS262" s="146" t="b">
        <f t="shared" si="146"/>
        <v>0</v>
      </c>
      <c r="AT262" s="146" t="b">
        <f t="shared" si="147"/>
        <v>0</v>
      </c>
      <c r="AU262" s="146" t="b">
        <f t="shared" si="148"/>
        <v>1</v>
      </c>
      <c r="AV262" s="146" t="b">
        <f t="shared" si="149"/>
        <v>0</v>
      </c>
    </row>
    <row r="263" spans="1:49" ht="13">
      <c r="A263" s="26" t="s">
        <v>310</v>
      </c>
      <c r="B263" s="34" t="s">
        <v>60</v>
      </c>
      <c r="C263" s="113">
        <v>0</v>
      </c>
      <c r="D263" s="113">
        <v>-1</v>
      </c>
      <c r="E263" s="113">
        <v>-1</v>
      </c>
      <c r="F263" s="113">
        <v>0</v>
      </c>
      <c r="G263" s="118">
        <f t="shared" si="143"/>
        <v>-2</v>
      </c>
      <c r="H263" s="113">
        <v>-9.0999999999999998E-2</v>
      </c>
      <c r="I263" s="113">
        <v>11.255000000000001</v>
      </c>
      <c r="J263" s="113">
        <v>-0.35699999999999998</v>
      </c>
      <c r="K263" s="113">
        <v>0.09</v>
      </c>
      <c r="L263" s="118">
        <v>10.897</v>
      </c>
      <c r="M263" s="165">
        <v>0</v>
      </c>
      <c r="N263" s="165">
        <v>0</v>
      </c>
      <c r="O263" s="165">
        <v>0</v>
      </c>
      <c r="P263" s="165">
        <v>0</v>
      </c>
      <c r="Q263" s="118">
        <v>0</v>
      </c>
      <c r="R263" s="165">
        <v>0</v>
      </c>
      <c r="S263" s="165">
        <v>0</v>
      </c>
      <c r="T263" s="165">
        <v>0</v>
      </c>
      <c r="U263" s="165">
        <v>0</v>
      </c>
      <c r="V263" s="118">
        <v>0</v>
      </c>
      <c r="W263" s="165">
        <v>0</v>
      </c>
      <c r="X263" s="165">
        <v>0</v>
      </c>
      <c r="Y263" s="165">
        <v>0</v>
      </c>
      <c r="Z263" s="165">
        <v>0</v>
      </c>
      <c r="AA263" s="118">
        <v>0</v>
      </c>
      <c r="AB263" s="118">
        <v>0</v>
      </c>
      <c r="AC263" s="165">
        <v>0</v>
      </c>
      <c r="AD263" s="165">
        <v>0</v>
      </c>
      <c r="AE263" s="165">
        <v>0</v>
      </c>
      <c r="AF263" s="118">
        <v>0</v>
      </c>
      <c r="AH263" s="208">
        <v>0</v>
      </c>
      <c r="AI263" s="196" t="str">
        <f t="shared" si="144"/>
        <v>ns</v>
      </c>
      <c r="AJ263" s="199"/>
      <c r="AK263" s="208">
        <v>0</v>
      </c>
      <c r="AL263" s="196" t="str">
        <f t="shared" si="145"/>
        <v>ns</v>
      </c>
      <c r="AM263" s="199"/>
      <c r="AN263" s="208">
        <v>0</v>
      </c>
      <c r="AO263" s="196" t="str">
        <f t="shared" si="155"/>
        <v>ns</v>
      </c>
      <c r="AS263" s="146" t="b">
        <f t="shared" si="146"/>
        <v>1</v>
      </c>
      <c r="AT263" s="146" t="b">
        <f t="shared" si="147"/>
        <v>1</v>
      </c>
      <c r="AU263" s="146" t="b">
        <f t="shared" si="148"/>
        <v>1</v>
      </c>
      <c r="AV263" s="146" t="b">
        <f t="shared" si="149"/>
        <v>1</v>
      </c>
    </row>
    <row r="264" spans="1:49" ht="13">
      <c r="A264" s="26" t="s">
        <v>311</v>
      </c>
      <c r="B264" s="33" t="s">
        <v>62</v>
      </c>
      <c r="C264" s="73">
        <v>344</v>
      </c>
      <c r="D264" s="73">
        <v>114</v>
      </c>
      <c r="E264" s="73">
        <v>323</v>
      </c>
      <c r="F264" s="73">
        <v>82</v>
      </c>
      <c r="G264" s="74">
        <f t="shared" si="143"/>
        <v>863</v>
      </c>
      <c r="H264" s="73">
        <v>160.314967875268</v>
      </c>
      <c r="I264" s="73">
        <v>375.29637831027998</v>
      </c>
      <c r="J264" s="73">
        <v>522.41508174169496</v>
      </c>
      <c r="K264" s="73">
        <v>282.6683022647</v>
      </c>
      <c r="L264" s="74">
        <v>1340.6947301919402</v>
      </c>
      <c r="M264" s="164">
        <v>360.93665889201202</v>
      </c>
      <c r="N264" s="164">
        <v>465.28236251546105</v>
      </c>
      <c r="O264" s="164">
        <v>302.28985629757773</v>
      </c>
      <c r="P264" s="164">
        <v>294.34147165260401</v>
      </c>
      <c r="Q264" s="74">
        <v>1422.8503493576486</v>
      </c>
      <c r="R264" s="164">
        <v>202.97795944114353</v>
      </c>
      <c r="S264" s="164">
        <v>569.79183331993079</v>
      </c>
      <c r="T264" s="164">
        <v>431.65407490328852</v>
      </c>
      <c r="U264" s="164">
        <v>319.32557911234613</v>
      </c>
      <c r="V264" s="74">
        <v>1523.7494467767078</v>
      </c>
      <c r="W264" s="164">
        <v>236.74055068483744</v>
      </c>
      <c r="X264" s="164">
        <v>469.31949033910087</v>
      </c>
      <c r="Y264" s="164">
        <v>487.50690803930001</v>
      </c>
      <c r="Z264" s="164">
        <v>418.07965198236303</v>
      </c>
      <c r="AA264" s="74">
        <v>1611.6466010456002</v>
      </c>
      <c r="AB264" s="74">
        <v>222.87317405400989</v>
      </c>
      <c r="AC264" s="164">
        <v>461.857469670863</v>
      </c>
      <c r="AD264" s="164">
        <v>365.55795701012096</v>
      </c>
      <c r="AE264" s="164">
        <v>363.02025289574448</v>
      </c>
      <c r="AF264" s="74">
        <v>1413.3088536307414</v>
      </c>
      <c r="AH264" s="206">
        <v>418.07965198236303</v>
      </c>
      <c r="AI264" s="196">
        <f t="shared" si="144"/>
        <v>-0.13169595512613297</v>
      </c>
      <c r="AJ264" s="196"/>
      <c r="AK264" s="206">
        <v>365.55795701012096</v>
      </c>
      <c r="AL264" s="196">
        <f t="shared" si="145"/>
        <v>-6.9420021250042874E-3</v>
      </c>
      <c r="AM264" s="196"/>
      <c r="AN264" s="206">
        <v>1523.7494467767078</v>
      </c>
      <c r="AO264" s="196">
        <f t="shared" si="155"/>
        <v>5.7684781743368108E-2</v>
      </c>
      <c r="AS264" s="146" t="b">
        <f t="shared" si="146"/>
        <v>0</v>
      </c>
      <c r="AT264" s="146" t="b">
        <f t="shared" si="147"/>
        <v>0</v>
      </c>
      <c r="AU264" s="146" t="b">
        <f t="shared" si="148"/>
        <v>1</v>
      </c>
      <c r="AV264" s="146" t="b">
        <f t="shared" si="149"/>
        <v>1</v>
      </c>
    </row>
    <row r="265" spans="1:49" ht="13">
      <c r="A265" s="26" t="s">
        <v>312</v>
      </c>
      <c r="B265" s="34" t="s">
        <v>64</v>
      </c>
      <c r="C265" s="113">
        <v>-10</v>
      </c>
      <c r="D265" s="113">
        <v>-6</v>
      </c>
      <c r="E265" s="113">
        <v>-11</v>
      </c>
      <c r="F265" s="113">
        <v>-6</v>
      </c>
      <c r="G265" s="118">
        <f t="shared" si="143"/>
        <v>-33</v>
      </c>
      <c r="H265" s="113">
        <v>-6.4322613456557498</v>
      </c>
      <c r="I265" s="113">
        <v>-10.483940012184501</v>
      </c>
      <c r="J265" s="113">
        <v>-19.8406285236955</v>
      </c>
      <c r="K265" s="113">
        <v>-8.1796263146188597</v>
      </c>
      <c r="L265" s="118">
        <v>-44.936456196154602</v>
      </c>
      <c r="M265" s="165">
        <v>-11.2376132971158</v>
      </c>
      <c r="N265" s="165">
        <v>-15.728558466324198</v>
      </c>
      <c r="O265" s="165">
        <v>-10.53330909338068</v>
      </c>
      <c r="P265" s="165">
        <v>-11.641618468773189</v>
      </c>
      <c r="Q265" s="118">
        <v>-49.141099325593878</v>
      </c>
      <c r="R265" s="165">
        <v>-3.8029847566923132</v>
      </c>
      <c r="S265" s="165">
        <v>-11.133197896517192</v>
      </c>
      <c r="T265" s="165">
        <v>-8.1497329397489295</v>
      </c>
      <c r="U265" s="165">
        <v>-5.6859741510467217</v>
      </c>
      <c r="V265" s="118">
        <v>-28.771889744005154</v>
      </c>
      <c r="W265" s="165">
        <v>-4.8315460537883457</v>
      </c>
      <c r="X265" s="165">
        <v>-8.7667510343554227</v>
      </c>
      <c r="Y265" s="165">
        <v>-9.6400029488037102</v>
      </c>
      <c r="Z265" s="165">
        <v>-9.8902949437665502</v>
      </c>
      <c r="AA265" s="118">
        <v>-33.128594980714063</v>
      </c>
      <c r="AB265" s="118">
        <v>-15.139478697414489</v>
      </c>
      <c r="AC265" s="165">
        <v>-25.702740871853749</v>
      </c>
      <c r="AD265" s="165">
        <v>-23.22555853532095</v>
      </c>
      <c r="AE265" s="165">
        <v>-24.334658745009598</v>
      </c>
      <c r="AF265" s="118">
        <v>-88.402436849598672</v>
      </c>
      <c r="AH265" s="208">
        <v>-9.8902949437665502</v>
      </c>
      <c r="AI265" s="196" t="str">
        <f t="shared" si="144"/>
        <v>x2,5</v>
      </c>
      <c r="AJ265" s="196"/>
      <c r="AK265" s="208">
        <v>-23.22555853532095</v>
      </c>
      <c r="AL265" s="196">
        <f t="shared" si="145"/>
        <v>4.7753435423391499E-2</v>
      </c>
      <c r="AM265" s="196"/>
      <c r="AN265" s="208">
        <v>-28.771889744005154</v>
      </c>
      <c r="AO265" s="196">
        <f t="shared" si="155"/>
        <v>0.15142228318932927</v>
      </c>
      <c r="AS265" s="146" t="b">
        <f t="shared" si="146"/>
        <v>0</v>
      </c>
      <c r="AT265" s="146" t="b">
        <f t="shared" si="147"/>
        <v>0</v>
      </c>
      <c r="AU265" s="146" t="b">
        <f t="shared" si="148"/>
        <v>1</v>
      </c>
      <c r="AV265" s="146" t="b">
        <f t="shared" si="149"/>
        <v>1</v>
      </c>
    </row>
    <row r="266" spans="1:49" ht="13">
      <c r="A266" s="26" t="s">
        <v>313</v>
      </c>
      <c r="B266" s="41" t="s">
        <v>66</v>
      </c>
      <c r="C266" s="74">
        <v>334</v>
      </c>
      <c r="D266" s="74">
        <v>108</v>
      </c>
      <c r="E266" s="74">
        <v>312</v>
      </c>
      <c r="F266" s="74">
        <v>76</v>
      </c>
      <c r="G266" s="74">
        <f t="shared" si="143"/>
        <v>830</v>
      </c>
      <c r="H266" s="74">
        <v>153.88270652961199</v>
      </c>
      <c r="I266" s="74">
        <v>364.81243829809597</v>
      </c>
      <c r="J266" s="74">
        <v>502.57445321800003</v>
      </c>
      <c r="K266" s="74">
        <v>274.48867595008102</v>
      </c>
      <c r="L266" s="74">
        <v>1295.75827399579</v>
      </c>
      <c r="M266" s="167">
        <v>349.69904559489601</v>
      </c>
      <c r="N266" s="167">
        <v>449.55380404913598</v>
      </c>
      <c r="O266" s="167">
        <v>291.75654720419686</v>
      </c>
      <c r="P266" s="167">
        <v>282.69985318383101</v>
      </c>
      <c r="Q266" s="74">
        <v>1373.709250032055</v>
      </c>
      <c r="R266" s="167">
        <v>199.17497468445126</v>
      </c>
      <c r="S266" s="167">
        <v>558.65863542341356</v>
      </c>
      <c r="T266" s="167">
        <v>423.50434196353973</v>
      </c>
      <c r="U266" s="167">
        <v>313.6396049612992</v>
      </c>
      <c r="V266" s="74">
        <v>1494.977557032702</v>
      </c>
      <c r="W266" s="167">
        <v>231.90900463104916</v>
      </c>
      <c r="X266" s="167">
        <v>460.5527393047455</v>
      </c>
      <c r="Y266" s="167">
        <v>477.866905090496</v>
      </c>
      <c r="Z266" s="167">
        <v>408.18935703859603</v>
      </c>
      <c r="AA266" s="74">
        <v>1578.5180060648906</v>
      </c>
      <c r="AB266" s="74">
        <v>207.73369535659583</v>
      </c>
      <c r="AC266" s="167">
        <v>436.15472879900915</v>
      </c>
      <c r="AD266" s="167">
        <v>342.33239847479933</v>
      </c>
      <c r="AE266" s="167">
        <v>338.68559415073548</v>
      </c>
      <c r="AF266" s="74">
        <v>1324.9064167811418</v>
      </c>
      <c r="AH266" s="206">
        <v>408.18935703859603</v>
      </c>
      <c r="AI266" s="196">
        <f t="shared" si="144"/>
        <v>-0.17027333439585168</v>
      </c>
      <c r="AJ266" s="196"/>
      <c r="AK266" s="206">
        <v>342.33239847479933</v>
      </c>
      <c r="AL266" s="196">
        <f t="shared" si="145"/>
        <v>-1.0652816795347242E-2</v>
      </c>
      <c r="AM266" s="196"/>
      <c r="AN266" s="206">
        <v>1494.977557032702</v>
      </c>
      <c r="AO266" s="196">
        <f t="shared" si="155"/>
        <v>5.5880737900844135E-2</v>
      </c>
      <c r="AS266" s="146" t="b">
        <f t="shared" si="146"/>
        <v>0</v>
      </c>
      <c r="AT266" s="146" t="b">
        <f t="shared" si="147"/>
        <v>0</v>
      </c>
      <c r="AU266" s="146" t="b">
        <f t="shared" si="148"/>
        <v>1</v>
      </c>
      <c r="AV266" s="146" t="b">
        <f t="shared" si="149"/>
        <v>1</v>
      </c>
    </row>
    <row r="267" spans="1:49" ht="13">
      <c r="A267" s="127" t="s">
        <v>298</v>
      </c>
      <c r="B267" s="36" t="s">
        <v>299</v>
      </c>
      <c r="C267" s="110">
        <v>6</v>
      </c>
      <c r="D267" s="110">
        <v>82</v>
      </c>
      <c r="E267" s="110">
        <v>50</v>
      </c>
      <c r="F267" s="111">
        <v>-62</v>
      </c>
      <c r="G267" s="112">
        <f t="shared" si="143"/>
        <v>76</v>
      </c>
      <c r="H267" s="111">
        <f t="shared" ref="H267:X267" si="156">H289</f>
        <v>0</v>
      </c>
      <c r="I267" s="111">
        <f t="shared" si="156"/>
        <v>0</v>
      </c>
      <c r="J267" s="111">
        <f t="shared" si="156"/>
        <v>0</v>
      </c>
      <c r="K267" s="111">
        <f t="shared" si="156"/>
        <v>0</v>
      </c>
      <c r="L267" s="112">
        <f t="shared" si="156"/>
        <v>0</v>
      </c>
      <c r="M267" s="111">
        <f t="shared" si="156"/>
        <v>0</v>
      </c>
      <c r="N267" s="111">
        <f t="shared" si="156"/>
        <v>0</v>
      </c>
      <c r="O267" s="111">
        <f t="shared" si="156"/>
        <v>0</v>
      </c>
      <c r="P267" s="111">
        <f t="shared" si="156"/>
        <v>0</v>
      </c>
      <c r="Q267" s="112">
        <f t="shared" si="156"/>
        <v>0</v>
      </c>
      <c r="R267" s="111">
        <f t="shared" si="156"/>
        <v>0</v>
      </c>
      <c r="S267" s="111">
        <f t="shared" si="156"/>
        <v>0</v>
      </c>
      <c r="T267" s="111">
        <f t="shared" si="156"/>
        <v>0</v>
      </c>
      <c r="U267" s="111">
        <f t="shared" si="156"/>
        <v>0</v>
      </c>
      <c r="V267" s="112">
        <f t="shared" si="156"/>
        <v>0</v>
      </c>
      <c r="W267" s="111">
        <f t="shared" ref="W267" si="157">W289</f>
        <v>0</v>
      </c>
      <c r="X267" s="111">
        <f t="shared" si="156"/>
        <v>0</v>
      </c>
      <c r="Y267" s="111">
        <f t="shared" ref="Y267:AA267" si="158">Y289</f>
        <v>0</v>
      </c>
      <c r="Z267" s="174">
        <f t="shared" si="158"/>
        <v>0</v>
      </c>
      <c r="AA267" s="112">
        <f t="shared" si="158"/>
        <v>0</v>
      </c>
      <c r="AB267" s="112">
        <f t="shared" ref="AB267:AC267" si="159">AB289</f>
        <v>0</v>
      </c>
      <c r="AC267" s="174">
        <f t="shared" si="159"/>
        <v>0</v>
      </c>
      <c r="AD267" s="174">
        <f t="shared" ref="AD267:AF267" si="160">AD289</f>
        <v>0</v>
      </c>
      <c r="AE267" s="174">
        <f t="shared" si="160"/>
        <v>0</v>
      </c>
      <c r="AF267" s="112">
        <f t="shared" si="160"/>
        <v>0</v>
      </c>
      <c r="AG267" s="67"/>
      <c r="AH267" s="200">
        <f>AH289</f>
        <v>0</v>
      </c>
      <c r="AI267" s="196" t="str">
        <f t="shared" ref="AI267" si="161">IF(ISERROR($AD267/AH267),"ns",IF($AD267/AH267&gt;200%,"x"&amp;(ROUND($AD267/AH267,1)),IF($AD267/AH267&lt;0,"ns",$AD267/AH267-1)))</f>
        <v>ns</v>
      </c>
      <c r="AJ267" s="201"/>
      <c r="AK267" s="200">
        <f>AK289</f>
        <v>0</v>
      </c>
      <c r="AL267" s="201" t="str">
        <f t="shared" ref="AL267" si="162">IF(ISERROR($AC267/AK267),"ns",IF($AC267/AK267&gt;200%,"x"&amp;(ROUND($AC267/AK267,1)),IF($AC267/AK267&lt;0,"ns",$AC267/AK267-1)))</f>
        <v>ns</v>
      </c>
      <c r="AM267" s="201"/>
      <c r="AN267" s="200">
        <f>AN289</f>
        <v>0</v>
      </c>
      <c r="AO267" s="196" t="str">
        <f t="shared" si="155"/>
        <v>ns</v>
      </c>
      <c r="AP267" s="202"/>
      <c r="AQ267" s="202"/>
      <c r="AR267" s="202"/>
      <c r="AS267" s="202" t="b">
        <f t="shared" si="146"/>
        <v>1</v>
      </c>
      <c r="AT267" s="202" t="b">
        <f t="shared" si="147"/>
        <v>1</v>
      </c>
      <c r="AU267" s="202" t="b">
        <f t="shared" si="148"/>
        <v>1</v>
      </c>
      <c r="AV267" s="202" t="b">
        <f t="shared" si="149"/>
        <v>1</v>
      </c>
      <c r="AW267" s="202"/>
    </row>
    <row r="268" spans="1:49" ht="13">
      <c r="A268" s="26"/>
      <c r="M268" s="156"/>
      <c r="N268" s="156"/>
      <c r="AI268" s="196"/>
      <c r="AJ268" s="205"/>
      <c r="AL268" s="196"/>
      <c r="AM268" s="205"/>
      <c r="AO268" s="205"/>
    </row>
    <row r="269" spans="1:49" ht="16" thickBot="1">
      <c r="A269" s="128"/>
      <c r="B269" s="129" t="s">
        <v>314</v>
      </c>
      <c r="C269" s="130"/>
      <c r="D269" s="130"/>
      <c r="E269" s="130"/>
      <c r="F269" s="130"/>
      <c r="G269" s="130"/>
      <c r="H269" s="130"/>
      <c r="I269" s="130"/>
      <c r="J269" s="130"/>
      <c r="K269" s="130"/>
      <c r="L269" s="130"/>
      <c r="M269" s="186"/>
      <c r="N269" s="186"/>
      <c r="O269" s="186"/>
      <c r="P269" s="186"/>
      <c r="Q269" s="130"/>
      <c r="R269" s="186"/>
      <c r="S269" s="186"/>
      <c r="T269" s="186"/>
      <c r="U269" s="186"/>
      <c r="V269" s="130"/>
      <c r="W269" s="186"/>
      <c r="X269" s="186"/>
      <c r="Y269" s="186"/>
      <c r="Z269" s="186"/>
      <c r="AA269" s="186"/>
      <c r="AB269" s="186"/>
      <c r="AC269" s="186"/>
      <c r="AD269" s="186"/>
      <c r="AE269" s="186"/>
      <c r="AF269" s="186"/>
      <c r="AG269" s="242"/>
      <c r="AH269" s="225"/>
      <c r="AI269" s="205"/>
      <c r="AJ269" s="205"/>
      <c r="AK269" s="225"/>
      <c r="AL269" s="205"/>
      <c r="AM269" s="205"/>
      <c r="AN269" s="225"/>
      <c r="AO269" s="205"/>
      <c r="AP269" s="226"/>
      <c r="AQ269" s="226"/>
      <c r="AR269" s="226"/>
      <c r="AS269" s="226"/>
      <c r="AT269" s="226"/>
      <c r="AU269" s="226"/>
      <c r="AV269" s="226"/>
      <c r="AW269" s="226"/>
    </row>
    <row r="270" spans="1:49" ht="13">
      <c r="A270" s="128"/>
      <c r="M270" s="156"/>
      <c r="N270" s="156"/>
      <c r="AG270" s="242"/>
      <c r="AI270" s="205"/>
      <c r="AJ270" s="205"/>
      <c r="AL270" s="205"/>
      <c r="AM270" s="205"/>
      <c r="AO270" s="205"/>
      <c r="AP270" s="226"/>
      <c r="AQ270" s="226"/>
      <c r="AR270" s="226"/>
      <c r="AS270" s="226"/>
      <c r="AT270" s="226"/>
      <c r="AU270" s="226"/>
      <c r="AV270" s="226"/>
      <c r="AW270" s="226"/>
    </row>
    <row r="271" spans="1:49" ht="26">
      <c r="A271" s="128"/>
      <c r="B271" s="116" t="s">
        <v>36</v>
      </c>
      <c r="C271" s="117" t="str">
        <f t="shared" ref="C271:AF271" si="163">C$14</f>
        <v>Q1-15
Underlying</v>
      </c>
      <c r="D271" s="117" t="str">
        <f t="shared" si="163"/>
        <v>Q2-15
Underlying</v>
      </c>
      <c r="E271" s="117" t="str">
        <f t="shared" si="163"/>
        <v>Q3-15
Underlying</v>
      </c>
      <c r="F271" s="117" t="str">
        <f t="shared" si="163"/>
        <v>Q4-15
Underlying</v>
      </c>
      <c r="G271" s="117" t="str">
        <f t="shared" si="163"/>
        <v>FY-2015
Underlying</v>
      </c>
      <c r="H271" s="117" t="str">
        <f t="shared" si="163"/>
        <v>Q1-16
Underlying</v>
      </c>
      <c r="I271" s="117" t="str">
        <f t="shared" si="163"/>
        <v>Q2-16
Underlying</v>
      </c>
      <c r="J271" s="117" t="str">
        <f t="shared" si="163"/>
        <v>Q3-16
Underlying</v>
      </c>
      <c r="K271" s="117" t="str">
        <f t="shared" si="163"/>
        <v>Q4-16
Underlying</v>
      </c>
      <c r="L271" s="117" t="str">
        <f t="shared" si="163"/>
        <v>FY-2016
Underlying</v>
      </c>
      <c r="M271" s="168" t="str">
        <f t="shared" si="163"/>
        <v>Q1-17
Underlying</v>
      </c>
      <c r="N271" s="168" t="str">
        <f t="shared" si="163"/>
        <v>Q2-17
Underlying</v>
      </c>
      <c r="O271" s="168" t="str">
        <f t="shared" si="163"/>
        <v>Q3-17
Underlying</v>
      </c>
      <c r="P271" s="168" t="str">
        <f t="shared" si="163"/>
        <v>Q4-17
Underlying</v>
      </c>
      <c r="Q271" s="117" t="str">
        <f t="shared" si="163"/>
        <v>FY-2017
Underlying</v>
      </c>
      <c r="R271" s="168" t="str">
        <f t="shared" si="163"/>
        <v>Q1-18
Underlying</v>
      </c>
      <c r="S271" s="168" t="str">
        <f t="shared" si="163"/>
        <v>Q2-18
Underlying</v>
      </c>
      <c r="T271" s="168" t="str">
        <f t="shared" si="163"/>
        <v>Q3-18
Underlying</v>
      </c>
      <c r="U271" s="168" t="str">
        <f t="shared" si="163"/>
        <v>Q4-18
Underlying</v>
      </c>
      <c r="V271" s="117" t="str">
        <f t="shared" si="163"/>
        <v>FY-2018
Underlying</v>
      </c>
      <c r="W271" s="168" t="str">
        <f t="shared" si="163"/>
        <v>Q1-19
Underlying</v>
      </c>
      <c r="X271" s="168" t="str">
        <f t="shared" si="163"/>
        <v>Q2-19
Underlying</v>
      </c>
      <c r="Y271" s="168" t="str">
        <f t="shared" si="163"/>
        <v>Q3-19
Underlying</v>
      </c>
      <c r="Z271" s="168" t="str">
        <f t="shared" si="163"/>
        <v>Q4-19
Underlying</v>
      </c>
      <c r="AA271" s="168" t="str">
        <f t="shared" si="163"/>
        <v>FY-2019
Underlying</v>
      </c>
      <c r="AB271" s="168" t="str">
        <f t="shared" si="163"/>
        <v>Q1-20
Underlying</v>
      </c>
      <c r="AC271" s="168" t="str">
        <f t="shared" si="163"/>
        <v>Q2-20
Underlying</v>
      </c>
      <c r="AD271" s="168" t="str">
        <f t="shared" si="163"/>
        <v>Q3-20
Underlying</v>
      </c>
      <c r="AE271" s="168" t="str">
        <f t="shared" si="163"/>
        <v>Q4-20
Underlying</v>
      </c>
      <c r="AF271" s="168" t="str">
        <f t="shared" si="163"/>
        <v>FY-2020
Underlying</v>
      </c>
      <c r="AG271" s="242"/>
      <c r="AH271" s="162" t="str">
        <f t="shared" ref="AH271" si="164">AH$14</f>
        <v>Q4-19
Underlying</v>
      </c>
      <c r="AI271" s="163" t="str">
        <f>AI$14</f>
        <v>Q4/Q4</v>
      </c>
      <c r="AJ271" s="163"/>
      <c r="AK271" s="162" t="str">
        <f>AK$14</f>
        <v>Q3-20
Underlying</v>
      </c>
      <c r="AL271" s="163" t="str">
        <f>AL$14</f>
        <v>Q4/Q3</v>
      </c>
      <c r="AM271" s="163"/>
      <c r="AN271" s="162" t="str">
        <f>AN$14</f>
        <v>FY-2018
Underlying</v>
      </c>
      <c r="AO271" s="163" t="str">
        <f>AO$14</f>
        <v>FY/FY</v>
      </c>
      <c r="AP271" s="226"/>
      <c r="AQ271" s="226"/>
      <c r="AR271" s="226"/>
      <c r="AS271" s="226"/>
      <c r="AT271" s="226"/>
      <c r="AU271" s="226"/>
      <c r="AV271" s="226"/>
      <c r="AW271" s="226"/>
    </row>
    <row r="272" spans="1:49" ht="13">
      <c r="A272" s="26"/>
      <c r="B272" s="31"/>
      <c r="M272" s="156"/>
      <c r="N272" s="156"/>
      <c r="AI272" s="205"/>
      <c r="AJ272" s="205"/>
      <c r="AL272" s="205"/>
      <c r="AM272" s="205"/>
      <c r="AO272" s="205"/>
    </row>
    <row r="273" spans="1:49" ht="13">
      <c r="A273" s="120" t="s">
        <v>315</v>
      </c>
      <c r="B273" s="44" t="s">
        <v>38</v>
      </c>
      <c r="C273" s="121">
        <v>1225</v>
      </c>
      <c r="D273" s="121">
        <v>1289</v>
      </c>
      <c r="E273" s="121">
        <v>926</v>
      </c>
      <c r="F273" s="121">
        <v>868</v>
      </c>
      <c r="G273" s="90">
        <f t="shared" ref="G273:G289" si="165">SUM(C273:F273)</f>
        <v>4308</v>
      </c>
      <c r="H273" s="121">
        <v>1021.8599999999999</v>
      </c>
      <c r="I273" s="121">
        <v>1128.1389999999999</v>
      </c>
      <c r="J273" s="121">
        <v>1281.8820000000001</v>
      </c>
      <c r="K273" s="173">
        <v>1071.2516030000002</v>
      </c>
      <c r="L273" s="90">
        <v>4503.132603</v>
      </c>
      <c r="M273" s="174">
        <v>1299.924</v>
      </c>
      <c r="N273" s="174">
        <v>1188.1490000000001</v>
      </c>
      <c r="O273" s="174">
        <v>1052.035278750772</v>
      </c>
      <c r="P273" s="174">
        <v>1106.067</v>
      </c>
      <c r="Q273" s="90">
        <v>4646.1752787507721</v>
      </c>
      <c r="R273" s="174">
        <v>1111.0152814891226</v>
      </c>
      <c r="S273" s="174">
        <v>1286.0253982919444</v>
      </c>
      <c r="T273" s="174">
        <v>1098.6810004063709</v>
      </c>
      <c r="U273" s="174">
        <v>948.71000000223273</v>
      </c>
      <c r="V273" s="90">
        <v>4444.4316801896703</v>
      </c>
      <c r="W273" s="174">
        <v>1147.5916500000001</v>
      </c>
      <c r="X273" s="174">
        <v>1246.5123841153352</v>
      </c>
      <c r="Y273" s="174">
        <v>1174.5070000000001</v>
      </c>
      <c r="Z273" s="174">
        <v>1162.7069999999999</v>
      </c>
      <c r="AA273" s="90">
        <v>4731.3180341153356</v>
      </c>
      <c r="AB273" s="90">
        <v>1202.3054934037254</v>
      </c>
      <c r="AC273" s="174">
        <v>1499.581494</v>
      </c>
      <c r="AD273" s="174">
        <v>1288.011317</v>
      </c>
      <c r="AE273" s="174">
        <v>1157.0778635962745</v>
      </c>
      <c r="AF273" s="90">
        <v>5146.9761680000001</v>
      </c>
      <c r="AG273" s="240"/>
      <c r="AH273" s="212">
        <v>1162.7069999999999</v>
      </c>
      <c r="AI273" s="196">
        <f t="shared" ref="AI273:AI288" si="166">IF(ISERROR($AE273/AH273),"ns",IF($AE273/AH273&gt;200%,"x"&amp;(ROUND($AE273/AH273,1)),IF($AE273/AH273&lt;0,"ns",$AE273/AH273-1)))</f>
        <v>-4.8414057915927566E-3</v>
      </c>
      <c r="AJ273" s="213"/>
      <c r="AK273" s="212">
        <v>1288.011317</v>
      </c>
      <c r="AL273" s="196">
        <f t="shared" ref="AL273:AL288" si="167">IF(ISERROR($AE273/AK273),"ns",IF($AE273/AK273&gt;200%,"x"&amp;(ROUND($AE273/AK273,1)),IF($AE273/AK273&lt;0,"ns",$AE273/AK273-1)))</f>
        <v>-0.10165551472691403</v>
      </c>
      <c r="AM273" s="213"/>
      <c r="AN273" s="212">
        <v>4444.4316801896703</v>
      </c>
      <c r="AO273" s="196">
        <f>IF(ISERROR($AA273/AN273),"ns",IF($AA273/AN273&gt;200%,"x"&amp;(ROUND($AA273/AN273,1)),IF($AA273/AN273&lt;0,"ns",$AA273/AN273-1)))</f>
        <v>6.4549615017014395E-2</v>
      </c>
      <c r="AP273" s="214"/>
      <c r="AQ273" s="214"/>
      <c r="AR273" s="214"/>
      <c r="AS273" s="214" t="b">
        <f t="shared" ref="AS273:AS289" si="168">AH273=X273</f>
        <v>0</v>
      </c>
      <c r="AT273" s="214" t="b">
        <f t="shared" ref="AT273:AT289" si="169">AK273=AB273</f>
        <v>0</v>
      </c>
      <c r="AU273" s="214" t="b">
        <f t="shared" ref="AU273:AU289" si="170">AN273=V273</f>
        <v>1</v>
      </c>
      <c r="AV273" s="214" t="b">
        <f t="shared" ref="AV273:AV289" si="171">V273=(R:R+S:S+T:T+U:U)</f>
        <v>1</v>
      </c>
      <c r="AW273" s="214"/>
    </row>
    <row r="274" spans="1:49" ht="13">
      <c r="A274" s="126" t="s">
        <v>298</v>
      </c>
      <c r="B274" s="46" t="s">
        <v>299</v>
      </c>
      <c r="C274" s="123">
        <v>6</v>
      </c>
      <c r="D274" s="123">
        <v>82</v>
      </c>
      <c r="E274" s="123">
        <v>50</v>
      </c>
      <c r="F274" s="123">
        <f>F296+F318</f>
        <v>-62</v>
      </c>
      <c r="G274" s="91">
        <f t="shared" si="165"/>
        <v>76</v>
      </c>
      <c r="H274" s="123">
        <f t="shared" ref="H274:X274" si="172">H296+H318</f>
        <v>0</v>
      </c>
      <c r="I274" s="123">
        <f t="shared" si="172"/>
        <v>0</v>
      </c>
      <c r="J274" s="123">
        <f t="shared" si="172"/>
        <v>0</v>
      </c>
      <c r="K274" s="175">
        <f t="shared" si="172"/>
        <v>0</v>
      </c>
      <c r="L274" s="91">
        <f t="shared" si="172"/>
        <v>0</v>
      </c>
      <c r="M274" s="176">
        <f t="shared" si="172"/>
        <v>0</v>
      </c>
      <c r="N274" s="176">
        <f t="shared" si="172"/>
        <v>0</v>
      </c>
      <c r="O274" s="176">
        <f t="shared" si="172"/>
        <v>0</v>
      </c>
      <c r="P274" s="176">
        <f t="shared" si="172"/>
        <v>0</v>
      </c>
      <c r="Q274" s="91">
        <f t="shared" si="172"/>
        <v>0</v>
      </c>
      <c r="R274" s="176">
        <f t="shared" si="172"/>
        <v>0</v>
      </c>
      <c r="S274" s="176">
        <f t="shared" si="172"/>
        <v>0</v>
      </c>
      <c r="T274" s="176">
        <f t="shared" si="172"/>
        <v>0</v>
      </c>
      <c r="U274" s="176">
        <f t="shared" si="172"/>
        <v>0</v>
      </c>
      <c r="V274" s="91">
        <f t="shared" si="172"/>
        <v>0</v>
      </c>
      <c r="W274" s="176">
        <f t="shared" ref="W274" si="173">W296+W318</f>
        <v>0</v>
      </c>
      <c r="X274" s="176">
        <f t="shared" si="172"/>
        <v>0</v>
      </c>
      <c r="Y274" s="176">
        <f t="shared" ref="Y274:AA274" si="174">Y296+Y318</f>
        <v>0</v>
      </c>
      <c r="Z274" s="176">
        <f t="shared" si="174"/>
        <v>0</v>
      </c>
      <c r="AA274" s="91">
        <f t="shared" si="174"/>
        <v>0</v>
      </c>
      <c r="AB274" s="91">
        <f t="shared" ref="AB274:AC274" si="175">AB296+AB318</f>
        <v>0</v>
      </c>
      <c r="AC274" s="176">
        <f t="shared" si="175"/>
        <v>0</v>
      </c>
      <c r="AD274" s="176">
        <f t="shared" ref="AD274:AF274" si="176">AD296+AD318</f>
        <v>0</v>
      </c>
      <c r="AE274" s="176">
        <f t="shared" si="176"/>
        <v>0</v>
      </c>
      <c r="AF274" s="91">
        <f t="shared" si="176"/>
        <v>0</v>
      </c>
      <c r="AG274" s="241"/>
      <c r="AH274" s="215">
        <f>AH296+AH318</f>
        <v>0</v>
      </c>
      <c r="AI274" s="196" t="str">
        <f t="shared" si="166"/>
        <v>ns</v>
      </c>
      <c r="AJ274" s="216"/>
      <c r="AK274" s="215">
        <f>AK296+AK318</f>
        <v>0</v>
      </c>
      <c r="AL274" s="196" t="str">
        <f t="shared" si="167"/>
        <v>ns</v>
      </c>
      <c r="AM274" s="216"/>
      <c r="AN274" s="215">
        <f>AN296+AN318</f>
        <v>0</v>
      </c>
      <c r="AO274" s="196" t="str">
        <f t="shared" ref="AO274:AO289" si="177">IF(ISERROR($AA274/AN274),"ns",IF($AA274/AN274&gt;200%,"x"&amp;(ROUND($AA274/AN274,1)),IF($AA274/AN274&lt;0,"ns",$AA274/AN274-1)))</f>
        <v>ns</v>
      </c>
      <c r="AP274" s="214"/>
      <c r="AQ274" s="214"/>
      <c r="AR274" s="214"/>
      <c r="AS274" s="214" t="b">
        <f t="shared" si="168"/>
        <v>1</v>
      </c>
      <c r="AT274" s="214" t="b">
        <f t="shared" si="169"/>
        <v>1</v>
      </c>
      <c r="AU274" s="214" t="b">
        <f t="shared" si="170"/>
        <v>1</v>
      </c>
      <c r="AV274" s="214" t="b">
        <f t="shared" si="171"/>
        <v>1</v>
      </c>
      <c r="AW274" s="214"/>
    </row>
    <row r="275" spans="1:49" ht="13">
      <c r="A275" s="26" t="s">
        <v>316</v>
      </c>
      <c r="B275" s="34" t="s">
        <v>40</v>
      </c>
      <c r="C275" s="113">
        <v>-711</v>
      </c>
      <c r="D275" s="113">
        <v>-575</v>
      </c>
      <c r="E275" s="113">
        <v>-570</v>
      </c>
      <c r="F275" s="113">
        <v>-686</v>
      </c>
      <c r="G275" s="118">
        <f t="shared" si="165"/>
        <v>-2542</v>
      </c>
      <c r="H275" s="107">
        <v>-752.13199999999995</v>
      </c>
      <c r="I275" s="107">
        <v>-603.62599999999998</v>
      </c>
      <c r="J275" s="107">
        <v>-591.33900000000006</v>
      </c>
      <c r="K275" s="107">
        <v>-635.64099999999996</v>
      </c>
      <c r="L275" s="108">
        <v>-2582.7379999999998</v>
      </c>
      <c r="M275" s="107">
        <v>-783.22699999999998</v>
      </c>
      <c r="N275" s="107">
        <v>-592.09299999999996</v>
      </c>
      <c r="O275" s="107">
        <v>-589.26499999999999</v>
      </c>
      <c r="P275" s="107">
        <v>-655.971</v>
      </c>
      <c r="Q275" s="108">
        <v>-2620.556</v>
      </c>
      <c r="R275" s="107">
        <v>-770.73</v>
      </c>
      <c r="S275" s="107">
        <v>-643.43899999999996</v>
      </c>
      <c r="T275" s="107">
        <v>-613.22799999999995</v>
      </c>
      <c r="U275" s="107">
        <v>-645.51199999999994</v>
      </c>
      <c r="V275" s="108">
        <v>-2672.9090000000001</v>
      </c>
      <c r="W275" s="107">
        <v>-818.7360000000001</v>
      </c>
      <c r="X275" s="107">
        <v>-615.85</v>
      </c>
      <c r="Y275" s="107">
        <v>-636.49300000000005</v>
      </c>
      <c r="Z275" s="107">
        <v>-684.84799999999996</v>
      </c>
      <c r="AA275" s="108">
        <v>-2755.9270000000001</v>
      </c>
      <c r="AB275" s="108">
        <v>-846.86000000000013</v>
      </c>
      <c r="AC275" s="107">
        <v>-698.08100000000002</v>
      </c>
      <c r="AD275" s="107">
        <v>-649.94000000000005</v>
      </c>
      <c r="AE275" s="107">
        <v>-686.57100000000003</v>
      </c>
      <c r="AF275" s="108">
        <v>-2881.4520000000002</v>
      </c>
      <c r="AH275" s="207">
        <v>-684.84799999999996</v>
      </c>
      <c r="AI275" s="196">
        <f t="shared" si="166"/>
        <v>2.5158867369110549E-3</v>
      </c>
      <c r="AJ275" s="199"/>
      <c r="AK275" s="207">
        <v>-649.94000000000005</v>
      </c>
      <c r="AL275" s="196">
        <f t="shared" si="167"/>
        <v>5.6360587131119688E-2</v>
      </c>
      <c r="AM275" s="199"/>
      <c r="AN275" s="207">
        <v>-2672.9090000000001</v>
      </c>
      <c r="AO275" s="196">
        <f t="shared" si="177"/>
        <v>3.1059044658834356E-2</v>
      </c>
      <c r="AS275" s="146" t="b">
        <f t="shared" si="168"/>
        <v>0</v>
      </c>
      <c r="AT275" s="146" t="b">
        <f t="shared" si="169"/>
        <v>0</v>
      </c>
      <c r="AU275" s="146" t="b">
        <f t="shared" si="170"/>
        <v>1</v>
      </c>
      <c r="AV275" s="146" t="b">
        <f t="shared" si="171"/>
        <v>1</v>
      </c>
    </row>
    <row r="276" spans="1:49" ht="13">
      <c r="A276" s="109" t="s">
        <v>317</v>
      </c>
      <c r="B276" s="36" t="s">
        <v>42</v>
      </c>
      <c r="C276" s="110"/>
      <c r="D276" s="110"/>
      <c r="E276" s="110"/>
      <c r="F276" s="111"/>
      <c r="G276" s="112"/>
      <c r="H276" s="111">
        <v>-124.7</v>
      </c>
      <c r="I276" s="111">
        <v>-16.089999999999982</v>
      </c>
      <c r="J276" s="111">
        <v>0</v>
      </c>
      <c r="K276" s="111">
        <v>0</v>
      </c>
      <c r="L276" s="112">
        <v>-140.79</v>
      </c>
      <c r="M276" s="111">
        <v>-131.02000000000001</v>
      </c>
      <c r="N276" s="111">
        <v>-7.6799999999999784</v>
      </c>
      <c r="O276" s="111">
        <v>0</v>
      </c>
      <c r="P276" s="111">
        <v>0</v>
      </c>
      <c r="Q276" s="112">
        <v>-138.69999999999999</v>
      </c>
      <c r="R276" s="111">
        <v>-151.72386938345699</v>
      </c>
      <c r="S276" s="111">
        <v>-3.0708749452044901</v>
      </c>
      <c r="T276" s="111">
        <v>0</v>
      </c>
      <c r="U276" s="111">
        <v>0</v>
      </c>
      <c r="V276" s="112">
        <v>-154.79474432866147</v>
      </c>
      <c r="W276" s="111">
        <v>-169.4090039666857</v>
      </c>
      <c r="X276" s="111">
        <v>8.1296688127015031</v>
      </c>
      <c r="Y276" s="111">
        <v>0</v>
      </c>
      <c r="Z276" s="111">
        <v>1.5398418895529176E-7</v>
      </c>
      <c r="AA276" s="112">
        <v>-161.279335</v>
      </c>
      <c r="AB276" s="112">
        <v>-178.44003759389528</v>
      </c>
      <c r="AC276" s="111">
        <v>-53.170091173117129</v>
      </c>
      <c r="AD276" s="111">
        <v>0</v>
      </c>
      <c r="AE276" s="111">
        <v>0</v>
      </c>
      <c r="AF276" s="112">
        <v>-231.61012876701241</v>
      </c>
      <c r="AG276" s="67"/>
      <c r="AH276" s="200">
        <v>1.5398418895529176E-7</v>
      </c>
      <c r="AI276" s="196">
        <f t="shared" si="166"/>
        <v>-1</v>
      </c>
      <c r="AJ276" s="201"/>
      <c r="AK276" s="200">
        <v>0</v>
      </c>
      <c r="AL276" s="196" t="str">
        <f t="shared" si="167"/>
        <v>ns</v>
      </c>
      <c r="AM276" s="201"/>
      <c r="AN276" s="200">
        <v>-154.79474432866147</v>
      </c>
      <c r="AO276" s="196">
        <f t="shared" si="177"/>
        <v>4.189154289095498E-2</v>
      </c>
      <c r="AP276" s="202"/>
      <c r="AQ276" s="202"/>
      <c r="AR276" s="202"/>
      <c r="AS276" s="202" t="b">
        <f t="shared" si="168"/>
        <v>0</v>
      </c>
      <c r="AT276" s="202" t="b">
        <f t="shared" si="169"/>
        <v>0</v>
      </c>
      <c r="AU276" s="202" t="b">
        <f t="shared" si="170"/>
        <v>1</v>
      </c>
      <c r="AV276" s="202" t="b">
        <f t="shared" si="171"/>
        <v>1</v>
      </c>
      <c r="AW276" s="202"/>
    </row>
    <row r="277" spans="1:49" ht="13">
      <c r="A277" s="26" t="s">
        <v>318</v>
      </c>
      <c r="B277" s="33" t="s">
        <v>44</v>
      </c>
      <c r="C277" s="73">
        <v>514</v>
      </c>
      <c r="D277" s="73">
        <v>714</v>
      </c>
      <c r="E277" s="73">
        <v>356</v>
      </c>
      <c r="F277" s="73">
        <v>182</v>
      </c>
      <c r="G277" s="74">
        <f t="shared" si="165"/>
        <v>1766</v>
      </c>
      <c r="H277" s="73">
        <v>269.72800000000001</v>
      </c>
      <c r="I277" s="73">
        <v>524.51300000000003</v>
      </c>
      <c r="J277" s="87">
        <v>690.54300000000001</v>
      </c>
      <c r="K277" s="87">
        <v>435.61060300000003</v>
      </c>
      <c r="L277" s="74">
        <v>1920.394603</v>
      </c>
      <c r="M277" s="169">
        <v>516.697</v>
      </c>
      <c r="N277" s="169">
        <v>596.05600000000004</v>
      </c>
      <c r="O277" s="169">
        <v>462.77027875077204</v>
      </c>
      <c r="P277" s="169">
        <v>450.096</v>
      </c>
      <c r="Q277" s="74">
        <v>2025.6192787507721</v>
      </c>
      <c r="R277" s="169">
        <v>340.28528148912233</v>
      </c>
      <c r="S277" s="169">
        <v>642.58639829194431</v>
      </c>
      <c r="T277" s="169">
        <v>485.45300040637079</v>
      </c>
      <c r="U277" s="169">
        <v>303.19800000223273</v>
      </c>
      <c r="V277" s="74">
        <v>1771.5226801896702</v>
      </c>
      <c r="W277" s="169">
        <v>328.85564999999997</v>
      </c>
      <c r="X277" s="169">
        <v>630.66238411533516</v>
      </c>
      <c r="Y277" s="169">
        <v>538.01400000000001</v>
      </c>
      <c r="Z277" s="169">
        <v>477.85900000000004</v>
      </c>
      <c r="AA277" s="74">
        <v>1975.3910341153351</v>
      </c>
      <c r="AB277" s="74">
        <v>355.44549340372555</v>
      </c>
      <c r="AC277" s="169">
        <v>801.500494</v>
      </c>
      <c r="AD277" s="169">
        <v>638.07131700000002</v>
      </c>
      <c r="AE277" s="169">
        <v>470.50686359627451</v>
      </c>
      <c r="AF277" s="74">
        <v>2265.5241679999999</v>
      </c>
      <c r="AH277" s="210">
        <v>477.85900000000004</v>
      </c>
      <c r="AI277" s="196">
        <f t="shared" si="166"/>
        <v>-1.5385576924836664E-2</v>
      </c>
      <c r="AJ277" s="196"/>
      <c r="AK277" s="210">
        <v>638.07131700000002</v>
      </c>
      <c r="AL277" s="196">
        <f t="shared" si="167"/>
        <v>-0.26261085389570249</v>
      </c>
      <c r="AM277" s="196"/>
      <c r="AN277" s="210">
        <v>1771.5226801896702</v>
      </c>
      <c r="AO277" s="196">
        <f t="shared" si="177"/>
        <v>0.11508086021446684</v>
      </c>
      <c r="AS277" s="146" t="b">
        <f t="shared" si="168"/>
        <v>0</v>
      </c>
      <c r="AT277" s="146" t="b">
        <f t="shared" si="169"/>
        <v>0</v>
      </c>
      <c r="AU277" s="146" t="b">
        <f t="shared" si="170"/>
        <v>1</v>
      </c>
      <c r="AV277" s="146" t="b">
        <f t="shared" si="171"/>
        <v>1</v>
      </c>
    </row>
    <row r="278" spans="1:49" ht="13">
      <c r="A278" s="26" t="s">
        <v>319</v>
      </c>
      <c r="B278" s="34" t="s">
        <v>46</v>
      </c>
      <c r="C278" s="113">
        <v>-81</v>
      </c>
      <c r="D278" s="113">
        <v>-384</v>
      </c>
      <c r="E278" s="113">
        <v>-78</v>
      </c>
      <c r="F278" s="113">
        <v>-112</v>
      </c>
      <c r="G278" s="118">
        <f t="shared" si="165"/>
        <v>-655</v>
      </c>
      <c r="H278" s="107">
        <v>-121.804</v>
      </c>
      <c r="I278" s="107">
        <v>-165.96199999999999</v>
      </c>
      <c r="J278" s="107">
        <v>-166.00200000000001</v>
      </c>
      <c r="K278" s="107">
        <v>-103.393</v>
      </c>
      <c r="L278" s="108">
        <v>-557.16099999999994</v>
      </c>
      <c r="M278" s="107">
        <v>-146.191</v>
      </c>
      <c r="N278" s="107">
        <v>-81.350999999999999</v>
      </c>
      <c r="O278" s="107">
        <v>-53.63</v>
      </c>
      <c r="P278" s="107">
        <v>-37.170999999999999</v>
      </c>
      <c r="Q278" s="108">
        <v>-318.34300000000002</v>
      </c>
      <c r="R278" s="107">
        <v>-64.52</v>
      </c>
      <c r="S278" s="107">
        <v>45.63</v>
      </c>
      <c r="T278" s="107">
        <v>51.518000000000001</v>
      </c>
      <c r="U278" s="107">
        <v>27.928999999999998</v>
      </c>
      <c r="V278" s="108">
        <v>60.557000000000002</v>
      </c>
      <c r="W278" s="107">
        <v>14.522</v>
      </c>
      <c r="X278" s="107">
        <v>-67.441000000000003</v>
      </c>
      <c r="Y278" s="107">
        <v>-47.753999999999998</v>
      </c>
      <c r="Z278" s="107">
        <v>-54.698999999999998</v>
      </c>
      <c r="AA278" s="108">
        <v>-155.37200000000001</v>
      </c>
      <c r="AB278" s="108">
        <v>-156.988</v>
      </c>
      <c r="AC278" s="107">
        <v>-338.65800000000002</v>
      </c>
      <c r="AD278" s="107">
        <v>-220.029</v>
      </c>
      <c r="AE278" s="107">
        <v>-107.857</v>
      </c>
      <c r="AF278" s="108">
        <v>-823.53200000000004</v>
      </c>
      <c r="AH278" s="207">
        <v>-54.698999999999998</v>
      </c>
      <c r="AI278" s="196">
        <f t="shared" si="166"/>
        <v>0.97182763853086906</v>
      </c>
      <c r="AJ278" s="199"/>
      <c r="AK278" s="207">
        <v>-220.029</v>
      </c>
      <c r="AL278" s="196">
        <f t="shared" si="167"/>
        <v>-0.50980552563525716</v>
      </c>
      <c r="AM278" s="199"/>
      <c r="AN278" s="207">
        <v>60.557000000000002</v>
      </c>
      <c r="AO278" s="196" t="str">
        <f t="shared" si="177"/>
        <v>ns</v>
      </c>
      <c r="AS278" s="146" t="b">
        <f t="shared" si="168"/>
        <v>0</v>
      </c>
      <c r="AT278" s="146" t="b">
        <f t="shared" si="169"/>
        <v>0</v>
      </c>
      <c r="AU278" s="146" t="b">
        <f t="shared" si="170"/>
        <v>1</v>
      </c>
      <c r="AV278" s="146" t="b">
        <f t="shared" si="171"/>
        <v>1</v>
      </c>
    </row>
    <row r="279" spans="1:49" ht="13">
      <c r="A279" s="109" t="s">
        <v>320</v>
      </c>
      <c r="B279" s="36" t="s">
        <v>48</v>
      </c>
      <c r="C279" s="110"/>
      <c r="D279" s="110"/>
      <c r="E279" s="110"/>
      <c r="F279" s="111"/>
      <c r="G279" s="112"/>
      <c r="H279" s="111">
        <v>0</v>
      </c>
      <c r="I279" s="111">
        <v>-50</v>
      </c>
      <c r="J279" s="111">
        <v>-50</v>
      </c>
      <c r="K279" s="111">
        <v>0</v>
      </c>
      <c r="L279" s="112">
        <v>-100</v>
      </c>
      <c r="M279" s="111">
        <v>-40</v>
      </c>
      <c r="N279" s="111">
        <v>0</v>
      </c>
      <c r="O279" s="111">
        <v>-75</v>
      </c>
      <c r="P279" s="111">
        <v>0</v>
      </c>
      <c r="Q279" s="112">
        <v>-115</v>
      </c>
      <c r="R279" s="111">
        <v>0</v>
      </c>
      <c r="S279" s="111">
        <v>0</v>
      </c>
      <c r="T279" s="111">
        <v>0</v>
      </c>
      <c r="U279" s="111">
        <v>0</v>
      </c>
      <c r="V279" s="112">
        <v>0</v>
      </c>
      <c r="W279" s="111">
        <v>0</v>
      </c>
      <c r="X279" s="111">
        <v>0</v>
      </c>
      <c r="Y279" s="111">
        <v>0</v>
      </c>
      <c r="Z279" s="111">
        <v>0</v>
      </c>
      <c r="AA279" s="112">
        <v>0</v>
      </c>
      <c r="AB279" s="112">
        <v>0</v>
      </c>
      <c r="AC279" s="111">
        <v>0</v>
      </c>
      <c r="AD279" s="111">
        <v>0</v>
      </c>
      <c r="AE279" s="111">
        <v>0</v>
      </c>
      <c r="AF279" s="112">
        <v>0</v>
      </c>
      <c r="AG279" s="67"/>
      <c r="AH279" s="200">
        <v>0</v>
      </c>
      <c r="AI279" s="196" t="str">
        <f t="shared" si="166"/>
        <v>ns</v>
      </c>
      <c r="AJ279" s="201"/>
      <c r="AK279" s="200">
        <v>0</v>
      </c>
      <c r="AL279" s="196" t="str">
        <f t="shared" si="167"/>
        <v>ns</v>
      </c>
      <c r="AM279" s="201"/>
      <c r="AN279" s="200">
        <v>0</v>
      </c>
      <c r="AO279" s="196" t="str">
        <f t="shared" si="177"/>
        <v>ns</v>
      </c>
      <c r="AP279" s="202"/>
      <c r="AQ279" s="202"/>
      <c r="AR279" s="202"/>
      <c r="AS279" s="202" t="b">
        <f t="shared" si="168"/>
        <v>1</v>
      </c>
      <c r="AT279" s="202" t="b">
        <f t="shared" si="169"/>
        <v>1</v>
      </c>
      <c r="AU279" s="202" t="b">
        <f t="shared" si="170"/>
        <v>1</v>
      </c>
      <c r="AV279" s="202" t="b">
        <f t="shared" si="171"/>
        <v>1</v>
      </c>
      <c r="AW279" s="202"/>
    </row>
    <row r="280" spans="1:49" ht="13">
      <c r="A280" s="26" t="s">
        <v>321</v>
      </c>
      <c r="B280" s="34" t="s">
        <v>50</v>
      </c>
      <c r="C280" s="113">
        <v>64</v>
      </c>
      <c r="D280" s="113">
        <v>-45</v>
      </c>
      <c r="E280" s="113">
        <v>59</v>
      </c>
      <c r="F280" s="113">
        <v>-18</v>
      </c>
      <c r="G280" s="118">
        <f t="shared" si="165"/>
        <v>60</v>
      </c>
      <c r="H280" s="113">
        <v>62.100999999999999</v>
      </c>
      <c r="I280" s="113">
        <v>61.185000000000002</v>
      </c>
      <c r="J280" s="85">
        <v>59.002000000000002</v>
      </c>
      <c r="K280" s="85">
        <v>29.196999999999999</v>
      </c>
      <c r="L280" s="118">
        <v>211.48500000000001</v>
      </c>
      <c r="M280" s="166">
        <v>69.349000000000004</v>
      </c>
      <c r="N280" s="166">
        <v>59.651000000000003</v>
      </c>
      <c r="O280" s="166">
        <v>46.120000000000005</v>
      </c>
      <c r="P280" s="166">
        <v>-8.0000000000000071E-2</v>
      </c>
      <c r="Q280" s="118">
        <v>175.04000000000002</v>
      </c>
      <c r="R280" s="166">
        <v>1.0660000000000001</v>
      </c>
      <c r="S280" s="166">
        <v>-0.26600000000000001</v>
      </c>
      <c r="T280" s="166">
        <v>0.97</v>
      </c>
      <c r="U280" s="166">
        <v>-1.39</v>
      </c>
      <c r="V280" s="118">
        <v>0.38</v>
      </c>
      <c r="W280" s="166">
        <v>-0.192</v>
      </c>
      <c r="X280" s="166">
        <v>-0.95899999999999996</v>
      </c>
      <c r="Y280" s="166">
        <v>2.1989999999999998</v>
      </c>
      <c r="Z280" s="166">
        <v>3.1150000000000002</v>
      </c>
      <c r="AA280" s="118">
        <v>4.1630000000000003</v>
      </c>
      <c r="AB280" s="118">
        <v>-0.34</v>
      </c>
      <c r="AC280" s="166">
        <v>1.49</v>
      </c>
      <c r="AD280" s="166">
        <v>-1.149</v>
      </c>
      <c r="AE280" s="166">
        <v>0</v>
      </c>
      <c r="AF280" s="118">
        <v>1E-3</v>
      </c>
      <c r="AH280" s="207">
        <v>3.1150000000000002</v>
      </c>
      <c r="AI280" s="196">
        <f t="shared" si="166"/>
        <v>-1</v>
      </c>
      <c r="AJ280" s="199"/>
      <c r="AK280" s="207">
        <v>-1.149</v>
      </c>
      <c r="AL280" s="196">
        <f t="shared" si="167"/>
        <v>-1</v>
      </c>
      <c r="AM280" s="199"/>
      <c r="AN280" s="207">
        <v>0.38</v>
      </c>
      <c r="AO280" s="196" t="str">
        <f t="shared" si="177"/>
        <v>x11</v>
      </c>
      <c r="AS280" s="146" t="b">
        <f t="shared" si="168"/>
        <v>0</v>
      </c>
      <c r="AT280" s="146" t="b">
        <f t="shared" si="169"/>
        <v>0</v>
      </c>
      <c r="AU280" s="146" t="b">
        <f t="shared" si="170"/>
        <v>1</v>
      </c>
      <c r="AV280" s="146" t="b">
        <f t="shared" si="171"/>
        <v>1</v>
      </c>
    </row>
    <row r="281" spans="1:49" ht="13">
      <c r="A281" s="26" t="s">
        <v>322</v>
      </c>
      <c r="B281" s="34" t="s">
        <v>52</v>
      </c>
      <c r="C281" s="113">
        <v>1</v>
      </c>
      <c r="D281" s="113">
        <v>0</v>
      </c>
      <c r="E281" s="113">
        <v>0</v>
      </c>
      <c r="F281" s="113">
        <v>-8</v>
      </c>
      <c r="G281" s="118">
        <f t="shared" si="165"/>
        <v>-7</v>
      </c>
      <c r="H281" s="113">
        <v>0.435</v>
      </c>
      <c r="I281" s="113">
        <v>0.372</v>
      </c>
      <c r="J281" s="85">
        <v>-7.0000000000000007E-2</v>
      </c>
      <c r="K281" s="85">
        <v>3.5999999999999997E-2</v>
      </c>
      <c r="L281" s="118">
        <v>0.77300000000000002</v>
      </c>
      <c r="M281" s="166">
        <v>-1.4E-2</v>
      </c>
      <c r="N281" s="166">
        <v>4.0000000000000001E-3</v>
      </c>
      <c r="O281" s="166">
        <v>2.3519999999999999</v>
      </c>
      <c r="P281" s="166">
        <v>10.285</v>
      </c>
      <c r="Q281" s="118">
        <v>12.627000000000001</v>
      </c>
      <c r="R281" s="166">
        <v>-4.0000000000000001E-3</v>
      </c>
      <c r="S281" s="166">
        <v>2E-3</v>
      </c>
      <c r="T281" s="166">
        <v>2E-3</v>
      </c>
      <c r="U281" s="166">
        <v>-0.313</v>
      </c>
      <c r="V281" s="118">
        <v>-0.313</v>
      </c>
      <c r="W281" s="166">
        <v>2.5419999999999998</v>
      </c>
      <c r="X281" s="166">
        <v>-0.01</v>
      </c>
      <c r="Y281" s="166">
        <v>0.17599999999999999</v>
      </c>
      <c r="Z281" s="166">
        <v>13.166</v>
      </c>
      <c r="AA281" s="118">
        <v>15.874000000000001</v>
      </c>
      <c r="AB281" s="118">
        <v>-0.17899999999999999</v>
      </c>
      <c r="AC281" s="166">
        <v>-9.4E-2</v>
      </c>
      <c r="AD281" s="166">
        <v>1.1970000000000001</v>
      </c>
      <c r="AE281" s="166">
        <v>-2.5999999999999999E-2</v>
      </c>
      <c r="AF281" s="118">
        <v>0.89800000000000002</v>
      </c>
      <c r="AH281" s="207">
        <v>13.166</v>
      </c>
      <c r="AI281" s="196" t="str">
        <f t="shared" si="166"/>
        <v>ns</v>
      </c>
      <c r="AJ281" s="199"/>
      <c r="AK281" s="207">
        <v>1.1970000000000001</v>
      </c>
      <c r="AL281" s="196" t="str">
        <f t="shared" si="167"/>
        <v>ns</v>
      </c>
      <c r="AM281" s="199"/>
      <c r="AN281" s="207">
        <v>-0.313</v>
      </c>
      <c r="AO281" s="196" t="str">
        <f t="shared" si="177"/>
        <v>ns</v>
      </c>
      <c r="AS281" s="146" t="b">
        <f t="shared" si="168"/>
        <v>0</v>
      </c>
      <c r="AT281" s="146" t="b">
        <f t="shared" si="169"/>
        <v>0</v>
      </c>
      <c r="AU281" s="146" t="b">
        <f t="shared" si="170"/>
        <v>1</v>
      </c>
      <c r="AV281" s="146" t="b">
        <f t="shared" si="171"/>
        <v>1</v>
      </c>
    </row>
    <row r="282" spans="1:49" ht="13">
      <c r="A282" s="26" t="s">
        <v>323</v>
      </c>
      <c r="B282" s="34" t="s">
        <v>54</v>
      </c>
      <c r="C282" s="113">
        <v>0</v>
      </c>
      <c r="D282" s="113">
        <v>0</v>
      </c>
      <c r="E282" s="113">
        <v>0</v>
      </c>
      <c r="F282" s="113">
        <v>0</v>
      </c>
      <c r="G282" s="118">
        <f t="shared" si="165"/>
        <v>0</v>
      </c>
      <c r="H282" s="113">
        <v>0</v>
      </c>
      <c r="I282" s="113">
        <v>0</v>
      </c>
      <c r="J282" s="85">
        <v>0</v>
      </c>
      <c r="K282" s="85">
        <v>0</v>
      </c>
      <c r="L282" s="118">
        <v>0</v>
      </c>
      <c r="M282" s="166">
        <v>0</v>
      </c>
      <c r="N282" s="166">
        <v>0</v>
      </c>
      <c r="O282" s="166">
        <v>0</v>
      </c>
      <c r="P282" s="166">
        <v>0</v>
      </c>
      <c r="Q282" s="118">
        <v>0</v>
      </c>
      <c r="R282" s="166">
        <v>0</v>
      </c>
      <c r="S282" s="166">
        <v>0</v>
      </c>
      <c r="T282" s="166">
        <v>0</v>
      </c>
      <c r="U282" s="166">
        <v>0</v>
      </c>
      <c r="V282" s="118">
        <v>0</v>
      </c>
      <c r="W282" s="166">
        <v>0</v>
      </c>
      <c r="X282" s="166">
        <v>0</v>
      </c>
      <c r="Y282" s="166">
        <v>0</v>
      </c>
      <c r="Z282" s="166">
        <v>0</v>
      </c>
      <c r="AA282" s="118">
        <v>0</v>
      </c>
      <c r="AB282" s="118">
        <v>0</v>
      </c>
      <c r="AC282" s="166">
        <v>0</v>
      </c>
      <c r="AD282" s="166">
        <v>0</v>
      </c>
      <c r="AE282" s="166">
        <v>0</v>
      </c>
      <c r="AF282" s="118">
        <v>0</v>
      </c>
      <c r="AH282" s="207">
        <v>0</v>
      </c>
      <c r="AI282" s="196" t="str">
        <f t="shared" si="166"/>
        <v>ns</v>
      </c>
      <c r="AJ282" s="199"/>
      <c r="AK282" s="207">
        <v>0</v>
      </c>
      <c r="AL282" s="196" t="str">
        <f t="shared" si="167"/>
        <v>ns</v>
      </c>
      <c r="AM282" s="199"/>
      <c r="AN282" s="207">
        <v>0</v>
      </c>
      <c r="AO282" s="196" t="str">
        <f t="shared" si="177"/>
        <v>ns</v>
      </c>
      <c r="AS282" s="146" t="b">
        <f t="shared" si="168"/>
        <v>1</v>
      </c>
      <c r="AT282" s="146" t="b">
        <f t="shared" si="169"/>
        <v>1</v>
      </c>
      <c r="AU282" s="146" t="b">
        <f t="shared" si="170"/>
        <v>1</v>
      </c>
      <c r="AV282" s="146" t="b">
        <f t="shared" si="171"/>
        <v>1</v>
      </c>
    </row>
    <row r="283" spans="1:49" ht="13">
      <c r="A283" s="26" t="s">
        <v>324</v>
      </c>
      <c r="B283" s="33" t="s">
        <v>56</v>
      </c>
      <c r="C283" s="73">
        <v>498</v>
      </c>
      <c r="D283" s="73">
        <v>285</v>
      </c>
      <c r="E283" s="73">
        <v>337</v>
      </c>
      <c r="F283" s="73">
        <v>44</v>
      </c>
      <c r="G283" s="74">
        <f t="shared" si="165"/>
        <v>1164</v>
      </c>
      <c r="H283" s="73">
        <v>210.46</v>
      </c>
      <c r="I283" s="73">
        <v>420.108</v>
      </c>
      <c r="J283" s="87">
        <v>583.47299999999996</v>
      </c>
      <c r="K283" s="87">
        <v>361.450603</v>
      </c>
      <c r="L283" s="74">
        <v>1575.4916030000002</v>
      </c>
      <c r="M283" s="169">
        <v>439.84100000000001</v>
      </c>
      <c r="N283" s="169">
        <v>574.36</v>
      </c>
      <c r="O283" s="169">
        <v>457.61227875077208</v>
      </c>
      <c r="P283" s="169">
        <v>423.13</v>
      </c>
      <c r="Q283" s="74">
        <v>1894.9432787507722</v>
      </c>
      <c r="R283" s="169">
        <v>276.82728148912236</v>
      </c>
      <c r="S283" s="169">
        <v>687.95239829194429</v>
      </c>
      <c r="T283" s="169">
        <v>537.94300040637074</v>
      </c>
      <c r="U283" s="169">
        <v>329.42400000223273</v>
      </c>
      <c r="V283" s="74">
        <v>1832.1466801896702</v>
      </c>
      <c r="W283" s="169">
        <v>345.72764999999998</v>
      </c>
      <c r="X283" s="169">
        <v>562.25238411533519</v>
      </c>
      <c r="Y283" s="169">
        <v>492.63499999999999</v>
      </c>
      <c r="Z283" s="169">
        <v>439.44100000000003</v>
      </c>
      <c r="AA283" s="74">
        <v>1840.0560341153353</v>
      </c>
      <c r="AB283" s="74">
        <v>197.93849340372552</v>
      </c>
      <c r="AC283" s="169">
        <v>464.238494</v>
      </c>
      <c r="AD283" s="169">
        <v>418.09031700000003</v>
      </c>
      <c r="AE283" s="169">
        <v>362.62386359627448</v>
      </c>
      <c r="AF283" s="74">
        <v>1442.8911679999999</v>
      </c>
      <c r="AH283" s="210">
        <v>439.44100000000003</v>
      </c>
      <c r="AI283" s="196">
        <f t="shared" si="166"/>
        <v>-0.17480648461050641</v>
      </c>
      <c r="AJ283" s="196"/>
      <c r="AK283" s="210">
        <v>418.09031700000003</v>
      </c>
      <c r="AL283" s="196">
        <f t="shared" si="167"/>
        <v>-0.13266619949900815</v>
      </c>
      <c r="AM283" s="196"/>
      <c r="AN283" s="210">
        <v>1832.1466801896702</v>
      </c>
      <c r="AO283" s="196">
        <f t="shared" si="177"/>
        <v>4.3169872866544168E-3</v>
      </c>
      <c r="AS283" s="146" t="b">
        <f t="shared" si="168"/>
        <v>0</v>
      </c>
      <c r="AT283" s="146" t="b">
        <f t="shared" si="169"/>
        <v>0</v>
      </c>
      <c r="AU283" s="146" t="b">
        <f t="shared" si="170"/>
        <v>1</v>
      </c>
      <c r="AV283" s="146" t="b">
        <f t="shared" si="171"/>
        <v>1</v>
      </c>
    </row>
    <row r="284" spans="1:49" ht="13">
      <c r="A284" s="26" t="s">
        <v>325</v>
      </c>
      <c r="B284" s="34" t="s">
        <v>58</v>
      </c>
      <c r="C284" s="113">
        <v>-171</v>
      </c>
      <c r="D284" s="113">
        <v>-201</v>
      </c>
      <c r="E284" s="113">
        <v>-42</v>
      </c>
      <c r="F284" s="113">
        <v>7</v>
      </c>
      <c r="G284" s="118">
        <f t="shared" si="165"/>
        <v>-407</v>
      </c>
      <c r="H284" s="113">
        <v>-68.878</v>
      </c>
      <c r="I284" s="113">
        <v>-93.954999999999998</v>
      </c>
      <c r="J284" s="85">
        <v>-86.644000000000005</v>
      </c>
      <c r="K284" s="85">
        <v>-107.36566699999999</v>
      </c>
      <c r="L284" s="118">
        <v>-356.84266699999995</v>
      </c>
      <c r="M284" s="166">
        <v>-101.084</v>
      </c>
      <c r="N284" s="166">
        <v>-158.999969338</v>
      </c>
      <c r="O284" s="166">
        <v>-189.54533141472325</v>
      </c>
      <c r="P284" s="166">
        <v>-164.35000000000002</v>
      </c>
      <c r="Q284" s="118">
        <v>-613.97930075272325</v>
      </c>
      <c r="R284" s="166">
        <v>-94.611861444565861</v>
      </c>
      <c r="S284" s="166">
        <v>-178.46774105889463</v>
      </c>
      <c r="T284" s="166">
        <v>-155.07267635494526</v>
      </c>
      <c r="U284" s="166">
        <v>-54.177886750576597</v>
      </c>
      <c r="V284" s="118">
        <v>-482.33016560898233</v>
      </c>
      <c r="W284" s="166">
        <v>-126.86537987189955</v>
      </c>
      <c r="X284" s="166">
        <v>-136.4062211977853</v>
      </c>
      <c r="Y284" s="166">
        <v>-51.012999999999998</v>
      </c>
      <c r="Z284" s="166">
        <v>-57.504200000000004</v>
      </c>
      <c r="AA284" s="118">
        <v>-371.78880106968489</v>
      </c>
      <c r="AB284" s="118">
        <v>-9.0559897134076195</v>
      </c>
      <c r="AC284" s="166">
        <v>-56.465111</v>
      </c>
      <c r="AD284" s="166">
        <v>-104.560795</v>
      </c>
      <c r="AE284" s="166">
        <v>-52.414999999999999</v>
      </c>
      <c r="AF284" s="118">
        <v>-222.49689571340764</v>
      </c>
      <c r="AH284" s="207">
        <v>-57.504200000000004</v>
      </c>
      <c r="AI284" s="196">
        <f t="shared" si="166"/>
        <v>-8.8501361639671594E-2</v>
      </c>
      <c r="AJ284" s="199"/>
      <c r="AK284" s="207">
        <v>-104.560795</v>
      </c>
      <c r="AL284" s="196">
        <f t="shared" si="167"/>
        <v>-0.49871268671972124</v>
      </c>
      <c r="AM284" s="199"/>
      <c r="AN284" s="207">
        <v>-482.33016560898233</v>
      </c>
      <c r="AO284" s="196">
        <f t="shared" si="177"/>
        <v>-0.22918194303632178</v>
      </c>
      <c r="AS284" s="146" t="b">
        <f t="shared" si="168"/>
        <v>0</v>
      </c>
      <c r="AT284" s="146" t="b">
        <f t="shared" si="169"/>
        <v>0</v>
      </c>
      <c r="AU284" s="146" t="b">
        <f t="shared" si="170"/>
        <v>1</v>
      </c>
      <c r="AV284" s="146" t="b">
        <f t="shared" si="171"/>
        <v>1</v>
      </c>
    </row>
    <row r="285" spans="1:49" ht="13">
      <c r="A285" s="26" t="s">
        <v>326</v>
      </c>
      <c r="B285" s="34" t="s">
        <v>60</v>
      </c>
      <c r="C285" s="113">
        <v>0</v>
      </c>
      <c r="D285" s="113">
        <v>-1</v>
      </c>
      <c r="E285" s="113">
        <v>-1</v>
      </c>
      <c r="F285" s="113">
        <v>0</v>
      </c>
      <c r="G285" s="118">
        <f t="shared" si="165"/>
        <v>-2</v>
      </c>
      <c r="H285" s="113">
        <v>-9.0999999999999998E-2</v>
      </c>
      <c r="I285" s="113">
        <v>11.255000000000001</v>
      </c>
      <c r="J285" s="85">
        <v>-0.35699999999999998</v>
      </c>
      <c r="K285" s="85">
        <v>0.09</v>
      </c>
      <c r="L285" s="118">
        <v>10.897</v>
      </c>
      <c r="M285" s="166">
        <v>0</v>
      </c>
      <c r="N285" s="166">
        <v>0</v>
      </c>
      <c r="O285" s="166">
        <v>0</v>
      </c>
      <c r="P285" s="166">
        <v>0</v>
      </c>
      <c r="Q285" s="118">
        <v>0</v>
      </c>
      <c r="R285" s="166">
        <v>0</v>
      </c>
      <c r="S285" s="166">
        <v>0</v>
      </c>
      <c r="T285" s="166">
        <v>0</v>
      </c>
      <c r="U285" s="166">
        <v>0</v>
      </c>
      <c r="V285" s="118">
        <v>0</v>
      </c>
      <c r="W285" s="166">
        <v>0</v>
      </c>
      <c r="X285" s="166">
        <v>0</v>
      </c>
      <c r="Y285" s="166">
        <v>0</v>
      </c>
      <c r="Z285" s="166">
        <v>0</v>
      </c>
      <c r="AA285" s="118">
        <v>0</v>
      </c>
      <c r="AB285" s="118">
        <v>0</v>
      </c>
      <c r="AC285" s="166">
        <v>0</v>
      </c>
      <c r="AD285" s="166">
        <v>0</v>
      </c>
      <c r="AE285" s="166">
        <v>0</v>
      </c>
      <c r="AF285" s="118">
        <v>0</v>
      </c>
      <c r="AH285" s="207">
        <v>0</v>
      </c>
      <c r="AI285" s="196" t="str">
        <f t="shared" si="166"/>
        <v>ns</v>
      </c>
      <c r="AJ285" s="199"/>
      <c r="AK285" s="207">
        <v>0</v>
      </c>
      <c r="AL285" s="196" t="str">
        <f t="shared" si="167"/>
        <v>ns</v>
      </c>
      <c r="AM285" s="199"/>
      <c r="AN285" s="207">
        <v>0</v>
      </c>
      <c r="AO285" s="196" t="str">
        <f t="shared" si="177"/>
        <v>ns</v>
      </c>
      <c r="AS285" s="146" t="b">
        <f t="shared" si="168"/>
        <v>1</v>
      </c>
      <c r="AT285" s="146" t="b">
        <f t="shared" si="169"/>
        <v>1</v>
      </c>
      <c r="AU285" s="146" t="b">
        <f t="shared" si="170"/>
        <v>1</v>
      </c>
      <c r="AV285" s="146" t="b">
        <f t="shared" si="171"/>
        <v>1</v>
      </c>
    </row>
    <row r="286" spans="1:49" ht="13">
      <c r="A286" s="26" t="s">
        <v>327</v>
      </c>
      <c r="B286" s="33" t="s">
        <v>62</v>
      </c>
      <c r="C286" s="73">
        <v>327</v>
      </c>
      <c r="D286" s="73">
        <v>83</v>
      </c>
      <c r="E286" s="73">
        <v>294</v>
      </c>
      <c r="F286" s="73">
        <v>51</v>
      </c>
      <c r="G286" s="74">
        <f t="shared" si="165"/>
        <v>755</v>
      </c>
      <c r="H286" s="73">
        <v>141.49100000000001</v>
      </c>
      <c r="I286" s="73">
        <v>337.40799999999996</v>
      </c>
      <c r="J286" s="87">
        <v>496.47200000000004</v>
      </c>
      <c r="K286" s="87">
        <v>254.17493599999997</v>
      </c>
      <c r="L286" s="74">
        <v>1229.545936</v>
      </c>
      <c r="M286" s="169">
        <v>338.75700000000001</v>
      </c>
      <c r="N286" s="169">
        <v>415.36003066200004</v>
      </c>
      <c r="O286" s="169">
        <v>268.06694733604877</v>
      </c>
      <c r="P286" s="169">
        <v>258.77999999999997</v>
      </c>
      <c r="Q286" s="74">
        <v>1280.9639779980487</v>
      </c>
      <c r="R286" s="169">
        <v>182.21542004455651</v>
      </c>
      <c r="S286" s="169">
        <v>509.48465723304963</v>
      </c>
      <c r="T286" s="169">
        <v>382.87032405142548</v>
      </c>
      <c r="U286" s="169">
        <v>275.24611325165614</v>
      </c>
      <c r="V286" s="74">
        <v>1349.8165145806879</v>
      </c>
      <c r="W286" s="169">
        <v>218.86227012810045</v>
      </c>
      <c r="X286" s="169">
        <v>425.84616291754986</v>
      </c>
      <c r="Y286" s="169">
        <v>441.62200000000001</v>
      </c>
      <c r="Z286" s="169">
        <v>381.93680000000001</v>
      </c>
      <c r="AA286" s="74">
        <v>1468.2672330456503</v>
      </c>
      <c r="AB286" s="74">
        <v>188.88250369031792</v>
      </c>
      <c r="AC286" s="169">
        <v>407.77338300000002</v>
      </c>
      <c r="AD286" s="169">
        <v>313.52952200000004</v>
      </c>
      <c r="AE286" s="169">
        <v>310.20886359627445</v>
      </c>
      <c r="AF286" s="74">
        <v>1220.3942722865922</v>
      </c>
      <c r="AH286" s="210">
        <v>381.93680000000001</v>
      </c>
      <c r="AI286" s="196">
        <f t="shared" si="166"/>
        <v>-0.187800537690334</v>
      </c>
      <c r="AJ286" s="196"/>
      <c r="AK286" s="210">
        <v>313.52952200000004</v>
      </c>
      <c r="AL286" s="196">
        <f t="shared" si="167"/>
        <v>-1.059121444941824E-2</v>
      </c>
      <c r="AM286" s="196"/>
      <c r="AN286" s="210">
        <v>1349.8165145806879</v>
      </c>
      <c r="AO286" s="196">
        <f t="shared" si="177"/>
        <v>8.7753199924182512E-2</v>
      </c>
      <c r="AS286" s="146" t="b">
        <f t="shared" si="168"/>
        <v>0</v>
      </c>
      <c r="AT286" s="146" t="b">
        <f t="shared" si="169"/>
        <v>0</v>
      </c>
      <c r="AU286" s="146" t="b">
        <f t="shared" si="170"/>
        <v>1</v>
      </c>
      <c r="AV286" s="146" t="b">
        <f t="shared" si="171"/>
        <v>1</v>
      </c>
    </row>
    <row r="287" spans="1:49" ht="13">
      <c r="A287" s="26" t="s">
        <v>328</v>
      </c>
      <c r="B287" s="34" t="s">
        <v>64</v>
      </c>
      <c r="C287" s="113">
        <v>-7</v>
      </c>
      <c r="D287" s="113">
        <v>-1</v>
      </c>
      <c r="E287" s="113">
        <v>-7</v>
      </c>
      <c r="F287" s="113">
        <v>-1</v>
      </c>
      <c r="G287" s="118">
        <f t="shared" si="165"/>
        <v>-16</v>
      </c>
      <c r="H287" s="113">
        <v>-3.3279999999999998</v>
      </c>
      <c r="I287" s="113">
        <v>-4.5199999999999996</v>
      </c>
      <c r="J287" s="113">
        <v>-15.668799999999999</v>
      </c>
      <c r="K287" s="113">
        <v>-3.6249280000000002</v>
      </c>
      <c r="L287" s="118">
        <v>-27.141728000000001</v>
      </c>
      <c r="M287" s="166">
        <v>-7.6300000000000008</v>
      </c>
      <c r="N287" s="166">
        <v>-7.9595171999999996</v>
      </c>
      <c r="O287" s="166">
        <v>-5.1195821255938796</v>
      </c>
      <c r="P287" s="166">
        <v>-6.0890000000000004</v>
      </c>
      <c r="Q287" s="118">
        <v>-26.798099325593878</v>
      </c>
      <c r="R287" s="166">
        <v>-3.8029832409802431</v>
      </c>
      <c r="S287" s="166">
        <v>-11.133194194967093</v>
      </c>
      <c r="T287" s="166">
        <v>-8.149729826346789</v>
      </c>
      <c r="U287" s="166">
        <v>-5.6859713255119315</v>
      </c>
      <c r="V287" s="118">
        <v>-28.771878587806054</v>
      </c>
      <c r="W287" s="166">
        <v>-4.8315447246682961</v>
      </c>
      <c r="X287" s="166">
        <v>-8.7667482330613637</v>
      </c>
      <c r="Y287" s="166">
        <v>-9.64</v>
      </c>
      <c r="Z287" s="166">
        <v>-9.8892861399999994</v>
      </c>
      <c r="AA287" s="118">
        <v>-33.127579097729658</v>
      </c>
      <c r="AB287" s="118">
        <v>-3.8489627322940896</v>
      </c>
      <c r="AC287" s="166">
        <v>-8.2722890000000007</v>
      </c>
      <c r="AD287" s="166">
        <v>-6.3809970000000007</v>
      </c>
      <c r="AE287" s="166">
        <v>-7.2825496177000009</v>
      </c>
      <c r="AF287" s="118">
        <v>-25.784798349994087</v>
      </c>
      <c r="AH287" s="207">
        <v>-9.8892861399999994</v>
      </c>
      <c r="AI287" s="196">
        <f t="shared" si="166"/>
        <v>-0.26359198079589585</v>
      </c>
      <c r="AJ287" s="196"/>
      <c r="AK287" s="207">
        <v>-6.3809970000000007</v>
      </c>
      <c r="AL287" s="196">
        <f t="shared" si="167"/>
        <v>0.14128710884835072</v>
      </c>
      <c r="AM287" s="196"/>
      <c r="AN287" s="207">
        <v>-28.771878587806054</v>
      </c>
      <c r="AO287" s="196">
        <f t="shared" si="177"/>
        <v>0.15138742145845185</v>
      </c>
      <c r="AS287" s="146" t="b">
        <f t="shared" si="168"/>
        <v>0</v>
      </c>
      <c r="AT287" s="146" t="b">
        <f t="shared" si="169"/>
        <v>0</v>
      </c>
      <c r="AU287" s="146" t="b">
        <f t="shared" si="170"/>
        <v>1</v>
      </c>
      <c r="AV287" s="146" t="b">
        <f t="shared" si="171"/>
        <v>1</v>
      </c>
    </row>
    <row r="288" spans="1:49" ht="13">
      <c r="A288" s="26" t="s">
        <v>329</v>
      </c>
      <c r="B288" s="41" t="s">
        <v>66</v>
      </c>
      <c r="C288" s="74">
        <v>320</v>
      </c>
      <c r="D288" s="74">
        <v>82</v>
      </c>
      <c r="E288" s="74">
        <v>287</v>
      </c>
      <c r="F288" s="74">
        <v>50</v>
      </c>
      <c r="G288" s="74">
        <f t="shared" si="165"/>
        <v>739</v>
      </c>
      <c r="H288" s="74">
        <v>138.16300000000001</v>
      </c>
      <c r="I288" s="74">
        <v>332.88799999999998</v>
      </c>
      <c r="J288" s="88">
        <v>480.8032</v>
      </c>
      <c r="K288" s="88">
        <v>250.55000799999999</v>
      </c>
      <c r="L288" s="74">
        <v>1202.4042079999999</v>
      </c>
      <c r="M288" s="170">
        <v>331.12700000000001</v>
      </c>
      <c r="N288" s="170">
        <v>407.40051346199999</v>
      </c>
      <c r="O288" s="170">
        <v>262.9473652104549</v>
      </c>
      <c r="P288" s="170">
        <v>252.691</v>
      </c>
      <c r="Q288" s="74">
        <v>1254.1658786724549</v>
      </c>
      <c r="R288" s="170">
        <v>178.41243680357627</v>
      </c>
      <c r="S288" s="170">
        <v>498.35146303808256</v>
      </c>
      <c r="T288" s="170">
        <v>374.72059422507874</v>
      </c>
      <c r="U288" s="170">
        <v>269.56014192614418</v>
      </c>
      <c r="V288" s="74">
        <v>1321.0446359928819</v>
      </c>
      <c r="W288" s="170">
        <v>214.03072540343214</v>
      </c>
      <c r="X288" s="170">
        <v>417.07941468448854</v>
      </c>
      <c r="Y288" s="170">
        <v>431.98199999999997</v>
      </c>
      <c r="Z288" s="170">
        <v>372.04751385999998</v>
      </c>
      <c r="AA288" s="74">
        <v>1435.1396539479206</v>
      </c>
      <c r="AB288" s="74">
        <v>185.03354095802382</v>
      </c>
      <c r="AC288" s="170">
        <v>399.50109399999997</v>
      </c>
      <c r="AD288" s="170">
        <v>307.14852499999995</v>
      </c>
      <c r="AE288" s="170">
        <v>302.92631397857446</v>
      </c>
      <c r="AF288" s="74">
        <v>1194.6094739365983</v>
      </c>
      <c r="AH288" s="210">
        <v>372.04751385999998</v>
      </c>
      <c r="AI288" s="196">
        <f t="shared" si="166"/>
        <v>-0.18578594751055255</v>
      </c>
      <c r="AJ288" s="196"/>
      <c r="AK288" s="210">
        <v>307.14852499999995</v>
      </c>
      <c r="AL288" s="196">
        <f t="shared" si="167"/>
        <v>-1.3746479887622787E-2</v>
      </c>
      <c r="AM288" s="196"/>
      <c r="AN288" s="210">
        <v>1321.0446359928819</v>
      </c>
      <c r="AO288" s="196">
        <f t="shared" si="177"/>
        <v>8.6367269391534274E-2</v>
      </c>
      <c r="AS288" s="146" t="b">
        <f t="shared" si="168"/>
        <v>0</v>
      </c>
      <c r="AT288" s="146" t="b">
        <f t="shared" si="169"/>
        <v>0</v>
      </c>
      <c r="AU288" s="146" t="b">
        <f t="shared" si="170"/>
        <v>1</v>
      </c>
      <c r="AV288" s="146" t="b">
        <f t="shared" si="171"/>
        <v>1</v>
      </c>
    </row>
    <row r="289" spans="1:49" ht="13">
      <c r="A289" s="127" t="s">
        <v>298</v>
      </c>
      <c r="B289" s="36" t="s">
        <v>299</v>
      </c>
      <c r="C289" s="110">
        <v>6</v>
      </c>
      <c r="D289" s="110">
        <v>82</v>
      </c>
      <c r="E289" s="110">
        <v>50</v>
      </c>
      <c r="F289" s="111">
        <f>F311+F333</f>
        <v>-62</v>
      </c>
      <c r="G289" s="112">
        <f t="shared" si="165"/>
        <v>76</v>
      </c>
      <c r="H289" s="111">
        <f t="shared" ref="H289:X289" si="178">H311+H333</f>
        <v>0</v>
      </c>
      <c r="I289" s="111">
        <f t="shared" si="178"/>
        <v>0</v>
      </c>
      <c r="J289" s="111">
        <f t="shared" si="178"/>
        <v>0</v>
      </c>
      <c r="K289" s="111">
        <f t="shared" si="178"/>
        <v>0</v>
      </c>
      <c r="L289" s="112">
        <f t="shared" si="178"/>
        <v>0</v>
      </c>
      <c r="M289" s="111">
        <f t="shared" si="178"/>
        <v>0</v>
      </c>
      <c r="N289" s="111">
        <f t="shared" si="178"/>
        <v>0</v>
      </c>
      <c r="O289" s="111">
        <f t="shared" si="178"/>
        <v>0</v>
      </c>
      <c r="P289" s="111">
        <f t="shared" si="178"/>
        <v>0</v>
      </c>
      <c r="Q289" s="112">
        <f t="shared" si="178"/>
        <v>0</v>
      </c>
      <c r="R289" s="111">
        <f t="shared" si="178"/>
        <v>0</v>
      </c>
      <c r="S289" s="111">
        <f t="shared" si="178"/>
        <v>0</v>
      </c>
      <c r="T289" s="111">
        <f t="shared" si="178"/>
        <v>0</v>
      </c>
      <c r="U289" s="111">
        <f t="shared" si="178"/>
        <v>0</v>
      </c>
      <c r="V289" s="112">
        <f t="shared" si="178"/>
        <v>0</v>
      </c>
      <c r="W289" s="111">
        <f t="shared" ref="W289" si="179">W311+W333</f>
        <v>0</v>
      </c>
      <c r="X289" s="111">
        <f t="shared" si="178"/>
        <v>0</v>
      </c>
      <c r="Y289" s="111">
        <f t="shared" ref="Y289:AA289" si="180">Y311+Y333</f>
        <v>0</v>
      </c>
      <c r="Z289" s="111">
        <f t="shared" si="180"/>
        <v>0</v>
      </c>
      <c r="AA289" s="112">
        <f t="shared" si="180"/>
        <v>0</v>
      </c>
      <c r="AB289" s="112">
        <f t="shared" ref="AB289:AC289" si="181">AB311+AB333</f>
        <v>0</v>
      </c>
      <c r="AC289" s="111">
        <f t="shared" si="181"/>
        <v>0</v>
      </c>
      <c r="AD289" s="111">
        <f t="shared" ref="AD289:AF289" si="182">AD311+AD333</f>
        <v>0</v>
      </c>
      <c r="AE289" s="111">
        <f t="shared" si="182"/>
        <v>0</v>
      </c>
      <c r="AF289" s="112">
        <f t="shared" si="182"/>
        <v>0</v>
      </c>
      <c r="AG289" s="67"/>
      <c r="AH289" s="200">
        <f>AH311+AH333</f>
        <v>0</v>
      </c>
      <c r="AI289" s="196" t="str">
        <f t="shared" ref="AI289" si="183">IF(ISERROR($AC289/AH289),"ns",IF($AC289/AH289&gt;200%,"x"&amp;(ROUND($AC289/AH289,1)),IF($AC289/AH289&lt;0,"ns",$AC289/AH289-1)))</f>
        <v>ns</v>
      </c>
      <c r="AJ289" s="201"/>
      <c r="AK289" s="200">
        <f>AK311+AK333</f>
        <v>0</v>
      </c>
      <c r="AL289" s="201" t="str">
        <f t="shared" ref="AL289" si="184">IF(ISERROR($AC289/AK289),"ns",IF($AC289/AK289&gt;200%,"x"&amp;(ROUND($AC289/AK289,1)),IF($AC289/AK289&lt;0,"ns",$AC289/AK289-1)))</f>
        <v>ns</v>
      </c>
      <c r="AM289" s="201"/>
      <c r="AN289" s="200">
        <f>AN311+AN333</f>
        <v>0</v>
      </c>
      <c r="AO289" s="196" t="str">
        <f t="shared" si="177"/>
        <v>ns</v>
      </c>
      <c r="AP289" s="202"/>
      <c r="AQ289" s="202"/>
      <c r="AR289" s="202"/>
      <c r="AS289" s="202" t="b">
        <f t="shared" si="168"/>
        <v>1</v>
      </c>
      <c r="AT289" s="202" t="b">
        <f t="shared" si="169"/>
        <v>1</v>
      </c>
      <c r="AU289" s="202" t="b">
        <f t="shared" si="170"/>
        <v>1</v>
      </c>
      <c r="AV289" s="202" t="b">
        <f t="shared" si="171"/>
        <v>1</v>
      </c>
      <c r="AW289" s="202"/>
    </row>
    <row r="290" spans="1:49" ht="13">
      <c r="A290" s="26"/>
      <c r="J290" s="113"/>
      <c r="K290" s="113"/>
      <c r="M290" s="165"/>
      <c r="N290" s="165"/>
      <c r="O290" s="165"/>
      <c r="P290" s="165"/>
      <c r="R290" s="165"/>
      <c r="S290" s="165"/>
      <c r="T290" s="165"/>
      <c r="U290" s="165"/>
      <c r="W290" s="165"/>
      <c r="X290" s="165"/>
      <c r="Y290" s="165"/>
      <c r="Z290" s="165"/>
      <c r="AA290" s="165"/>
      <c r="AB290" s="165"/>
      <c r="AC290" s="165"/>
      <c r="AD290" s="165"/>
      <c r="AE290" s="165"/>
      <c r="AF290" s="165"/>
      <c r="AH290" s="208"/>
      <c r="AI290" s="205"/>
      <c r="AJ290" s="205"/>
      <c r="AK290" s="208"/>
      <c r="AL290" s="205"/>
      <c r="AM290" s="205"/>
      <c r="AN290" s="208"/>
      <c r="AO290" s="205"/>
    </row>
    <row r="291" spans="1:49" ht="16" thickBot="1">
      <c r="A291" s="26"/>
      <c r="B291" s="131" t="s">
        <v>330</v>
      </c>
      <c r="C291" s="132"/>
      <c r="D291" s="132"/>
      <c r="E291" s="132"/>
      <c r="F291" s="132"/>
      <c r="G291" s="132"/>
      <c r="H291" s="132"/>
      <c r="I291" s="132"/>
      <c r="J291" s="132"/>
      <c r="K291" s="132"/>
      <c r="L291" s="132"/>
      <c r="M291" s="187"/>
      <c r="N291" s="187"/>
      <c r="O291" s="187"/>
      <c r="P291" s="187"/>
      <c r="Q291" s="132"/>
      <c r="R291" s="187"/>
      <c r="S291" s="187"/>
      <c r="T291" s="187"/>
      <c r="U291" s="187"/>
      <c r="V291" s="132"/>
      <c r="W291" s="187"/>
      <c r="X291" s="187"/>
      <c r="Y291" s="187"/>
      <c r="Z291" s="187"/>
      <c r="AA291" s="187"/>
      <c r="AB291" s="187"/>
      <c r="AC291" s="187"/>
      <c r="AD291" s="187"/>
      <c r="AE291" s="187"/>
      <c r="AF291" s="187"/>
      <c r="AH291" s="225"/>
      <c r="AI291" s="205"/>
      <c r="AJ291" s="205"/>
      <c r="AK291" s="225"/>
      <c r="AL291" s="205"/>
      <c r="AM291" s="205"/>
      <c r="AN291" s="225"/>
      <c r="AO291" s="205"/>
    </row>
    <row r="292" spans="1:49" ht="13">
      <c r="A292" s="26"/>
      <c r="M292" s="156"/>
      <c r="N292" s="156"/>
      <c r="AI292" s="205"/>
      <c r="AJ292" s="205"/>
      <c r="AL292" s="205"/>
      <c r="AM292" s="205"/>
      <c r="AO292" s="205"/>
    </row>
    <row r="293" spans="1:49" ht="26">
      <c r="A293" s="26"/>
      <c r="B293" s="133" t="s">
        <v>36</v>
      </c>
      <c r="C293" s="134" t="str">
        <f t="shared" ref="C293:AF293" si="185">C$14</f>
        <v>Q1-15
Underlying</v>
      </c>
      <c r="D293" s="134" t="str">
        <f t="shared" si="185"/>
        <v>Q2-15
Underlying</v>
      </c>
      <c r="E293" s="134" t="str">
        <f t="shared" si="185"/>
        <v>Q3-15
Underlying</v>
      </c>
      <c r="F293" s="134" t="str">
        <f t="shared" si="185"/>
        <v>Q4-15
Underlying</v>
      </c>
      <c r="G293" s="134" t="str">
        <f t="shared" si="185"/>
        <v>FY-2015
Underlying</v>
      </c>
      <c r="H293" s="134" t="str">
        <f t="shared" si="185"/>
        <v>Q1-16
Underlying</v>
      </c>
      <c r="I293" s="134" t="str">
        <f t="shared" si="185"/>
        <v>Q2-16
Underlying</v>
      </c>
      <c r="J293" s="134" t="str">
        <f t="shared" si="185"/>
        <v>Q3-16
Underlying</v>
      </c>
      <c r="K293" s="134" t="str">
        <f t="shared" si="185"/>
        <v>Q4-16
Underlying</v>
      </c>
      <c r="L293" s="134" t="str">
        <f t="shared" si="185"/>
        <v>FY-2016
Underlying</v>
      </c>
      <c r="M293" s="188" t="str">
        <f t="shared" si="185"/>
        <v>Q1-17
Underlying</v>
      </c>
      <c r="N293" s="188" t="str">
        <f t="shared" si="185"/>
        <v>Q2-17
Underlying</v>
      </c>
      <c r="O293" s="188" t="str">
        <f t="shared" si="185"/>
        <v>Q3-17
Underlying</v>
      </c>
      <c r="P293" s="188" t="str">
        <f t="shared" si="185"/>
        <v>Q4-17
Underlying</v>
      </c>
      <c r="Q293" s="134" t="str">
        <f t="shared" si="185"/>
        <v>FY-2017
Underlying</v>
      </c>
      <c r="R293" s="188" t="str">
        <f t="shared" si="185"/>
        <v>Q1-18
Underlying</v>
      </c>
      <c r="S293" s="188" t="str">
        <f t="shared" si="185"/>
        <v>Q2-18
Underlying</v>
      </c>
      <c r="T293" s="188" t="str">
        <f t="shared" si="185"/>
        <v>Q3-18
Underlying</v>
      </c>
      <c r="U293" s="188" t="str">
        <f t="shared" si="185"/>
        <v>Q4-18
Underlying</v>
      </c>
      <c r="V293" s="134" t="str">
        <f t="shared" si="185"/>
        <v>FY-2018
Underlying</v>
      </c>
      <c r="W293" s="188" t="str">
        <f t="shared" si="185"/>
        <v>Q1-19
Underlying</v>
      </c>
      <c r="X293" s="188" t="str">
        <f t="shared" si="185"/>
        <v>Q2-19
Underlying</v>
      </c>
      <c r="Y293" s="188" t="str">
        <f t="shared" si="185"/>
        <v>Q3-19
Underlying</v>
      </c>
      <c r="Z293" s="188" t="str">
        <f t="shared" si="185"/>
        <v>Q4-19
Underlying</v>
      </c>
      <c r="AA293" s="188" t="str">
        <f t="shared" si="185"/>
        <v>FY-2019
Underlying</v>
      </c>
      <c r="AB293" s="188" t="str">
        <f t="shared" si="185"/>
        <v>Q1-20
Underlying</v>
      </c>
      <c r="AC293" s="188" t="str">
        <f t="shared" si="185"/>
        <v>Q2-20
Underlying</v>
      </c>
      <c r="AD293" s="188" t="str">
        <f t="shared" si="185"/>
        <v>Q3-20
Underlying</v>
      </c>
      <c r="AE293" s="188" t="str">
        <f t="shared" si="185"/>
        <v>Q4-20
Underlying</v>
      </c>
      <c r="AF293" s="188" t="str">
        <f t="shared" si="185"/>
        <v>FY-2020
Underlying</v>
      </c>
      <c r="AH293" s="162" t="str">
        <f t="shared" ref="AH293" si="186">AH$14</f>
        <v>Q4-19
Underlying</v>
      </c>
      <c r="AI293" s="163" t="str">
        <f>AI$14</f>
        <v>Q4/Q4</v>
      </c>
      <c r="AJ293" s="163"/>
      <c r="AK293" s="162" t="str">
        <f>AK$14</f>
        <v>Q3-20
Underlying</v>
      </c>
      <c r="AL293" s="163" t="str">
        <f>AL$14</f>
        <v>Q4/Q3</v>
      </c>
      <c r="AM293" s="163"/>
      <c r="AN293" s="162" t="str">
        <f>AN$14</f>
        <v>FY-2018
Underlying</v>
      </c>
      <c r="AO293" s="163" t="str">
        <f>AO$14</f>
        <v>FY/FY</v>
      </c>
    </row>
    <row r="294" spans="1:49" ht="13">
      <c r="A294" s="26"/>
      <c r="B294" s="31"/>
      <c r="M294" s="156"/>
      <c r="N294" s="156"/>
      <c r="AI294" s="205"/>
      <c r="AJ294" s="205"/>
      <c r="AL294" s="205"/>
      <c r="AM294" s="205"/>
      <c r="AO294" s="205"/>
    </row>
    <row r="295" spans="1:49" ht="13">
      <c r="A295" s="120" t="s">
        <v>331</v>
      </c>
      <c r="B295" s="44" t="s">
        <v>38</v>
      </c>
      <c r="C295" s="121">
        <v>548</v>
      </c>
      <c r="D295" s="121">
        <v>611</v>
      </c>
      <c r="E295" s="121">
        <v>538</v>
      </c>
      <c r="F295" s="121">
        <v>490</v>
      </c>
      <c r="G295" s="90">
        <f t="shared" ref="G295:G311" si="187">SUM(C295:F295)</f>
        <v>2187</v>
      </c>
      <c r="H295" s="121">
        <v>526.16999999999996</v>
      </c>
      <c r="I295" s="121">
        <v>569.97</v>
      </c>
      <c r="J295" s="121">
        <v>582.00300000000004</v>
      </c>
      <c r="K295" s="173">
        <v>540.66500000000008</v>
      </c>
      <c r="L295" s="90">
        <v>2218.808</v>
      </c>
      <c r="M295" s="174">
        <v>609.78099999999995</v>
      </c>
      <c r="N295" s="174">
        <v>594.31099999999992</v>
      </c>
      <c r="O295" s="174">
        <v>519.48800000000006</v>
      </c>
      <c r="P295" s="174">
        <v>581.79100000000005</v>
      </c>
      <c r="Q295" s="90">
        <v>2305.3709999999996</v>
      </c>
      <c r="R295" s="174">
        <v>578.42500000000007</v>
      </c>
      <c r="S295" s="174">
        <v>673.12299999999993</v>
      </c>
      <c r="T295" s="174">
        <v>651.76100040637084</v>
      </c>
      <c r="U295" s="174">
        <v>577.92200000223272</v>
      </c>
      <c r="V295" s="90">
        <v>2481.2310004086039</v>
      </c>
      <c r="W295" s="174">
        <v>617.65</v>
      </c>
      <c r="X295" s="174">
        <v>680.23900000000003</v>
      </c>
      <c r="Y295" s="174">
        <v>631.22399999999993</v>
      </c>
      <c r="Z295" s="174">
        <v>589.03300000000002</v>
      </c>
      <c r="AA295" s="90">
        <v>2518.1460000000002</v>
      </c>
      <c r="AB295" s="90">
        <v>599.65099999999995</v>
      </c>
      <c r="AC295" s="174">
        <v>719.58399999999995</v>
      </c>
      <c r="AD295" s="174">
        <v>609.81899999999996</v>
      </c>
      <c r="AE295" s="174">
        <v>612.18600000000004</v>
      </c>
      <c r="AF295" s="90">
        <v>2541.2400000000002</v>
      </c>
      <c r="AG295" s="240"/>
      <c r="AH295" s="212">
        <v>589.03300000000002</v>
      </c>
      <c r="AI295" s="196">
        <f t="shared" ref="AI295:AI310" si="188">IF(ISERROR($AE295/AH295),"ns",IF($AE295/AH295&gt;200%,"x"&amp;(ROUND($AE295/AH295,1)),IF($AE295/AH295&lt;0,"ns",$AE295/AH295-1)))</f>
        <v>3.9306796053871329E-2</v>
      </c>
      <c r="AJ295" s="213"/>
      <c r="AK295" s="212">
        <v>609.81899999999996</v>
      </c>
      <c r="AL295" s="196">
        <f t="shared" ref="AL295:AL310" si="189">IF(ISERROR($AE295/AK295),"ns",IF($AE295/AK295&gt;200%,"x"&amp;(ROUND($AE295/AK295,1)),IF($AE295/AK295&lt;0,"ns",$AE295/AK295-1)))</f>
        <v>3.881479586566039E-3</v>
      </c>
      <c r="AM295" s="213"/>
      <c r="AN295" s="212">
        <v>2481.2310004086039</v>
      </c>
      <c r="AO295" s="196">
        <f>IF(ISERROR($AA295/AN295),"ns",IF($AA295/AN295&gt;200%,"x"&amp;(ROUND($AA295/AN295,1)),IF($AA295/AN295&lt;0,"ns",$AA295/AN295-1)))</f>
        <v>1.4877695621776876E-2</v>
      </c>
      <c r="AP295" s="214"/>
      <c r="AQ295" s="214"/>
      <c r="AR295" s="214"/>
      <c r="AS295" s="214" t="b">
        <f t="shared" ref="AS295:AS311" si="190">AH295=X295</f>
        <v>0</v>
      </c>
      <c r="AT295" s="214" t="b">
        <f t="shared" ref="AT295:AT311" si="191">AK295=AB295</f>
        <v>0</v>
      </c>
      <c r="AU295" s="214" t="b">
        <f t="shared" ref="AU295:AU311" si="192">AN295=V295</f>
        <v>1</v>
      </c>
      <c r="AV295" s="214" t="b">
        <f t="shared" ref="AV295:AV311" si="193">V295=(R:R+S:S+T:T+U:U)</f>
        <v>1</v>
      </c>
      <c r="AW295" s="214"/>
    </row>
    <row r="296" spans="1:49" ht="13">
      <c r="A296" s="122" t="s">
        <v>332</v>
      </c>
      <c r="B296" s="46" t="s">
        <v>333</v>
      </c>
      <c r="C296" s="123">
        <v>-4</v>
      </c>
      <c r="D296" s="123">
        <v>25</v>
      </c>
      <c r="E296" s="123">
        <v>36</v>
      </c>
      <c r="F296" s="123">
        <v>-9</v>
      </c>
      <c r="G296" s="91">
        <f t="shared" si="187"/>
        <v>48</v>
      </c>
      <c r="H296" s="123">
        <v>0</v>
      </c>
      <c r="I296" s="123">
        <v>0</v>
      </c>
      <c r="J296" s="123">
        <v>0</v>
      </c>
      <c r="K296" s="175">
        <v>0</v>
      </c>
      <c r="L296" s="91">
        <v>0</v>
      </c>
      <c r="M296" s="176">
        <v>0</v>
      </c>
      <c r="N296" s="176">
        <v>0</v>
      </c>
      <c r="O296" s="176">
        <v>0</v>
      </c>
      <c r="P296" s="176">
        <v>0</v>
      </c>
      <c r="Q296" s="91">
        <v>0</v>
      </c>
      <c r="R296" s="176">
        <v>0</v>
      </c>
      <c r="S296" s="176">
        <v>0</v>
      </c>
      <c r="T296" s="176">
        <v>0</v>
      </c>
      <c r="U296" s="176">
        <v>0</v>
      </c>
      <c r="V296" s="91">
        <v>0</v>
      </c>
      <c r="W296" s="176">
        <v>0</v>
      </c>
      <c r="X296" s="176">
        <v>0</v>
      </c>
      <c r="Y296" s="176">
        <v>0</v>
      </c>
      <c r="Z296" s="176">
        <v>0</v>
      </c>
      <c r="AA296" s="91">
        <v>0</v>
      </c>
      <c r="AB296" s="91">
        <v>0</v>
      </c>
      <c r="AC296" s="176">
        <v>0</v>
      </c>
      <c r="AD296" s="176">
        <v>0</v>
      </c>
      <c r="AE296" s="176">
        <v>0</v>
      </c>
      <c r="AF296" s="91">
        <v>0</v>
      </c>
      <c r="AG296" s="241"/>
      <c r="AH296" s="215">
        <v>0</v>
      </c>
      <c r="AI296" s="196" t="str">
        <f t="shared" si="188"/>
        <v>ns</v>
      </c>
      <c r="AJ296" s="216"/>
      <c r="AK296" s="215">
        <v>0</v>
      </c>
      <c r="AL296" s="196" t="str">
        <f t="shared" si="189"/>
        <v>ns</v>
      </c>
      <c r="AM296" s="216"/>
      <c r="AN296" s="215">
        <v>0</v>
      </c>
      <c r="AO296" s="196" t="str">
        <f t="shared" ref="AO296:AO311" si="194">IF(ISERROR($AA296/AN296),"ns",IF($AA296/AN296&gt;200%,"x"&amp;(ROUND($AA296/AN296,1)),IF($AA296/AN296&lt;0,"ns",$AA296/AN296-1)))</f>
        <v>ns</v>
      </c>
      <c r="AP296" s="214"/>
      <c r="AQ296" s="214"/>
      <c r="AR296" s="214"/>
      <c r="AS296" s="214" t="b">
        <f t="shared" si="190"/>
        <v>1</v>
      </c>
      <c r="AT296" s="214" t="b">
        <f t="shared" si="191"/>
        <v>1</v>
      </c>
      <c r="AU296" s="214" t="b">
        <f t="shared" si="192"/>
        <v>1</v>
      </c>
      <c r="AV296" s="214" t="b">
        <f t="shared" si="193"/>
        <v>1</v>
      </c>
      <c r="AW296" s="214"/>
    </row>
    <row r="297" spans="1:49" ht="13">
      <c r="A297" s="26" t="s">
        <v>334</v>
      </c>
      <c r="B297" s="34" t="s">
        <v>40</v>
      </c>
      <c r="C297" s="113">
        <v>-266</v>
      </c>
      <c r="D297" s="113">
        <v>-221</v>
      </c>
      <c r="E297" s="113">
        <v>-217</v>
      </c>
      <c r="F297" s="113">
        <v>-236</v>
      </c>
      <c r="G297" s="118">
        <f t="shared" si="187"/>
        <v>-940</v>
      </c>
      <c r="H297" s="107">
        <v>-277.983</v>
      </c>
      <c r="I297" s="107">
        <v>-220.42599999999999</v>
      </c>
      <c r="J297" s="107">
        <v>-232.96299999999999</v>
      </c>
      <c r="K297" s="107">
        <v>-241.375</v>
      </c>
      <c r="L297" s="108">
        <v>-972.74699999999996</v>
      </c>
      <c r="M297" s="107">
        <v>-287.12200000000001</v>
      </c>
      <c r="N297" s="107">
        <v>-218.74600000000001</v>
      </c>
      <c r="O297" s="107">
        <v>-220.01400000000001</v>
      </c>
      <c r="P297" s="107">
        <v>-237.892</v>
      </c>
      <c r="Q297" s="108">
        <v>-963.774</v>
      </c>
      <c r="R297" s="107">
        <v>-287.21199999999999</v>
      </c>
      <c r="S297" s="107">
        <v>-250.27799999999999</v>
      </c>
      <c r="T297" s="107">
        <v>-234.518</v>
      </c>
      <c r="U297" s="107">
        <v>-241.23</v>
      </c>
      <c r="V297" s="108">
        <v>-1013.2380000000001</v>
      </c>
      <c r="W297" s="107">
        <v>-294.44799999999998</v>
      </c>
      <c r="X297" s="107">
        <v>-238.01900000000001</v>
      </c>
      <c r="Y297" s="107">
        <v>-251.57900000000001</v>
      </c>
      <c r="Z297" s="107">
        <v>-277.21699999999998</v>
      </c>
      <c r="AA297" s="108">
        <v>-1061.2629999999999</v>
      </c>
      <c r="AB297" s="108">
        <v>-321.30999999999995</v>
      </c>
      <c r="AC297" s="107">
        <v>-294.51</v>
      </c>
      <c r="AD297" s="107">
        <v>-271.18700000000001</v>
      </c>
      <c r="AE297" s="107">
        <v>-268.26400000000001</v>
      </c>
      <c r="AF297" s="108">
        <v>-1155.271</v>
      </c>
      <c r="AH297" s="207">
        <v>-277.21699999999998</v>
      </c>
      <c r="AI297" s="196">
        <f t="shared" si="188"/>
        <v>-3.2295999163110434E-2</v>
      </c>
      <c r="AJ297" s="199"/>
      <c r="AK297" s="207">
        <v>-271.18700000000001</v>
      </c>
      <c r="AL297" s="196">
        <f t="shared" si="189"/>
        <v>-1.0778540269260728E-2</v>
      </c>
      <c r="AM297" s="199"/>
      <c r="AN297" s="207">
        <v>-1013.2380000000001</v>
      </c>
      <c r="AO297" s="196">
        <f t="shared" si="194"/>
        <v>4.7397551216989298E-2</v>
      </c>
      <c r="AS297" s="146" t="b">
        <f t="shared" si="190"/>
        <v>0</v>
      </c>
      <c r="AT297" s="146" t="b">
        <f t="shared" si="191"/>
        <v>0</v>
      </c>
      <c r="AU297" s="146" t="b">
        <f t="shared" si="192"/>
        <v>1</v>
      </c>
      <c r="AV297" s="146" t="b">
        <f t="shared" si="193"/>
        <v>1</v>
      </c>
    </row>
    <row r="298" spans="1:49" ht="13">
      <c r="A298" s="109" t="s">
        <v>335</v>
      </c>
      <c r="B298" s="36" t="s">
        <v>42</v>
      </c>
      <c r="C298" s="110"/>
      <c r="D298" s="110"/>
      <c r="E298" s="110"/>
      <c r="F298" s="111"/>
      <c r="G298" s="112"/>
      <c r="H298" s="111">
        <v>-124.7</v>
      </c>
      <c r="I298" s="111">
        <v>-16.089999999999982</v>
      </c>
      <c r="J298" s="111">
        <v>0</v>
      </c>
      <c r="K298" s="111">
        <v>0</v>
      </c>
      <c r="L298" s="112">
        <v>-140.79</v>
      </c>
      <c r="M298" s="111">
        <v>-31</v>
      </c>
      <c r="N298" s="111">
        <v>-7.6799999999999784</v>
      </c>
      <c r="O298" s="111">
        <v>0</v>
      </c>
      <c r="P298" s="111">
        <v>0</v>
      </c>
      <c r="Q298" s="112">
        <v>-38.679999999999978</v>
      </c>
      <c r="R298" s="111">
        <v>-45.517160815037094</v>
      </c>
      <c r="S298" s="111">
        <v>-0.92126248356134699</v>
      </c>
      <c r="T298" s="111">
        <v>0</v>
      </c>
      <c r="U298" s="111">
        <v>0</v>
      </c>
      <c r="V298" s="112">
        <v>-46.438423298598444</v>
      </c>
      <c r="W298" s="111">
        <v>-44.456887504354</v>
      </c>
      <c r="X298" s="111">
        <v>-0.79229824041019725</v>
      </c>
      <c r="Y298" s="111">
        <v>0</v>
      </c>
      <c r="Z298" s="111">
        <v>1.5398418895529176E-7</v>
      </c>
      <c r="AA298" s="112">
        <v>-45.249185590780009</v>
      </c>
      <c r="AB298" s="112">
        <v>-55.649616593457296</v>
      </c>
      <c r="AC298" s="111">
        <v>-14.856530344256612</v>
      </c>
      <c r="AD298" s="111">
        <v>0</v>
      </c>
      <c r="AE298" s="111">
        <v>0</v>
      </c>
      <c r="AF298" s="112">
        <v>-70.506146937713908</v>
      </c>
      <c r="AG298" s="67"/>
      <c r="AH298" s="200">
        <v>1.5398418895529176E-7</v>
      </c>
      <c r="AI298" s="196">
        <f t="shared" si="188"/>
        <v>-1</v>
      </c>
      <c r="AJ298" s="201"/>
      <c r="AK298" s="200">
        <v>0</v>
      </c>
      <c r="AL298" s="196" t="str">
        <f t="shared" si="189"/>
        <v>ns</v>
      </c>
      <c r="AM298" s="201"/>
      <c r="AN298" s="200">
        <v>-46.438423298598444</v>
      </c>
      <c r="AO298" s="196">
        <f t="shared" si="194"/>
        <v>-2.5608916568326423E-2</v>
      </c>
      <c r="AP298" s="202"/>
      <c r="AQ298" s="202"/>
      <c r="AR298" s="202"/>
      <c r="AS298" s="202" t="b">
        <f t="shared" si="190"/>
        <v>0</v>
      </c>
      <c r="AT298" s="202" t="b">
        <f t="shared" si="191"/>
        <v>0</v>
      </c>
      <c r="AU298" s="202" t="b">
        <f t="shared" si="192"/>
        <v>1</v>
      </c>
      <c r="AV298" s="202" t="b">
        <f t="shared" si="193"/>
        <v>1</v>
      </c>
      <c r="AW298" s="202"/>
    </row>
    <row r="299" spans="1:49" ht="13">
      <c r="A299" s="26" t="s">
        <v>336</v>
      </c>
      <c r="B299" s="33" t="s">
        <v>44</v>
      </c>
      <c r="C299" s="73">
        <v>282</v>
      </c>
      <c r="D299" s="73">
        <v>390</v>
      </c>
      <c r="E299" s="73">
        <v>321</v>
      </c>
      <c r="F299" s="73">
        <v>254</v>
      </c>
      <c r="G299" s="74">
        <f t="shared" si="187"/>
        <v>1247</v>
      </c>
      <c r="H299" s="73">
        <v>248.18700000000001</v>
      </c>
      <c r="I299" s="73">
        <v>349.54399999999998</v>
      </c>
      <c r="J299" s="87">
        <v>349.04</v>
      </c>
      <c r="K299" s="87">
        <v>299.28999999999996</v>
      </c>
      <c r="L299" s="74">
        <v>1246.0610000000001</v>
      </c>
      <c r="M299" s="169">
        <v>322.65899999999999</v>
      </c>
      <c r="N299" s="169">
        <v>375.565</v>
      </c>
      <c r="O299" s="169">
        <v>299.47399999999999</v>
      </c>
      <c r="P299" s="169">
        <v>343.899</v>
      </c>
      <c r="Q299" s="74">
        <v>1341.597</v>
      </c>
      <c r="R299" s="169">
        <v>291.21300000000002</v>
      </c>
      <c r="S299" s="169">
        <v>422.84500000000003</v>
      </c>
      <c r="T299" s="169">
        <v>417.24300040637081</v>
      </c>
      <c r="U299" s="169">
        <v>336.6920000022327</v>
      </c>
      <c r="V299" s="74">
        <v>1467.9930004086034</v>
      </c>
      <c r="W299" s="169">
        <v>323.202</v>
      </c>
      <c r="X299" s="169">
        <v>442.22</v>
      </c>
      <c r="Y299" s="169">
        <v>379.64500000000004</v>
      </c>
      <c r="Z299" s="169">
        <v>311.81600000000003</v>
      </c>
      <c r="AA299" s="74">
        <v>1456.883</v>
      </c>
      <c r="AB299" s="74">
        <v>278.34100000000001</v>
      </c>
      <c r="AC299" s="169">
        <v>425.07399999999996</v>
      </c>
      <c r="AD299" s="169">
        <v>338.63200000000001</v>
      </c>
      <c r="AE299" s="169">
        <v>343.92200000000003</v>
      </c>
      <c r="AF299" s="74">
        <v>1385.9690000000001</v>
      </c>
      <c r="AH299" s="210">
        <v>311.81600000000003</v>
      </c>
      <c r="AI299" s="196">
        <f t="shared" si="188"/>
        <v>0.10296456884829519</v>
      </c>
      <c r="AJ299" s="196"/>
      <c r="AK299" s="210">
        <v>338.63200000000001</v>
      </c>
      <c r="AL299" s="196">
        <f t="shared" si="189"/>
        <v>1.5621677809539714E-2</v>
      </c>
      <c r="AM299" s="196"/>
      <c r="AN299" s="210">
        <v>1467.9930004086034</v>
      </c>
      <c r="AO299" s="196">
        <f t="shared" si="194"/>
        <v>-7.5681562551803694E-3</v>
      </c>
      <c r="AS299" s="146" t="b">
        <f t="shared" si="190"/>
        <v>0</v>
      </c>
      <c r="AT299" s="146" t="b">
        <f t="shared" si="191"/>
        <v>0</v>
      </c>
      <c r="AU299" s="146" t="b">
        <f t="shared" si="192"/>
        <v>1</v>
      </c>
      <c r="AV299" s="146" t="b">
        <f t="shared" si="193"/>
        <v>1</v>
      </c>
    </row>
    <row r="300" spans="1:49" ht="13">
      <c r="A300" s="26" t="s">
        <v>337</v>
      </c>
      <c r="B300" s="34" t="s">
        <v>46</v>
      </c>
      <c r="C300" s="113">
        <v>-79</v>
      </c>
      <c r="D300" s="113">
        <v>-351</v>
      </c>
      <c r="E300" s="113">
        <v>-79</v>
      </c>
      <c r="F300" s="113">
        <v>-70</v>
      </c>
      <c r="G300" s="118">
        <f t="shared" si="187"/>
        <v>-579</v>
      </c>
      <c r="H300" s="107">
        <v>-111.346</v>
      </c>
      <c r="I300" s="107">
        <v>-135.46199999999999</v>
      </c>
      <c r="J300" s="107">
        <v>-177.29300000000001</v>
      </c>
      <c r="K300" s="107">
        <v>-87.71</v>
      </c>
      <c r="L300" s="108">
        <v>-511.81099999999998</v>
      </c>
      <c r="M300" s="107">
        <v>-139.917</v>
      </c>
      <c r="N300" s="107">
        <v>-73.97</v>
      </c>
      <c r="O300" s="107">
        <v>-16.707000000000001</v>
      </c>
      <c r="P300" s="107">
        <v>-29.344000000000001</v>
      </c>
      <c r="Q300" s="108">
        <v>-259.93799999999999</v>
      </c>
      <c r="R300" s="107">
        <v>-54.506</v>
      </c>
      <c r="S300" s="107">
        <v>50.890999999999998</v>
      </c>
      <c r="T300" s="107">
        <v>67.611000000000004</v>
      </c>
      <c r="U300" s="107">
        <v>18.411000000000001</v>
      </c>
      <c r="V300" s="108">
        <v>82.406999999999996</v>
      </c>
      <c r="W300" s="107">
        <v>6.1959999999999997</v>
      </c>
      <c r="X300" s="107">
        <v>-39.225999999999999</v>
      </c>
      <c r="Y300" s="107">
        <v>-40.268999999999998</v>
      </c>
      <c r="Z300" s="107">
        <v>-58.414999999999999</v>
      </c>
      <c r="AA300" s="108">
        <v>-131.714</v>
      </c>
      <c r="AB300" s="108">
        <v>-137.483</v>
      </c>
      <c r="AC300" s="107">
        <v>-312.18099999999998</v>
      </c>
      <c r="AD300" s="107">
        <v>-225.15299999999999</v>
      </c>
      <c r="AE300" s="107">
        <v>-121.496</v>
      </c>
      <c r="AF300" s="108">
        <v>-796.31299999999999</v>
      </c>
      <c r="AH300" s="207">
        <v>-58.414999999999999</v>
      </c>
      <c r="AI300" s="196" t="str">
        <f t="shared" si="188"/>
        <v>x2,1</v>
      </c>
      <c r="AJ300" s="199"/>
      <c r="AK300" s="207">
        <v>-225.15299999999999</v>
      </c>
      <c r="AL300" s="196">
        <f t="shared" si="189"/>
        <v>-0.46038471617078169</v>
      </c>
      <c r="AM300" s="199"/>
      <c r="AN300" s="207">
        <v>82.406999999999996</v>
      </c>
      <c r="AO300" s="196" t="str">
        <f t="shared" si="194"/>
        <v>ns</v>
      </c>
      <c r="AS300" s="146" t="b">
        <f t="shared" si="190"/>
        <v>0</v>
      </c>
      <c r="AT300" s="146" t="b">
        <f t="shared" si="191"/>
        <v>0</v>
      </c>
      <c r="AU300" s="146" t="b">
        <f t="shared" si="192"/>
        <v>1</v>
      </c>
      <c r="AV300" s="146" t="b">
        <f t="shared" si="193"/>
        <v>1</v>
      </c>
    </row>
    <row r="301" spans="1:49" ht="13">
      <c r="A301" s="109" t="s">
        <v>338</v>
      </c>
      <c r="B301" s="36" t="s">
        <v>48</v>
      </c>
      <c r="C301" s="110"/>
      <c r="D301" s="110"/>
      <c r="E301" s="110"/>
      <c r="F301" s="111"/>
      <c r="G301" s="112"/>
      <c r="H301" s="111">
        <v>0</v>
      </c>
      <c r="I301" s="111">
        <v>-25</v>
      </c>
      <c r="J301" s="111">
        <v>-25</v>
      </c>
      <c r="K301" s="111">
        <v>0</v>
      </c>
      <c r="L301" s="112">
        <v>-50</v>
      </c>
      <c r="M301" s="111">
        <v>-20</v>
      </c>
      <c r="N301" s="111">
        <v>0</v>
      </c>
      <c r="O301" s="111">
        <v>-37.5</v>
      </c>
      <c r="P301" s="111">
        <v>0</v>
      </c>
      <c r="Q301" s="112">
        <v>-57.5</v>
      </c>
      <c r="R301" s="111">
        <v>0</v>
      </c>
      <c r="S301" s="111">
        <v>0</v>
      </c>
      <c r="T301" s="111">
        <v>0</v>
      </c>
      <c r="U301" s="111">
        <v>0</v>
      </c>
      <c r="V301" s="112">
        <v>0</v>
      </c>
      <c r="W301" s="111">
        <v>0</v>
      </c>
      <c r="X301" s="111">
        <v>0</v>
      </c>
      <c r="Y301" s="111">
        <v>0</v>
      </c>
      <c r="Z301" s="111">
        <v>0</v>
      </c>
      <c r="AA301" s="112">
        <v>0</v>
      </c>
      <c r="AB301" s="112">
        <v>0</v>
      </c>
      <c r="AC301" s="111">
        <v>0</v>
      </c>
      <c r="AD301" s="111">
        <v>0</v>
      </c>
      <c r="AE301" s="111">
        <v>0</v>
      </c>
      <c r="AF301" s="112">
        <v>0</v>
      </c>
      <c r="AG301" s="67"/>
      <c r="AH301" s="200">
        <v>0</v>
      </c>
      <c r="AI301" s="196" t="str">
        <f t="shared" si="188"/>
        <v>ns</v>
      </c>
      <c r="AJ301" s="201"/>
      <c r="AK301" s="200">
        <v>0</v>
      </c>
      <c r="AL301" s="196" t="str">
        <f t="shared" si="189"/>
        <v>ns</v>
      </c>
      <c r="AM301" s="201"/>
      <c r="AN301" s="200">
        <v>0</v>
      </c>
      <c r="AO301" s="196" t="str">
        <f t="shared" si="194"/>
        <v>ns</v>
      </c>
      <c r="AP301" s="202"/>
      <c r="AQ301" s="202"/>
      <c r="AR301" s="202"/>
      <c r="AS301" s="202" t="b">
        <f t="shared" si="190"/>
        <v>1</v>
      </c>
      <c r="AT301" s="202" t="b">
        <f t="shared" si="191"/>
        <v>1</v>
      </c>
      <c r="AU301" s="202" t="b">
        <f t="shared" si="192"/>
        <v>1</v>
      </c>
      <c r="AV301" s="202" t="b">
        <f t="shared" si="193"/>
        <v>1</v>
      </c>
      <c r="AW301" s="202"/>
    </row>
    <row r="302" spans="1:49" ht="13">
      <c r="A302" s="26" t="s">
        <v>339</v>
      </c>
      <c r="B302" s="34" t="s">
        <v>50</v>
      </c>
      <c r="C302" s="113">
        <v>64</v>
      </c>
      <c r="D302" s="113">
        <v>-45</v>
      </c>
      <c r="E302" s="113">
        <v>59</v>
      </c>
      <c r="F302" s="113">
        <v>-18</v>
      </c>
      <c r="G302" s="118">
        <f t="shared" si="187"/>
        <v>60</v>
      </c>
      <c r="H302" s="113">
        <v>62.100999999999999</v>
      </c>
      <c r="I302" s="113">
        <v>61.185000000000002</v>
      </c>
      <c r="J302" s="85">
        <v>59.002000000000002</v>
      </c>
      <c r="K302" s="85">
        <v>29.196999999999999</v>
      </c>
      <c r="L302" s="118">
        <v>211.48500000000001</v>
      </c>
      <c r="M302" s="166">
        <v>69.349000000000004</v>
      </c>
      <c r="N302" s="166">
        <v>59.651000000000003</v>
      </c>
      <c r="O302" s="166">
        <v>46.120000000000005</v>
      </c>
      <c r="P302" s="166">
        <v>-8.0000000000000071E-2</v>
      </c>
      <c r="Q302" s="118">
        <v>175.04000000000002</v>
      </c>
      <c r="R302" s="166">
        <v>1.0660000000000001</v>
      </c>
      <c r="S302" s="166">
        <v>-0.26600000000000001</v>
      </c>
      <c r="T302" s="166">
        <v>0.97</v>
      </c>
      <c r="U302" s="166">
        <v>-1.39</v>
      </c>
      <c r="V302" s="118">
        <v>0.38</v>
      </c>
      <c r="W302" s="166">
        <v>-0.192</v>
      </c>
      <c r="X302" s="166">
        <v>-0.95899999999999996</v>
      </c>
      <c r="Y302" s="166">
        <v>2.1989999999999998</v>
      </c>
      <c r="Z302" s="166">
        <v>3.1150000000000002</v>
      </c>
      <c r="AA302" s="118">
        <v>4.1630000000000003</v>
      </c>
      <c r="AB302" s="118">
        <v>-0.34</v>
      </c>
      <c r="AC302" s="166">
        <v>1.49</v>
      </c>
      <c r="AD302" s="166">
        <v>-1.149</v>
      </c>
      <c r="AE302" s="166">
        <v>0</v>
      </c>
      <c r="AF302" s="118">
        <v>1E-3</v>
      </c>
      <c r="AH302" s="207">
        <v>3.1150000000000002</v>
      </c>
      <c r="AI302" s="196">
        <f t="shared" si="188"/>
        <v>-1</v>
      </c>
      <c r="AJ302" s="199"/>
      <c r="AK302" s="207">
        <v>-1.149</v>
      </c>
      <c r="AL302" s="196">
        <f t="shared" si="189"/>
        <v>-1</v>
      </c>
      <c r="AM302" s="199"/>
      <c r="AN302" s="207">
        <v>0.38</v>
      </c>
      <c r="AO302" s="196" t="str">
        <f t="shared" si="194"/>
        <v>x11</v>
      </c>
      <c r="AS302" s="146" t="b">
        <f t="shared" si="190"/>
        <v>0</v>
      </c>
      <c r="AT302" s="146" t="b">
        <f t="shared" si="191"/>
        <v>0</v>
      </c>
      <c r="AU302" s="146" t="b">
        <f t="shared" si="192"/>
        <v>1</v>
      </c>
      <c r="AV302" s="146" t="b">
        <f t="shared" si="193"/>
        <v>1</v>
      </c>
    </row>
    <row r="303" spans="1:49" ht="13">
      <c r="A303" s="26" t="s">
        <v>340</v>
      </c>
      <c r="B303" s="34" t="s">
        <v>52</v>
      </c>
      <c r="C303" s="113">
        <v>1</v>
      </c>
      <c r="D303" s="113">
        <v>0</v>
      </c>
      <c r="E303" s="113">
        <v>0</v>
      </c>
      <c r="F303" s="113">
        <v>-8</v>
      </c>
      <c r="G303" s="118">
        <f t="shared" si="187"/>
        <v>-7</v>
      </c>
      <c r="H303" s="113">
        <v>0.435</v>
      </c>
      <c r="I303" s="113">
        <v>0.107</v>
      </c>
      <c r="J303" s="85">
        <v>-3.6999999999999998E-2</v>
      </c>
      <c r="K303" s="85">
        <v>8.9999999999999993E-3</v>
      </c>
      <c r="L303" s="118">
        <v>0.51400000000000001</v>
      </c>
      <c r="M303" s="166">
        <v>-1.4E-2</v>
      </c>
      <c r="N303" s="166">
        <v>4.0000000000000001E-3</v>
      </c>
      <c r="O303" s="166">
        <v>2.3519999999999999</v>
      </c>
      <c r="P303" s="166">
        <v>10.103</v>
      </c>
      <c r="Q303" s="118">
        <v>12.445</v>
      </c>
      <c r="R303" s="166">
        <v>-4.0000000000000001E-3</v>
      </c>
      <c r="S303" s="166">
        <v>2E-3</v>
      </c>
      <c r="T303" s="166">
        <v>2E-3</v>
      </c>
      <c r="U303" s="166">
        <v>-0.313</v>
      </c>
      <c r="V303" s="118">
        <v>-0.313</v>
      </c>
      <c r="W303" s="166">
        <v>0.68899999999999995</v>
      </c>
      <c r="X303" s="166">
        <v>-1.6E-2</v>
      </c>
      <c r="Y303" s="166">
        <v>9.9000000000000005E-2</v>
      </c>
      <c r="Z303" s="166">
        <v>13.166</v>
      </c>
      <c r="AA303" s="118">
        <v>13.938000000000001</v>
      </c>
      <c r="AB303" s="118">
        <v>-0.186</v>
      </c>
      <c r="AC303" s="166">
        <v>-9.8000000000000004E-2</v>
      </c>
      <c r="AD303" s="166">
        <v>1.1970000000000001</v>
      </c>
      <c r="AE303" s="166">
        <v>-1.4999999999999999E-2</v>
      </c>
      <c r="AF303" s="118">
        <v>0.89800000000000002</v>
      </c>
      <c r="AH303" s="207">
        <v>13.166</v>
      </c>
      <c r="AI303" s="196" t="str">
        <f t="shared" si="188"/>
        <v>ns</v>
      </c>
      <c r="AJ303" s="199"/>
      <c r="AK303" s="207">
        <v>1.1970000000000001</v>
      </c>
      <c r="AL303" s="196" t="str">
        <f t="shared" si="189"/>
        <v>ns</v>
      </c>
      <c r="AM303" s="199"/>
      <c r="AN303" s="207">
        <v>-0.313</v>
      </c>
      <c r="AO303" s="196" t="str">
        <f t="shared" si="194"/>
        <v>ns</v>
      </c>
      <c r="AS303" s="146" t="b">
        <f t="shared" si="190"/>
        <v>0</v>
      </c>
      <c r="AT303" s="146" t="b">
        <f t="shared" si="191"/>
        <v>0</v>
      </c>
      <c r="AU303" s="146" t="b">
        <f t="shared" si="192"/>
        <v>1</v>
      </c>
      <c r="AV303" s="146" t="b">
        <f t="shared" si="193"/>
        <v>1</v>
      </c>
    </row>
    <row r="304" spans="1:49" ht="13">
      <c r="A304" s="26" t="s">
        <v>341</v>
      </c>
      <c r="B304" s="34" t="s">
        <v>54</v>
      </c>
      <c r="C304" s="113">
        <v>0</v>
      </c>
      <c r="D304" s="113">
        <v>0</v>
      </c>
      <c r="E304" s="113">
        <v>0</v>
      </c>
      <c r="F304" s="113">
        <v>0</v>
      </c>
      <c r="G304" s="118">
        <f t="shared" si="187"/>
        <v>0</v>
      </c>
      <c r="H304" s="113">
        <v>0</v>
      </c>
      <c r="I304" s="113">
        <v>0</v>
      </c>
      <c r="J304" s="85">
        <v>0</v>
      </c>
      <c r="K304" s="85">
        <v>0</v>
      </c>
      <c r="L304" s="118">
        <v>0</v>
      </c>
      <c r="M304" s="166">
        <v>0</v>
      </c>
      <c r="N304" s="166">
        <v>0</v>
      </c>
      <c r="O304" s="166">
        <v>0</v>
      </c>
      <c r="P304" s="166">
        <v>0</v>
      </c>
      <c r="Q304" s="118">
        <v>0</v>
      </c>
      <c r="R304" s="166">
        <v>0</v>
      </c>
      <c r="S304" s="166">
        <v>0</v>
      </c>
      <c r="T304" s="166">
        <v>0</v>
      </c>
      <c r="U304" s="166">
        <v>0</v>
      </c>
      <c r="V304" s="118">
        <v>0</v>
      </c>
      <c r="W304" s="166">
        <v>0</v>
      </c>
      <c r="X304" s="166">
        <v>0</v>
      </c>
      <c r="Y304" s="166">
        <v>0</v>
      </c>
      <c r="Z304" s="166">
        <v>0</v>
      </c>
      <c r="AA304" s="118">
        <v>0</v>
      </c>
      <c r="AB304" s="118">
        <v>0</v>
      </c>
      <c r="AC304" s="166">
        <v>0</v>
      </c>
      <c r="AD304" s="166">
        <v>0</v>
      </c>
      <c r="AE304" s="166">
        <v>0</v>
      </c>
      <c r="AF304" s="118">
        <v>0</v>
      </c>
      <c r="AH304" s="207">
        <v>0</v>
      </c>
      <c r="AI304" s="196" t="str">
        <f t="shared" si="188"/>
        <v>ns</v>
      </c>
      <c r="AJ304" s="199"/>
      <c r="AK304" s="207">
        <v>0</v>
      </c>
      <c r="AL304" s="196" t="str">
        <f t="shared" si="189"/>
        <v>ns</v>
      </c>
      <c r="AM304" s="199"/>
      <c r="AN304" s="207">
        <v>0</v>
      </c>
      <c r="AO304" s="196" t="str">
        <f t="shared" si="194"/>
        <v>ns</v>
      </c>
      <c r="AS304" s="146" t="b">
        <f t="shared" si="190"/>
        <v>1</v>
      </c>
      <c r="AT304" s="146" t="b">
        <f t="shared" si="191"/>
        <v>1</v>
      </c>
      <c r="AU304" s="146" t="b">
        <f t="shared" si="192"/>
        <v>1</v>
      </c>
      <c r="AV304" s="146" t="b">
        <f t="shared" si="193"/>
        <v>1</v>
      </c>
    </row>
    <row r="305" spans="1:49" ht="13">
      <c r="A305" s="26" t="s">
        <v>342</v>
      </c>
      <c r="B305" s="33" t="s">
        <v>56</v>
      </c>
      <c r="C305" s="73">
        <v>268</v>
      </c>
      <c r="D305" s="73">
        <v>-6</v>
      </c>
      <c r="E305" s="73">
        <v>301</v>
      </c>
      <c r="F305" s="73">
        <v>158</v>
      </c>
      <c r="G305" s="74">
        <f t="shared" si="187"/>
        <v>721</v>
      </c>
      <c r="H305" s="73">
        <v>199.37700000000001</v>
      </c>
      <c r="I305" s="73">
        <v>275.37400000000002</v>
      </c>
      <c r="J305" s="87">
        <v>230.71199999999999</v>
      </c>
      <c r="K305" s="87">
        <v>240.786</v>
      </c>
      <c r="L305" s="74">
        <v>946.24900000000002</v>
      </c>
      <c r="M305" s="169">
        <v>252.077</v>
      </c>
      <c r="N305" s="169">
        <v>361.25</v>
      </c>
      <c r="O305" s="169">
        <v>331.23900000000003</v>
      </c>
      <c r="P305" s="169">
        <v>324.57799999999997</v>
      </c>
      <c r="Q305" s="74">
        <v>1269.144</v>
      </c>
      <c r="R305" s="169">
        <v>237.76900000000001</v>
      </c>
      <c r="S305" s="169">
        <v>473.47200000000004</v>
      </c>
      <c r="T305" s="169">
        <v>485.82600040637078</v>
      </c>
      <c r="U305" s="169">
        <v>353.40000000223273</v>
      </c>
      <c r="V305" s="74">
        <v>1550.4670004086036</v>
      </c>
      <c r="W305" s="169">
        <v>329.89500000000004</v>
      </c>
      <c r="X305" s="169">
        <v>402.01900000000001</v>
      </c>
      <c r="Y305" s="169">
        <v>341.67400000000004</v>
      </c>
      <c r="Z305" s="169">
        <v>269.68200000000002</v>
      </c>
      <c r="AA305" s="74">
        <v>1343.27</v>
      </c>
      <c r="AB305" s="74">
        <v>140.33199999999999</v>
      </c>
      <c r="AC305" s="169">
        <v>114.285</v>
      </c>
      <c r="AD305" s="169">
        <v>113.527</v>
      </c>
      <c r="AE305" s="169">
        <v>222.411</v>
      </c>
      <c r="AF305" s="74">
        <v>590.55499999999995</v>
      </c>
      <c r="AH305" s="210">
        <v>269.68200000000002</v>
      </c>
      <c r="AI305" s="196">
        <f t="shared" si="188"/>
        <v>-0.17528422364117746</v>
      </c>
      <c r="AJ305" s="196"/>
      <c r="AK305" s="210">
        <v>113.527</v>
      </c>
      <c r="AL305" s="196">
        <f t="shared" si="189"/>
        <v>0.95910223999577182</v>
      </c>
      <c r="AM305" s="196"/>
      <c r="AN305" s="210">
        <v>1550.4670004086036</v>
      </c>
      <c r="AO305" s="196">
        <f t="shared" si="194"/>
        <v>-0.13363522110048121</v>
      </c>
      <c r="AS305" s="146" t="b">
        <f t="shared" si="190"/>
        <v>0</v>
      </c>
      <c r="AT305" s="146" t="b">
        <f t="shared" si="191"/>
        <v>0</v>
      </c>
      <c r="AU305" s="146" t="b">
        <f t="shared" si="192"/>
        <v>1</v>
      </c>
      <c r="AV305" s="146" t="b">
        <f t="shared" si="193"/>
        <v>1</v>
      </c>
    </row>
    <row r="306" spans="1:49" ht="13">
      <c r="A306" s="26" t="s">
        <v>343</v>
      </c>
      <c r="B306" s="34" t="s">
        <v>58</v>
      </c>
      <c r="C306" s="113">
        <v>-81</v>
      </c>
      <c r="D306" s="113">
        <v>-110</v>
      </c>
      <c r="E306" s="113">
        <v>-26</v>
      </c>
      <c r="F306" s="113">
        <v>-32</v>
      </c>
      <c r="G306" s="118">
        <f t="shared" si="187"/>
        <v>-249</v>
      </c>
      <c r="H306" s="113">
        <v>-44.679000000000002</v>
      </c>
      <c r="I306" s="113">
        <v>-51.298000000000002</v>
      </c>
      <c r="J306" s="85">
        <v>-20.067999999999998</v>
      </c>
      <c r="K306" s="85">
        <v>-54.754939999999998</v>
      </c>
      <c r="L306" s="118">
        <v>-170.79993999999999</v>
      </c>
      <c r="M306" s="166">
        <v>-35.113</v>
      </c>
      <c r="N306" s="166">
        <v>-96.814969337999997</v>
      </c>
      <c r="O306" s="166">
        <v>-153.43462</v>
      </c>
      <c r="P306" s="166">
        <v>-140.73700000000002</v>
      </c>
      <c r="Q306" s="118">
        <v>-426.09958933799999</v>
      </c>
      <c r="R306" s="166">
        <v>-60.539000000000001</v>
      </c>
      <c r="S306" s="166">
        <v>-137.31254719999998</v>
      </c>
      <c r="T306" s="166">
        <v>-135.61402510494526</v>
      </c>
      <c r="U306" s="166">
        <v>-74.802925000576593</v>
      </c>
      <c r="V306" s="118">
        <v>-408.26849730552186</v>
      </c>
      <c r="W306" s="166">
        <v>-98.400224999999992</v>
      </c>
      <c r="X306" s="166">
        <v>-111.32469999999999</v>
      </c>
      <c r="Y306" s="166">
        <v>-27.52</v>
      </c>
      <c r="Z306" s="166">
        <v>-13.928699999999999</v>
      </c>
      <c r="AA306" s="118">
        <v>-251.17362499999999</v>
      </c>
      <c r="AB306" s="118">
        <v>27.201499999999999</v>
      </c>
      <c r="AC306" s="166">
        <v>53.505020000000002</v>
      </c>
      <c r="AD306" s="166">
        <v>-22.963380000000001</v>
      </c>
      <c r="AE306" s="166">
        <v>-33.698999999999998</v>
      </c>
      <c r="AF306" s="118">
        <v>24.044139999999999</v>
      </c>
      <c r="AH306" s="207">
        <v>-13.928699999999999</v>
      </c>
      <c r="AI306" s="196" t="str">
        <f t="shared" si="188"/>
        <v>x2,4</v>
      </c>
      <c r="AJ306" s="199"/>
      <c r="AK306" s="207">
        <v>-22.963380000000001</v>
      </c>
      <c r="AL306" s="196">
        <f t="shared" si="189"/>
        <v>0.46751044489095239</v>
      </c>
      <c r="AM306" s="199"/>
      <c r="AN306" s="207">
        <v>-408.26849730552186</v>
      </c>
      <c r="AO306" s="196">
        <f t="shared" si="194"/>
        <v>-0.38478323295162842</v>
      </c>
      <c r="AS306" s="146" t="b">
        <f t="shared" si="190"/>
        <v>0</v>
      </c>
      <c r="AT306" s="146" t="b">
        <f t="shared" si="191"/>
        <v>0</v>
      </c>
      <c r="AU306" s="146" t="b">
        <f t="shared" si="192"/>
        <v>1</v>
      </c>
      <c r="AV306" s="146" t="b">
        <f t="shared" si="193"/>
        <v>1</v>
      </c>
    </row>
    <row r="307" spans="1:49" ht="13">
      <c r="A307" s="26" t="s">
        <v>344</v>
      </c>
      <c r="B307" s="34" t="s">
        <v>60</v>
      </c>
      <c r="C307" s="113">
        <v>0</v>
      </c>
      <c r="D307" s="113">
        <v>0</v>
      </c>
      <c r="E307" s="113">
        <v>0</v>
      </c>
      <c r="F307" s="113">
        <v>0</v>
      </c>
      <c r="G307" s="118">
        <f t="shared" si="187"/>
        <v>0</v>
      </c>
      <c r="H307" s="113">
        <v>0</v>
      </c>
      <c r="I307" s="113">
        <v>0</v>
      </c>
      <c r="J307" s="85">
        <v>0</v>
      </c>
      <c r="K307" s="85">
        <v>0</v>
      </c>
      <c r="L307" s="118">
        <v>0</v>
      </c>
      <c r="M307" s="166">
        <v>0</v>
      </c>
      <c r="N307" s="166">
        <v>0</v>
      </c>
      <c r="O307" s="166">
        <v>0</v>
      </c>
      <c r="P307" s="166">
        <v>0</v>
      </c>
      <c r="Q307" s="118">
        <v>0</v>
      </c>
      <c r="R307" s="166">
        <v>0</v>
      </c>
      <c r="S307" s="166">
        <v>0</v>
      </c>
      <c r="T307" s="166">
        <v>0</v>
      </c>
      <c r="U307" s="166">
        <v>0</v>
      </c>
      <c r="V307" s="118">
        <v>0</v>
      </c>
      <c r="W307" s="166">
        <v>0</v>
      </c>
      <c r="X307" s="166">
        <v>0</v>
      </c>
      <c r="Y307" s="166">
        <v>0</v>
      </c>
      <c r="Z307" s="166">
        <v>0</v>
      </c>
      <c r="AA307" s="118">
        <v>0</v>
      </c>
      <c r="AB307" s="118">
        <v>0</v>
      </c>
      <c r="AC307" s="166">
        <v>0</v>
      </c>
      <c r="AD307" s="166">
        <v>0</v>
      </c>
      <c r="AE307" s="166">
        <v>0</v>
      </c>
      <c r="AF307" s="118">
        <v>0</v>
      </c>
      <c r="AH307" s="207">
        <v>0</v>
      </c>
      <c r="AI307" s="196" t="str">
        <f t="shared" si="188"/>
        <v>ns</v>
      </c>
      <c r="AJ307" s="199"/>
      <c r="AK307" s="207">
        <v>0</v>
      </c>
      <c r="AL307" s="196" t="str">
        <f t="shared" si="189"/>
        <v>ns</v>
      </c>
      <c r="AM307" s="199"/>
      <c r="AN307" s="207">
        <v>0</v>
      </c>
      <c r="AO307" s="196" t="str">
        <f t="shared" si="194"/>
        <v>ns</v>
      </c>
      <c r="AS307" s="146" t="b">
        <f t="shared" si="190"/>
        <v>1</v>
      </c>
      <c r="AT307" s="146" t="b">
        <f t="shared" si="191"/>
        <v>1</v>
      </c>
      <c r="AU307" s="146" t="b">
        <f t="shared" si="192"/>
        <v>1</v>
      </c>
      <c r="AV307" s="146" t="b">
        <f t="shared" si="193"/>
        <v>1</v>
      </c>
    </row>
    <row r="308" spans="1:49" ht="13">
      <c r="A308" s="26" t="s">
        <v>345</v>
      </c>
      <c r="B308" s="33" t="s">
        <v>62</v>
      </c>
      <c r="C308" s="73">
        <v>187</v>
      </c>
      <c r="D308" s="73">
        <v>-116</v>
      </c>
      <c r="E308" s="73">
        <v>275</v>
      </c>
      <c r="F308" s="73">
        <v>126</v>
      </c>
      <c r="G308" s="74">
        <f t="shared" si="187"/>
        <v>472</v>
      </c>
      <c r="H308" s="73">
        <v>154.69800000000001</v>
      </c>
      <c r="I308" s="73">
        <v>224.07600000000002</v>
      </c>
      <c r="J308" s="87">
        <v>210.64400000000001</v>
      </c>
      <c r="K308" s="87">
        <v>186.03106</v>
      </c>
      <c r="L308" s="74">
        <v>775.44906000000003</v>
      </c>
      <c r="M308" s="169">
        <v>216.964</v>
      </c>
      <c r="N308" s="169">
        <v>264.43503066200003</v>
      </c>
      <c r="O308" s="169">
        <v>177.80438000000004</v>
      </c>
      <c r="P308" s="169">
        <v>183.84100000000001</v>
      </c>
      <c r="Q308" s="74">
        <v>843.04441066200002</v>
      </c>
      <c r="R308" s="169">
        <v>177.23000000000002</v>
      </c>
      <c r="S308" s="169">
        <v>336.1594528</v>
      </c>
      <c r="T308" s="169">
        <v>350.21197530142553</v>
      </c>
      <c r="U308" s="169">
        <v>278.59707500165609</v>
      </c>
      <c r="V308" s="74">
        <v>1142.1985031030817</v>
      </c>
      <c r="W308" s="169">
        <v>231.494775</v>
      </c>
      <c r="X308" s="169">
        <v>290.6943</v>
      </c>
      <c r="Y308" s="169">
        <v>314.154</v>
      </c>
      <c r="Z308" s="169">
        <v>255.7533</v>
      </c>
      <c r="AA308" s="74">
        <v>1092.0963749999999</v>
      </c>
      <c r="AB308" s="74">
        <v>167.5335</v>
      </c>
      <c r="AC308" s="169">
        <v>167.79002000000003</v>
      </c>
      <c r="AD308" s="169">
        <v>90.56362</v>
      </c>
      <c r="AE308" s="169">
        <v>188.71200000000002</v>
      </c>
      <c r="AF308" s="74">
        <v>614.59914000000003</v>
      </c>
      <c r="AH308" s="210">
        <v>255.7533</v>
      </c>
      <c r="AI308" s="196">
        <f t="shared" si="188"/>
        <v>-0.26213268802396672</v>
      </c>
      <c r="AJ308" s="196"/>
      <c r="AK308" s="210">
        <v>90.56362</v>
      </c>
      <c r="AL308" s="196" t="str">
        <f t="shared" si="189"/>
        <v>x2,1</v>
      </c>
      <c r="AM308" s="196"/>
      <c r="AN308" s="210">
        <v>1142.1985031030817</v>
      </c>
      <c r="AO308" s="196">
        <f t="shared" si="194"/>
        <v>-4.3864641712422436E-2</v>
      </c>
      <c r="AS308" s="146" t="b">
        <f t="shared" si="190"/>
        <v>0</v>
      </c>
      <c r="AT308" s="146" t="b">
        <f t="shared" si="191"/>
        <v>0</v>
      </c>
      <c r="AU308" s="146" t="b">
        <f t="shared" si="192"/>
        <v>1</v>
      </c>
      <c r="AV308" s="146" t="b">
        <f t="shared" si="193"/>
        <v>1</v>
      </c>
    </row>
    <row r="309" spans="1:49" ht="13">
      <c r="A309" s="26" t="s">
        <v>346</v>
      </c>
      <c r="B309" s="34" t="s">
        <v>64</v>
      </c>
      <c r="C309" s="113">
        <v>-4</v>
      </c>
      <c r="D309" s="113">
        <v>3</v>
      </c>
      <c r="E309" s="113">
        <v>-6</v>
      </c>
      <c r="F309" s="113">
        <v>-3</v>
      </c>
      <c r="G309" s="118">
        <f t="shared" si="187"/>
        <v>-10</v>
      </c>
      <c r="H309" s="113">
        <v>-3.391</v>
      </c>
      <c r="I309" s="113">
        <v>-4.8680000000000003</v>
      </c>
      <c r="J309" s="113">
        <v>-4.8130000000000006</v>
      </c>
      <c r="K309" s="113">
        <v>-3.5248549999999996</v>
      </c>
      <c r="L309" s="118">
        <v>-16.596854999999998</v>
      </c>
      <c r="M309" s="166">
        <v>-4.8540000000000001</v>
      </c>
      <c r="N309" s="166">
        <v>-5.0410000000000004</v>
      </c>
      <c r="O309" s="166">
        <v>-3.5580084739999926</v>
      </c>
      <c r="P309" s="166">
        <v>-4.4990000000000006</v>
      </c>
      <c r="Q309" s="118">
        <v>-17.952008473999992</v>
      </c>
      <c r="R309" s="166">
        <v>-3.5739999999999998</v>
      </c>
      <c r="S309" s="166">
        <v>-7.3271376974399995</v>
      </c>
      <c r="T309" s="166">
        <v>-7.5276120492217897</v>
      </c>
      <c r="U309" s="166">
        <v>-5.8851484725369314</v>
      </c>
      <c r="V309" s="118">
        <v>-24.31389821919872</v>
      </c>
      <c r="W309" s="166">
        <v>-4.8382417824999999</v>
      </c>
      <c r="X309" s="166">
        <v>-6.0017117899999999</v>
      </c>
      <c r="Y309" s="166">
        <v>-6.7759999999999998</v>
      </c>
      <c r="Z309" s="166">
        <v>-5.4370399900000006</v>
      </c>
      <c r="AA309" s="118">
        <v>-23.052993562499999</v>
      </c>
      <c r="AB309" s="118">
        <v>-3.4259563500000003</v>
      </c>
      <c r="AC309" s="166">
        <v>-3.3230000000000004</v>
      </c>
      <c r="AD309" s="166">
        <v>-1.5586009999999999</v>
      </c>
      <c r="AE309" s="166">
        <v>-3.802</v>
      </c>
      <c r="AF309" s="118">
        <v>-12.109557349999999</v>
      </c>
      <c r="AH309" s="207">
        <v>-5.4370399900000006</v>
      </c>
      <c r="AI309" s="196">
        <f t="shared" si="188"/>
        <v>-0.30072245063623315</v>
      </c>
      <c r="AJ309" s="196"/>
      <c r="AK309" s="207">
        <v>-1.5586009999999999</v>
      </c>
      <c r="AL309" s="196" t="str">
        <f t="shared" si="189"/>
        <v>x2,4</v>
      </c>
      <c r="AM309" s="196"/>
      <c r="AN309" s="207">
        <v>-24.31389821919872</v>
      </c>
      <c r="AO309" s="196">
        <f t="shared" si="194"/>
        <v>-5.1859419881221891E-2</v>
      </c>
      <c r="AS309" s="146" t="b">
        <f t="shared" si="190"/>
        <v>0</v>
      </c>
      <c r="AT309" s="146" t="b">
        <f t="shared" si="191"/>
        <v>0</v>
      </c>
      <c r="AU309" s="146" t="b">
        <f t="shared" si="192"/>
        <v>1</v>
      </c>
      <c r="AV309" s="146" t="b">
        <f t="shared" si="193"/>
        <v>1</v>
      </c>
    </row>
    <row r="310" spans="1:49" ht="13">
      <c r="A310" s="26" t="s">
        <v>347</v>
      </c>
      <c r="B310" s="41" t="s">
        <v>66</v>
      </c>
      <c r="C310" s="74">
        <v>183</v>
      </c>
      <c r="D310" s="74">
        <v>-113</v>
      </c>
      <c r="E310" s="74">
        <v>269</v>
      </c>
      <c r="F310" s="74">
        <v>123</v>
      </c>
      <c r="G310" s="74">
        <f t="shared" si="187"/>
        <v>462</v>
      </c>
      <c r="H310" s="74">
        <v>151.30699999999999</v>
      </c>
      <c r="I310" s="74">
        <v>219.208</v>
      </c>
      <c r="J310" s="88">
        <v>205.83099999999999</v>
      </c>
      <c r="K310" s="88">
        <v>182.50620500000002</v>
      </c>
      <c r="L310" s="74">
        <v>758.85220499999991</v>
      </c>
      <c r="M310" s="170">
        <v>212.11</v>
      </c>
      <c r="N310" s="170">
        <v>259.39403066199998</v>
      </c>
      <c r="O310" s="170">
        <v>174.24637152600002</v>
      </c>
      <c r="P310" s="170">
        <v>179.34199999999998</v>
      </c>
      <c r="Q310" s="74">
        <v>825.09240218800005</v>
      </c>
      <c r="R310" s="170">
        <v>173.65600000000001</v>
      </c>
      <c r="S310" s="170">
        <v>328.83231510256002</v>
      </c>
      <c r="T310" s="170">
        <v>342.68436325220375</v>
      </c>
      <c r="U310" s="170">
        <v>272.71192652911918</v>
      </c>
      <c r="V310" s="74">
        <v>1117.8846048838827</v>
      </c>
      <c r="W310" s="170">
        <v>226.6565332175</v>
      </c>
      <c r="X310" s="170">
        <v>284.69258821</v>
      </c>
      <c r="Y310" s="170">
        <v>307.37799999999999</v>
      </c>
      <c r="Z310" s="170">
        <v>250.31626000999998</v>
      </c>
      <c r="AA310" s="74">
        <v>1069.0433814374999</v>
      </c>
      <c r="AB310" s="74">
        <v>164.10754365000003</v>
      </c>
      <c r="AC310" s="170">
        <v>164.46702000000002</v>
      </c>
      <c r="AD310" s="170">
        <v>89.005019000000004</v>
      </c>
      <c r="AE310" s="170">
        <v>184.91</v>
      </c>
      <c r="AF310" s="74">
        <v>602.48958264999999</v>
      </c>
      <c r="AH310" s="210">
        <v>250.31626000999998</v>
      </c>
      <c r="AI310" s="196">
        <f t="shared" si="188"/>
        <v>-0.26129449204533117</v>
      </c>
      <c r="AJ310" s="196"/>
      <c r="AK310" s="210">
        <v>89.005019000000004</v>
      </c>
      <c r="AL310" s="196" t="str">
        <f t="shared" si="189"/>
        <v>x2,1</v>
      </c>
      <c r="AM310" s="196"/>
      <c r="AN310" s="210">
        <v>1117.8846048838827</v>
      </c>
      <c r="AO310" s="196">
        <f t="shared" si="194"/>
        <v>-4.369075594475702E-2</v>
      </c>
      <c r="AS310" s="146" t="b">
        <f t="shared" si="190"/>
        <v>0</v>
      </c>
      <c r="AT310" s="146" t="b">
        <f t="shared" si="191"/>
        <v>0</v>
      </c>
      <c r="AU310" s="146" t="b">
        <f t="shared" si="192"/>
        <v>1</v>
      </c>
      <c r="AV310" s="146" t="b">
        <f t="shared" si="193"/>
        <v>1</v>
      </c>
    </row>
    <row r="311" spans="1:49" ht="13">
      <c r="A311" s="135" t="s">
        <v>348</v>
      </c>
      <c r="B311" s="36" t="s">
        <v>333</v>
      </c>
      <c r="C311" s="110">
        <v>-4</v>
      </c>
      <c r="D311" s="110">
        <v>25</v>
      </c>
      <c r="E311" s="110">
        <v>36</v>
      </c>
      <c r="F311" s="111">
        <v>-9</v>
      </c>
      <c r="G311" s="112">
        <f t="shared" si="187"/>
        <v>48</v>
      </c>
      <c r="H311" s="111">
        <v>0</v>
      </c>
      <c r="I311" s="111">
        <v>0</v>
      </c>
      <c r="J311" s="111">
        <v>0</v>
      </c>
      <c r="K311" s="111">
        <v>0</v>
      </c>
      <c r="L311" s="112">
        <v>0</v>
      </c>
      <c r="M311" s="111">
        <v>0</v>
      </c>
      <c r="N311" s="111">
        <v>0</v>
      </c>
      <c r="O311" s="111">
        <v>0</v>
      </c>
      <c r="P311" s="111">
        <v>0</v>
      </c>
      <c r="Q311" s="112">
        <v>0</v>
      </c>
      <c r="R311" s="111">
        <v>0</v>
      </c>
      <c r="S311" s="111">
        <v>0</v>
      </c>
      <c r="T311" s="111">
        <v>0</v>
      </c>
      <c r="U311" s="111">
        <v>0</v>
      </c>
      <c r="V311" s="112">
        <v>0</v>
      </c>
      <c r="W311" s="111">
        <v>0</v>
      </c>
      <c r="X311" s="111">
        <v>0</v>
      </c>
      <c r="Y311" s="111">
        <v>0</v>
      </c>
      <c r="Z311" s="174">
        <v>0</v>
      </c>
      <c r="AA311" s="112">
        <v>0</v>
      </c>
      <c r="AB311" s="112">
        <v>0</v>
      </c>
      <c r="AC311" s="174">
        <v>0</v>
      </c>
      <c r="AD311" s="174">
        <v>0</v>
      </c>
      <c r="AE311" s="174">
        <v>0</v>
      </c>
      <c r="AF311" s="112">
        <v>0</v>
      </c>
      <c r="AG311" s="67"/>
      <c r="AH311" s="200">
        <v>0</v>
      </c>
      <c r="AI311" s="196" t="str">
        <f t="shared" ref="AI311" si="195">IF(ISERROR($AC311/AH311),"ns",IF($AC311/AH311&gt;200%,"x"&amp;(ROUND($AC311/AH311,1)),IF($AC311/AH311&lt;0,"ns",$AC311/AH311-1)))</f>
        <v>ns</v>
      </c>
      <c r="AJ311" s="201"/>
      <c r="AK311" s="200">
        <v>0</v>
      </c>
      <c r="AL311" s="201" t="str">
        <f t="shared" ref="AL311" si="196">IF(ISERROR($AC311/AK311),"ns",IF($AC311/AK311&gt;200%,"x"&amp;(ROUND($AC311/AK311,1)),IF($AC311/AK311&lt;0,"ns",$AC311/AK311-1)))</f>
        <v>ns</v>
      </c>
      <c r="AM311" s="201"/>
      <c r="AN311" s="200">
        <v>0</v>
      </c>
      <c r="AO311" s="196" t="str">
        <f t="shared" si="194"/>
        <v>ns</v>
      </c>
      <c r="AP311" s="202"/>
      <c r="AQ311" s="202"/>
      <c r="AR311" s="202"/>
      <c r="AS311" s="202" t="b">
        <f t="shared" si="190"/>
        <v>1</v>
      </c>
      <c r="AT311" s="202" t="b">
        <f t="shared" si="191"/>
        <v>1</v>
      </c>
      <c r="AU311" s="202" t="b">
        <f t="shared" si="192"/>
        <v>1</v>
      </c>
      <c r="AV311" s="202" t="b">
        <f t="shared" si="193"/>
        <v>1</v>
      </c>
      <c r="AW311" s="202"/>
    </row>
    <row r="312" spans="1:49" ht="13">
      <c r="A312" s="26"/>
      <c r="J312" s="189"/>
      <c r="K312" s="189"/>
      <c r="M312" s="190"/>
      <c r="N312" s="190"/>
      <c r="O312" s="190"/>
      <c r="P312" s="190"/>
      <c r="R312" s="190"/>
      <c r="S312" s="190"/>
      <c r="T312" s="190"/>
      <c r="U312" s="190"/>
      <c r="W312" s="190"/>
      <c r="X312" s="190"/>
      <c r="Y312" s="190"/>
      <c r="Z312" s="190"/>
      <c r="AA312" s="190"/>
      <c r="AB312" s="190"/>
      <c r="AC312" s="190"/>
      <c r="AD312" s="190"/>
      <c r="AE312" s="190"/>
      <c r="AF312" s="190"/>
      <c r="AH312" s="227"/>
      <c r="AI312" s="205"/>
      <c r="AJ312" s="205"/>
      <c r="AK312" s="227"/>
      <c r="AL312" s="205"/>
      <c r="AM312" s="205"/>
      <c r="AN312" s="227"/>
      <c r="AO312" s="205"/>
    </row>
    <row r="313" spans="1:49" ht="16" thickBot="1">
      <c r="A313" s="26"/>
      <c r="B313" s="131" t="s">
        <v>349</v>
      </c>
      <c r="C313" s="136"/>
      <c r="D313" s="136"/>
      <c r="E313" s="136"/>
      <c r="F313" s="136"/>
      <c r="G313" s="136"/>
      <c r="H313" s="136"/>
      <c r="I313" s="136"/>
      <c r="J313" s="136"/>
      <c r="K313" s="136"/>
      <c r="L313" s="136"/>
      <c r="M313" s="191"/>
      <c r="N313" s="191"/>
      <c r="O313" s="191"/>
      <c r="P313" s="191"/>
      <c r="Q313" s="136"/>
      <c r="R313" s="191"/>
      <c r="S313" s="191"/>
      <c r="T313" s="191"/>
      <c r="U313" s="191"/>
      <c r="V313" s="136"/>
      <c r="W313" s="191"/>
      <c r="X313" s="191"/>
      <c r="Y313" s="191"/>
      <c r="Z313" s="191"/>
      <c r="AA313" s="191"/>
      <c r="AB313" s="191"/>
      <c r="AC313" s="191"/>
      <c r="AD313" s="191"/>
      <c r="AE313" s="191"/>
      <c r="AF313" s="191"/>
      <c r="AH313" s="225"/>
      <c r="AI313" s="205"/>
      <c r="AJ313" s="205"/>
      <c r="AK313" s="225"/>
      <c r="AL313" s="205"/>
      <c r="AM313" s="205"/>
      <c r="AN313" s="225"/>
      <c r="AO313" s="205"/>
    </row>
    <row r="314" spans="1:49" ht="13">
      <c r="A314" s="26"/>
      <c r="M314" s="156"/>
      <c r="N314" s="156"/>
      <c r="AI314" s="205"/>
      <c r="AJ314" s="205"/>
      <c r="AL314" s="205"/>
      <c r="AM314" s="205"/>
      <c r="AO314" s="205"/>
    </row>
    <row r="315" spans="1:49" ht="26">
      <c r="A315" s="26"/>
      <c r="B315" s="133" t="s">
        <v>36</v>
      </c>
      <c r="C315" s="134" t="str">
        <f t="shared" ref="C315:AF315" si="197">C$14</f>
        <v>Q1-15
Underlying</v>
      </c>
      <c r="D315" s="134" t="str">
        <f t="shared" si="197"/>
        <v>Q2-15
Underlying</v>
      </c>
      <c r="E315" s="134" t="str">
        <f t="shared" si="197"/>
        <v>Q3-15
Underlying</v>
      </c>
      <c r="F315" s="134" t="str">
        <f t="shared" si="197"/>
        <v>Q4-15
Underlying</v>
      </c>
      <c r="G315" s="134" t="str">
        <f t="shared" si="197"/>
        <v>FY-2015
Underlying</v>
      </c>
      <c r="H315" s="134" t="str">
        <f t="shared" si="197"/>
        <v>Q1-16
Underlying</v>
      </c>
      <c r="I315" s="134" t="str">
        <f t="shared" si="197"/>
        <v>Q2-16
Underlying</v>
      </c>
      <c r="J315" s="134" t="str">
        <f t="shared" si="197"/>
        <v>Q3-16
Underlying</v>
      </c>
      <c r="K315" s="134" t="str">
        <f t="shared" si="197"/>
        <v>Q4-16
Underlying</v>
      </c>
      <c r="L315" s="134" t="str">
        <f t="shared" si="197"/>
        <v>FY-2016
Underlying</v>
      </c>
      <c r="M315" s="188" t="str">
        <f t="shared" si="197"/>
        <v>Q1-17
Underlying</v>
      </c>
      <c r="N315" s="188" t="str">
        <f t="shared" si="197"/>
        <v>Q2-17
Underlying</v>
      </c>
      <c r="O315" s="188" t="str">
        <f t="shared" si="197"/>
        <v>Q3-17
Underlying</v>
      </c>
      <c r="P315" s="188" t="str">
        <f t="shared" si="197"/>
        <v>Q4-17
Underlying</v>
      </c>
      <c r="Q315" s="134" t="str">
        <f t="shared" si="197"/>
        <v>FY-2017
Underlying</v>
      </c>
      <c r="R315" s="188" t="str">
        <f t="shared" si="197"/>
        <v>Q1-18
Underlying</v>
      </c>
      <c r="S315" s="188" t="str">
        <f t="shared" si="197"/>
        <v>Q2-18
Underlying</v>
      </c>
      <c r="T315" s="188" t="str">
        <f t="shared" si="197"/>
        <v>Q3-18
Underlying</v>
      </c>
      <c r="U315" s="188" t="str">
        <f t="shared" si="197"/>
        <v>Q4-18
Underlying</v>
      </c>
      <c r="V315" s="134" t="str">
        <f t="shared" si="197"/>
        <v>FY-2018
Underlying</v>
      </c>
      <c r="W315" s="188" t="str">
        <f t="shared" si="197"/>
        <v>Q1-19
Underlying</v>
      </c>
      <c r="X315" s="188" t="str">
        <f t="shared" si="197"/>
        <v>Q2-19
Underlying</v>
      </c>
      <c r="Y315" s="188" t="str">
        <f t="shared" si="197"/>
        <v>Q3-19
Underlying</v>
      </c>
      <c r="Z315" s="188" t="str">
        <f t="shared" si="197"/>
        <v>Q4-19
Underlying</v>
      </c>
      <c r="AA315" s="188" t="str">
        <f t="shared" si="197"/>
        <v>FY-2019
Underlying</v>
      </c>
      <c r="AB315" s="188" t="str">
        <f t="shared" si="197"/>
        <v>Q1-20
Underlying</v>
      </c>
      <c r="AC315" s="188" t="str">
        <f t="shared" si="197"/>
        <v>Q2-20
Underlying</v>
      </c>
      <c r="AD315" s="188" t="str">
        <f t="shared" si="197"/>
        <v>Q3-20
Underlying</v>
      </c>
      <c r="AE315" s="188" t="str">
        <f t="shared" si="197"/>
        <v>Q4-20
Underlying</v>
      </c>
      <c r="AF315" s="188" t="str">
        <f t="shared" si="197"/>
        <v>FY-2020
Underlying</v>
      </c>
      <c r="AH315" s="162" t="str">
        <f t="shared" ref="AH315" si="198">AH$14</f>
        <v>Q4-19
Underlying</v>
      </c>
      <c r="AI315" s="163" t="str">
        <f>AI$14</f>
        <v>Q4/Q4</v>
      </c>
      <c r="AJ315" s="163"/>
      <c r="AK315" s="162" t="str">
        <f>AK$14</f>
        <v>Q3-20
Underlying</v>
      </c>
      <c r="AL315" s="163" t="str">
        <f>AL$14</f>
        <v>Q4/Q3</v>
      </c>
      <c r="AM315" s="163"/>
      <c r="AN315" s="162" t="str">
        <f>AN$14</f>
        <v>FY-2018
Underlying</v>
      </c>
      <c r="AO315" s="163" t="str">
        <f>AO$14</f>
        <v>FY/FY</v>
      </c>
    </row>
    <row r="316" spans="1:49" ht="13">
      <c r="A316" s="26"/>
      <c r="B316" s="31"/>
      <c r="M316" s="156"/>
      <c r="N316" s="156"/>
      <c r="AI316" s="205"/>
      <c r="AJ316" s="205"/>
      <c r="AL316" s="205"/>
      <c r="AM316" s="205"/>
      <c r="AO316" s="205"/>
    </row>
    <row r="317" spans="1:49" ht="13">
      <c r="A317" s="120" t="s">
        <v>350</v>
      </c>
      <c r="B317" s="44" t="s">
        <v>38</v>
      </c>
      <c r="C317" s="121">
        <v>677</v>
      </c>
      <c r="D317" s="121">
        <v>678</v>
      </c>
      <c r="E317" s="121">
        <v>388</v>
      </c>
      <c r="F317" s="121">
        <v>378</v>
      </c>
      <c r="G317" s="90">
        <f t="shared" ref="G317:G333" si="199">SUM(C317:F317)</f>
        <v>2121</v>
      </c>
      <c r="H317" s="121">
        <v>495.69</v>
      </c>
      <c r="I317" s="121">
        <v>558.16899999999998</v>
      </c>
      <c r="J317" s="121">
        <v>699.87900000000002</v>
      </c>
      <c r="K317" s="173">
        <v>530.58660299999997</v>
      </c>
      <c r="L317" s="90">
        <v>2284.324603</v>
      </c>
      <c r="M317" s="174">
        <v>690.14300000000003</v>
      </c>
      <c r="N317" s="174">
        <v>593.83799999999997</v>
      </c>
      <c r="O317" s="174">
        <v>532.54727875077197</v>
      </c>
      <c r="P317" s="174">
        <v>524.27599999999995</v>
      </c>
      <c r="Q317" s="90">
        <v>2340.804278750772</v>
      </c>
      <c r="R317" s="174">
        <v>532.59028148912228</v>
      </c>
      <c r="S317" s="174">
        <v>612.90239829194422</v>
      </c>
      <c r="T317" s="174">
        <v>446.92</v>
      </c>
      <c r="U317" s="174">
        <v>370.78799999999995</v>
      </c>
      <c r="V317" s="90">
        <v>1963.2006797810666</v>
      </c>
      <c r="W317" s="174">
        <v>529.94164999999998</v>
      </c>
      <c r="X317" s="174">
        <v>566.27338411533515</v>
      </c>
      <c r="Y317" s="174">
        <v>543.28300000000002</v>
      </c>
      <c r="Z317" s="174">
        <v>573.67399999999998</v>
      </c>
      <c r="AA317" s="90">
        <v>2213.172034115335</v>
      </c>
      <c r="AB317" s="90">
        <v>602.65449340372561</v>
      </c>
      <c r="AC317" s="174">
        <v>779.99749399999996</v>
      </c>
      <c r="AD317" s="174">
        <v>678.192317</v>
      </c>
      <c r="AE317" s="174">
        <v>544.89186359627445</v>
      </c>
      <c r="AF317" s="90">
        <v>2605.7361680000004</v>
      </c>
      <c r="AG317" s="240"/>
      <c r="AH317" s="212">
        <v>573.67399999999998</v>
      </c>
      <c r="AI317" s="196">
        <f t="shared" ref="AI317:AI332" si="200">IF(ISERROR($AE317/AH317),"ns",IF($AE317/AH317&gt;200%,"x"&amp;(ROUND($AE317/AH317,1)),IF($AE317/AH317&lt;0,"ns",$AE317/AH317-1)))</f>
        <v>-5.0171589445792475E-2</v>
      </c>
      <c r="AJ317" s="213"/>
      <c r="AK317" s="212">
        <v>678.192317</v>
      </c>
      <c r="AL317" s="196">
        <f t="shared" ref="AL317:AL332" si="201">IF(ISERROR($AE317/AK317),"ns",IF($AE317/AK317&gt;200%,"x"&amp;(ROUND($AE317/AK317,1)),IF($AE317/AK317&lt;0,"ns",$AE317/AK317-1)))</f>
        <v>-0.19655258554591615</v>
      </c>
      <c r="AM317" s="213"/>
      <c r="AN317" s="212">
        <v>1963.2006797810666</v>
      </c>
      <c r="AO317" s="196">
        <f>IF(ISERROR($AA317/AN317),"ns",IF($AA317/AN317&gt;200%,"x"&amp;(ROUND($AA317/AN317,1)),IF($AA317/AN317&lt;0,"ns",$AA317/AN317-1)))</f>
        <v>0.12732847788242663</v>
      </c>
      <c r="AP317" s="214"/>
      <c r="AQ317" s="214"/>
      <c r="AR317" s="214"/>
      <c r="AS317" s="214" t="b">
        <f t="shared" ref="AS317:AS333" si="202">AH317=X317</f>
        <v>0</v>
      </c>
      <c r="AT317" s="214" t="b">
        <f t="shared" ref="AT317:AT333" si="203">AK317=AB317</f>
        <v>0</v>
      </c>
      <c r="AU317" s="214" t="b">
        <f t="shared" ref="AU317:AU333" si="204">AN317=V317</f>
        <v>1</v>
      </c>
      <c r="AV317" s="214" t="b">
        <f t="shared" ref="AV317:AV333" si="205">V317=(R:R+S:S+T:T+U:U)</f>
        <v>1</v>
      </c>
      <c r="AW317" s="214"/>
    </row>
    <row r="318" spans="1:49" ht="13">
      <c r="A318" s="122" t="s">
        <v>351</v>
      </c>
      <c r="B318" s="46" t="s">
        <v>352</v>
      </c>
      <c r="C318" s="123">
        <v>10</v>
      </c>
      <c r="D318" s="123">
        <v>57</v>
      </c>
      <c r="E318" s="123">
        <v>14</v>
      </c>
      <c r="F318" s="123">
        <v>-53</v>
      </c>
      <c r="G318" s="91">
        <f t="shared" si="199"/>
        <v>28</v>
      </c>
      <c r="H318" s="123">
        <v>0</v>
      </c>
      <c r="I318" s="123">
        <v>0</v>
      </c>
      <c r="J318" s="123">
        <v>0</v>
      </c>
      <c r="K318" s="175">
        <v>0</v>
      </c>
      <c r="L318" s="91">
        <v>0</v>
      </c>
      <c r="M318" s="176">
        <v>0</v>
      </c>
      <c r="N318" s="176">
        <v>0</v>
      </c>
      <c r="O318" s="176">
        <v>0</v>
      </c>
      <c r="P318" s="176">
        <v>0</v>
      </c>
      <c r="Q318" s="91">
        <v>0</v>
      </c>
      <c r="R318" s="176">
        <v>0</v>
      </c>
      <c r="S318" s="176">
        <v>0</v>
      </c>
      <c r="T318" s="176">
        <v>0</v>
      </c>
      <c r="U318" s="176">
        <v>0</v>
      </c>
      <c r="V318" s="91">
        <v>0</v>
      </c>
      <c r="W318" s="176">
        <v>0</v>
      </c>
      <c r="X318" s="176">
        <v>0</v>
      </c>
      <c r="Y318" s="176">
        <v>0</v>
      </c>
      <c r="Z318" s="176">
        <v>0</v>
      </c>
      <c r="AA318" s="91">
        <v>0</v>
      </c>
      <c r="AB318" s="91">
        <v>0</v>
      </c>
      <c r="AC318" s="176">
        <v>0</v>
      </c>
      <c r="AD318" s="176">
        <v>0</v>
      </c>
      <c r="AE318" s="176">
        <v>0</v>
      </c>
      <c r="AF318" s="91">
        <v>0</v>
      </c>
      <c r="AG318" s="241"/>
      <c r="AH318" s="215">
        <v>0</v>
      </c>
      <c r="AI318" s="196" t="str">
        <f t="shared" si="200"/>
        <v>ns</v>
      </c>
      <c r="AJ318" s="216"/>
      <c r="AK318" s="215">
        <v>0</v>
      </c>
      <c r="AL318" s="196" t="str">
        <f t="shared" si="201"/>
        <v>ns</v>
      </c>
      <c r="AM318" s="216"/>
      <c r="AN318" s="215">
        <v>0</v>
      </c>
      <c r="AO318" s="196" t="str">
        <f t="shared" ref="AO318:AO333" si="206">IF(ISERROR($AA318/AN318),"ns",IF($AA318/AN318&gt;200%,"x"&amp;(ROUND($AA318/AN318,1)),IF($AA318/AN318&lt;0,"ns",$AA318/AN318-1)))</f>
        <v>ns</v>
      </c>
      <c r="AP318" s="214"/>
      <c r="AQ318" s="214"/>
      <c r="AR318" s="214"/>
      <c r="AS318" s="214" t="b">
        <f t="shared" si="202"/>
        <v>1</v>
      </c>
      <c r="AT318" s="214" t="b">
        <f t="shared" si="203"/>
        <v>1</v>
      </c>
      <c r="AU318" s="214" t="b">
        <f t="shared" si="204"/>
        <v>1</v>
      </c>
      <c r="AV318" s="214" t="b">
        <f t="shared" si="205"/>
        <v>1</v>
      </c>
      <c r="AW318" s="214"/>
    </row>
    <row r="319" spans="1:49" ht="13">
      <c r="A319" s="26" t="s">
        <v>353</v>
      </c>
      <c r="B319" s="34" t="s">
        <v>40</v>
      </c>
      <c r="C319" s="113">
        <v>-445</v>
      </c>
      <c r="D319" s="113">
        <v>-354</v>
      </c>
      <c r="E319" s="113">
        <v>-353</v>
      </c>
      <c r="F319" s="113">
        <v>-450</v>
      </c>
      <c r="G319" s="118">
        <f t="shared" si="199"/>
        <v>-1602</v>
      </c>
      <c r="H319" s="107">
        <v>-474.149</v>
      </c>
      <c r="I319" s="107">
        <v>-383.2</v>
      </c>
      <c r="J319" s="107">
        <v>-358.37599999999998</v>
      </c>
      <c r="K319" s="107">
        <v>-394.26600000000002</v>
      </c>
      <c r="L319" s="108">
        <v>-1609.991</v>
      </c>
      <c r="M319" s="107">
        <v>-496.10500000000002</v>
      </c>
      <c r="N319" s="107">
        <v>-373.34699999999998</v>
      </c>
      <c r="O319" s="107">
        <v>-369.25099999999998</v>
      </c>
      <c r="P319" s="107">
        <v>-418.07900000000001</v>
      </c>
      <c r="Q319" s="108">
        <v>-1656.7819999999999</v>
      </c>
      <c r="R319" s="107">
        <v>-483.51800000000003</v>
      </c>
      <c r="S319" s="107">
        <v>-393.161</v>
      </c>
      <c r="T319" s="107">
        <v>-378.71</v>
      </c>
      <c r="U319" s="107">
        <v>-404.28199999999998</v>
      </c>
      <c r="V319" s="108">
        <v>-1659.671</v>
      </c>
      <c r="W319" s="107">
        <v>-524.28800000000001</v>
      </c>
      <c r="X319" s="107">
        <v>-377.83100000000002</v>
      </c>
      <c r="Y319" s="107">
        <v>-384.91399999999999</v>
      </c>
      <c r="Z319" s="107">
        <v>-407.63099999999997</v>
      </c>
      <c r="AA319" s="108">
        <v>-1694.664</v>
      </c>
      <c r="AB319" s="108">
        <v>-525.54999999999995</v>
      </c>
      <c r="AC319" s="107">
        <v>-403.57100000000003</v>
      </c>
      <c r="AD319" s="107">
        <v>-378.75299999999999</v>
      </c>
      <c r="AE319" s="107">
        <v>-418.30700000000002</v>
      </c>
      <c r="AF319" s="108">
        <v>-1726.181</v>
      </c>
      <c r="AH319" s="207">
        <v>-407.63099999999997</v>
      </c>
      <c r="AI319" s="196">
        <f t="shared" si="200"/>
        <v>2.6190353530521682E-2</v>
      </c>
      <c r="AJ319" s="199"/>
      <c r="AK319" s="207">
        <v>-378.75299999999999</v>
      </c>
      <c r="AL319" s="196">
        <f t="shared" si="201"/>
        <v>0.10443217611477684</v>
      </c>
      <c r="AM319" s="199"/>
      <c r="AN319" s="207">
        <v>-1659.671</v>
      </c>
      <c r="AO319" s="196">
        <f t="shared" si="206"/>
        <v>2.1084299237619897E-2</v>
      </c>
      <c r="AS319" s="146" t="b">
        <f t="shared" si="202"/>
        <v>0</v>
      </c>
      <c r="AT319" s="146" t="b">
        <f t="shared" si="203"/>
        <v>0</v>
      </c>
      <c r="AU319" s="146" t="b">
        <f t="shared" si="204"/>
        <v>1</v>
      </c>
      <c r="AV319" s="146" t="b">
        <f t="shared" si="205"/>
        <v>1</v>
      </c>
    </row>
    <row r="320" spans="1:49" ht="13">
      <c r="A320" s="109" t="s">
        <v>354</v>
      </c>
      <c r="B320" s="36" t="s">
        <v>42</v>
      </c>
      <c r="C320" s="110"/>
      <c r="D320" s="110"/>
      <c r="E320" s="110"/>
      <c r="F320" s="111"/>
      <c r="G320" s="112"/>
      <c r="H320" s="111">
        <v>0</v>
      </c>
      <c r="I320" s="111">
        <v>0</v>
      </c>
      <c r="J320" s="111">
        <v>0</v>
      </c>
      <c r="K320" s="111">
        <v>0</v>
      </c>
      <c r="L320" s="112">
        <v>0</v>
      </c>
      <c r="M320" s="111">
        <v>-100.02000000000001</v>
      </c>
      <c r="N320" s="111">
        <v>0</v>
      </c>
      <c r="O320" s="111">
        <v>0</v>
      </c>
      <c r="P320" s="111">
        <v>0</v>
      </c>
      <c r="Q320" s="112">
        <v>-100.02000000000001</v>
      </c>
      <c r="R320" s="111">
        <v>-106.20670856841988</v>
      </c>
      <c r="S320" s="111">
        <v>-2.1496124616431431</v>
      </c>
      <c r="T320" s="111">
        <v>0</v>
      </c>
      <c r="U320" s="111">
        <v>0</v>
      </c>
      <c r="V320" s="112">
        <v>-108.35632103006303</v>
      </c>
      <c r="W320" s="111">
        <v>-124.9521164623317</v>
      </c>
      <c r="X320" s="111">
        <v>8.9219670531117004</v>
      </c>
      <c r="Y320" s="111">
        <v>0</v>
      </c>
      <c r="Z320" s="111">
        <v>0</v>
      </c>
      <c r="AA320" s="112">
        <v>-116.03014940922</v>
      </c>
      <c r="AB320" s="112">
        <v>-122.79042100043799</v>
      </c>
      <c r="AC320" s="111">
        <v>-38.313560828860517</v>
      </c>
      <c r="AD320" s="111">
        <v>0</v>
      </c>
      <c r="AE320" s="111">
        <v>0</v>
      </c>
      <c r="AF320" s="112">
        <v>-161.1039818292985</v>
      </c>
      <c r="AG320" s="67"/>
      <c r="AH320" s="200">
        <v>0</v>
      </c>
      <c r="AI320" s="196" t="str">
        <f t="shared" si="200"/>
        <v>ns</v>
      </c>
      <c r="AJ320" s="201"/>
      <c r="AK320" s="200">
        <v>0</v>
      </c>
      <c r="AL320" s="196" t="str">
        <f t="shared" si="201"/>
        <v>ns</v>
      </c>
      <c r="AM320" s="201"/>
      <c r="AN320" s="200">
        <v>-108.35632103006303</v>
      </c>
      <c r="AO320" s="196">
        <f t="shared" si="206"/>
        <v>7.0820311230647137E-2</v>
      </c>
      <c r="AP320" s="202"/>
      <c r="AQ320" s="202"/>
      <c r="AR320" s="202"/>
      <c r="AS320" s="202" t="b">
        <f t="shared" si="202"/>
        <v>0</v>
      </c>
      <c r="AT320" s="202" t="b">
        <f t="shared" si="203"/>
        <v>0</v>
      </c>
      <c r="AU320" s="202" t="b">
        <f t="shared" si="204"/>
        <v>1</v>
      </c>
      <c r="AV320" s="202" t="b">
        <f t="shared" si="205"/>
        <v>1</v>
      </c>
      <c r="AW320" s="202"/>
    </row>
    <row r="321" spans="1:49" ht="13">
      <c r="A321" s="26" t="s">
        <v>355</v>
      </c>
      <c r="B321" s="33" t="s">
        <v>44</v>
      </c>
      <c r="C321" s="73">
        <v>232</v>
      </c>
      <c r="D321" s="73">
        <v>324</v>
      </c>
      <c r="E321" s="73">
        <v>35</v>
      </c>
      <c r="F321" s="73">
        <v>-72</v>
      </c>
      <c r="G321" s="74">
        <f t="shared" si="199"/>
        <v>519</v>
      </c>
      <c r="H321" s="73">
        <v>21.540999999999997</v>
      </c>
      <c r="I321" s="73">
        <v>174.96899999999999</v>
      </c>
      <c r="J321" s="87">
        <v>341.50299999999999</v>
      </c>
      <c r="K321" s="87">
        <v>136.32060299999998</v>
      </c>
      <c r="L321" s="74">
        <v>674.33360300000004</v>
      </c>
      <c r="M321" s="169">
        <v>194.03800000000001</v>
      </c>
      <c r="N321" s="169">
        <v>220.49100000000001</v>
      </c>
      <c r="O321" s="169">
        <v>163.29627875077202</v>
      </c>
      <c r="P321" s="169">
        <v>106.197</v>
      </c>
      <c r="Q321" s="74">
        <v>684.0222787507721</v>
      </c>
      <c r="R321" s="169">
        <v>49.072281489122361</v>
      </c>
      <c r="S321" s="169">
        <v>219.74139829194428</v>
      </c>
      <c r="T321" s="169">
        <v>68.209999999999994</v>
      </c>
      <c r="U321" s="169">
        <v>-33.494</v>
      </c>
      <c r="V321" s="74">
        <v>303.52967978106665</v>
      </c>
      <c r="W321" s="169">
        <v>5.653649999999999</v>
      </c>
      <c r="X321" s="169">
        <v>188.44238411533519</v>
      </c>
      <c r="Y321" s="169">
        <v>158.369</v>
      </c>
      <c r="Z321" s="169">
        <v>166.04300000000001</v>
      </c>
      <c r="AA321" s="74">
        <v>518.50803411533514</v>
      </c>
      <c r="AB321" s="74">
        <v>77.104493403725527</v>
      </c>
      <c r="AC321" s="169">
        <v>376.42649399999999</v>
      </c>
      <c r="AD321" s="169">
        <v>299.43931700000002</v>
      </c>
      <c r="AE321" s="169">
        <v>126.58486359627449</v>
      </c>
      <c r="AF321" s="74">
        <v>879.55516799999998</v>
      </c>
      <c r="AH321" s="210">
        <v>166.04300000000001</v>
      </c>
      <c r="AI321" s="196">
        <f t="shared" si="200"/>
        <v>-0.23763806004303412</v>
      </c>
      <c r="AJ321" s="196"/>
      <c r="AK321" s="210">
        <v>299.43931700000002</v>
      </c>
      <c r="AL321" s="196">
        <f t="shared" si="201"/>
        <v>-0.57726037828133814</v>
      </c>
      <c r="AM321" s="196"/>
      <c r="AN321" s="210">
        <v>303.52967978106665</v>
      </c>
      <c r="AO321" s="196">
        <f t="shared" si="206"/>
        <v>0.70826139469896487</v>
      </c>
      <c r="AS321" s="146" t="b">
        <f t="shared" si="202"/>
        <v>0</v>
      </c>
      <c r="AT321" s="146" t="b">
        <f t="shared" si="203"/>
        <v>0</v>
      </c>
      <c r="AU321" s="146" t="b">
        <f t="shared" si="204"/>
        <v>1</v>
      </c>
      <c r="AV321" s="146" t="b">
        <f t="shared" si="205"/>
        <v>1</v>
      </c>
    </row>
    <row r="322" spans="1:49" ht="13">
      <c r="A322" s="26" t="s">
        <v>356</v>
      </c>
      <c r="B322" s="34" t="s">
        <v>46</v>
      </c>
      <c r="C322" s="113">
        <v>-2</v>
      </c>
      <c r="D322" s="113">
        <v>-33</v>
      </c>
      <c r="E322" s="113">
        <v>1</v>
      </c>
      <c r="F322" s="113">
        <v>-42</v>
      </c>
      <c r="G322" s="118">
        <f t="shared" si="199"/>
        <v>-76</v>
      </c>
      <c r="H322" s="107">
        <v>-10.458</v>
      </c>
      <c r="I322" s="107">
        <v>-30.5</v>
      </c>
      <c r="J322" s="107">
        <v>11.290999999999997</v>
      </c>
      <c r="K322" s="107">
        <v>-15.683</v>
      </c>
      <c r="L322" s="108">
        <v>-45.35</v>
      </c>
      <c r="M322" s="107">
        <v>-6.2740000000000009</v>
      </c>
      <c r="N322" s="107">
        <v>-7.3810000000000002</v>
      </c>
      <c r="O322" s="107">
        <v>-36.923000000000002</v>
      </c>
      <c r="P322" s="107">
        <v>-7.827</v>
      </c>
      <c r="Q322" s="108">
        <v>-58.405000000000001</v>
      </c>
      <c r="R322" s="107">
        <v>-10.013999999999999</v>
      </c>
      <c r="S322" s="107">
        <v>-5.2610000000000001</v>
      </c>
      <c r="T322" s="107">
        <v>-16.093</v>
      </c>
      <c r="U322" s="107">
        <v>9.5180000000000007</v>
      </c>
      <c r="V322" s="108">
        <v>-21.85</v>
      </c>
      <c r="W322" s="107">
        <v>8.3260000000000005</v>
      </c>
      <c r="X322" s="107">
        <v>-28.215</v>
      </c>
      <c r="Y322" s="107">
        <v>-7.4850000000000003</v>
      </c>
      <c r="Z322" s="107">
        <v>3.7160000000000002</v>
      </c>
      <c r="AA322" s="108">
        <v>-23.658000000000001</v>
      </c>
      <c r="AB322" s="108">
        <v>-19.504999999999999</v>
      </c>
      <c r="AC322" s="107">
        <v>-26.477</v>
      </c>
      <c r="AD322" s="107">
        <v>5.1239999999999997</v>
      </c>
      <c r="AE322" s="107">
        <v>13.638999999999999</v>
      </c>
      <c r="AF322" s="108">
        <v>-27.219000000000001</v>
      </c>
      <c r="AH322" s="207">
        <v>3.7160000000000002</v>
      </c>
      <c r="AI322" s="196" t="str">
        <f t="shared" si="200"/>
        <v>x3,7</v>
      </c>
      <c r="AJ322" s="199"/>
      <c r="AK322" s="207">
        <v>5.1239999999999997</v>
      </c>
      <c r="AL322" s="196" t="str">
        <f t="shared" si="201"/>
        <v>x2,7</v>
      </c>
      <c r="AM322" s="199"/>
      <c r="AN322" s="207">
        <v>-21.85</v>
      </c>
      <c r="AO322" s="196">
        <f t="shared" si="206"/>
        <v>8.2745995423340934E-2</v>
      </c>
      <c r="AS322" s="146" t="b">
        <f t="shared" si="202"/>
        <v>0</v>
      </c>
      <c r="AT322" s="146" t="b">
        <f t="shared" si="203"/>
        <v>0</v>
      </c>
      <c r="AU322" s="146" t="b">
        <f t="shared" si="204"/>
        <v>1</v>
      </c>
      <c r="AV322" s="146" t="b">
        <f t="shared" si="205"/>
        <v>1</v>
      </c>
    </row>
    <row r="323" spans="1:49" ht="13">
      <c r="A323" s="109" t="s">
        <v>357</v>
      </c>
      <c r="B323" s="36" t="s">
        <v>48</v>
      </c>
      <c r="C323" s="110"/>
      <c r="D323" s="110"/>
      <c r="E323" s="110"/>
      <c r="F323" s="111"/>
      <c r="G323" s="112"/>
      <c r="H323" s="111">
        <v>0</v>
      </c>
      <c r="I323" s="111">
        <v>-25</v>
      </c>
      <c r="J323" s="111">
        <v>-25</v>
      </c>
      <c r="K323" s="111">
        <v>0</v>
      </c>
      <c r="L323" s="112">
        <v>-50</v>
      </c>
      <c r="M323" s="111">
        <v>-20</v>
      </c>
      <c r="N323" s="111">
        <v>0</v>
      </c>
      <c r="O323" s="111">
        <v>-37.5</v>
      </c>
      <c r="P323" s="111">
        <v>0</v>
      </c>
      <c r="Q323" s="112">
        <v>-57.5</v>
      </c>
      <c r="R323" s="111">
        <v>0</v>
      </c>
      <c r="S323" s="111">
        <v>0</v>
      </c>
      <c r="T323" s="111">
        <v>0</v>
      </c>
      <c r="U323" s="111">
        <v>0</v>
      </c>
      <c r="V323" s="112">
        <v>0</v>
      </c>
      <c r="W323" s="111">
        <v>0</v>
      </c>
      <c r="X323" s="111">
        <v>0</v>
      </c>
      <c r="Y323" s="111">
        <v>0</v>
      </c>
      <c r="Z323" s="111">
        <v>0</v>
      </c>
      <c r="AA323" s="112">
        <v>0</v>
      </c>
      <c r="AB323" s="112">
        <v>0</v>
      </c>
      <c r="AC323" s="111">
        <v>0</v>
      </c>
      <c r="AD323" s="111">
        <v>0</v>
      </c>
      <c r="AE323" s="111">
        <v>0</v>
      </c>
      <c r="AF323" s="112">
        <v>0</v>
      </c>
      <c r="AG323" s="67"/>
      <c r="AH323" s="200">
        <v>0</v>
      </c>
      <c r="AI323" s="196" t="str">
        <f t="shared" si="200"/>
        <v>ns</v>
      </c>
      <c r="AJ323" s="201"/>
      <c r="AK323" s="200">
        <v>0</v>
      </c>
      <c r="AL323" s="196" t="str">
        <f t="shared" si="201"/>
        <v>ns</v>
      </c>
      <c r="AM323" s="201"/>
      <c r="AN323" s="200">
        <v>0</v>
      </c>
      <c r="AO323" s="196" t="str">
        <f t="shared" si="206"/>
        <v>ns</v>
      </c>
      <c r="AP323" s="202"/>
      <c r="AQ323" s="202"/>
      <c r="AR323" s="202"/>
      <c r="AS323" s="202" t="b">
        <f t="shared" si="202"/>
        <v>1</v>
      </c>
      <c r="AT323" s="202" t="b">
        <f t="shared" si="203"/>
        <v>1</v>
      </c>
      <c r="AU323" s="202" t="b">
        <f t="shared" si="204"/>
        <v>1</v>
      </c>
      <c r="AV323" s="202" t="b">
        <f t="shared" si="205"/>
        <v>1</v>
      </c>
      <c r="AW323" s="202"/>
    </row>
    <row r="324" spans="1:49" ht="13">
      <c r="A324" s="26" t="s">
        <v>358</v>
      </c>
      <c r="B324" s="34" t="s">
        <v>50</v>
      </c>
      <c r="C324" s="113">
        <v>0</v>
      </c>
      <c r="D324" s="113">
        <v>0</v>
      </c>
      <c r="E324" s="113">
        <v>0</v>
      </c>
      <c r="F324" s="113">
        <v>0</v>
      </c>
      <c r="G324" s="118">
        <f t="shared" si="199"/>
        <v>0</v>
      </c>
      <c r="H324" s="113">
        <v>0</v>
      </c>
      <c r="I324" s="113">
        <v>0</v>
      </c>
      <c r="J324" s="85">
        <v>0</v>
      </c>
      <c r="K324" s="85">
        <v>0</v>
      </c>
      <c r="L324" s="118">
        <v>0</v>
      </c>
      <c r="M324" s="166">
        <v>0</v>
      </c>
      <c r="N324" s="166">
        <v>0</v>
      </c>
      <c r="O324" s="166">
        <v>0</v>
      </c>
      <c r="P324" s="166">
        <v>0</v>
      </c>
      <c r="Q324" s="118">
        <v>0</v>
      </c>
      <c r="R324" s="166">
        <v>0</v>
      </c>
      <c r="S324" s="166">
        <v>0</v>
      </c>
      <c r="T324" s="166">
        <v>0</v>
      </c>
      <c r="U324" s="166">
        <v>0</v>
      </c>
      <c r="V324" s="118">
        <v>0</v>
      </c>
      <c r="W324" s="166">
        <v>0</v>
      </c>
      <c r="X324" s="166">
        <v>0</v>
      </c>
      <c r="Y324" s="166">
        <v>0</v>
      </c>
      <c r="Z324" s="166">
        <v>0</v>
      </c>
      <c r="AA324" s="118">
        <v>0</v>
      </c>
      <c r="AB324" s="118">
        <v>0</v>
      </c>
      <c r="AC324" s="166">
        <v>0</v>
      </c>
      <c r="AD324" s="166">
        <v>0</v>
      </c>
      <c r="AE324" s="166">
        <v>0</v>
      </c>
      <c r="AF324" s="118">
        <v>0</v>
      </c>
      <c r="AH324" s="207">
        <v>0</v>
      </c>
      <c r="AI324" s="196" t="str">
        <f t="shared" si="200"/>
        <v>ns</v>
      </c>
      <c r="AJ324" s="199"/>
      <c r="AK324" s="207">
        <v>0</v>
      </c>
      <c r="AL324" s="196" t="str">
        <f t="shared" si="201"/>
        <v>ns</v>
      </c>
      <c r="AM324" s="199"/>
      <c r="AN324" s="207">
        <v>0</v>
      </c>
      <c r="AO324" s="196" t="str">
        <f t="shared" si="206"/>
        <v>ns</v>
      </c>
      <c r="AS324" s="146" t="b">
        <f t="shared" si="202"/>
        <v>1</v>
      </c>
      <c r="AT324" s="146" t="b">
        <f t="shared" si="203"/>
        <v>1</v>
      </c>
      <c r="AU324" s="146" t="b">
        <f t="shared" si="204"/>
        <v>1</v>
      </c>
      <c r="AV324" s="146" t="b">
        <f t="shared" si="205"/>
        <v>1</v>
      </c>
    </row>
    <row r="325" spans="1:49" ht="13">
      <c r="A325" s="26" t="s">
        <v>359</v>
      </c>
      <c r="B325" s="34" t="s">
        <v>52</v>
      </c>
      <c r="C325" s="113">
        <v>0</v>
      </c>
      <c r="D325" s="113">
        <v>0</v>
      </c>
      <c r="E325" s="113">
        <v>0</v>
      </c>
      <c r="F325" s="113">
        <v>0</v>
      </c>
      <c r="G325" s="118">
        <f t="shared" si="199"/>
        <v>0</v>
      </c>
      <c r="H325" s="113">
        <v>0</v>
      </c>
      <c r="I325" s="113">
        <v>0.26500000000000001</v>
      </c>
      <c r="J325" s="85">
        <v>-3.3000000000000002E-2</v>
      </c>
      <c r="K325" s="85">
        <v>2.7E-2</v>
      </c>
      <c r="L325" s="118">
        <v>0.25900000000000001</v>
      </c>
      <c r="M325" s="166">
        <v>0</v>
      </c>
      <c r="N325" s="166">
        <v>0</v>
      </c>
      <c r="O325" s="166">
        <v>0</v>
      </c>
      <c r="P325" s="166">
        <v>0.182</v>
      </c>
      <c r="Q325" s="118">
        <v>0.182</v>
      </c>
      <c r="R325" s="166">
        <v>0</v>
      </c>
      <c r="S325" s="166">
        <v>0</v>
      </c>
      <c r="T325" s="166">
        <v>0</v>
      </c>
      <c r="U325" s="166">
        <v>0</v>
      </c>
      <c r="V325" s="118">
        <v>0</v>
      </c>
      <c r="W325" s="166">
        <v>1.853</v>
      </c>
      <c r="X325" s="166">
        <v>6.0000000000000001E-3</v>
      </c>
      <c r="Y325" s="166">
        <v>7.6999999999999999E-2</v>
      </c>
      <c r="Z325" s="166">
        <v>0</v>
      </c>
      <c r="AA325" s="118">
        <v>1.9359999999999999</v>
      </c>
      <c r="AB325" s="118">
        <v>7.0000000000000001E-3</v>
      </c>
      <c r="AC325" s="166">
        <v>4.0000000000000001E-3</v>
      </c>
      <c r="AD325" s="166">
        <v>0</v>
      </c>
      <c r="AE325" s="166">
        <v>-1.0999999999999999E-2</v>
      </c>
      <c r="AF325" s="118">
        <v>0</v>
      </c>
      <c r="AH325" s="207">
        <v>0</v>
      </c>
      <c r="AI325" s="196" t="str">
        <f t="shared" si="200"/>
        <v>ns</v>
      </c>
      <c r="AJ325" s="199"/>
      <c r="AK325" s="207">
        <v>0</v>
      </c>
      <c r="AL325" s="196" t="str">
        <f t="shared" si="201"/>
        <v>ns</v>
      </c>
      <c r="AM325" s="199"/>
      <c r="AN325" s="207">
        <v>0</v>
      </c>
      <c r="AO325" s="196" t="str">
        <f t="shared" si="206"/>
        <v>ns</v>
      </c>
      <c r="AS325" s="146" t="b">
        <f t="shared" si="202"/>
        <v>0</v>
      </c>
      <c r="AT325" s="146" t="b">
        <f t="shared" si="203"/>
        <v>0</v>
      </c>
      <c r="AU325" s="146" t="b">
        <f t="shared" si="204"/>
        <v>1</v>
      </c>
      <c r="AV325" s="146" t="b">
        <f t="shared" si="205"/>
        <v>1</v>
      </c>
    </row>
    <row r="326" spans="1:49" ht="13">
      <c r="A326" s="26" t="s">
        <v>360</v>
      </c>
      <c r="B326" s="34" t="s">
        <v>54</v>
      </c>
      <c r="C326" s="113">
        <v>0</v>
      </c>
      <c r="D326" s="113">
        <v>0</v>
      </c>
      <c r="E326" s="113">
        <v>0</v>
      </c>
      <c r="F326" s="113">
        <v>0</v>
      </c>
      <c r="G326" s="118">
        <f t="shared" si="199"/>
        <v>0</v>
      </c>
      <c r="H326" s="113">
        <v>0</v>
      </c>
      <c r="I326" s="113">
        <v>0</v>
      </c>
      <c r="J326" s="85">
        <v>0</v>
      </c>
      <c r="K326" s="85">
        <v>0</v>
      </c>
      <c r="L326" s="118">
        <v>0</v>
      </c>
      <c r="M326" s="166">
        <v>0</v>
      </c>
      <c r="N326" s="166">
        <v>0</v>
      </c>
      <c r="O326" s="166">
        <v>0</v>
      </c>
      <c r="P326" s="166">
        <v>0</v>
      </c>
      <c r="Q326" s="118">
        <v>0</v>
      </c>
      <c r="R326" s="166">
        <v>0</v>
      </c>
      <c r="S326" s="166">
        <v>0</v>
      </c>
      <c r="T326" s="166">
        <v>0</v>
      </c>
      <c r="U326" s="166">
        <v>0</v>
      </c>
      <c r="V326" s="118">
        <v>0</v>
      </c>
      <c r="W326" s="166">
        <v>0</v>
      </c>
      <c r="X326" s="166">
        <v>0</v>
      </c>
      <c r="Y326" s="166">
        <v>0</v>
      </c>
      <c r="Z326" s="166">
        <v>0</v>
      </c>
      <c r="AA326" s="118">
        <v>0</v>
      </c>
      <c r="AB326" s="118">
        <v>0</v>
      </c>
      <c r="AC326" s="166">
        <v>0</v>
      </c>
      <c r="AD326" s="166">
        <v>0</v>
      </c>
      <c r="AE326" s="166">
        <v>0</v>
      </c>
      <c r="AF326" s="118">
        <v>0</v>
      </c>
      <c r="AH326" s="207">
        <v>0</v>
      </c>
      <c r="AI326" s="196" t="str">
        <f t="shared" si="200"/>
        <v>ns</v>
      </c>
      <c r="AJ326" s="199"/>
      <c r="AK326" s="207">
        <v>0</v>
      </c>
      <c r="AL326" s="196" t="str">
        <f t="shared" si="201"/>
        <v>ns</v>
      </c>
      <c r="AM326" s="199"/>
      <c r="AN326" s="207">
        <v>0</v>
      </c>
      <c r="AO326" s="196" t="str">
        <f t="shared" si="206"/>
        <v>ns</v>
      </c>
      <c r="AS326" s="146" t="b">
        <f t="shared" si="202"/>
        <v>1</v>
      </c>
      <c r="AT326" s="146" t="b">
        <f t="shared" si="203"/>
        <v>1</v>
      </c>
      <c r="AU326" s="146" t="b">
        <f t="shared" si="204"/>
        <v>1</v>
      </c>
      <c r="AV326" s="146" t="b">
        <f t="shared" si="205"/>
        <v>1</v>
      </c>
    </row>
    <row r="327" spans="1:49" ht="13">
      <c r="A327" s="26" t="s">
        <v>361</v>
      </c>
      <c r="B327" s="33" t="s">
        <v>56</v>
      </c>
      <c r="C327" s="73">
        <v>230</v>
      </c>
      <c r="D327" s="73">
        <v>291</v>
      </c>
      <c r="E327" s="73">
        <v>36</v>
      </c>
      <c r="F327" s="73">
        <v>-114</v>
      </c>
      <c r="G327" s="74">
        <f t="shared" si="199"/>
        <v>443</v>
      </c>
      <c r="H327" s="73">
        <v>11.082999999999998</v>
      </c>
      <c r="I327" s="73">
        <v>144.73400000000001</v>
      </c>
      <c r="J327" s="87">
        <v>352.76100000000002</v>
      </c>
      <c r="K327" s="87">
        <v>120.664603</v>
      </c>
      <c r="L327" s="74">
        <v>629.24260300000003</v>
      </c>
      <c r="M327" s="169">
        <v>187.76400000000001</v>
      </c>
      <c r="N327" s="169">
        <v>213.11</v>
      </c>
      <c r="O327" s="169">
        <v>126.373278750772</v>
      </c>
      <c r="P327" s="169">
        <v>98.552000000000007</v>
      </c>
      <c r="Q327" s="74">
        <v>625.79927875077192</v>
      </c>
      <c r="R327" s="169">
        <v>39.058281489122365</v>
      </c>
      <c r="S327" s="169">
        <v>214.48039829194428</v>
      </c>
      <c r="T327" s="169">
        <v>52.117000000000004</v>
      </c>
      <c r="U327" s="169">
        <v>-23.975999999999999</v>
      </c>
      <c r="V327" s="74">
        <v>281.67967978106662</v>
      </c>
      <c r="W327" s="169">
        <v>15.832650000000001</v>
      </c>
      <c r="X327" s="169">
        <v>160.23338411533518</v>
      </c>
      <c r="Y327" s="169">
        <v>150.96099999999998</v>
      </c>
      <c r="Z327" s="169">
        <v>169.75899999999999</v>
      </c>
      <c r="AA327" s="74">
        <v>496.78603411533521</v>
      </c>
      <c r="AB327" s="74">
        <v>57.606493403725523</v>
      </c>
      <c r="AC327" s="169">
        <v>349.95349400000003</v>
      </c>
      <c r="AD327" s="169">
        <v>304.56331699999998</v>
      </c>
      <c r="AE327" s="169">
        <v>140.21286359627447</v>
      </c>
      <c r="AF327" s="74">
        <v>852.33616800000004</v>
      </c>
      <c r="AH327" s="210">
        <v>169.75899999999999</v>
      </c>
      <c r="AI327" s="196">
        <f t="shared" si="200"/>
        <v>-0.17404754035854075</v>
      </c>
      <c r="AJ327" s="196"/>
      <c r="AK327" s="210">
        <v>304.56331699999998</v>
      </c>
      <c r="AL327" s="196">
        <f t="shared" si="201"/>
        <v>-0.53962655457855258</v>
      </c>
      <c r="AM327" s="196"/>
      <c r="AN327" s="210">
        <v>281.67967978106662</v>
      </c>
      <c r="AO327" s="196">
        <f t="shared" si="206"/>
        <v>0.76365591760633333</v>
      </c>
      <c r="AS327" s="146" t="b">
        <f t="shared" si="202"/>
        <v>0</v>
      </c>
      <c r="AT327" s="146" t="b">
        <f t="shared" si="203"/>
        <v>0</v>
      </c>
      <c r="AU327" s="146" t="b">
        <f t="shared" si="204"/>
        <v>1</v>
      </c>
      <c r="AV327" s="146" t="b">
        <f t="shared" si="205"/>
        <v>1</v>
      </c>
    </row>
    <row r="328" spans="1:49" ht="13">
      <c r="A328" s="26" t="s">
        <v>362</v>
      </c>
      <c r="B328" s="34" t="s">
        <v>58</v>
      </c>
      <c r="C328" s="113">
        <v>-90</v>
      </c>
      <c r="D328" s="113">
        <v>-91</v>
      </c>
      <c r="E328" s="113">
        <v>-16</v>
      </c>
      <c r="F328" s="113">
        <v>39</v>
      </c>
      <c r="G328" s="118">
        <f t="shared" si="199"/>
        <v>-158</v>
      </c>
      <c r="H328" s="113">
        <v>-24.199000000000002</v>
      </c>
      <c r="I328" s="113">
        <v>-42.656999999999996</v>
      </c>
      <c r="J328" s="85">
        <v>-66.575999999999993</v>
      </c>
      <c r="K328" s="85">
        <v>-52.610726999999997</v>
      </c>
      <c r="L328" s="118">
        <v>-186.04272699999999</v>
      </c>
      <c r="M328" s="166">
        <v>-65.971000000000004</v>
      </c>
      <c r="N328" s="166">
        <v>-62.184999999999995</v>
      </c>
      <c r="O328" s="166">
        <v>-36.110711414723262</v>
      </c>
      <c r="P328" s="166">
        <v>-23.613</v>
      </c>
      <c r="Q328" s="118">
        <v>-187.87971141472326</v>
      </c>
      <c r="R328" s="166">
        <v>-34.072861444565845</v>
      </c>
      <c r="S328" s="166">
        <v>-41.15519385889462</v>
      </c>
      <c r="T328" s="166">
        <v>-19.458651249999999</v>
      </c>
      <c r="U328" s="166">
        <v>20.625038249999999</v>
      </c>
      <c r="V328" s="118">
        <v>-74.061668303460465</v>
      </c>
      <c r="W328" s="166">
        <v>-28.465154871899554</v>
      </c>
      <c r="X328" s="166">
        <v>-25.08152119778531</v>
      </c>
      <c r="Y328" s="166">
        <v>-23.492999999999999</v>
      </c>
      <c r="Z328" s="166">
        <v>-43.575500000000005</v>
      </c>
      <c r="AA328" s="118">
        <v>-120.61517606968486</v>
      </c>
      <c r="AB328" s="118">
        <v>-36.257489713407622</v>
      </c>
      <c r="AC328" s="166">
        <v>-109.97013099999999</v>
      </c>
      <c r="AD328" s="166">
        <v>-81.597414999999998</v>
      </c>
      <c r="AE328" s="166">
        <v>-18.716000000000001</v>
      </c>
      <c r="AF328" s="118">
        <v>-246.54103571340764</v>
      </c>
      <c r="AH328" s="207">
        <v>-43.575500000000005</v>
      </c>
      <c r="AI328" s="196">
        <f t="shared" si="200"/>
        <v>-0.57049259331505087</v>
      </c>
      <c r="AJ328" s="199"/>
      <c r="AK328" s="207">
        <v>-81.597414999999998</v>
      </c>
      <c r="AL328" s="196">
        <f t="shared" si="201"/>
        <v>-0.77062998870736288</v>
      </c>
      <c r="AM328" s="199"/>
      <c r="AN328" s="207">
        <v>-74.061668303460465</v>
      </c>
      <c r="AO328" s="196">
        <f t="shared" si="206"/>
        <v>0.62857762770716885</v>
      </c>
      <c r="AS328" s="146" t="b">
        <f t="shared" si="202"/>
        <v>0</v>
      </c>
      <c r="AT328" s="146" t="b">
        <f t="shared" si="203"/>
        <v>0</v>
      </c>
      <c r="AU328" s="146" t="b">
        <f t="shared" si="204"/>
        <v>1</v>
      </c>
      <c r="AV328" s="146" t="b">
        <f t="shared" si="205"/>
        <v>1</v>
      </c>
    </row>
    <row r="329" spans="1:49" ht="13">
      <c r="A329" s="26" t="s">
        <v>363</v>
      </c>
      <c r="B329" s="34" t="s">
        <v>60</v>
      </c>
      <c r="C329" s="113">
        <v>0</v>
      </c>
      <c r="D329" s="113">
        <v>-1</v>
      </c>
      <c r="E329" s="113">
        <v>-1</v>
      </c>
      <c r="F329" s="113">
        <v>0</v>
      </c>
      <c r="G329" s="118">
        <f t="shared" si="199"/>
        <v>-2</v>
      </c>
      <c r="H329" s="113">
        <v>-9.0999999999999998E-2</v>
      </c>
      <c r="I329" s="113">
        <v>11.255000000000001</v>
      </c>
      <c r="J329" s="85">
        <v>-0.35699999999999998</v>
      </c>
      <c r="K329" s="85">
        <v>0.09</v>
      </c>
      <c r="L329" s="118">
        <v>10.897</v>
      </c>
      <c r="M329" s="166">
        <v>0</v>
      </c>
      <c r="N329" s="166">
        <v>0</v>
      </c>
      <c r="O329" s="166">
        <v>0</v>
      </c>
      <c r="P329" s="166">
        <v>0</v>
      </c>
      <c r="Q329" s="118">
        <v>0</v>
      </c>
      <c r="R329" s="166">
        <v>0</v>
      </c>
      <c r="S329" s="166">
        <v>0</v>
      </c>
      <c r="T329" s="166">
        <v>0</v>
      </c>
      <c r="U329" s="166">
        <v>0</v>
      </c>
      <c r="V329" s="118">
        <v>0</v>
      </c>
      <c r="W329" s="166">
        <v>0</v>
      </c>
      <c r="X329" s="166">
        <v>0</v>
      </c>
      <c r="Y329" s="166">
        <v>0</v>
      </c>
      <c r="Z329" s="166">
        <v>0</v>
      </c>
      <c r="AA329" s="118">
        <v>0</v>
      </c>
      <c r="AB329" s="118">
        <v>0</v>
      </c>
      <c r="AC329" s="166">
        <v>0</v>
      </c>
      <c r="AD329" s="166">
        <v>0</v>
      </c>
      <c r="AE329" s="166">
        <v>0</v>
      </c>
      <c r="AF329" s="118">
        <v>0</v>
      </c>
      <c r="AH329" s="207">
        <v>0</v>
      </c>
      <c r="AI329" s="196" t="str">
        <f t="shared" si="200"/>
        <v>ns</v>
      </c>
      <c r="AJ329" s="199"/>
      <c r="AK329" s="207">
        <v>0</v>
      </c>
      <c r="AL329" s="196" t="str">
        <f t="shared" si="201"/>
        <v>ns</v>
      </c>
      <c r="AM329" s="199"/>
      <c r="AN329" s="207">
        <v>0</v>
      </c>
      <c r="AO329" s="196" t="str">
        <f t="shared" si="206"/>
        <v>ns</v>
      </c>
      <c r="AS329" s="146" t="b">
        <f t="shared" si="202"/>
        <v>1</v>
      </c>
      <c r="AT329" s="146" t="b">
        <f t="shared" si="203"/>
        <v>1</v>
      </c>
      <c r="AU329" s="146" t="b">
        <f t="shared" si="204"/>
        <v>1</v>
      </c>
      <c r="AV329" s="146" t="b">
        <f t="shared" si="205"/>
        <v>1</v>
      </c>
    </row>
    <row r="330" spans="1:49" ht="13">
      <c r="A330" s="26" t="s">
        <v>364</v>
      </c>
      <c r="B330" s="33" t="s">
        <v>62</v>
      </c>
      <c r="C330" s="73">
        <v>140</v>
      </c>
      <c r="D330" s="73">
        <v>199</v>
      </c>
      <c r="E330" s="73">
        <v>19</v>
      </c>
      <c r="F330" s="73">
        <v>-75</v>
      </c>
      <c r="G330" s="74">
        <f t="shared" si="199"/>
        <v>283</v>
      </c>
      <c r="H330" s="73">
        <v>-13.207000000000001</v>
      </c>
      <c r="I330" s="73">
        <v>113.33199999999999</v>
      </c>
      <c r="J330" s="87">
        <v>285.82799999999997</v>
      </c>
      <c r="K330" s="87">
        <v>68.143876000000006</v>
      </c>
      <c r="L330" s="74">
        <v>454.09687600000001</v>
      </c>
      <c r="M330" s="169">
        <v>121.79300000000001</v>
      </c>
      <c r="N330" s="169">
        <v>150.92500000000001</v>
      </c>
      <c r="O330" s="169">
        <v>90.262567336048733</v>
      </c>
      <c r="P330" s="169">
        <v>74.939000000000007</v>
      </c>
      <c r="Q330" s="74">
        <v>437.91956733604877</v>
      </c>
      <c r="R330" s="169">
        <v>4.9854200445565091</v>
      </c>
      <c r="S330" s="169">
        <v>173.32520443304969</v>
      </c>
      <c r="T330" s="169">
        <v>32.658348750000002</v>
      </c>
      <c r="U330" s="169">
        <v>-3.3509617499999997</v>
      </c>
      <c r="V330" s="74">
        <v>207.61801147760619</v>
      </c>
      <c r="W330" s="169">
        <v>-12.632504871899553</v>
      </c>
      <c r="X330" s="169">
        <v>135.15186291754986</v>
      </c>
      <c r="Y330" s="169">
        <v>127.468</v>
      </c>
      <c r="Z330" s="169">
        <v>126.18350000000001</v>
      </c>
      <c r="AA330" s="74">
        <v>376.17085804565033</v>
      </c>
      <c r="AB330" s="74">
        <v>21.349003690317907</v>
      </c>
      <c r="AC330" s="169">
        <v>239.983363</v>
      </c>
      <c r="AD330" s="169">
        <v>222.965902</v>
      </c>
      <c r="AE330" s="169">
        <v>121.49686359627447</v>
      </c>
      <c r="AF330" s="74">
        <v>605.79513228659243</v>
      </c>
      <c r="AH330" s="210">
        <v>126.18350000000001</v>
      </c>
      <c r="AI330" s="196">
        <f t="shared" si="200"/>
        <v>-3.7141436112689385E-2</v>
      </c>
      <c r="AJ330" s="196"/>
      <c r="AK330" s="210">
        <v>222.965902</v>
      </c>
      <c r="AL330" s="196">
        <f t="shared" si="201"/>
        <v>-0.45508769499528912</v>
      </c>
      <c r="AM330" s="196"/>
      <c r="AN330" s="210">
        <v>207.61801147760619</v>
      </c>
      <c r="AO330" s="196">
        <f t="shared" si="206"/>
        <v>0.81184115659553147</v>
      </c>
      <c r="AS330" s="146" t="b">
        <f t="shared" si="202"/>
        <v>0</v>
      </c>
      <c r="AT330" s="146" t="b">
        <f t="shared" si="203"/>
        <v>0</v>
      </c>
      <c r="AU330" s="146" t="b">
        <f t="shared" si="204"/>
        <v>1</v>
      </c>
      <c r="AV330" s="146" t="b">
        <f t="shared" si="205"/>
        <v>1</v>
      </c>
    </row>
    <row r="331" spans="1:49" ht="13">
      <c r="A331" s="26" t="s">
        <v>365</v>
      </c>
      <c r="B331" s="34" t="s">
        <v>64</v>
      </c>
      <c r="C331" s="113">
        <v>-3</v>
      </c>
      <c r="D331" s="113">
        <v>-4</v>
      </c>
      <c r="E331" s="113">
        <v>-1</v>
      </c>
      <c r="F331" s="113">
        <v>2</v>
      </c>
      <c r="G331" s="118">
        <f t="shared" si="199"/>
        <v>-6</v>
      </c>
      <c r="H331" s="113">
        <v>6.3E-2</v>
      </c>
      <c r="I331" s="113">
        <v>0.34799999999999998</v>
      </c>
      <c r="J331" s="113">
        <v>-10.8558</v>
      </c>
      <c r="K331" s="113">
        <v>-0.10007300000000005</v>
      </c>
      <c r="L331" s="118">
        <v>-10.544872999999999</v>
      </c>
      <c r="M331" s="166">
        <v>-2.7759999999999998</v>
      </c>
      <c r="N331" s="166">
        <v>-2.9185172000000001</v>
      </c>
      <c r="O331" s="166">
        <v>-1.5615736515938869</v>
      </c>
      <c r="P331" s="166">
        <v>-1.5899999999999999</v>
      </c>
      <c r="Q331" s="118">
        <v>-8.8460908515938872</v>
      </c>
      <c r="R331" s="166">
        <v>-0.22898324098024322</v>
      </c>
      <c r="S331" s="166">
        <v>-3.8060564975270932</v>
      </c>
      <c r="T331" s="166">
        <v>-0.62211777712499994</v>
      </c>
      <c r="U331" s="166">
        <v>0.19917714702499983</v>
      </c>
      <c r="V331" s="118">
        <v>-4.4579803686073367</v>
      </c>
      <c r="W331" s="166">
        <v>6.6970578317045448E-3</v>
      </c>
      <c r="X331" s="166">
        <v>-2.7650364430613621</v>
      </c>
      <c r="Y331" s="166">
        <v>-2.8639999999999999</v>
      </c>
      <c r="Z331" s="166">
        <v>-4.4522461499999997</v>
      </c>
      <c r="AA331" s="118">
        <v>-10.074585535229657</v>
      </c>
      <c r="AB331" s="118">
        <v>-0.42300638229408899</v>
      </c>
      <c r="AC331" s="166">
        <v>-4.9492889999999994</v>
      </c>
      <c r="AD331" s="166">
        <v>-4.8223959999999995</v>
      </c>
      <c r="AE331" s="166">
        <v>-3.4805496176999999</v>
      </c>
      <c r="AF331" s="118">
        <v>-13.67524099999409</v>
      </c>
      <c r="AH331" s="207">
        <v>-4.4522461499999997</v>
      </c>
      <c r="AI331" s="196">
        <f t="shared" si="200"/>
        <v>-0.2182486097045645</v>
      </c>
      <c r="AJ331" s="196"/>
      <c r="AK331" s="207">
        <v>-4.8223959999999995</v>
      </c>
      <c r="AL331" s="196">
        <f t="shared" si="201"/>
        <v>-0.27825304730262712</v>
      </c>
      <c r="AM331" s="196"/>
      <c r="AN331" s="207">
        <v>-4.4579803686073367</v>
      </c>
      <c r="AO331" s="196" t="str">
        <f t="shared" si="206"/>
        <v>x2,3</v>
      </c>
      <c r="AS331" s="146" t="b">
        <f t="shared" si="202"/>
        <v>0</v>
      </c>
      <c r="AT331" s="146" t="b">
        <f t="shared" si="203"/>
        <v>0</v>
      </c>
      <c r="AU331" s="146" t="b">
        <f t="shared" si="204"/>
        <v>1</v>
      </c>
      <c r="AV331" s="146" t="b">
        <f t="shared" si="205"/>
        <v>1</v>
      </c>
    </row>
    <row r="332" spans="1:49" ht="13">
      <c r="A332" s="26" t="s">
        <v>366</v>
      </c>
      <c r="B332" s="41" t="s">
        <v>66</v>
      </c>
      <c r="C332" s="74">
        <v>137</v>
      </c>
      <c r="D332" s="74">
        <v>195</v>
      </c>
      <c r="E332" s="74">
        <v>18</v>
      </c>
      <c r="F332" s="74">
        <v>-73</v>
      </c>
      <c r="G332" s="74">
        <f t="shared" si="199"/>
        <v>277</v>
      </c>
      <c r="H332" s="74">
        <v>-13.144</v>
      </c>
      <c r="I332" s="74">
        <v>113.68</v>
      </c>
      <c r="J332" s="88">
        <v>274.97219999999999</v>
      </c>
      <c r="K332" s="88">
        <v>68.043802999999997</v>
      </c>
      <c r="L332" s="74">
        <v>443.55200300000001</v>
      </c>
      <c r="M332" s="170">
        <v>119.017</v>
      </c>
      <c r="N332" s="170">
        <v>148.00648280000001</v>
      </c>
      <c r="O332" s="170">
        <v>88.700993684454858</v>
      </c>
      <c r="P332" s="170">
        <v>73.349000000000004</v>
      </c>
      <c r="Q332" s="74">
        <v>429.07347648445483</v>
      </c>
      <c r="R332" s="170">
        <v>4.7564368035762676</v>
      </c>
      <c r="S332" s="170">
        <v>169.5191479355226</v>
      </c>
      <c r="T332" s="170">
        <v>32.036230972875003</v>
      </c>
      <c r="U332" s="170">
        <v>-3.1517846029749998</v>
      </c>
      <c r="V332" s="74">
        <v>203.16003110899885</v>
      </c>
      <c r="W332" s="170">
        <v>-12.62580781406785</v>
      </c>
      <c r="X332" s="170">
        <v>132.38682647448852</v>
      </c>
      <c r="Y332" s="170">
        <v>124.604</v>
      </c>
      <c r="Z332" s="170">
        <v>121.73125385</v>
      </c>
      <c r="AA332" s="74">
        <v>366.09627251042065</v>
      </c>
      <c r="AB332" s="74">
        <v>20.92599730802382</v>
      </c>
      <c r="AC332" s="170">
        <v>235.034074</v>
      </c>
      <c r="AD332" s="170">
        <v>218.143506</v>
      </c>
      <c r="AE332" s="170">
        <v>118.01631397857447</v>
      </c>
      <c r="AF332" s="74">
        <v>592.1198912865982</v>
      </c>
      <c r="AH332" s="210">
        <v>121.73125385</v>
      </c>
      <c r="AI332" s="196">
        <f t="shared" si="200"/>
        <v>-3.0517552016700367E-2</v>
      </c>
      <c r="AJ332" s="196"/>
      <c r="AK332" s="210">
        <v>218.143506</v>
      </c>
      <c r="AL332" s="196">
        <f t="shared" si="201"/>
        <v>-0.45899689547221967</v>
      </c>
      <c r="AM332" s="196"/>
      <c r="AN332" s="210">
        <v>203.16003110899885</v>
      </c>
      <c r="AO332" s="196">
        <f t="shared" si="206"/>
        <v>0.80200933476921787</v>
      </c>
      <c r="AS332" s="146" t="b">
        <f t="shared" si="202"/>
        <v>0</v>
      </c>
      <c r="AT332" s="146" t="b">
        <f t="shared" si="203"/>
        <v>0</v>
      </c>
      <c r="AU332" s="146" t="b">
        <f t="shared" si="204"/>
        <v>1</v>
      </c>
      <c r="AV332" s="146" t="b">
        <f t="shared" si="205"/>
        <v>1</v>
      </c>
    </row>
    <row r="333" spans="1:49" ht="13">
      <c r="A333" s="135" t="s">
        <v>367</v>
      </c>
      <c r="B333" s="36" t="s">
        <v>352</v>
      </c>
      <c r="C333" s="110">
        <v>10</v>
      </c>
      <c r="D333" s="110">
        <v>57</v>
      </c>
      <c r="E333" s="110">
        <v>14</v>
      </c>
      <c r="F333" s="111">
        <v>-53</v>
      </c>
      <c r="G333" s="112">
        <f t="shared" si="199"/>
        <v>28</v>
      </c>
      <c r="H333" s="111">
        <v>0</v>
      </c>
      <c r="I333" s="111">
        <v>0</v>
      </c>
      <c r="J333" s="111">
        <v>0</v>
      </c>
      <c r="K333" s="111">
        <v>0</v>
      </c>
      <c r="L333" s="112">
        <v>0</v>
      </c>
      <c r="M333" s="111">
        <v>0</v>
      </c>
      <c r="N333" s="111">
        <v>0</v>
      </c>
      <c r="O333" s="111">
        <v>0</v>
      </c>
      <c r="P333" s="111">
        <v>0</v>
      </c>
      <c r="Q333" s="112">
        <v>0</v>
      </c>
      <c r="R333" s="111">
        <v>0</v>
      </c>
      <c r="S333" s="111">
        <v>0</v>
      </c>
      <c r="T333" s="111">
        <v>0</v>
      </c>
      <c r="U333" s="111">
        <v>0</v>
      </c>
      <c r="V333" s="112">
        <v>0</v>
      </c>
      <c r="W333" s="111">
        <v>0</v>
      </c>
      <c r="X333" s="111">
        <v>0</v>
      </c>
      <c r="Y333" s="111">
        <v>0</v>
      </c>
      <c r="Z333" s="111">
        <v>0</v>
      </c>
      <c r="AA333" s="112">
        <v>0</v>
      </c>
      <c r="AB333" s="112">
        <v>0</v>
      </c>
      <c r="AC333" s="111">
        <v>0</v>
      </c>
      <c r="AD333" s="111">
        <v>0</v>
      </c>
      <c r="AE333" s="111">
        <v>0</v>
      </c>
      <c r="AF333" s="112">
        <v>0</v>
      </c>
      <c r="AG333" s="67"/>
      <c r="AH333" s="200">
        <v>0</v>
      </c>
      <c r="AI333" s="196" t="str">
        <f t="shared" ref="AI333" si="207">IF(ISERROR($AC333/AH333),"ns",IF($AC333/AH333&gt;200%,"x"&amp;(ROUND($AC333/AH333,1)),IF($AC333/AH333&lt;0,"ns",$AC333/AH333-1)))</f>
        <v>ns</v>
      </c>
      <c r="AJ333" s="201"/>
      <c r="AK333" s="200">
        <v>0</v>
      </c>
      <c r="AL333" s="201" t="str">
        <f t="shared" ref="AL333" si="208">IF(ISERROR($AC333/AK333),"ns",IF($AC333/AK333&gt;200%,"x"&amp;(ROUND($AC333/AK333,1)),IF($AC333/AK333&lt;0,"ns",$AC333/AK333-1)))</f>
        <v>ns</v>
      </c>
      <c r="AM333" s="201"/>
      <c r="AN333" s="200">
        <v>0</v>
      </c>
      <c r="AO333" s="196" t="str">
        <f t="shared" si="206"/>
        <v>ns</v>
      </c>
      <c r="AP333" s="202"/>
      <c r="AQ333" s="202"/>
      <c r="AR333" s="202"/>
      <c r="AS333" s="202" t="b">
        <f t="shared" si="202"/>
        <v>1</v>
      </c>
      <c r="AT333" s="202" t="b">
        <f t="shared" si="203"/>
        <v>1</v>
      </c>
      <c r="AU333" s="202" t="b">
        <f t="shared" si="204"/>
        <v>1</v>
      </c>
      <c r="AV333" s="202" t="b">
        <f t="shared" si="205"/>
        <v>1</v>
      </c>
      <c r="AW333" s="202"/>
    </row>
    <row r="334" spans="1:49" ht="13">
      <c r="A334" s="26"/>
      <c r="B334" s="26"/>
      <c r="J334" s="113"/>
      <c r="K334" s="113"/>
      <c r="M334" s="165"/>
      <c r="N334" s="165"/>
      <c r="O334" s="165"/>
      <c r="P334" s="165"/>
      <c r="R334" s="165"/>
      <c r="S334" s="165"/>
      <c r="T334" s="165"/>
      <c r="U334" s="165"/>
      <c r="W334" s="165"/>
      <c r="X334" s="165"/>
      <c r="Y334" s="165"/>
      <c r="Z334" s="165"/>
      <c r="AA334" s="165"/>
      <c r="AB334" s="165"/>
      <c r="AC334" s="165"/>
      <c r="AD334" s="165"/>
      <c r="AE334" s="165"/>
      <c r="AF334" s="165"/>
      <c r="AH334" s="208"/>
      <c r="AI334" s="205"/>
      <c r="AJ334" s="205"/>
      <c r="AK334" s="208"/>
      <c r="AL334" s="205"/>
      <c r="AM334" s="205"/>
      <c r="AN334" s="208"/>
      <c r="AO334" s="205"/>
    </row>
    <row r="335" spans="1:49" ht="16" thickBot="1">
      <c r="A335" s="26"/>
      <c r="B335" s="114" t="s">
        <v>368</v>
      </c>
      <c r="C335" s="115"/>
      <c r="D335" s="115"/>
      <c r="E335" s="115"/>
      <c r="F335" s="115"/>
      <c r="G335" s="115"/>
      <c r="H335" s="115"/>
      <c r="I335" s="115"/>
      <c r="J335" s="115"/>
      <c r="K335" s="115"/>
      <c r="L335" s="115"/>
      <c r="M335" s="171"/>
      <c r="N335" s="171"/>
      <c r="O335" s="171"/>
      <c r="P335" s="171"/>
      <c r="Q335" s="115"/>
      <c r="R335" s="171"/>
      <c r="S335" s="171"/>
      <c r="T335" s="171"/>
      <c r="U335" s="171"/>
      <c r="V335" s="115"/>
      <c r="W335" s="171"/>
      <c r="X335" s="171"/>
      <c r="Y335" s="171"/>
      <c r="Z335" s="171"/>
      <c r="AA335" s="171"/>
      <c r="AB335" s="171"/>
      <c r="AC335" s="171"/>
      <c r="AD335" s="171"/>
      <c r="AE335" s="171"/>
      <c r="AF335" s="171"/>
      <c r="AH335" s="209"/>
      <c r="AI335" s="205"/>
      <c r="AJ335" s="205"/>
      <c r="AK335" s="209"/>
      <c r="AL335" s="205"/>
      <c r="AM335" s="205"/>
      <c r="AN335" s="209"/>
      <c r="AO335" s="205"/>
    </row>
    <row r="336" spans="1:49" ht="13">
      <c r="A336" s="26"/>
      <c r="M336" s="156"/>
      <c r="N336" s="156"/>
      <c r="AI336" s="205"/>
      <c r="AJ336" s="205"/>
      <c r="AL336" s="205"/>
      <c r="AM336" s="205"/>
      <c r="AO336" s="205"/>
    </row>
    <row r="337" spans="1:49" ht="26">
      <c r="A337" s="26"/>
      <c r="B337" s="116" t="s">
        <v>36</v>
      </c>
      <c r="C337" s="117" t="str">
        <f t="shared" ref="C337:AF337" si="209">C$14</f>
        <v>Q1-15
Underlying</v>
      </c>
      <c r="D337" s="117" t="str">
        <f t="shared" si="209"/>
        <v>Q2-15
Underlying</v>
      </c>
      <c r="E337" s="117" t="str">
        <f t="shared" si="209"/>
        <v>Q3-15
Underlying</v>
      </c>
      <c r="F337" s="117" t="str">
        <f t="shared" si="209"/>
        <v>Q4-15
Underlying</v>
      </c>
      <c r="G337" s="117" t="str">
        <f t="shared" si="209"/>
        <v>FY-2015
Underlying</v>
      </c>
      <c r="H337" s="117" t="str">
        <f t="shared" si="209"/>
        <v>Q1-16
Underlying</v>
      </c>
      <c r="I337" s="117" t="str">
        <f t="shared" si="209"/>
        <v>Q2-16
Underlying</v>
      </c>
      <c r="J337" s="117" t="str">
        <f t="shared" si="209"/>
        <v>Q3-16
Underlying</v>
      </c>
      <c r="K337" s="117" t="str">
        <f t="shared" si="209"/>
        <v>Q4-16
Underlying</v>
      </c>
      <c r="L337" s="117" t="str">
        <f t="shared" si="209"/>
        <v>FY-2016
Underlying</v>
      </c>
      <c r="M337" s="168" t="str">
        <f t="shared" si="209"/>
        <v>Q1-17
Underlying</v>
      </c>
      <c r="N337" s="168" t="str">
        <f t="shared" si="209"/>
        <v>Q2-17
Underlying</v>
      </c>
      <c r="O337" s="168" t="str">
        <f t="shared" si="209"/>
        <v>Q3-17
Underlying</v>
      </c>
      <c r="P337" s="168" t="str">
        <f t="shared" si="209"/>
        <v>Q4-17
Underlying</v>
      </c>
      <c r="Q337" s="117" t="str">
        <f t="shared" si="209"/>
        <v>FY-2017
Underlying</v>
      </c>
      <c r="R337" s="168" t="str">
        <f t="shared" si="209"/>
        <v>Q1-18
Underlying</v>
      </c>
      <c r="S337" s="168" t="str">
        <f t="shared" si="209"/>
        <v>Q2-18
Underlying</v>
      </c>
      <c r="T337" s="168" t="str">
        <f t="shared" si="209"/>
        <v>Q3-18
Underlying</v>
      </c>
      <c r="U337" s="168" t="str">
        <f t="shared" si="209"/>
        <v>Q4-18
Underlying</v>
      </c>
      <c r="V337" s="117" t="str">
        <f t="shared" si="209"/>
        <v>FY-2018
Underlying</v>
      </c>
      <c r="W337" s="168" t="str">
        <f t="shared" si="209"/>
        <v>Q1-19
Underlying</v>
      </c>
      <c r="X337" s="168" t="str">
        <f t="shared" si="209"/>
        <v>Q2-19
Underlying</v>
      </c>
      <c r="Y337" s="168" t="str">
        <f t="shared" si="209"/>
        <v>Q3-19
Underlying</v>
      </c>
      <c r="Z337" s="168" t="str">
        <f t="shared" si="209"/>
        <v>Q4-19
Underlying</v>
      </c>
      <c r="AA337" s="168" t="str">
        <f t="shared" si="209"/>
        <v>FY-2019
Underlying</v>
      </c>
      <c r="AB337" s="168" t="str">
        <f t="shared" si="209"/>
        <v>Q1-20
Underlying</v>
      </c>
      <c r="AC337" s="168" t="str">
        <f t="shared" si="209"/>
        <v>Q2-20
Underlying</v>
      </c>
      <c r="AD337" s="168" t="str">
        <f t="shared" si="209"/>
        <v>Q3-20
Underlying</v>
      </c>
      <c r="AE337" s="168" t="str">
        <f t="shared" si="209"/>
        <v>Q4-20
Underlying</v>
      </c>
      <c r="AF337" s="168" t="str">
        <f t="shared" si="209"/>
        <v>FY-2020
Underlying</v>
      </c>
      <c r="AH337" s="162" t="str">
        <f t="shared" ref="AH337" si="210">AH$14</f>
        <v>Q4-19
Underlying</v>
      </c>
      <c r="AI337" s="163" t="str">
        <f>AI$14</f>
        <v>Q4/Q4</v>
      </c>
      <c r="AJ337" s="163"/>
      <c r="AK337" s="162" t="str">
        <f>AK$14</f>
        <v>Q3-20
Underlying</v>
      </c>
      <c r="AL337" s="163" t="str">
        <f>AL$14</f>
        <v>Q4/Q3</v>
      </c>
      <c r="AM337" s="163"/>
      <c r="AN337" s="162" t="str">
        <f>AN$14</f>
        <v>FY-2018
Underlying</v>
      </c>
      <c r="AO337" s="163" t="str">
        <f>AO$14</f>
        <v>FY/FY</v>
      </c>
    </row>
    <row r="338" spans="1:49" ht="13">
      <c r="A338" s="26"/>
      <c r="B338" s="31"/>
      <c r="M338" s="156"/>
      <c r="N338" s="156"/>
      <c r="AI338" s="205"/>
      <c r="AJ338" s="205"/>
      <c r="AL338" s="205"/>
      <c r="AM338" s="205"/>
      <c r="AO338" s="205"/>
    </row>
    <row r="339" spans="1:49" ht="13">
      <c r="A339" s="26" t="s">
        <v>369</v>
      </c>
      <c r="B339" s="33" t="s">
        <v>38</v>
      </c>
      <c r="C339" s="73">
        <v>189</v>
      </c>
      <c r="D339" s="73">
        <v>192</v>
      </c>
      <c r="E339" s="73">
        <v>183</v>
      </c>
      <c r="F339" s="73">
        <v>185</v>
      </c>
      <c r="G339" s="74">
        <f t="shared" ref="G339:G352" si="211">SUM(C339:F339)</f>
        <v>749</v>
      </c>
      <c r="H339" s="73">
        <v>185.03124036577699</v>
      </c>
      <c r="I339" s="73">
        <v>200.91034471323101</v>
      </c>
      <c r="J339" s="87">
        <v>183.04549855706699</v>
      </c>
      <c r="K339" s="87">
        <v>180.98556766796099</v>
      </c>
      <c r="L339" s="74">
        <v>749.97265130403605</v>
      </c>
      <c r="M339" s="169">
        <v>193.200497540713</v>
      </c>
      <c r="N339" s="169">
        <v>210.62199019587101</v>
      </c>
      <c r="O339" s="169">
        <v>197.650437761647</v>
      </c>
      <c r="P339" s="169">
        <v>207.35046344890401</v>
      </c>
      <c r="Q339" s="74">
        <v>808.82338894713496</v>
      </c>
      <c r="R339" s="169">
        <v>210.52408749255301</v>
      </c>
      <c r="S339" s="169">
        <v>219.19382430128601</v>
      </c>
      <c r="T339" s="169">
        <v>219.31561368208</v>
      </c>
      <c r="U339" s="169">
        <v>229.68161215012699</v>
      </c>
      <c r="V339" s="74">
        <v>878.71513762604604</v>
      </c>
      <c r="W339" s="169">
        <v>218.19539094041801</v>
      </c>
      <c r="X339" s="169">
        <v>232.52068895908999</v>
      </c>
      <c r="Y339" s="169">
        <v>226.31613390056501</v>
      </c>
      <c r="Z339" s="169">
        <v>259.67124038470303</v>
      </c>
      <c r="AA339" s="74">
        <v>936.70345418477598</v>
      </c>
      <c r="AB339" s="74">
        <v>281.21151622531403</v>
      </c>
      <c r="AC339" s="169">
        <v>288.141544474623</v>
      </c>
      <c r="AD339" s="169">
        <v>278.49232680078097</v>
      </c>
      <c r="AE339" s="169">
        <v>280.83027401264798</v>
      </c>
      <c r="AF339" s="74">
        <v>1128.67566151337</v>
      </c>
      <c r="AH339" s="210">
        <v>259.67124038470303</v>
      </c>
      <c r="AI339" s="196">
        <f t="shared" ref="AI339:AI352" si="212">IF(ISERROR($AE339/AH339),"ns",IF($AE339/AH339&gt;200%,"x"&amp;(ROUND($AE339/AH339,1)),IF($AE339/AH339&lt;0,"ns",$AE339/AH339-1)))</f>
        <v>8.1483931746148874E-2</v>
      </c>
      <c r="AJ339" s="196"/>
      <c r="AK339" s="210">
        <v>278.49232680078097</v>
      </c>
      <c r="AL339" s="196">
        <f t="shared" ref="AL339:AL352" si="213">IF(ISERROR($AE339/AK339),"ns",IF($AE339/AK339&gt;200%,"x"&amp;(ROUND($AE339/AK339,1)),IF($AE339/AK339&lt;0,"ns",$AE339/AK339-1)))</f>
        <v>8.3950148240150568E-3</v>
      </c>
      <c r="AM339" s="196"/>
      <c r="AN339" s="210">
        <v>878.71513762604604</v>
      </c>
      <c r="AO339" s="196">
        <f>IF(ISERROR($AA339/AN339),"ns",IF($AA339/AN339&gt;200%,"x"&amp;(ROUND($AA339/AN339,1)),IF($AA339/AN339&lt;0,"ns",$AA339/AN339-1)))</f>
        <v>6.5992167513344802E-2</v>
      </c>
      <c r="AS339" s="146" t="b">
        <f t="shared" ref="AS339:AS353" si="214">AH339=X339</f>
        <v>0</v>
      </c>
      <c r="AT339" s="146" t="b">
        <f t="shared" ref="AT339:AT353" si="215">AK339=AB339</f>
        <v>0</v>
      </c>
      <c r="AU339" s="146" t="b">
        <f t="shared" ref="AU339:AU353" si="216">AN339=V339</f>
        <v>1</v>
      </c>
      <c r="AV339" s="146" t="b">
        <f t="shared" ref="AV339:AV353" si="217">V339=(R:R+S:S+T:T+U:U)</f>
        <v>1</v>
      </c>
    </row>
    <row r="340" spans="1:49" ht="13">
      <c r="A340" s="26" t="s">
        <v>370</v>
      </c>
      <c r="B340" s="34" t="s">
        <v>40</v>
      </c>
      <c r="C340" s="113">
        <v>-162</v>
      </c>
      <c r="D340" s="113">
        <v>-145</v>
      </c>
      <c r="E340" s="113">
        <v>-143</v>
      </c>
      <c r="F340" s="113">
        <v>-144</v>
      </c>
      <c r="G340" s="118">
        <f t="shared" si="211"/>
        <v>-594</v>
      </c>
      <c r="H340" s="107">
        <v>-158.51855064431399</v>
      </c>
      <c r="I340" s="107">
        <v>-148.85054182963401</v>
      </c>
      <c r="J340" s="107">
        <v>-146.77429358550401</v>
      </c>
      <c r="K340" s="107">
        <v>-150.00960491378399</v>
      </c>
      <c r="L340" s="108">
        <v>-604.152990973236</v>
      </c>
      <c r="M340" s="107">
        <v>-162.25376975806699</v>
      </c>
      <c r="N340" s="107">
        <v>-143.681913906278</v>
      </c>
      <c r="O340" s="107">
        <v>-151.78799801067399</v>
      </c>
      <c r="P340" s="107">
        <v>-159.86170183597201</v>
      </c>
      <c r="Q340" s="108">
        <v>-617.58538351099003</v>
      </c>
      <c r="R340" s="107">
        <v>-179.341881856025</v>
      </c>
      <c r="S340" s="107">
        <v>-159.28594609214099</v>
      </c>
      <c r="T340" s="107">
        <v>-159.557975253199</v>
      </c>
      <c r="U340" s="107">
        <v>-167.71853291143799</v>
      </c>
      <c r="V340" s="108">
        <v>-665.90433611280196</v>
      </c>
      <c r="W340" s="107">
        <v>-185.90683972526901</v>
      </c>
      <c r="X340" s="107">
        <v>-172.47528029893499</v>
      </c>
      <c r="Y340" s="107">
        <v>-166.36577905083601</v>
      </c>
      <c r="Z340" s="107">
        <v>-202.00497997720402</v>
      </c>
      <c r="AA340" s="108">
        <v>-726.75287905224297</v>
      </c>
      <c r="AB340" s="108">
        <v>-233.227856060829</v>
      </c>
      <c r="AC340" s="107">
        <v>-214.34882110329102</v>
      </c>
      <c r="AD340" s="107">
        <v>-217.34194535801799</v>
      </c>
      <c r="AE340" s="107">
        <v>-217.90230884118199</v>
      </c>
      <c r="AF340" s="108">
        <v>-882.82093136332105</v>
      </c>
      <c r="AH340" s="207">
        <v>-202.00497997720402</v>
      </c>
      <c r="AI340" s="196">
        <f t="shared" si="212"/>
        <v>7.8697707679147078E-2</v>
      </c>
      <c r="AJ340" s="199"/>
      <c r="AK340" s="207">
        <v>-217.34194535801799</v>
      </c>
      <c r="AL340" s="196">
        <f t="shared" si="213"/>
        <v>2.5782574193902175E-3</v>
      </c>
      <c r="AM340" s="199"/>
      <c r="AN340" s="207">
        <v>-665.90433611280196</v>
      </c>
      <c r="AO340" s="196">
        <f t="shared" ref="AO340:AO353" si="218">IF(ISERROR($AA340/AN340),"ns",IF($AA340/AN340&gt;200%,"x"&amp;(ROUND($AA340/AN340,1)),IF($AA340/AN340&lt;0,"ns",$AA340/AN340-1)))</f>
        <v>9.1377303975286761E-2</v>
      </c>
      <c r="AS340" s="146" t="b">
        <f t="shared" si="214"/>
        <v>0</v>
      </c>
      <c r="AT340" s="146" t="b">
        <f t="shared" si="215"/>
        <v>0</v>
      </c>
      <c r="AU340" s="146" t="b">
        <f t="shared" si="216"/>
        <v>1</v>
      </c>
      <c r="AV340" s="146" t="b">
        <f t="shared" si="217"/>
        <v>0</v>
      </c>
    </row>
    <row r="341" spans="1:49" ht="13">
      <c r="A341" s="109" t="s">
        <v>371</v>
      </c>
      <c r="B341" s="36" t="s">
        <v>42</v>
      </c>
      <c r="C341" s="110"/>
      <c r="D341" s="110"/>
      <c r="E341" s="110"/>
      <c r="F341" s="111"/>
      <c r="G341" s="112"/>
      <c r="H341" s="111">
        <v>-7.3</v>
      </c>
      <c r="I341" s="111">
        <v>-0.96</v>
      </c>
      <c r="J341" s="111">
        <v>0</v>
      </c>
      <c r="K341" s="111">
        <v>0</v>
      </c>
      <c r="L341" s="112">
        <v>-8.26</v>
      </c>
      <c r="M341" s="111">
        <v>-1.64</v>
      </c>
      <c r="N341" s="111">
        <v>1.2</v>
      </c>
      <c r="O341" s="111">
        <v>0</v>
      </c>
      <c r="P341" s="111">
        <v>0</v>
      </c>
      <c r="Q341" s="112">
        <v>-0.43999999999999995</v>
      </c>
      <c r="R341" s="111">
        <v>-15.8817321275925</v>
      </c>
      <c r="S341" s="111">
        <v>1.13515097888612</v>
      </c>
      <c r="T341" s="111">
        <v>0</v>
      </c>
      <c r="U341" s="111">
        <v>0</v>
      </c>
      <c r="V341" s="112">
        <v>-14.74658114870638</v>
      </c>
      <c r="W341" s="111">
        <v>-16.100000000000001</v>
      </c>
      <c r="X341" s="111">
        <v>8.0000000000001847E-2</v>
      </c>
      <c r="Y341" s="111">
        <v>0</v>
      </c>
      <c r="Z341" s="111">
        <v>4.0999999839641532E-7</v>
      </c>
      <c r="AA341" s="112">
        <v>-16.019999590000001</v>
      </c>
      <c r="AB341" s="112">
        <v>-21.173999999999999</v>
      </c>
      <c r="AC341" s="111">
        <v>-7.3100000000000023</v>
      </c>
      <c r="AD341" s="111">
        <v>0</v>
      </c>
      <c r="AE341" s="111">
        <v>0</v>
      </c>
      <c r="AF341" s="112">
        <v>-28.484000000000002</v>
      </c>
      <c r="AG341" s="67"/>
      <c r="AH341" s="200">
        <v>4.0999999839641532E-7</v>
      </c>
      <c r="AI341" s="196">
        <f t="shared" si="212"/>
        <v>-1</v>
      </c>
      <c r="AJ341" s="201"/>
      <c r="AK341" s="200">
        <v>0</v>
      </c>
      <c r="AL341" s="196" t="str">
        <f t="shared" si="213"/>
        <v>ns</v>
      </c>
      <c r="AM341" s="201"/>
      <c r="AN341" s="200">
        <v>-14.74658114870638</v>
      </c>
      <c r="AO341" s="196">
        <f t="shared" si="218"/>
        <v>8.6353469217868906E-2</v>
      </c>
      <c r="AP341" s="202"/>
      <c r="AQ341" s="202"/>
      <c r="AR341" s="202"/>
      <c r="AS341" s="202" t="b">
        <f t="shared" si="214"/>
        <v>0</v>
      </c>
      <c r="AT341" s="202" t="b">
        <f t="shared" si="215"/>
        <v>0</v>
      </c>
      <c r="AU341" s="202" t="b">
        <f t="shared" si="216"/>
        <v>1</v>
      </c>
      <c r="AV341" s="202" t="b">
        <f t="shared" si="217"/>
        <v>1</v>
      </c>
      <c r="AW341" s="202"/>
    </row>
    <row r="342" spans="1:49" ht="13">
      <c r="A342" s="26" t="s">
        <v>372</v>
      </c>
      <c r="B342" s="33" t="s">
        <v>44</v>
      </c>
      <c r="C342" s="73">
        <v>27</v>
      </c>
      <c r="D342" s="73">
        <v>47</v>
      </c>
      <c r="E342" s="73">
        <v>40</v>
      </c>
      <c r="F342" s="73">
        <v>41</v>
      </c>
      <c r="G342" s="74">
        <f t="shared" si="211"/>
        <v>155</v>
      </c>
      <c r="H342" s="73">
        <v>26.512689721462301</v>
      </c>
      <c r="I342" s="73">
        <v>52.0598028835973</v>
      </c>
      <c r="J342" s="87">
        <v>36.271204971563201</v>
      </c>
      <c r="K342" s="87">
        <v>30.975962754177498</v>
      </c>
      <c r="L342" s="74">
        <v>145.81966033079999</v>
      </c>
      <c r="M342" s="169">
        <v>30.946727782646001</v>
      </c>
      <c r="N342" s="169">
        <v>66.940076289593705</v>
      </c>
      <c r="O342" s="169">
        <v>45.862439750972499</v>
      </c>
      <c r="P342" s="169">
        <v>47.488761612932201</v>
      </c>
      <c r="Q342" s="74">
        <v>191.23800543614399</v>
      </c>
      <c r="R342" s="169">
        <v>31.182205636528</v>
      </c>
      <c r="S342" s="169">
        <v>59.907878209144897</v>
      </c>
      <c r="T342" s="169">
        <v>59.7576384288813</v>
      </c>
      <c r="U342" s="169">
        <v>61.963079238689403</v>
      </c>
      <c r="V342" s="74">
        <v>212.810801513244</v>
      </c>
      <c r="W342" s="169">
        <v>32.288551215148999</v>
      </c>
      <c r="X342" s="169">
        <v>60.045408660155502</v>
      </c>
      <c r="Y342" s="169">
        <v>59.950354849728903</v>
      </c>
      <c r="Z342" s="169">
        <v>57.666260407499095</v>
      </c>
      <c r="AA342" s="74">
        <v>209.95057513253201</v>
      </c>
      <c r="AB342" s="74">
        <v>47.983660164484895</v>
      </c>
      <c r="AC342" s="169">
        <v>73.792723371331192</v>
      </c>
      <c r="AD342" s="169">
        <v>61.150381442763106</v>
      </c>
      <c r="AE342" s="169">
        <v>62.927965171465395</v>
      </c>
      <c r="AF342" s="74">
        <v>245.85473015004499</v>
      </c>
      <c r="AH342" s="210">
        <v>57.666260407499095</v>
      </c>
      <c r="AI342" s="196">
        <f t="shared" si="212"/>
        <v>9.1244078023863917E-2</v>
      </c>
      <c r="AJ342" s="196"/>
      <c r="AK342" s="210">
        <v>61.150381442763106</v>
      </c>
      <c r="AL342" s="196">
        <f t="shared" si="213"/>
        <v>2.9069053810663714E-2</v>
      </c>
      <c r="AM342" s="196"/>
      <c r="AN342" s="210">
        <v>212.810801513244</v>
      </c>
      <c r="AO342" s="196">
        <f t="shared" si="218"/>
        <v>-1.3440231230621991E-2</v>
      </c>
      <c r="AS342" s="146" t="b">
        <f t="shared" si="214"/>
        <v>0</v>
      </c>
      <c r="AT342" s="146" t="b">
        <f t="shared" si="215"/>
        <v>0</v>
      </c>
      <c r="AU342" s="146" t="b">
        <f t="shared" si="216"/>
        <v>1</v>
      </c>
      <c r="AV342" s="146" t="b">
        <f t="shared" si="217"/>
        <v>1</v>
      </c>
    </row>
    <row r="343" spans="1:49" ht="13">
      <c r="A343" s="26" t="s">
        <v>373</v>
      </c>
      <c r="B343" s="34" t="s">
        <v>46</v>
      </c>
      <c r="C343" s="113">
        <v>0</v>
      </c>
      <c r="D343" s="113">
        <v>0</v>
      </c>
      <c r="E343" s="113">
        <v>0</v>
      </c>
      <c r="F343" s="113">
        <v>0</v>
      </c>
      <c r="G343" s="118">
        <f t="shared" si="211"/>
        <v>0</v>
      </c>
      <c r="H343" s="113">
        <v>-1.7999999999999999E-2</v>
      </c>
      <c r="I343" s="113">
        <v>-1.0999999999999999E-2</v>
      </c>
      <c r="J343" s="113">
        <v>1.2E-2</v>
      </c>
      <c r="K343" s="113">
        <v>5.0000000000000001E-3</v>
      </c>
      <c r="L343" s="118">
        <v>-1.2E-2</v>
      </c>
      <c r="M343" s="165">
        <v>-1.0999999999999999E-2</v>
      </c>
      <c r="N343" s="165">
        <v>-2.5000000000000001E-2</v>
      </c>
      <c r="O343" s="165">
        <v>-4.0820308148445901E-2</v>
      </c>
      <c r="P343" s="165">
        <v>4.8028042096023203E-2</v>
      </c>
      <c r="Q343" s="118">
        <v>-2.8792266052422799E-2</v>
      </c>
      <c r="R343" s="165">
        <v>0.13055949382413001</v>
      </c>
      <c r="S343" s="165">
        <v>-0.42556720762995898</v>
      </c>
      <c r="T343" s="165">
        <v>5.3000657593880796</v>
      </c>
      <c r="U343" s="165">
        <v>-1.5319274147177799</v>
      </c>
      <c r="V343" s="118">
        <v>3.4731306308644698</v>
      </c>
      <c r="W343" s="165">
        <v>-4.8794235528040701</v>
      </c>
      <c r="X343" s="165">
        <v>-1.6430949295827699</v>
      </c>
      <c r="Y343" s="165">
        <v>2.4095955711758501</v>
      </c>
      <c r="Z343" s="165">
        <v>-0.1330778902027</v>
      </c>
      <c r="AA343" s="118">
        <v>-4.2460008014136799</v>
      </c>
      <c r="AB343" s="118">
        <v>-2.5404527707492202</v>
      </c>
      <c r="AC343" s="165">
        <v>-3.01691109369935</v>
      </c>
      <c r="AD343" s="165">
        <v>2.6059175533097401</v>
      </c>
      <c r="AE343" s="165">
        <v>-2.77699057316112</v>
      </c>
      <c r="AF343" s="118">
        <v>-5.72843688429995</v>
      </c>
      <c r="AH343" s="208">
        <v>-0.1330778902027</v>
      </c>
      <c r="AI343" s="196" t="str">
        <f t="shared" si="212"/>
        <v>x20,9</v>
      </c>
      <c r="AJ343" s="199"/>
      <c r="AK343" s="208">
        <v>2.6059175533097401</v>
      </c>
      <c r="AL343" s="196" t="str">
        <f t="shared" si="213"/>
        <v>ns</v>
      </c>
      <c r="AM343" s="199"/>
      <c r="AN343" s="208">
        <v>3.4731306308644698</v>
      </c>
      <c r="AO343" s="196" t="str">
        <f t="shared" si="218"/>
        <v>ns</v>
      </c>
      <c r="AS343" s="146" t="b">
        <f t="shared" si="214"/>
        <v>0</v>
      </c>
      <c r="AT343" s="146" t="b">
        <f t="shared" si="215"/>
        <v>0</v>
      </c>
      <c r="AU343" s="146" t="b">
        <f t="shared" si="216"/>
        <v>1</v>
      </c>
      <c r="AV343" s="146" t="b">
        <f t="shared" si="217"/>
        <v>1</v>
      </c>
    </row>
    <row r="344" spans="1:49" ht="13">
      <c r="A344" s="26" t="s">
        <v>374</v>
      </c>
      <c r="B344" s="34" t="s">
        <v>50</v>
      </c>
      <c r="C344" s="113">
        <v>0</v>
      </c>
      <c r="D344" s="113">
        <v>0</v>
      </c>
      <c r="E344" s="113">
        <v>0</v>
      </c>
      <c r="F344" s="113">
        <v>0</v>
      </c>
      <c r="G344" s="118">
        <f t="shared" si="211"/>
        <v>0</v>
      </c>
      <c r="H344" s="113">
        <v>0</v>
      </c>
      <c r="I344" s="113">
        <v>0</v>
      </c>
      <c r="J344" s="85">
        <v>0</v>
      </c>
      <c r="K344" s="85">
        <v>0</v>
      </c>
      <c r="L344" s="118">
        <v>0</v>
      </c>
      <c r="M344" s="166">
        <v>0</v>
      </c>
      <c r="N344" s="166">
        <v>0</v>
      </c>
      <c r="O344" s="166">
        <v>0</v>
      </c>
      <c r="P344" s="166">
        <v>0</v>
      </c>
      <c r="Q344" s="118">
        <v>0</v>
      </c>
      <c r="R344" s="166">
        <v>0</v>
      </c>
      <c r="S344" s="166">
        <v>0</v>
      </c>
      <c r="T344" s="166">
        <v>0</v>
      </c>
      <c r="U344" s="166">
        <v>0</v>
      </c>
      <c r="V344" s="118">
        <v>0</v>
      </c>
      <c r="W344" s="166">
        <v>0</v>
      </c>
      <c r="X344" s="166">
        <v>0</v>
      </c>
      <c r="Y344" s="166">
        <v>0</v>
      </c>
      <c r="Z344" s="166">
        <v>2.8000000000000001E-2</v>
      </c>
      <c r="AA344" s="118">
        <v>2.8000000000000001E-2</v>
      </c>
      <c r="AB344" s="118">
        <v>1.93483215520782</v>
      </c>
      <c r="AC344" s="166">
        <v>1.2561653463257501</v>
      </c>
      <c r="AD344" s="166">
        <v>1.48901566985766</v>
      </c>
      <c r="AE344" s="166">
        <v>2.3078529489203299</v>
      </c>
      <c r="AF344" s="118">
        <v>6.9878661203115602</v>
      </c>
      <c r="AH344" s="207">
        <v>2.8000000000000001E-2</v>
      </c>
      <c r="AI344" s="196" t="str">
        <f t="shared" si="212"/>
        <v>x82,4</v>
      </c>
      <c r="AJ344" s="199"/>
      <c r="AK344" s="207">
        <v>1.48901566985766</v>
      </c>
      <c r="AL344" s="196">
        <f t="shared" si="213"/>
        <v>0.54991851035452521</v>
      </c>
      <c r="AM344" s="199"/>
      <c r="AN344" s="207">
        <v>0</v>
      </c>
      <c r="AO344" s="196" t="str">
        <f t="shared" si="218"/>
        <v>ns</v>
      </c>
      <c r="AS344" s="146" t="b">
        <f t="shared" si="214"/>
        <v>0</v>
      </c>
      <c r="AT344" s="146" t="b">
        <f t="shared" si="215"/>
        <v>0</v>
      </c>
      <c r="AU344" s="146" t="b">
        <f t="shared" si="216"/>
        <v>1</v>
      </c>
      <c r="AV344" s="146" t="b">
        <f t="shared" si="217"/>
        <v>1</v>
      </c>
    </row>
    <row r="345" spans="1:49" ht="13">
      <c r="A345" s="26" t="s">
        <v>375</v>
      </c>
      <c r="B345" s="34" t="s">
        <v>52</v>
      </c>
      <c r="C345" s="113">
        <v>0</v>
      </c>
      <c r="D345" s="113">
        <v>0</v>
      </c>
      <c r="E345" s="113">
        <v>0</v>
      </c>
      <c r="F345" s="113">
        <v>0</v>
      </c>
      <c r="G345" s="118">
        <f t="shared" si="211"/>
        <v>0</v>
      </c>
      <c r="H345" s="113">
        <v>0</v>
      </c>
      <c r="I345" s="113">
        <v>0</v>
      </c>
      <c r="J345" s="85">
        <v>0</v>
      </c>
      <c r="K345" s="85">
        <v>4.3999999999999997E-2</v>
      </c>
      <c r="L345" s="118">
        <v>4.3999999999999997E-2</v>
      </c>
      <c r="M345" s="166">
        <v>0</v>
      </c>
      <c r="N345" s="166">
        <v>0</v>
      </c>
      <c r="O345" s="166">
        <v>0</v>
      </c>
      <c r="P345" s="166">
        <v>0</v>
      </c>
      <c r="Q345" s="118">
        <v>0</v>
      </c>
      <c r="R345" s="166">
        <v>0</v>
      </c>
      <c r="S345" s="166">
        <v>13.382999999999999</v>
      </c>
      <c r="T345" s="166">
        <v>0.629</v>
      </c>
      <c r="U345" s="166">
        <v>0</v>
      </c>
      <c r="V345" s="118">
        <v>14.012</v>
      </c>
      <c r="W345" s="166">
        <v>0</v>
      </c>
      <c r="X345" s="166">
        <v>0</v>
      </c>
      <c r="Y345" s="166">
        <v>-3.617</v>
      </c>
      <c r="Z345" s="166">
        <v>0</v>
      </c>
      <c r="AA345" s="118">
        <v>-3.617</v>
      </c>
      <c r="AB345" s="118">
        <v>0</v>
      </c>
      <c r="AC345" s="166">
        <v>0</v>
      </c>
      <c r="AD345" s="166">
        <v>0</v>
      </c>
      <c r="AE345" s="166">
        <v>0</v>
      </c>
      <c r="AF345" s="118">
        <v>0</v>
      </c>
      <c r="AH345" s="207">
        <v>0</v>
      </c>
      <c r="AI345" s="196" t="str">
        <f t="shared" si="212"/>
        <v>ns</v>
      </c>
      <c r="AJ345" s="199"/>
      <c r="AK345" s="207">
        <v>0</v>
      </c>
      <c r="AL345" s="196" t="str">
        <f t="shared" si="213"/>
        <v>ns</v>
      </c>
      <c r="AM345" s="199"/>
      <c r="AN345" s="207">
        <v>14.012</v>
      </c>
      <c r="AO345" s="196" t="str">
        <f t="shared" si="218"/>
        <v>ns</v>
      </c>
      <c r="AS345" s="146" t="b">
        <f t="shared" si="214"/>
        <v>1</v>
      </c>
      <c r="AT345" s="146" t="b">
        <f t="shared" si="215"/>
        <v>1</v>
      </c>
      <c r="AU345" s="146" t="b">
        <f t="shared" si="216"/>
        <v>1</v>
      </c>
      <c r="AV345" s="146" t="b">
        <f t="shared" si="217"/>
        <v>1</v>
      </c>
    </row>
    <row r="346" spans="1:49" ht="13">
      <c r="A346" s="26" t="s">
        <v>376</v>
      </c>
      <c r="B346" s="34" t="s">
        <v>54</v>
      </c>
      <c r="C346" s="113">
        <v>0</v>
      </c>
      <c r="D346" s="113">
        <v>0</v>
      </c>
      <c r="E346" s="113">
        <v>0</v>
      </c>
      <c r="F346" s="113">
        <v>0</v>
      </c>
      <c r="G346" s="118">
        <f t="shared" si="211"/>
        <v>0</v>
      </c>
      <c r="H346" s="113">
        <v>0</v>
      </c>
      <c r="I346" s="113">
        <v>0</v>
      </c>
      <c r="J346" s="85">
        <v>0</v>
      </c>
      <c r="K346" s="85">
        <v>0</v>
      </c>
      <c r="L346" s="118">
        <v>0</v>
      </c>
      <c r="M346" s="166">
        <v>0</v>
      </c>
      <c r="N346" s="166">
        <v>0</v>
      </c>
      <c r="O346" s="166">
        <v>0</v>
      </c>
      <c r="P346" s="166">
        <v>0</v>
      </c>
      <c r="Q346" s="118">
        <v>0</v>
      </c>
      <c r="R346" s="166">
        <v>0</v>
      </c>
      <c r="S346" s="166">
        <v>0</v>
      </c>
      <c r="T346" s="166">
        <v>0</v>
      </c>
      <c r="U346" s="166">
        <v>0</v>
      </c>
      <c r="V346" s="118">
        <v>0</v>
      </c>
      <c r="W346" s="166">
        <v>0</v>
      </c>
      <c r="X346" s="166">
        <v>0</v>
      </c>
      <c r="Y346" s="166">
        <v>0</v>
      </c>
      <c r="Z346" s="166">
        <v>0</v>
      </c>
      <c r="AA346" s="118">
        <v>0</v>
      </c>
      <c r="AB346" s="118">
        <v>0</v>
      </c>
      <c r="AC346" s="166">
        <v>0</v>
      </c>
      <c r="AD346" s="166">
        <v>0</v>
      </c>
      <c r="AE346" s="166">
        <v>0</v>
      </c>
      <c r="AF346" s="118">
        <v>0</v>
      </c>
      <c r="AH346" s="207">
        <v>0</v>
      </c>
      <c r="AI346" s="196" t="str">
        <f t="shared" si="212"/>
        <v>ns</v>
      </c>
      <c r="AJ346" s="199"/>
      <c r="AK346" s="207">
        <v>0</v>
      </c>
      <c r="AL346" s="196" t="str">
        <f t="shared" si="213"/>
        <v>ns</v>
      </c>
      <c r="AM346" s="199"/>
      <c r="AN346" s="207">
        <v>0</v>
      </c>
      <c r="AO346" s="196" t="str">
        <f t="shared" si="218"/>
        <v>ns</v>
      </c>
      <c r="AS346" s="146" t="b">
        <f t="shared" si="214"/>
        <v>1</v>
      </c>
      <c r="AT346" s="146" t="b">
        <f t="shared" si="215"/>
        <v>1</v>
      </c>
      <c r="AU346" s="146" t="b">
        <f t="shared" si="216"/>
        <v>1</v>
      </c>
      <c r="AV346" s="146" t="b">
        <f t="shared" si="217"/>
        <v>1</v>
      </c>
    </row>
    <row r="347" spans="1:49" ht="13">
      <c r="A347" s="26" t="s">
        <v>377</v>
      </c>
      <c r="B347" s="33" t="s">
        <v>56</v>
      </c>
      <c r="C347" s="73">
        <v>27</v>
      </c>
      <c r="D347" s="73">
        <v>47</v>
      </c>
      <c r="E347" s="73">
        <v>40</v>
      </c>
      <c r="F347" s="73">
        <v>41</v>
      </c>
      <c r="G347" s="74">
        <f t="shared" si="211"/>
        <v>155</v>
      </c>
      <c r="H347" s="73">
        <v>26.494689721462301</v>
      </c>
      <c r="I347" s="73">
        <v>52.048802883597297</v>
      </c>
      <c r="J347" s="87">
        <v>36.283204971563201</v>
      </c>
      <c r="K347" s="87">
        <v>31.024962754177501</v>
      </c>
      <c r="L347" s="74">
        <v>145.8516603308</v>
      </c>
      <c r="M347" s="169">
        <v>30.935727782646001</v>
      </c>
      <c r="N347" s="169">
        <v>66.915076289593699</v>
      </c>
      <c r="O347" s="169">
        <v>45.821619442824101</v>
      </c>
      <c r="P347" s="169">
        <v>47.536789655028201</v>
      </c>
      <c r="Q347" s="74">
        <v>191.209213170092</v>
      </c>
      <c r="R347" s="169">
        <v>31.312765130352201</v>
      </c>
      <c r="S347" s="169">
        <v>72.865311001514897</v>
      </c>
      <c r="T347" s="169">
        <v>65.686704188269402</v>
      </c>
      <c r="U347" s="169">
        <v>60.431151823971597</v>
      </c>
      <c r="V347" s="74">
        <v>230.29593214410801</v>
      </c>
      <c r="W347" s="169">
        <v>27.409127662344901</v>
      </c>
      <c r="X347" s="169">
        <v>58.4023137305727</v>
      </c>
      <c r="Y347" s="169">
        <v>58.742950420904798</v>
      </c>
      <c r="Z347" s="169">
        <v>57.561182517296402</v>
      </c>
      <c r="AA347" s="74">
        <v>202.11557433111901</v>
      </c>
      <c r="AB347" s="74">
        <v>47.378039548943498</v>
      </c>
      <c r="AC347" s="169">
        <v>72.031977623957602</v>
      </c>
      <c r="AD347" s="169">
        <v>65.245314665930493</v>
      </c>
      <c r="AE347" s="169">
        <v>62.458827547224494</v>
      </c>
      <c r="AF347" s="74">
        <v>247.11415938605597</v>
      </c>
      <c r="AH347" s="210">
        <v>57.561182517296402</v>
      </c>
      <c r="AI347" s="196">
        <f t="shared" si="212"/>
        <v>8.5085900180323915E-2</v>
      </c>
      <c r="AJ347" s="196"/>
      <c r="AK347" s="210">
        <v>65.245314665930493</v>
      </c>
      <c r="AL347" s="196">
        <f t="shared" si="213"/>
        <v>-4.270785010346545E-2</v>
      </c>
      <c r="AM347" s="196"/>
      <c r="AN347" s="210">
        <v>230.29593214410801</v>
      </c>
      <c r="AO347" s="196">
        <f t="shared" si="218"/>
        <v>-0.12236585140963363</v>
      </c>
      <c r="AS347" s="146" t="b">
        <f t="shared" si="214"/>
        <v>0</v>
      </c>
      <c r="AT347" s="146" t="b">
        <f t="shared" si="215"/>
        <v>0</v>
      </c>
      <c r="AU347" s="146" t="b">
        <f t="shared" si="216"/>
        <v>1</v>
      </c>
      <c r="AV347" s="146" t="b">
        <f t="shared" si="217"/>
        <v>1</v>
      </c>
    </row>
    <row r="348" spans="1:49" ht="13">
      <c r="A348" s="26" t="s">
        <v>378</v>
      </c>
      <c r="B348" s="34" t="s">
        <v>58</v>
      </c>
      <c r="C348" s="113">
        <v>-10</v>
      </c>
      <c r="D348" s="113">
        <v>-16</v>
      </c>
      <c r="E348" s="113">
        <v>-11</v>
      </c>
      <c r="F348" s="113">
        <v>-10</v>
      </c>
      <c r="G348" s="118">
        <f t="shared" si="211"/>
        <v>-47</v>
      </c>
      <c r="H348" s="113">
        <v>-7.6707218461945699</v>
      </c>
      <c r="I348" s="113">
        <v>-14.160424573316901</v>
      </c>
      <c r="J348" s="85">
        <v>-10.340123229867899</v>
      </c>
      <c r="K348" s="85">
        <v>-2.5315964894775602</v>
      </c>
      <c r="L348" s="118">
        <v>-34.702866138856997</v>
      </c>
      <c r="M348" s="166">
        <v>-8.7560688906344204</v>
      </c>
      <c r="N348" s="166">
        <v>-16.992744436133101</v>
      </c>
      <c r="O348" s="166">
        <v>-11.5987104812951</v>
      </c>
      <c r="P348" s="166">
        <v>-11.975318002424459</v>
      </c>
      <c r="Q348" s="118">
        <v>-49.322841810487098</v>
      </c>
      <c r="R348" s="166">
        <v>-10.5502257337654</v>
      </c>
      <c r="S348" s="166">
        <v>-12.558134914634101</v>
      </c>
      <c r="T348" s="166">
        <v>-16.902953336406402</v>
      </c>
      <c r="U348" s="166">
        <v>-16.3516859632817</v>
      </c>
      <c r="V348" s="118">
        <v>-56.362999948087598</v>
      </c>
      <c r="W348" s="166">
        <v>-9.5308471056081405</v>
      </c>
      <c r="X348" s="166">
        <v>-14.9289863090215</v>
      </c>
      <c r="Y348" s="166">
        <v>-12.858042381604999</v>
      </c>
      <c r="Z348" s="166">
        <v>-21.4183305349334</v>
      </c>
      <c r="AA348" s="118">
        <v>-58.736206331168098</v>
      </c>
      <c r="AB348" s="118">
        <v>-13.387369185251501</v>
      </c>
      <c r="AC348" s="166">
        <v>-17.9478909530945</v>
      </c>
      <c r="AD348" s="166">
        <v>-13.2168796558098</v>
      </c>
      <c r="AE348" s="166">
        <v>-9.647438247754339</v>
      </c>
      <c r="AF348" s="118">
        <v>-54.199578041910101</v>
      </c>
      <c r="AH348" s="207">
        <v>-21.4183305349334</v>
      </c>
      <c r="AI348" s="196">
        <f t="shared" si="212"/>
        <v>-0.5495709512924305</v>
      </c>
      <c r="AJ348" s="199"/>
      <c r="AK348" s="207">
        <v>-13.2168796558098</v>
      </c>
      <c r="AL348" s="196">
        <f t="shared" si="213"/>
        <v>-0.27006687667663121</v>
      </c>
      <c r="AM348" s="199"/>
      <c r="AN348" s="207">
        <v>-56.362999948087598</v>
      </c>
      <c r="AO348" s="196">
        <f t="shared" si="218"/>
        <v>4.2105749964805206E-2</v>
      </c>
      <c r="AS348" s="146" t="b">
        <f t="shared" si="214"/>
        <v>0</v>
      </c>
      <c r="AT348" s="146" t="b">
        <f t="shared" si="215"/>
        <v>0</v>
      </c>
      <c r="AU348" s="146" t="b">
        <f t="shared" si="216"/>
        <v>1</v>
      </c>
      <c r="AV348" s="146" t="b">
        <f t="shared" si="217"/>
        <v>1</v>
      </c>
    </row>
    <row r="349" spans="1:49" ht="13">
      <c r="A349" s="26" t="s">
        <v>379</v>
      </c>
      <c r="B349" s="34" t="s">
        <v>60</v>
      </c>
      <c r="C349" s="113">
        <v>0</v>
      </c>
      <c r="D349" s="113">
        <v>0</v>
      </c>
      <c r="E349" s="113">
        <v>0</v>
      </c>
      <c r="F349" s="113">
        <v>0</v>
      </c>
      <c r="G349" s="118">
        <f t="shared" si="211"/>
        <v>0</v>
      </c>
      <c r="H349" s="113">
        <v>0</v>
      </c>
      <c r="I349" s="113">
        <v>0</v>
      </c>
      <c r="J349" s="85">
        <v>0</v>
      </c>
      <c r="K349" s="85">
        <v>0</v>
      </c>
      <c r="L349" s="118">
        <v>0</v>
      </c>
      <c r="M349" s="166">
        <v>0</v>
      </c>
      <c r="N349" s="166">
        <v>0</v>
      </c>
      <c r="O349" s="166">
        <v>0</v>
      </c>
      <c r="P349" s="166">
        <v>0</v>
      </c>
      <c r="Q349" s="118">
        <v>0</v>
      </c>
      <c r="R349" s="166">
        <v>0</v>
      </c>
      <c r="S349" s="166">
        <v>0</v>
      </c>
      <c r="T349" s="166">
        <v>0</v>
      </c>
      <c r="U349" s="166">
        <v>0</v>
      </c>
      <c r="V349" s="118">
        <v>0</v>
      </c>
      <c r="W349" s="166">
        <v>0</v>
      </c>
      <c r="X349" s="166">
        <v>0</v>
      </c>
      <c r="Y349" s="166">
        <v>0</v>
      </c>
      <c r="Z349" s="166">
        <v>0</v>
      </c>
      <c r="AA349" s="118">
        <v>0</v>
      </c>
      <c r="AB349" s="118">
        <v>0</v>
      </c>
      <c r="AC349" s="166">
        <v>0</v>
      </c>
      <c r="AD349" s="166">
        <v>0</v>
      </c>
      <c r="AE349" s="166">
        <v>0</v>
      </c>
      <c r="AF349" s="118">
        <v>0</v>
      </c>
      <c r="AH349" s="207">
        <v>0</v>
      </c>
      <c r="AI349" s="196" t="str">
        <f t="shared" si="212"/>
        <v>ns</v>
      </c>
      <c r="AJ349" s="199"/>
      <c r="AK349" s="207">
        <v>0</v>
      </c>
      <c r="AL349" s="196" t="str">
        <f t="shared" si="213"/>
        <v>ns</v>
      </c>
      <c r="AM349" s="199"/>
      <c r="AN349" s="207">
        <v>0</v>
      </c>
      <c r="AO349" s="196" t="str">
        <f t="shared" si="218"/>
        <v>ns</v>
      </c>
      <c r="AS349" s="146" t="b">
        <f t="shared" si="214"/>
        <v>1</v>
      </c>
      <c r="AT349" s="146" t="b">
        <f t="shared" si="215"/>
        <v>1</v>
      </c>
      <c r="AU349" s="146" t="b">
        <f t="shared" si="216"/>
        <v>1</v>
      </c>
      <c r="AV349" s="146" t="b">
        <f t="shared" si="217"/>
        <v>1</v>
      </c>
    </row>
    <row r="350" spans="1:49" ht="13">
      <c r="A350" s="26" t="s">
        <v>380</v>
      </c>
      <c r="B350" s="33" t="s">
        <v>62</v>
      </c>
      <c r="C350" s="73">
        <v>17</v>
      </c>
      <c r="D350" s="73">
        <v>31</v>
      </c>
      <c r="E350" s="73">
        <v>29</v>
      </c>
      <c r="F350" s="73">
        <v>31</v>
      </c>
      <c r="G350" s="74">
        <f t="shared" si="211"/>
        <v>108</v>
      </c>
      <c r="H350" s="73">
        <v>18.823967875267801</v>
      </c>
      <c r="I350" s="73">
        <v>37.888378310280402</v>
      </c>
      <c r="J350" s="87">
        <v>25.943081741695298</v>
      </c>
      <c r="K350" s="87">
        <v>28.493366264699901</v>
      </c>
      <c r="L350" s="74">
        <v>111.148794191943</v>
      </c>
      <c r="M350" s="169">
        <v>22.179658892011599</v>
      </c>
      <c r="N350" s="169">
        <v>49.922331853460598</v>
      </c>
      <c r="O350" s="169">
        <v>34.222908961529001</v>
      </c>
      <c r="P350" s="169">
        <v>35.561471652603799</v>
      </c>
      <c r="Q350" s="74">
        <v>141.88637135960502</v>
      </c>
      <c r="R350" s="169">
        <v>20.762539396586799</v>
      </c>
      <c r="S350" s="169">
        <v>60.307176086880801</v>
      </c>
      <c r="T350" s="169">
        <v>48.783750851862898</v>
      </c>
      <c r="U350" s="169">
        <v>44.079465860689901</v>
      </c>
      <c r="V350" s="74">
        <v>173.93293219602</v>
      </c>
      <c r="W350" s="169">
        <v>17.878280556736801</v>
      </c>
      <c r="X350" s="169">
        <v>43.473327421551197</v>
      </c>
      <c r="Y350" s="169">
        <v>45.884908039299702</v>
      </c>
      <c r="Z350" s="169">
        <v>36.142851982362998</v>
      </c>
      <c r="AA350" s="74">
        <v>143.379367999951</v>
      </c>
      <c r="AB350" s="74">
        <v>33.990670363692104</v>
      </c>
      <c r="AC350" s="169">
        <v>54.084086670863101</v>
      </c>
      <c r="AD350" s="169">
        <v>52.028435010120702</v>
      </c>
      <c r="AE350" s="169">
        <v>52.811389299470292</v>
      </c>
      <c r="AF350" s="74">
        <v>192.914581344146</v>
      </c>
      <c r="AH350" s="210">
        <v>36.142851982362998</v>
      </c>
      <c r="AI350" s="196">
        <f t="shared" si="212"/>
        <v>0.46118489280373365</v>
      </c>
      <c r="AJ350" s="196"/>
      <c r="AK350" s="210">
        <v>52.028435010120702</v>
      </c>
      <c r="AL350" s="196">
        <f t="shared" si="213"/>
        <v>1.5048584282753907E-2</v>
      </c>
      <c r="AM350" s="196"/>
      <c r="AN350" s="210">
        <v>173.93293219602</v>
      </c>
      <c r="AO350" s="196">
        <f t="shared" si="218"/>
        <v>-0.17566290529521777</v>
      </c>
      <c r="AS350" s="146" t="b">
        <f t="shared" si="214"/>
        <v>0</v>
      </c>
      <c r="AT350" s="146" t="b">
        <f t="shared" si="215"/>
        <v>0</v>
      </c>
      <c r="AU350" s="146" t="b">
        <f t="shared" si="216"/>
        <v>1</v>
      </c>
      <c r="AV350" s="146" t="b">
        <f t="shared" si="217"/>
        <v>1</v>
      </c>
    </row>
    <row r="351" spans="1:49" ht="13">
      <c r="A351" s="26" t="s">
        <v>381</v>
      </c>
      <c r="B351" s="34" t="s">
        <v>64</v>
      </c>
      <c r="C351" s="113">
        <v>-3</v>
      </c>
      <c r="D351" s="113">
        <v>-5</v>
      </c>
      <c r="E351" s="113">
        <v>-4</v>
      </c>
      <c r="F351" s="113">
        <v>-5</v>
      </c>
      <c r="G351" s="118">
        <f t="shared" si="211"/>
        <v>-17</v>
      </c>
      <c r="H351" s="113">
        <v>-3.10426134565575</v>
      </c>
      <c r="I351" s="113">
        <v>-5.9639400121844801</v>
      </c>
      <c r="J351" s="113">
        <v>-4.1718285236955204</v>
      </c>
      <c r="K351" s="113">
        <v>-4.55469831461886</v>
      </c>
      <c r="L351" s="118">
        <v>-17.794728196154601</v>
      </c>
      <c r="M351" s="166">
        <v>-3.6076132971158099</v>
      </c>
      <c r="N351" s="166">
        <v>-7.7690412663242201</v>
      </c>
      <c r="O351" s="166">
        <v>-5.4137269677867801</v>
      </c>
      <c r="P351" s="166">
        <v>-5.5526184687731996</v>
      </c>
      <c r="Q351" s="118">
        <v>-22.343</v>
      </c>
      <c r="R351" s="166">
        <v>-1.51571207412956E-6</v>
      </c>
      <c r="S351" s="166">
        <v>-3.7015500671395399E-6</v>
      </c>
      <c r="T351" s="166">
        <v>-3.1134021393825501E-6</v>
      </c>
      <c r="U351" s="166">
        <v>-2.82553479374286E-6</v>
      </c>
      <c r="V351" s="118">
        <v>-1.1156199074394499E-5</v>
      </c>
      <c r="W351" s="166">
        <v>-1.32912005178633E-6</v>
      </c>
      <c r="X351" s="166">
        <v>-2.8012940595756401E-6</v>
      </c>
      <c r="Y351" s="166">
        <v>-2.9488037122304099E-6</v>
      </c>
      <c r="Z351" s="166">
        <v>-1.0088037665529699E-3</v>
      </c>
      <c r="AA351" s="118">
        <v>-1.0158829843765699E-3</v>
      </c>
      <c r="AB351" s="118">
        <v>-11.290515965120401</v>
      </c>
      <c r="AC351" s="166">
        <v>-17.430451871853744</v>
      </c>
      <c r="AD351" s="166">
        <v>-16.844561535320949</v>
      </c>
      <c r="AE351" s="166">
        <v>-17.052109127309599</v>
      </c>
      <c r="AF351" s="118">
        <v>-62.617638499604595</v>
      </c>
      <c r="AH351" s="207">
        <v>-1.0088037665529699E-3</v>
      </c>
      <c r="AI351" s="196" t="str">
        <f t="shared" si="212"/>
        <v>x16903,3</v>
      </c>
      <c r="AJ351" s="199"/>
      <c r="AK351" s="207">
        <v>-16.844561535320949</v>
      </c>
      <c r="AL351" s="196">
        <f t="shared" si="213"/>
        <v>1.2321341315619794E-2</v>
      </c>
      <c r="AM351" s="199"/>
      <c r="AN351" s="207">
        <v>-1.1156199074394499E-5</v>
      </c>
      <c r="AO351" s="196" t="str">
        <f t="shared" si="218"/>
        <v>x91,1</v>
      </c>
      <c r="AS351" s="146" t="b">
        <f t="shared" si="214"/>
        <v>0</v>
      </c>
      <c r="AT351" s="146" t="b">
        <f t="shared" si="215"/>
        <v>0</v>
      </c>
      <c r="AU351" s="146" t="b">
        <f t="shared" si="216"/>
        <v>1</v>
      </c>
      <c r="AV351" s="146" t="b">
        <f t="shared" si="217"/>
        <v>1</v>
      </c>
    </row>
    <row r="352" spans="1:49" ht="13">
      <c r="A352" s="26" t="s">
        <v>382</v>
      </c>
      <c r="B352" s="41" t="s">
        <v>66</v>
      </c>
      <c r="C352" s="74">
        <v>14</v>
      </c>
      <c r="D352" s="74">
        <v>26</v>
      </c>
      <c r="E352" s="74">
        <v>25</v>
      </c>
      <c r="F352" s="74">
        <v>26</v>
      </c>
      <c r="G352" s="74">
        <f t="shared" si="211"/>
        <v>91</v>
      </c>
      <c r="H352" s="74">
        <v>15.719706529612001</v>
      </c>
      <c r="I352" s="74">
        <v>31.924438298096</v>
      </c>
      <c r="J352" s="88">
        <v>21.7712532179997</v>
      </c>
      <c r="K352" s="88">
        <v>23.938667950081101</v>
      </c>
      <c r="L352" s="74">
        <v>93.354065995788801</v>
      </c>
      <c r="M352" s="170">
        <v>18.572045594895702</v>
      </c>
      <c r="N352" s="170">
        <v>42.153290587136397</v>
      </c>
      <c r="O352" s="170">
        <v>28.8091819937422</v>
      </c>
      <c r="P352" s="170">
        <v>30.008853183830603</v>
      </c>
      <c r="Q352" s="74">
        <v>119.543371359605</v>
      </c>
      <c r="R352" s="170">
        <v>20.762537880874699</v>
      </c>
      <c r="S352" s="170">
        <v>60.307172385330702</v>
      </c>
      <c r="T352" s="170">
        <v>48.783747738460796</v>
      </c>
      <c r="U352" s="170">
        <v>44.079463035155101</v>
      </c>
      <c r="V352" s="74">
        <v>173.932921039821</v>
      </c>
      <c r="W352" s="170">
        <v>17.878279227616702</v>
      </c>
      <c r="X352" s="170">
        <v>43.473324620257202</v>
      </c>
      <c r="Y352" s="170">
        <v>45.884905090495998</v>
      </c>
      <c r="Z352" s="170">
        <v>36.141843178596396</v>
      </c>
      <c r="AA352" s="74">
        <v>143.378352116966</v>
      </c>
      <c r="AB352" s="74">
        <v>22.700154398571698</v>
      </c>
      <c r="AC352" s="170">
        <v>36.653634799009453</v>
      </c>
      <c r="AD352" s="170">
        <v>35.183873474799647</v>
      </c>
      <c r="AE352" s="170">
        <v>35.7592801721607</v>
      </c>
      <c r="AF352" s="74">
        <v>130.29694284454149</v>
      </c>
      <c r="AH352" s="210">
        <v>36.141843178596396</v>
      </c>
      <c r="AI352" s="196">
        <f t="shared" si="212"/>
        <v>-1.058504417013939E-2</v>
      </c>
      <c r="AJ352" s="196"/>
      <c r="AK352" s="210">
        <v>35.183873474799647</v>
      </c>
      <c r="AL352" s="196">
        <f t="shared" si="213"/>
        <v>1.6354273720691648E-2</v>
      </c>
      <c r="AM352" s="196"/>
      <c r="AN352" s="210">
        <v>173.932921039821</v>
      </c>
      <c r="AO352" s="196">
        <f t="shared" si="218"/>
        <v>-0.17566869308116606</v>
      </c>
      <c r="AS352" s="146" t="b">
        <f t="shared" si="214"/>
        <v>0</v>
      </c>
      <c r="AT352" s="146" t="b">
        <f t="shared" si="215"/>
        <v>0</v>
      </c>
      <c r="AU352" s="146" t="b">
        <f t="shared" si="216"/>
        <v>1</v>
      </c>
      <c r="AV352" s="146" t="b">
        <f t="shared" si="217"/>
        <v>1</v>
      </c>
    </row>
    <row r="353" spans="1:48" ht="13">
      <c r="A353" s="26"/>
      <c r="M353" s="156"/>
      <c r="N353" s="156"/>
      <c r="AI353" s="196" t="str">
        <f t="shared" ref="AI353:AI354" si="219">IF(ISERROR($AD353/AH353),"ns",IF($AD353/AH353&gt;200%,"x"&amp;(ROUND($AD353/AH353,1)),IF($AD353/AH353&lt;0,"ns",$AD353/AH353-1)))</f>
        <v>ns</v>
      </c>
      <c r="AJ353" s="205"/>
      <c r="AL353" s="196" t="str">
        <f t="shared" ref="AL353:AL354" si="220">IF(ISERROR($AD353/AK353),"ns",IF($AD353/AK353&gt;200%,"x"&amp;(ROUND($AD353/AK353,1)),IF($AD353/AK353&lt;0,"ns",$AD353/AK353-1)))</f>
        <v>ns</v>
      </c>
      <c r="AM353" s="205"/>
      <c r="AO353" s="196" t="str">
        <f t="shared" si="218"/>
        <v>ns</v>
      </c>
      <c r="AS353" s="146" t="b">
        <f t="shared" si="214"/>
        <v>1</v>
      </c>
      <c r="AT353" s="146" t="b">
        <f t="shared" si="215"/>
        <v>1</v>
      </c>
      <c r="AU353" s="146" t="b">
        <f t="shared" si="216"/>
        <v>1</v>
      </c>
      <c r="AV353" s="146" t="b">
        <f t="shared" si="217"/>
        <v>1</v>
      </c>
    </row>
    <row r="354" spans="1:48" ht="13">
      <c r="A354" s="26"/>
      <c r="M354" s="156"/>
      <c r="N354" s="156"/>
      <c r="AI354" s="196" t="str">
        <f t="shared" si="219"/>
        <v>ns</v>
      </c>
      <c r="AJ354" s="205"/>
      <c r="AL354" s="196" t="str">
        <f t="shared" si="220"/>
        <v>ns</v>
      </c>
      <c r="AM354" s="205"/>
      <c r="AO354" s="205"/>
    </row>
    <row r="355" spans="1:48" ht="16" thickBot="1">
      <c r="A355" s="26"/>
      <c r="B355" s="29" t="s">
        <v>383</v>
      </c>
      <c r="C355" s="102"/>
      <c r="D355" s="102"/>
      <c r="E355" s="102"/>
      <c r="F355" s="102"/>
      <c r="G355" s="102"/>
      <c r="H355" s="102"/>
      <c r="I355" s="102"/>
      <c r="J355" s="102"/>
      <c r="K355" s="102"/>
      <c r="L355" s="102"/>
      <c r="M355" s="158"/>
      <c r="N355" s="158"/>
      <c r="O355" s="158"/>
      <c r="P355" s="158"/>
      <c r="Q355" s="102"/>
      <c r="R355" s="158"/>
      <c r="S355" s="158"/>
      <c r="T355" s="158"/>
      <c r="U355" s="158"/>
      <c r="V355" s="102"/>
      <c r="W355" s="158"/>
      <c r="X355" s="158"/>
      <c r="Y355" s="158"/>
      <c r="Z355" s="158"/>
      <c r="AA355" s="158"/>
      <c r="AB355" s="158"/>
      <c r="AC355" s="158"/>
      <c r="AD355" s="158"/>
      <c r="AE355" s="158"/>
      <c r="AF355" s="158"/>
      <c r="AH355" s="159"/>
      <c r="AI355" s="160"/>
      <c r="AJ355" s="160"/>
      <c r="AK355" s="159"/>
      <c r="AL355" s="160"/>
      <c r="AM355" s="160"/>
      <c r="AN355" s="159"/>
      <c r="AO355" s="160"/>
    </row>
    <row r="356" spans="1:48" ht="13">
      <c r="A356" s="26"/>
      <c r="M356" s="156"/>
      <c r="N356" s="156"/>
      <c r="AI356" s="143"/>
      <c r="AJ356" s="143"/>
      <c r="AL356" s="143"/>
      <c r="AM356" s="143"/>
      <c r="AO356" s="143"/>
    </row>
    <row r="357" spans="1:48" ht="26">
      <c r="A357" s="26"/>
      <c r="B357" s="30" t="s">
        <v>36</v>
      </c>
      <c r="C357" s="70" t="str">
        <f t="shared" ref="C357:AF357" si="221">C$14</f>
        <v>Q1-15
Underlying</v>
      </c>
      <c r="D357" s="70" t="str">
        <f t="shared" si="221"/>
        <v>Q2-15
Underlying</v>
      </c>
      <c r="E357" s="70" t="str">
        <f t="shared" si="221"/>
        <v>Q3-15
Underlying</v>
      </c>
      <c r="F357" s="70" t="str">
        <f t="shared" si="221"/>
        <v>Q4-15
Underlying</v>
      </c>
      <c r="G357" s="70" t="str">
        <f t="shared" si="221"/>
        <v>FY-2015
Underlying</v>
      </c>
      <c r="H357" s="70" t="str">
        <f t="shared" si="221"/>
        <v>Q1-16
Underlying</v>
      </c>
      <c r="I357" s="70" t="str">
        <f t="shared" si="221"/>
        <v>Q2-16
Underlying</v>
      </c>
      <c r="J357" s="70" t="str">
        <f t="shared" si="221"/>
        <v>Q3-16
Underlying</v>
      </c>
      <c r="K357" s="70" t="str">
        <f t="shared" si="221"/>
        <v>Q4-16
Underlying</v>
      </c>
      <c r="L357" s="70" t="str">
        <f t="shared" si="221"/>
        <v>FY-2016
Underlying</v>
      </c>
      <c r="M357" s="69" t="str">
        <f t="shared" si="221"/>
        <v>Q1-17
Underlying</v>
      </c>
      <c r="N357" s="69" t="str">
        <f t="shared" si="221"/>
        <v>Q2-17
Underlying</v>
      </c>
      <c r="O357" s="69" t="str">
        <f t="shared" si="221"/>
        <v>Q3-17
Underlying</v>
      </c>
      <c r="P357" s="69" t="str">
        <f t="shared" si="221"/>
        <v>Q4-17
Underlying</v>
      </c>
      <c r="Q357" s="70" t="str">
        <f t="shared" si="221"/>
        <v>FY-2017
Underlying</v>
      </c>
      <c r="R357" s="69" t="str">
        <f t="shared" si="221"/>
        <v>Q1-18
Underlying</v>
      </c>
      <c r="S357" s="69" t="str">
        <f t="shared" si="221"/>
        <v>Q2-18
Underlying</v>
      </c>
      <c r="T357" s="69" t="str">
        <f t="shared" si="221"/>
        <v>Q3-18
Underlying</v>
      </c>
      <c r="U357" s="69" t="str">
        <f t="shared" si="221"/>
        <v>Q4-18
Underlying</v>
      </c>
      <c r="V357" s="70" t="str">
        <f t="shared" si="221"/>
        <v>FY-2018
Underlying</v>
      </c>
      <c r="W357" s="69" t="str">
        <f t="shared" si="221"/>
        <v>Q1-19
Underlying</v>
      </c>
      <c r="X357" s="69" t="str">
        <f t="shared" si="221"/>
        <v>Q2-19
Underlying</v>
      </c>
      <c r="Y357" s="69" t="str">
        <f t="shared" si="221"/>
        <v>Q3-19
Underlying</v>
      </c>
      <c r="Z357" s="69" t="str">
        <f t="shared" si="221"/>
        <v>Q4-19
Underlying</v>
      </c>
      <c r="AA357" s="69" t="str">
        <f t="shared" si="221"/>
        <v>FY-2019
Underlying</v>
      </c>
      <c r="AB357" s="69" t="str">
        <f t="shared" si="221"/>
        <v>Q1-20
Underlying</v>
      </c>
      <c r="AC357" s="69" t="str">
        <f t="shared" si="221"/>
        <v>Q2-20
Underlying</v>
      </c>
      <c r="AD357" s="69" t="str">
        <f t="shared" si="221"/>
        <v>Q3-20
Underlying</v>
      </c>
      <c r="AE357" s="69" t="str">
        <f t="shared" si="221"/>
        <v>Q4-20
Underlying</v>
      </c>
      <c r="AF357" s="69" t="str">
        <f t="shared" si="221"/>
        <v>FY-2020
Underlying</v>
      </c>
      <c r="AH357" s="162" t="str">
        <f t="shared" ref="AH357" si="222">AH$14</f>
        <v>Q4-19
Underlying</v>
      </c>
      <c r="AI357" s="163" t="str">
        <f>AI$14</f>
        <v>Q4/Q4</v>
      </c>
      <c r="AJ357" s="163"/>
      <c r="AK357" s="162" t="str">
        <f>AK$14</f>
        <v>Q3-20
Underlying</v>
      </c>
      <c r="AL357" s="163" t="str">
        <f>AL$14</f>
        <v>Q4/Q3</v>
      </c>
      <c r="AM357" s="163"/>
      <c r="AN357" s="162" t="str">
        <f>AN$14</f>
        <v>FY-2018
Underlying</v>
      </c>
      <c r="AO357" s="163" t="str">
        <f>AO$14</f>
        <v>FY/FY</v>
      </c>
    </row>
    <row r="358" spans="1:48" ht="13">
      <c r="A358" s="26"/>
      <c r="B358" s="31"/>
      <c r="M358" s="156"/>
      <c r="N358" s="156"/>
      <c r="AI358" s="205"/>
      <c r="AJ358" s="205"/>
      <c r="AL358" s="205"/>
      <c r="AM358" s="205"/>
      <c r="AO358" s="205"/>
    </row>
    <row r="359" spans="1:48" ht="13">
      <c r="A359" s="26"/>
      <c r="B359" s="33" t="s">
        <v>38</v>
      </c>
      <c r="C359" s="73"/>
      <c r="D359" s="73"/>
      <c r="E359" s="73"/>
      <c r="F359" s="73"/>
      <c r="G359" s="74"/>
      <c r="H359" s="73"/>
      <c r="I359" s="73"/>
      <c r="J359" s="73"/>
      <c r="K359" s="73"/>
      <c r="L359" s="74"/>
      <c r="M359" s="164"/>
      <c r="N359" s="164"/>
      <c r="O359" s="164"/>
      <c r="P359" s="164"/>
      <c r="Q359" s="74"/>
      <c r="R359" s="164"/>
      <c r="S359" s="164"/>
      <c r="T359" s="164"/>
      <c r="U359" s="164"/>
      <c r="V359" s="74"/>
      <c r="W359" s="164"/>
      <c r="X359" s="164"/>
      <c r="Y359" s="164"/>
      <c r="Z359" s="164"/>
      <c r="AA359" s="74"/>
      <c r="AB359" s="74"/>
      <c r="AC359" s="164"/>
      <c r="AD359" s="164"/>
      <c r="AE359" s="164"/>
      <c r="AF359" s="74"/>
      <c r="AH359" s="206"/>
      <c r="AI359" s="196" t="str">
        <f>IF(ISERROR($X359/AH359),"ns",IF($X359/AH359&gt;200%,"x"&amp;(ROUND($X359/AH359,1)),IF($X359/AH359&lt;0,"ns",$X359/AH359-1)))</f>
        <v>ns</v>
      </c>
      <c r="AJ359" s="196"/>
      <c r="AK359" s="206"/>
      <c r="AL359" s="196" t="str">
        <f t="shared" ref="AL359:AL372" si="223">IF(ISERROR($X359/AK359),"ns",IF($X359/AK359&gt;200%,"x"&amp;(ROUND($X359/AK359,1)),IF($X359/AK359&lt;0,"ns",$X359/AK359-1)))</f>
        <v>ns</v>
      </c>
      <c r="AM359" s="196"/>
      <c r="AN359" s="206"/>
      <c r="AO359" s="196" t="str">
        <f t="shared" ref="AO359:AO372" si="224">IF(ISERROR($V359/AN359),"ns",IF($V359/AN359&gt;200%,"x"&amp;(ROUND($V359/AN359,1)),IF($V359/AN359&lt;0,"ns",$V359/AN359-1)))</f>
        <v>ns</v>
      </c>
    </row>
    <row r="360" spans="1:48" ht="13">
      <c r="A360" s="26"/>
      <c r="B360" s="34" t="s">
        <v>40</v>
      </c>
      <c r="C360" s="113"/>
      <c r="D360" s="113"/>
      <c r="E360" s="113"/>
      <c r="F360" s="113"/>
      <c r="G360" s="118"/>
      <c r="H360" s="113"/>
      <c r="I360" s="113"/>
      <c r="J360" s="113"/>
      <c r="K360" s="113"/>
      <c r="L360" s="118"/>
      <c r="M360" s="165"/>
      <c r="N360" s="165"/>
      <c r="O360" s="165"/>
      <c r="P360" s="165"/>
      <c r="Q360" s="118"/>
      <c r="R360" s="165"/>
      <c r="S360" s="165"/>
      <c r="T360" s="165"/>
      <c r="U360" s="165"/>
      <c r="V360" s="118"/>
      <c r="W360" s="165"/>
      <c r="X360" s="165"/>
      <c r="Y360" s="165"/>
      <c r="Z360" s="165"/>
      <c r="AA360" s="118"/>
      <c r="AB360" s="118"/>
      <c r="AC360" s="165"/>
      <c r="AD360" s="165"/>
      <c r="AE360" s="165"/>
      <c r="AF360" s="118"/>
      <c r="AH360" s="208"/>
      <c r="AI360" s="199" t="str">
        <f t="shared" ref="AI360:AI371" si="225">IF(ISERROR($X360/AH360),"ns",IF($X360/AH360&gt;200%,"x"&amp;(ROUND($X360/AH360,1)),IF($X360/AH360&lt;0,"ns",$X360/AH360-1)))</f>
        <v>ns</v>
      </c>
      <c r="AJ360" s="199"/>
      <c r="AK360" s="208"/>
      <c r="AL360" s="199" t="str">
        <f t="shared" si="223"/>
        <v>ns</v>
      </c>
      <c r="AM360" s="199"/>
      <c r="AN360" s="208"/>
      <c r="AO360" s="199" t="str">
        <f t="shared" si="224"/>
        <v>ns</v>
      </c>
    </row>
    <row r="361" spans="1:48" ht="13">
      <c r="A361" s="26"/>
      <c r="B361" s="33" t="s">
        <v>44</v>
      </c>
      <c r="C361" s="73"/>
      <c r="D361" s="73"/>
      <c r="E361" s="73"/>
      <c r="F361" s="73"/>
      <c r="G361" s="74"/>
      <c r="H361" s="73"/>
      <c r="I361" s="73"/>
      <c r="J361" s="73"/>
      <c r="K361" s="73"/>
      <c r="L361" s="74"/>
      <c r="M361" s="164"/>
      <c r="N361" s="164"/>
      <c r="O361" s="164"/>
      <c r="P361" s="164"/>
      <c r="Q361" s="74"/>
      <c r="R361" s="164"/>
      <c r="S361" s="164"/>
      <c r="T361" s="164"/>
      <c r="U361" s="164"/>
      <c r="V361" s="74"/>
      <c r="W361" s="164"/>
      <c r="X361" s="164"/>
      <c r="Y361" s="164"/>
      <c r="Z361" s="164"/>
      <c r="AA361" s="74"/>
      <c r="AB361" s="74"/>
      <c r="AC361" s="164"/>
      <c r="AD361" s="164"/>
      <c r="AE361" s="164"/>
      <c r="AF361" s="74"/>
      <c r="AH361" s="206"/>
      <c r="AI361" s="196" t="str">
        <f t="shared" si="225"/>
        <v>ns</v>
      </c>
      <c r="AJ361" s="196"/>
      <c r="AK361" s="206"/>
      <c r="AL361" s="196" t="str">
        <f t="shared" si="223"/>
        <v>ns</v>
      </c>
      <c r="AM361" s="196"/>
      <c r="AN361" s="206"/>
      <c r="AO361" s="196" t="str">
        <f t="shared" si="224"/>
        <v>ns</v>
      </c>
    </row>
    <row r="362" spans="1:48" ht="13">
      <c r="A362" s="26"/>
      <c r="B362" s="34" t="s">
        <v>46</v>
      </c>
      <c r="C362" s="113"/>
      <c r="D362" s="113"/>
      <c r="E362" s="113"/>
      <c r="F362" s="113"/>
      <c r="G362" s="118"/>
      <c r="H362" s="113"/>
      <c r="I362" s="113"/>
      <c r="J362" s="113"/>
      <c r="K362" s="113"/>
      <c r="L362" s="118"/>
      <c r="M362" s="165"/>
      <c r="N362" s="165"/>
      <c r="O362" s="165"/>
      <c r="P362" s="165"/>
      <c r="Q362" s="118"/>
      <c r="R362" s="165"/>
      <c r="S362" s="165"/>
      <c r="T362" s="165"/>
      <c r="U362" s="165"/>
      <c r="V362" s="118"/>
      <c r="W362" s="165"/>
      <c r="X362" s="165"/>
      <c r="Y362" s="165"/>
      <c r="Z362" s="165"/>
      <c r="AA362" s="118"/>
      <c r="AB362" s="118"/>
      <c r="AC362" s="165"/>
      <c r="AD362" s="165"/>
      <c r="AE362" s="165"/>
      <c r="AF362" s="118"/>
      <c r="AH362" s="208"/>
      <c r="AI362" s="199" t="str">
        <f t="shared" si="225"/>
        <v>ns</v>
      </c>
      <c r="AJ362" s="199"/>
      <c r="AK362" s="208"/>
      <c r="AL362" s="199" t="str">
        <f t="shared" si="223"/>
        <v>ns</v>
      </c>
      <c r="AM362" s="199"/>
      <c r="AN362" s="208"/>
      <c r="AO362" s="199" t="str">
        <f t="shared" si="224"/>
        <v>ns</v>
      </c>
    </row>
    <row r="363" spans="1:48" ht="13">
      <c r="A363" s="26"/>
      <c r="B363" s="34" t="s">
        <v>50</v>
      </c>
      <c r="C363" s="113"/>
      <c r="D363" s="113"/>
      <c r="E363" s="113"/>
      <c r="F363" s="113"/>
      <c r="G363" s="118"/>
      <c r="H363" s="113"/>
      <c r="I363" s="113"/>
      <c r="J363" s="113"/>
      <c r="K363" s="113"/>
      <c r="L363" s="118"/>
      <c r="M363" s="165"/>
      <c r="N363" s="165"/>
      <c r="O363" s="165"/>
      <c r="P363" s="165"/>
      <c r="Q363" s="118"/>
      <c r="R363" s="165"/>
      <c r="S363" s="165"/>
      <c r="T363" s="165"/>
      <c r="U363" s="165"/>
      <c r="V363" s="118"/>
      <c r="W363" s="165"/>
      <c r="X363" s="165"/>
      <c r="Y363" s="165"/>
      <c r="Z363" s="165"/>
      <c r="AA363" s="118"/>
      <c r="AB363" s="118"/>
      <c r="AC363" s="165"/>
      <c r="AD363" s="165"/>
      <c r="AE363" s="165"/>
      <c r="AF363" s="118"/>
      <c r="AH363" s="208"/>
      <c r="AI363" s="199" t="str">
        <f t="shared" si="225"/>
        <v>ns</v>
      </c>
      <c r="AJ363" s="199"/>
      <c r="AK363" s="208"/>
      <c r="AL363" s="199" t="str">
        <f t="shared" si="223"/>
        <v>ns</v>
      </c>
      <c r="AM363" s="199"/>
      <c r="AN363" s="208"/>
      <c r="AO363" s="199" t="str">
        <f t="shared" si="224"/>
        <v>ns</v>
      </c>
    </row>
    <row r="364" spans="1:48" ht="13">
      <c r="A364" s="26"/>
      <c r="B364" s="34" t="s">
        <v>52</v>
      </c>
      <c r="C364" s="113"/>
      <c r="D364" s="113"/>
      <c r="E364" s="113"/>
      <c r="F364" s="113"/>
      <c r="G364" s="118"/>
      <c r="H364" s="113"/>
      <c r="I364" s="113"/>
      <c r="J364" s="113"/>
      <c r="K364" s="113"/>
      <c r="L364" s="118"/>
      <c r="M364" s="165"/>
      <c r="N364" s="165"/>
      <c r="O364" s="165"/>
      <c r="P364" s="165"/>
      <c r="Q364" s="118"/>
      <c r="R364" s="165"/>
      <c r="S364" s="165"/>
      <c r="T364" s="165"/>
      <c r="U364" s="165"/>
      <c r="V364" s="118"/>
      <c r="W364" s="165"/>
      <c r="X364" s="165"/>
      <c r="Y364" s="165"/>
      <c r="Z364" s="165"/>
      <c r="AA364" s="118"/>
      <c r="AB364" s="118"/>
      <c r="AC364" s="165"/>
      <c r="AD364" s="165"/>
      <c r="AE364" s="165"/>
      <c r="AF364" s="118"/>
      <c r="AH364" s="208"/>
      <c r="AI364" s="199" t="str">
        <f t="shared" si="225"/>
        <v>ns</v>
      </c>
      <c r="AJ364" s="199"/>
      <c r="AK364" s="208"/>
      <c r="AL364" s="199" t="str">
        <f t="shared" si="223"/>
        <v>ns</v>
      </c>
      <c r="AM364" s="199"/>
      <c r="AN364" s="208"/>
      <c r="AO364" s="199" t="str">
        <f t="shared" si="224"/>
        <v>ns</v>
      </c>
    </row>
    <row r="365" spans="1:48" ht="13">
      <c r="A365" s="26"/>
      <c r="B365" s="34" t="s">
        <v>54</v>
      </c>
      <c r="C365" s="113"/>
      <c r="D365" s="113"/>
      <c r="E365" s="113"/>
      <c r="F365" s="113"/>
      <c r="G365" s="118"/>
      <c r="H365" s="113"/>
      <c r="I365" s="113"/>
      <c r="J365" s="113"/>
      <c r="K365" s="113"/>
      <c r="L365" s="118"/>
      <c r="M365" s="165"/>
      <c r="N365" s="165"/>
      <c r="O365" s="165"/>
      <c r="P365" s="165"/>
      <c r="Q365" s="118"/>
      <c r="R365" s="165"/>
      <c r="S365" s="165"/>
      <c r="T365" s="165"/>
      <c r="U365" s="165"/>
      <c r="V365" s="118"/>
      <c r="W365" s="165"/>
      <c r="X365" s="165"/>
      <c r="Y365" s="165"/>
      <c r="Z365" s="165"/>
      <c r="AA365" s="118"/>
      <c r="AB365" s="118"/>
      <c r="AC365" s="165"/>
      <c r="AD365" s="165"/>
      <c r="AE365" s="165"/>
      <c r="AF365" s="118"/>
      <c r="AH365" s="208"/>
      <c r="AI365" s="199" t="str">
        <f t="shared" si="225"/>
        <v>ns</v>
      </c>
      <c r="AJ365" s="199"/>
      <c r="AK365" s="208"/>
      <c r="AL365" s="199" t="str">
        <f t="shared" si="223"/>
        <v>ns</v>
      </c>
      <c r="AM365" s="199"/>
      <c r="AN365" s="208"/>
      <c r="AO365" s="199" t="str">
        <f t="shared" si="224"/>
        <v>ns</v>
      </c>
    </row>
    <row r="366" spans="1:48" ht="13">
      <c r="A366" s="26"/>
      <c r="B366" s="33" t="s">
        <v>56</v>
      </c>
      <c r="C366" s="73"/>
      <c r="D366" s="73"/>
      <c r="E366" s="73"/>
      <c r="F366" s="73"/>
      <c r="G366" s="74"/>
      <c r="H366" s="73"/>
      <c r="I366" s="73"/>
      <c r="J366" s="73"/>
      <c r="K366" s="73"/>
      <c r="L366" s="74"/>
      <c r="M366" s="164"/>
      <c r="N366" s="164"/>
      <c r="O366" s="164"/>
      <c r="P366" s="164"/>
      <c r="Q366" s="74"/>
      <c r="R366" s="164"/>
      <c r="S366" s="164"/>
      <c r="T366" s="164"/>
      <c r="U366" s="164"/>
      <c r="V366" s="74"/>
      <c r="W366" s="164"/>
      <c r="X366" s="164"/>
      <c r="Y366" s="164"/>
      <c r="Z366" s="164"/>
      <c r="AA366" s="74"/>
      <c r="AB366" s="74"/>
      <c r="AC366" s="164"/>
      <c r="AD366" s="164"/>
      <c r="AE366" s="164"/>
      <c r="AF366" s="74"/>
      <c r="AH366" s="206"/>
      <c r="AI366" s="196" t="str">
        <f t="shared" si="225"/>
        <v>ns</v>
      </c>
      <c r="AJ366" s="196"/>
      <c r="AK366" s="206"/>
      <c r="AL366" s="196" t="str">
        <f t="shared" si="223"/>
        <v>ns</v>
      </c>
      <c r="AM366" s="196"/>
      <c r="AN366" s="206"/>
      <c r="AO366" s="196" t="str">
        <f t="shared" si="224"/>
        <v>ns</v>
      </c>
    </row>
    <row r="367" spans="1:48" ht="13">
      <c r="A367" s="26"/>
      <c r="B367" s="34" t="s">
        <v>58</v>
      </c>
      <c r="C367" s="113"/>
      <c r="D367" s="113"/>
      <c r="E367" s="113"/>
      <c r="F367" s="113"/>
      <c r="G367" s="118"/>
      <c r="H367" s="113"/>
      <c r="I367" s="113"/>
      <c r="J367" s="113"/>
      <c r="K367" s="113"/>
      <c r="L367" s="118"/>
      <c r="M367" s="165"/>
      <c r="N367" s="165"/>
      <c r="O367" s="165"/>
      <c r="P367" s="165"/>
      <c r="Q367" s="118"/>
      <c r="R367" s="165"/>
      <c r="S367" s="165"/>
      <c r="T367" s="165"/>
      <c r="U367" s="165"/>
      <c r="V367" s="118"/>
      <c r="W367" s="165"/>
      <c r="X367" s="165"/>
      <c r="Y367" s="165"/>
      <c r="Z367" s="165"/>
      <c r="AA367" s="118"/>
      <c r="AB367" s="118"/>
      <c r="AC367" s="165"/>
      <c r="AD367" s="165"/>
      <c r="AE367" s="165"/>
      <c r="AF367" s="118"/>
      <c r="AH367" s="208"/>
      <c r="AI367" s="199" t="str">
        <f t="shared" si="225"/>
        <v>ns</v>
      </c>
      <c r="AJ367" s="199"/>
      <c r="AK367" s="208"/>
      <c r="AL367" s="199" t="str">
        <f t="shared" si="223"/>
        <v>ns</v>
      </c>
      <c r="AM367" s="199"/>
      <c r="AN367" s="208"/>
      <c r="AO367" s="199" t="str">
        <f t="shared" si="224"/>
        <v>ns</v>
      </c>
    </row>
    <row r="368" spans="1:48" ht="13">
      <c r="A368" s="26"/>
      <c r="B368" s="34" t="s">
        <v>60</v>
      </c>
      <c r="C368" s="113">
        <v>363</v>
      </c>
      <c r="D368" s="113">
        <v>230</v>
      </c>
      <c r="E368" s="113">
        <v>250</v>
      </c>
      <c r="F368" s="113">
        <v>229</v>
      </c>
      <c r="G368" s="118">
        <f>SUM(C368:F368)</f>
        <v>1072</v>
      </c>
      <c r="H368" s="113">
        <v>0</v>
      </c>
      <c r="I368" s="113">
        <v>0</v>
      </c>
      <c r="J368" s="113">
        <v>0</v>
      </c>
      <c r="K368" s="113">
        <v>0</v>
      </c>
      <c r="L368" s="118">
        <v>0</v>
      </c>
      <c r="M368" s="165">
        <v>0</v>
      </c>
      <c r="N368" s="165">
        <v>0</v>
      </c>
      <c r="O368" s="165">
        <v>0</v>
      </c>
      <c r="P368" s="165">
        <v>0</v>
      </c>
      <c r="Q368" s="118">
        <v>0</v>
      </c>
      <c r="R368" s="165">
        <v>0</v>
      </c>
      <c r="S368" s="165">
        <v>0</v>
      </c>
      <c r="T368" s="165">
        <v>0</v>
      </c>
      <c r="U368" s="165">
        <v>0</v>
      </c>
      <c r="V368" s="118">
        <v>0</v>
      </c>
      <c r="W368" s="165">
        <v>0</v>
      </c>
      <c r="X368" s="165">
        <v>0</v>
      </c>
      <c r="Y368" s="165">
        <v>0</v>
      </c>
      <c r="Z368" s="165">
        <v>0</v>
      </c>
      <c r="AA368" s="118">
        <v>0</v>
      </c>
      <c r="AB368" s="118">
        <v>0</v>
      </c>
      <c r="AC368" s="165">
        <v>0</v>
      </c>
      <c r="AD368" s="165">
        <v>0</v>
      </c>
      <c r="AE368" s="165">
        <v>0</v>
      </c>
      <c r="AF368" s="118">
        <v>0</v>
      </c>
      <c r="AH368" s="208">
        <v>0</v>
      </c>
      <c r="AI368" s="199" t="str">
        <f t="shared" si="225"/>
        <v>ns</v>
      </c>
      <c r="AJ368" s="199"/>
      <c r="AK368" s="208">
        <v>0</v>
      </c>
      <c r="AL368" s="199" t="str">
        <f t="shared" si="223"/>
        <v>ns</v>
      </c>
      <c r="AM368" s="199"/>
      <c r="AN368" s="208">
        <v>0</v>
      </c>
      <c r="AO368" s="199" t="str">
        <f t="shared" si="224"/>
        <v>ns</v>
      </c>
    </row>
    <row r="369" spans="1:49" ht="13">
      <c r="A369" s="26"/>
      <c r="B369" s="33" t="s">
        <v>62</v>
      </c>
      <c r="C369" s="73">
        <v>363</v>
      </c>
      <c r="D369" s="73">
        <v>230</v>
      </c>
      <c r="E369" s="73">
        <v>250</v>
      </c>
      <c r="F369" s="73">
        <v>229</v>
      </c>
      <c r="G369" s="74">
        <f>SUM(C369:F369)</f>
        <v>1072</v>
      </c>
      <c r="H369" s="73">
        <v>0</v>
      </c>
      <c r="I369" s="73">
        <v>0</v>
      </c>
      <c r="J369" s="73">
        <v>0</v>
      </c>
      <c r="K369" s="73">
        <v>0</v>
      </c>
      <c r="L369" s="74">
        <v>0</v>
      </c>
      <c r="M369" s="164">
        <v>0</v>
      </c>
      <c r="N369" s="164">
        <v>0</v>
      </c>
      <c r="O369" s="164">
        <v>0</v>
      </c>
      <c r="P369" s="164">
        <v>0</v>
      </c>
      <c r="Q369" s="74">
        <v>0</v>
      </c>
      <c r="R369" s="164">
        <v>0</v>
      </c>
      <c r="S369" s="164">
        <v>0</v>
      </c>
      <c r="T369" s="164">
        <v>0</v>
      </c>
      <c r="U369" s="164">
        <v>0</v>
      </c>
      <c r="V369" s="74">
        <v>0</v>
      </c>
      <c r="W369" s="164">
        <v>0</v>
      </c>
      <c r="X369" s="164">
        <v>0</v>
      </c>
      <c r="Y369" s="164">
        <v>0</v>
      </c>
      <c r="Z369" s="164">
        <v>0</v>
      </c>
      <c r="AA369" s="74">
        <v>0</v>
      </c>
      <c r="AB369" s="74">
        <v>0</v>
      </c>
      <c r="AC369" s="164">
        <v>0</v>
      </c>
      <c r="AD369" s="164">
        <v>0</v>
      </c>
      <c r="AE369" s="164">
        <v>0</v>
      </c>
      <c r="AF369" s="74">
        <v>0</v>
      </c>
      <c r="AH369" s="206">
        <v>0</v>
      </c>
      <c r="AI369" s="196" t="str">
        <f t="shared" si="225"/>
        <v>ns</v>
      </c>
      <c r="AJ369" s="196"/>
      <c r="AK369" s="206">
        <v>0</v>
      </c>
      <c r="AL369" s="196" t="str">
        <f t="shared" si="223"/>
        <v>ns</v>
      </c>
      <c r="AM369" s="196"/>
      <c r="AN369" s="206">
        <v>0</v>
      </c>
      <c r="AO369" s="196" t="str">
        <f t="shared" si="224"/>
        <v>ns</v>
      </c>
    </row>
    <row r="370" spans="1:49" ht="13">
      <c r="A370" s="26"/>
      <c r="B370" s="34" t="s">
        <v>64</v>
      </c>
      <c r="C370" s="113"/>
      <c r="D370" s="113"/>
      <c r="E370" s="113"/>
      <c r="F370" s="113"/>
      <c r="G370" s="118">
        <f>SUM(C370:F370)</f>
        <v>0</v>
      </c>
      <c r="H370" s="113"/>
      <c r="I370" s="113"/>
      <c r="J370" s="113"/>
      <c r="K370" s="113"/>
      <c r="L370" s="118"/>
      <c r="M370" s="165"/>
      <c r="N370" s="165"/>
      <c r="O370" s="165"/>
      <c r="P370" s="165"/>
      <c r="Q370" s="118"/>
      <c r="R370" s="165"/>
      <c r="S370" s="165"/>
      <c r="T370" s="165"/>
      <c r="U370" s="165"/>
      <c r="V370" s="118"/>
      <c r="W370" s="165"/>
      <c r="X370" s="165"/>
      <c r="Y370" s="165"/>
      <c r="Z370" s="165"/>
      <c r="AA370" s="118"/>
      <c r="AB370" s="118"/>
      <c r="AC370" s="165"/>
      <c r="AD370" s="165"/>
      <c r="AE370" s="165"/>
      <c r="AF370" s="118"/>
      <c r="AH370" s="208"/>
      <c r="AI370" s="199" t="str">
        <f t="shared" si="225"/>
        <v>ns</v>
      </c>
      <c r="AJ370" s="199"/>
      <c r="AK370" s="208"/>
      <c r="AL370" s="199" t="str">
        <f t="shared" si="223"/>
        <v>ns</v>
      </c>
      <c r="AM370" s="199"/>
      <c r="AN370" s="208"/>
      <c r="AO370" s="199" t="str">
        <f t="shared" si="224"/>
        <v>ns</v>
      </c>
    </row>
    <row r="371" spans="1:49" ht="13">
      <c r="A371" s="26"/>
      <c r="B371" s="41" t="s">
        <v>66</v>
      </c>
      <c r="C371" s="74">
        <v>363</v>
      </c>
      <c r="D371" s="74">
        <v>230</v>
      </c>
      <c r="E371" s="74">
        <v>250</v>
      </c>
      <c r="F371" s="74">
        <v>229</v>
      </c>
      <c r="G371" s="74">
        <f>SUM(C371:F371)</f>
        <v>1072</v>
      </c>
      <c r="H371" s="74">
        <v>0</v>
      </c>
      <c r="I371" s="74">
        <v>0</v>
      </c>
      <c r="J371" s="74">
        <v>0</v>
      </c>
      <c r="K371" s="74">
        <v>0</v>
      </c>
      <c r="L371" s="74">
        <v>0</v>
      </c>
      <c r="M371" s="167">
        <v>0</v>
      </c>
      <c r="N371" s="167">
        <v>0</v>
      </c>
      <c r="O371" s="167">
        <v>0</v>
      </c>
      <c r="P371" s="167">
        <v>0</v>
      </c>
      <c r="Q371" s="74">
        <v>0</v>
      </c>
      <c r="R371" s="167">
        <v>0</v>
      </c>
      <c r="S371" s="167">
        <v>0</v>
      </c>
      <c r="T371" s="167">
        <v>0</v>
      </c>
      <c r="U371" s="167">
        <v>0</v>
      </c>
      <c r="V371" s="74">
        <v>0</v>
      </c>
      <c r="W371" s="167">
        <v>0</v>
      </c>
      <c r="X371" s="167">
        <v>0</v>
      </c>
      <c r="Y371" s="167">
        <v>0</v>
      </c>
      <c r="Z371" s="167">
        <v>0</v>
      </c>
      <c r="AA371" s="74">
        <v>0</v>
      </c>
      <c r="AB371" s="74">
        <v>0</v>
      </c>
      <c r="AC371" s="167">
        <v>0</v>
      </c>
      <c r="AD371" s="167">
        <v>0</v>
      </c>
      <c r="AE371" s="167">
        <v>0</v>
      </c>
      <c r="AF371" s="74">
        <v>0</v>
      </c>
      <c r="AH371" s="206">
        <v>0</v>
      </c>
      <c r="AI371" s="196" t="str">
        <f t="shared" si="225"/>
        <v>ns</v>
      </c>
      <c r="AJ371" s="196"/>
      <c r="AK371" s="206">
        <v>0</v>
      </c>
      <c r="AL371" s="196" t="str">
        <f t="shared" si="223"/>
        <v>ns</v>
      </c>
      <c r="AM371" s="196"/>
      <c r="AN371" s="206">
        <v>0</v>
      </c>
      <c r="AO371" s="196" t="str">
        <f t="shared" si="224"/>
        <v>ns</v>
      </c>
    </row>
    <row r="372" spans="1:49" ht="13">
      <c r="A372" s="135" t="s">
        <v>384</v>
      </c>
      <c r="B372" s="36" t="s">
        <v>385</v>
      </c>
      <c r="C372" s="110">
        <v>-21.5</v>
      </c>
      <c r="D372" s="110">
        <v>-6.5</v>
      </c>
      <c r="E372" s="110">
        <v>2</v>
      </c>
      <c r="F372" s="111">
        <v>26</v>
      </c>
      <c r="G372" s="112">
        <f>SUM(C372:F372)</f>
        <v>0</v>
      </c>
      <c r="H372" s="111">
        <v>0</v>
      </c>
      <c r="I372" s="111">
        <v>0</v>
      </c>
      <c r="J372" s="111">
        <v>0</v>
      </c>
      <c r="K372" s="111">
        <v>0</v>
      </c>
      <c r="L372" s="112">
        <v>0</v>
      </c>
      <c r="M372" s="111">
        <v>0</v>
      </c>
      <c r="N372" s="111">
        <v>0</v>
      </c>
      <c r="O372" s="111">
        <v>0</v>
      </c>
      <c r="P372" s="111">
        <v>0</v>
      </c>
      <c r="Q372" s="112">
        <v>0</v>
      </c>
      <c r="R372" s="111">
        <v>0</v>
      </c>
      <c r="S372" s="111">
        <v>0</v>
      </c>
      <c r="T372" s="111">
        <v>0</v>
      </c>
      <c r="U372" s="111">
        <v>0</v>
      </c>
      <c r="V372" s="112">
        <v>0</v>
      </c>
      <c r="W372" s="111">
        <v>0</v>
      </c>
      <c r="X372" s="111">
        <v>0</v>
      </c>
      <c r="Y372" s="111">
        <v>0</v>
      </c>
      <c r="Z372" s="111">
        <v>0</v>
      </c>
      <c r="AA372" s="112">
        <v>0</v>
      </c>
      <c r="AB372" s="112">
        <v>0</v>
      </c>
      <c r="AC372" s="111">
        <v>0</v>
      </c>
      <c r="AD372" s="111">
        <v>0</v>
      </c>
      <c r="AE372" s="111">
        <v>0</v>
      </c>
      <c r="AF372" s="112">
        <v>0</v>
      </c>
      <c r="AG372" s="67"/>
      <c r="AH372" s="200">
        <v>0</v>
      </c>
      <c r="AI372" s="201"/>
      <c r="AJ372" s="201"/>
      <c r="AK372" s="200">
        <v>0</v>
      </c>
      <c r="AL372" s="201" t="str">
        <f t="shared" si="223"/>
        <v>ns</v>
      </c>
      <c r="AM372" s="201"/>
      <c r="AN372" s="200">
        <v>0</v>
      </c>
      <c r="AO372" s="201" t="str">
        <f t="shared" si="224"/>
        <v>ns</v>
      </c>
      <c r="AP372" s="202"/>
      <c r="AQ372" s="202"/>
      <c r="AR372" s="202"/>
      <c r="AS372" s="202"/>
      <c r="AT372" s="202"/>
      <c r="AU372" s="202"/>
      <c r="AV372" s="202"/>
      <c r="AW372" s="202"/>
    </row>
    <row r="373" spans="1:49" ht="13">
      <c r="A373" s="26"/>
      <c r="B373" s="137"/>
      <c r="C373" s="125"/>
      <c r="D373" s="125"/>
      <c r="E373" s="125"/>
      <c r="F373" s="138"/>
      <c r="G373" s="138"/>
      <c r="H373" s="138"/>
      <c r="I373" s="138"/>
      <c r="J373" s="138"/>
      <c r="K373" s="138"/>
      <c r="L373" s="138"/>
      <c r="M373" s="192"/>
      <c r="N373" s="192"/>
      <c r="O373" s="192"/>
      <c r="P373" s="192"/>
      <c r="Q373" s="138"/>
      <c r="R373" s="192"/>
      <c r="S373" s="192"/>
      <c r="T373" s="192"/>
      <c r="U373" s="192"/>
      <c r="V373" s="138"/>
      <c r="W373" s="192"/>
      <c r="X373" s="192"/>
      <c r="Y373" s="192"/>
      <c r="Z373" s="192"/>
      <c r="AA373" s="138"/>
      <c r="AB373" s="138"/>
      <c r="AC373" s="192"/>
      <c r="AD373" s="192"/>
      <c r="AE373" s="192"/>
      <c r="AF373" s="138"/>
      <c r="AG373" s="243"/>
      <c r="AH373" s="222"/>
      <c r="AI373" s="205"/>
      <c r="AJ373" s="205"/>
      <c r="AK373" s="222"/>
      <c r="AL373" s="205"/>
      <c r="AM373" s="205"/>
      <c r="AN373" s="222"/>
      <c r="AO373" s="205"/>
      <c r="AP373" s="228"/>
      <c r="AQ373" s="228"/>
      <c r="AR373" s="228"/>
      <c r="AS373" s="228"/>
      <c r="AT373" s="228"/>
      <c r="AU373" s="228"/>
      <c r="AV373" s="228"/>
      <c r="AW373" s="228"/>
    </row>
    <row r="374" spans="1:49" ht="13">
      <c r="A374" s="26"/>
      <c r="B374" s="137"/>
      <c r="C374" s="125"/>
      <c r="D374" s="125"/>
      <c r="E374" s="125"/>
      <c r="F374" s="138"/>
      <c r="G374" s="138"/>
      <c r="H374" s="138"/>
      <c r="I374" s="138"/>
      <c r="J374" s="138"/>
      <c r="K374" s="138"/>
      <c r="L374" s="138"/>
      <c r="M374" s="192"/>
      <c r="N374" s="192"/>
      <c r="O374" s="192"/>
      <c r="P374" s="192"/>
      <c r="Q374" s="138"/>
      <c r="R374" s="192"/>
      <c r="S374" s="192"/>
      <c r="T374" s="192"/>
      <c r="U374" s="192"/>
      <c r="V374" s="138"/>
      <c r="W374" s="192"/>
      <c r="X374" s="192"/>
      <c r="Y374" s="192"/>
      <c r="Z374" s="192"/>
      <c r="AA374" s="192"/>
      <c r="AB374" s="192"/>
      <c r="AC374" s="192"/>
      <c r="AD374" s="192"/>
      <c r="AE374" s="192"/>
      <c r="AF374" s="192"/>
      <c r="AG374" s="243"/>
      <c r="AH374" s="222"/>
      <c r="AI374" s="205"/>
      <c r="AJ374" s="205"/>
      <c r="AK374" s="222"/>
      <c r="AL374" s="205"/>
      <c r="AM374" s="205"/>
      <c r="AN374" s="222"/>
      <c r="AO374" s="205"/>
      <c r="AP374" s="228"/>
      <c r="AQ374" s="228"/>
      <c r="AR374" s="228"/>
      <c r="AS374" s="228"/>
      <c r="AT374" s="228"/>
      <c r="AU374" s="228"/>
      <c r="AV374" s="228"/>
      <c r="AW374" s="228"/>
    </row>
    <row r="375" spans="1:49" ht="16" thickBot="1">
      <c r="A375" s="26"/>
      <c r="B375" s="29" t="s">
        <v>386</v>
      </c>
      <c r="C375" s="102"/>
      <c r="D375" s="102"/>
      <c r="E375" s="102"/>
      <c r="F375" s="102"/>
      <c r="G375" s="102"/>
      <c r="H375" s="102"/>
      <c r="I375" s="102"/>
      <c r="J375" s="102"/>
      <c r="K375" s="102"/>
      <c r="L375" s="102"/>
      <c r="M375" s="158"/>
      <c r="N375" s="158"/>
      <c r="O375" s="158"/>
      <c r="P375" s="158"/>
      <c r="Q375" s="102"/>
      <c r="R375" s="158"/>
      <c r="S375" s="158"/>
      <c r="T375" s="158"/>
      <c r="U375" s="158"/>
      <c r="V375" s="102"/>
      <c r="W375" s="158"/>
      <c r="X375" s="158"/>
      <c r="Y375" s="158"/>
      <c r="Z375" s="158"/>
      <c r="AA375" s="158"/>
      <c r="AB375" s="158"/>
      <c r="AC375" s="158"/>
      <c r="AD375" s="158"/>
      <c r="AE375" s="158"/>
      <c r="AF375" s="158"/>
      <c r="AH375" s="159"/>
      <c r="AI375" s="160"/>
      <c r="AJ375" s="160"/>
      <c r="AK375" s="159"/>
      <c r="AL375" s="160"/>
      <c r="AM375" s="160"/>
      <c r="AN375" s="159"/>
      <c r="AO375" s="160"/>
    </row>
    <row r="376" spans="1:49" ht="13">
      <c r="A376" s="26"/>
      <c r="M376" s="156"/>
      <c r="N376" s="156"/>
      <c r="AI376" s="143"/>
      <c r="AJ376" s="143"/>
      <c r="AL376" s="143"/>
      <c r="AM376" s="143"/>
      <c r="AO376" s="143"/>
    </row>
    <row r="377" spans="1:49" ht="26">
      <c r="A377" s="26"/>
      <c r="B377" s="30" t="s">
        <v>36</v>
      </c>
      <c r="C377" s="70" t="str">
        <f t="shared" ref="C377:AF377" si="226">C$14</f>
        <v>Q1-15
Underlying</v>
      </c>
      <c r="D377" s="70" t="str">
        <f t="shared" si="226"/>
        <v>Q2-15
Underlying</v>
      </c>
      <c r="E377" s="70" t="str">
        <f t="shared" si="226"/>
        <v>Q3-15
Underlying</v>
      </c>
      <c r="F377" s="70" t="str">
        <f t="shared" si="226"/>
        <v>Q4-15
Underlying</v>
      </c>
      <c r="G377" s="70" t="str">
        <f t="shared" si="226"/>
        <v>FY-2015
Underlying</v>
      </c>
      <c r="H377" s="70" t="str">
        <f t="shared" si="226"/>
        <v>Q1-16
Underlying</v>
      </c>
      <c r="I377" s="70" t="str">
        <f t="shared" si="226"/>
        <v>Q2-16
Underlying</v>
      </c>
      <c r="J377" s="70" t="str">
        <f t="shared" si="226"/>
        <v>Q3-16
Underlying</v>
      </c>
      <c r="K377" s="70" t="str">
        <f t="shared" si="226"/>
        <v>Q4-16
Underlying</v>
      </c>
      <c r="L377" s="70" t="str">
        <f t="shared" si="226"/>
        <v>FY-2016
Underlying</v>
      </c>
      <c r="M377" s="69" t="str">
        <f t="shared" si="226"/>
        <v>Q1-17
Underlying</v>
      </c>
      <c r="N377" s="69" t="str">
        <f t="shared" si="226"/>
        <v>Q2-17
Underlying</v>
      </c>
      <c r="O377" s="69" t="str">
        <f t="shared" si="226"/>
        <v>Q3-17
Underlying</v>
      </c>
      <c r="P377" s="69" t="str">
        <f t="shared" si="226"/>
        <v>Q4-17
Underlying</v>
      </c>
      <c r="Q377" s="70" t="str">
        <f t="shared" si="226"/>
        <v>FY-2017
Underlying</v>
      </c>
      <c r="R377" s="69" t="str">
        <f t="shared" si="226"/>
        <v>Q1-18
Underlying</v>
      </c>
      <c r="S377" s="69" t="str">
        <f t="shared" si="226"/>
        <v>Q2-18
Underlying</v>
      </c>
      <c r="T377" s="69" t="str">
        <f t="shared" si="226"/>
        <v>Q3-18
Underlying</v>
      </c>
      <c r="U377" s="69" t="str">
        <f t="shared" si="226"/>
        <v>Q4-18
Underlying</v>
      </c>
      <c r="V377" s="70" t="str">
        <f t="shared" si="226"/>
        <v>FY-2018
Underlying</v>
      </c>
      <c r="W377" s="69" t="str">
        <f t="shared" si="226"/>
        <v>Q1-19
Underlying</v>
      </c>
      <c r="X377" s="69" t="str">
        <f t="shared" si="226"/>
        <v>Q2-19
Underlying</v>
      </c>
      <c r="Y377" s="69" t="str">
        <f t="shared" si="226"/>
        <v>Q3-19
Underlying</v>
      </c>
      <c r="Z377" s="69" t="str">
        <f t="shared" si="226"/>
        <v>Q4-19
Underlying</v>
      </c>
      <c r="AA377" s="69" t="str">
        <f t="shared" si="226"/>
        <v>FY-2019
Underlying</v>
      </c>
      <c r="AB377" s="69" t="str">
        <f t="shared" si="226"/>
        <v>Q1-20
Underlying</v>
      </c>
      <c r="AC377" s="69" t="str">
        <f t="shared" si="226"/>
        <v>Q2-20
Underlying</v>
      </c>
      <c r="AD377" s="69" t="str">
        <f t="shared" si="226"/>
        <v>Q3-20
Underlying</v>
      </c>
      <c r="AE377" s="69" t="str">
        <f t="shared" si="226"/>
        <v>Q4-20
Underlying</v>
      </c>
      <c r="AF377" s="69" t="str">
        <f t="shared" si="226"/>
        <v>FY-2020
Underlying</v>
      </c>
      <c r="AH377" s="162" t="str">
        <f t="shared" ref="AH377" si="227">AH$14</f>
        <v>Q4-19
Underlying</v>
      </c>
      <c r="AI377" s="163" t="str">
        <f>AI$14</f>
        <v>Q4/Q4</v>
      </c>
      <c r="AJ377" s="163"/>
      <c r="AK377" s="162" t="str">
        <f>AK$14</f>
        <v>Q3-20
Underlying</v>
      </c>
      <c r="AL377" s="163" t="str">
        <f>AL$14</f>
        <v>Q4/Q3</v>
      </c>
      <c r="AM377" s="163"/>
      <c r="AN377" s="162" t="str">
        <f>AN$14</f>
        <v>FY-2018
Underlying</v>
      </c>
      <c r="AO377" s="163" t="str">
        <f>AO$14</f>
        <v>FY/FY</v>
      </c>
    </row>
    <row r="378" spans="1:49" ht="13">
      <c r="A378" s="26"/>
      <c r="B378" s="31"/>
      <c r="M378" s="156"/>
      <c r="N378" s="156"/>
      <c r="AI378" s="205"/>
      <c r="AJ378" s="205"/>
      <c r="AL378" s="205"/>
      <c r="AM378" s="205"/>
      <c r="AO378" s="205"/>
    </row>
    <row r="379" spans="1:49" ht="13">
      <c r="A379" s="120" t="s">
        <v>387</v>
      </c>
      <c r="B379" s="44" t="s">
        <v>38</v>
      </c>
      <c r="C379" s="121">
        <v>-437</v>
      </c>
      <c r="D379" s="121">
        <v>-332</v>
      </c>
      <c r="E379" s="121">
        <v>-500</v>
      </c>
      <c r="F379" s="121">
        <v>-90</v>
      </c>
      <c r="G379" s="90">
        <f t="shared" ref="G379:G396" si="228">SUM(C379:F379)</f>
        <v>-1359</v>
      </c>
      <c r="H379" s="121">
        <v>-297.82957036376399</v>
      </c>
      <c r="I379" s="121">
        <v>-301.75918787468999</v>
      </c>
      <c r="J379" s="121">
        <v>-320.22137826086202</v>
      </c>
      <c r="K379" s="173">
        <v>-156.95417266806999</v>
      </c>
      <c r="L379" s="90">
        <v>-1076.7643091673899</v>
      </c>
      <c r="M379" s="174">
        <v>-159.98306555187099</v>
      </c>
      <c r="N379" s="174">
        <v>-116.0235339506801</v>
      </c>
      <c r="O379" s="174">
        <v>-122.50280163829899</v>
      </c>
      <c r="P379" s="174">
        <v>-198.136928745994</v>
      </c>
      <c r="Q379" s="90">
        <v>-596.64632988684298</v>
      </c>
      <c r="R379" s="174">
        <v>-112.428008332899</v>
      </c>
      <c r="S379" s="174">
        <v>-6.4657819252278204</v>
      </c>
      <c r="T379" s="174">
        <v>-153.069953988892</v>
      </c>
      <c r="U379" s="174">
        <v>-69.2054565409519</v>
      </c>
      <c r="V379" s="90">
        <v>-341.16920078797</v>
      </c>
      <c r="W379" s="174">
        <v>-158.730502636745</v>
      </c>
      <c r="X379" s="174">
        <v>-70.073027750801899</v>
      </c>
      <c r="Y379" s="174">
        <v>-69.177420187914805</v>
      </c>
      <c r="Z379" s="174">
        <v>-109.04785747926999</v>
      </c>
      <c r="AA379" s="90">
        <v>-407.028808054732</v>
      </c>
      <c r="AB379" s="90">
        <v>128.37036473706419</v>
      </c>
      <c r="AC379" s="174">
        <v>-208.18500538972603</v>
      </c>
      <c r="AD379" s="174">
        <v>0.57142177641174019</v>
      </c>
      <c r="AE379" s="174">
        <v>-53.848227729619907</v>
      </c>
      <c r="AF379" s="90">
        <v>-133.09144660587</v>
      </c>
      <c r="AG379" s="240"/>
      <c r="AH379" s="212">
        <v>-109.04785747926999</v>
      </c>
      <c r="AI379" s="196">
        <f t="shared" ref="AI379:AI395" si="229">IF(ISERROR($AE379/AH379),"ns",IF($AE379/AH379&gt;200%,"x"&amp;(ROUND($AE379/AH379,1)),IF($AE379/AH379&lt;0,"ns",$AE379/AH379-1)))</f>
        <v>-0.50619637125968786</v>
      </c>
      <c r="AJ379" s="213"/>
      <c r="AK379" s="212">
        <v>0.57142177641174019</v>
      </c>
      <c r="AL379" s="196" t="str">
        <f t="shared" ref="AL379:AL395" si="230">IF(ISERROR($AE379/AK379),"ns",IF($AE379/AK379&gt;200%,"x"&amp;(ROUND($AE379/AK379,1)),IF($AE379/AK379&lt;0,"ns",$AE379/AK379-1)))</f>
        <v>ns</v>
      </c>
      <c r="AM379" s="213"/>
      <c r="AN379" s="212">
        <v>-341.16920078797</v>
      </c>
      <c r="AO379" s="196">
        <f>IF(ISERROR($AA379/AN379),"ns",IF($AA379/AN379&gt;200%,"x"&amp;(ROUND($AA379/AN379,1)),IF($AA379/AN379&lt;0,"ns",$AA379/AN379-1)))</f>
        <v>0.19304089324197959</v>
      </c>
      <c r="AP379" s="214"/>
      <c r="AQ379" s="214"/>
      <c r="AR379" s="214"/>
      <c r="AS379" s="214" t="b">
        <f t="shared" ref="AS379:AS397" si="231">AH379=X379</f>
        <v>0</v>
      </c>
      <c r="AT379" s="214" t="b">
        <f t="shared" ref="AT379:AT397" si="232">AK379=AB379</f>
        <v>0</v>
      </c>
      <c r="AU379" s="214" t="b">
        <f t="shared" ref="AU379:AU397" si="233">AN379=V379</f>
        <v>1</v>
      </c>
      <c r="AV379" s="214" t="b">
        <f t="shared" ref="AV379:AV397" si="234">V379=(R:R+S:S+T:T+U:U)</f>
        <v>0</v>
      </c>
      <c r="AW379" s="214"/>
    </row>
    <row r="380" spans="1:49" ht="13">
      <c r="A380" s="122" t="s">
        <v>388</v>
      </c>
      <c r="B380" s="36" t="s">
        <v>389</v>
      </c>
      <c r="C380" s="139">
        <v>-31</v>
      </c>
      <c r="D380" s="139">
        <v>229</v>
      </c>
      <c r="E380" s="139">
        <v>-26</v>
      </c>
      <c r="F380" s="139">
        <v>100</v>
      </c>
      <c r="G380" s="140">
        <f t="shared" si="228"/>
        <v>272</v>
      </c>
      <c r="H380" s="139">
        <v>0</v>
      </c>
      <c r="I380" s="139">
        <v>0</v>
      </c>
      <c r="J380" s="139">
        <v>0</v>
      </c>
      <c r="K380" s="193">
        <v>0</v>
      </c>
      <c r="L380" s="140">
        <v>0</v>
      </c>
      <c r="M380" s="194">
        <v>0</v>
      </c>
      <c r="N380" s="194">
        <v>0</v>
      </c>
      <c r="O380" s="194">
        <v>0</v>
      </c>
      <c r="P380" s="194">
        <v>0</v>
      </c>
      <c r="Q380" s="140">
        <v>0</v>
      </c>
      <c r="R380" s="194">
        <v>0</v>
      </c>
      <c r="S380" s="194">
        <v>0</v>
      </c>
      <c r="T380" s="194">
        <v>0</v>
      </c>
      <c r="U380" s="194">
        <v>0</v>
      </c>
      <c r="V380" s="140">
        <v>0</v>
      </c>
      <c r="W380" s="194">
        <v>0</v>
      </c>
      <c r="X380" s="194">
        <v>0</v>
      </c>
      <c r="Y380" s="194">
        <v>0</v>
      </c>
      <c r="Z380" s="194">
        <v>0</v>
      </c>
      <c r="AA380" s="140">
        <v>0</v>
      </c>
      <c r="AB380" s="140">
        <v>0</v>
      </c>
      <c r="AC380" s="194">
        <v>0</v>
      </c>
      <c r="AD380" s="194">
        <v>0</v>
      </c>
      <c r="AE380" s="194">
        <v>0</v>
      </c>
      <c r="AF380" s="140">
        <v>0</v>
      </c>
      <c r="AG380" s="241"/>
      <c r="AH380" s="229">
        <v>0</v>
      </c>
      <c r="AI380" s="196" t="str">
        <f t="shared" si="229"/>
        <v>ns</v>
      </c>
      <c r="AJ380" s="216"/>
      <c r="AK380" s="229">
        <v>0</v>
      </c>
      <c r="AL380" s="196" t="str">
        <f t="shared" si="230"/>
        <v>ns</v>
      </c>
      <c r="AM380" s="216"/>
      <c r="AN380" s="229">
        <v>0</v>
      </c>
      <c r="AO380" s="196" t="str">
        <f t="shared" ref="AO380:AO397" si="235">IF(ISERROR($AA380/AN380),"ns",IF($AA380/AN380&gt;200%,"x"&amp;(ROUND($AA380/AN380,1)),IF($AA380/AN380&lt;0,"ns",$AA380/AN380-1)))</f>
        <v>ns</v>
      </c>
      <c r="AP380" s="214"/>
      <c r="AQ380" s="214"/>
      <c r="AR380" s="214"/>
      <c r="AS380" s="214" t="b">
        <f t="shared" si="231"/>
        <v>1</v>
      </c>
      <c r="AT380" s="214" t="b">
        <f t="shared" si="232"/>
        <v>1</v>
      </c>
      <c r="AU380" s="214" t="b">
        <f t="shared" si="233"/>
        <v>1</v>
      </c>
      <c r="AV380" s="214" t="b">
        <f t="shared" si="234"/>
        <v>1</v>
      </c>
      <c r="AW380" s="214"/>
    </row>
    <row r="381" spans="1:49" ht="13">
      <c r="A381" s="122" t="s">
        <v>390</v>
      </c>
      <c r="B381" s="46" t="s">
        <v>70</v>
      </c>
      <c r="C381" s="123"/>
      <c r="D381" s="123"/>
      <c r="E381" s="123"/>
      <c r="F381" s="123"/>
      <c r="G381" s="91">
        <f t="shared" si="228"/>
        <v>0</v>
      </c>
      <c r="H381" s="123">
        <v>0</v>
      </c>
      <c r="I381" s="123">
        <v>0</v>
      </c>
      <c r="J381" s="123">
        <v>0</v>
      </c>
      <c r="K381" s="175">
        <v>0</v>
      </c>
      <c r="L381" s="91">
        <v>0</v>
      </c>
      <c r="M381" s="176">
        <v>0</v>
      </c>
      <c r="N381" s="176">
        <v>0</v>
      </c>
      <c r="O381" s="176">
        <v>0</v>
      </c>
      <c r="P381" s="176">
        <v>0</v>
      </c>
      <c r="Q381" s="91">
        <v>0</v>
      </c>
      <c r="R381" s="176">
        <v>0</v>
      </c>
      <c r="S381" s="176">
        <v>0</v>
      </c>
      <c r="T381" s="176">
        <v>0</v>
      </c>
      <c r="U381" s="176">
        <v>0</v>
      </c>
      <c r="V381" s="91">
        <v>0</v>
      </c>
      <c r="W381" s="176">
        <v>0</v>
      </c>
      <c r="X381" s="176">
        <v>0</v>
      </c>
      <c r="Y381" s="176">
        <v>0</v>
      </c>
      <c r="Z381" s="176">
        <v>0</v>
      </c>
      <c r="AA381" s="91">
        <v>0</v>
      </c>
      <c r="AB381" s="91">
        <v>0</v>
      </c>
      <c r="AC381" s="176">
        <v>0</v>
      </c>
      <c r="AD381" s="176">
        <v>0</v>
      </c>
      <c r="AE381" s="176">
        <v>0</v>
      </c>
      <c r="AF381" s="91">
        <v>0</v>
      </c>
      <c r="AG381" s="241"/>
      <c r="AH381" s="215">
        <v>0</v>
      </c>
      <c r="AI381" s="196" t="str">
        <f t="shared" si="229"/>
        <v>ns</v>
      </c>
      <c r="AJ381" s="216"/>
      <c r="AK381" s="215">
        <v>0</v>
      </c>
      <c r="AL381" s="196" t="str">
        <f t="shared" si="230"/>
        <v>ns</v>
      </c>
      <c r="AM381" s="216"/>
      <c r="AN381" s="215">
        <v>0</v>
      </c>
      <c r="AO381" s="196" t="str">
        <f t="shared" si="235"/>
        <v>ns</v>
      </c>
      <c r="AP381" s="214"/>
      <c r="AQ381" s="214"/>
      <c r="AR381" s="214"/>
      <c r="AS381" s="214" t="b">
        <f t="shared" si="231"/>
        <v>1</v>
      </c>
      <c r="AT381" s="214" t="b">
        <f t="shared" si="232"/>
        <v>1</v>
      </c>
      <c r="AU381" s="214" t="b">
        <f t="shared" si="233"/>
        <v>1</v>
      </c>
      <c r="AV381" s="214" t="b">
        <f t="shared" si="234"/>
        <v>1</v>
      </c>
      <c r="AW381" s="214"/>
    </row>
    <row r="382" spans="1:49" ht="13">
      <c r="A382" s="26" t="s">
        <v>391</v>
      </c>
      <c r="B382" s="34" t="s">
        <v>40</v>
      </c>
      <c r="C382" s="113">
        <v>-283</v>
      </c>
      <c r="D382" s="113">
        <v>-206</v>
      </c>
      <c r="E382" s="113">
        <v>-218</v>
      </c>
      <c r="F382" s="113">
        <v>-155</v>
      </c>
      <c r="G382" s="118">
        <f t="shared" si="228"/>
        <v>-862</v>
      </c>
      <c r="H382" s="107">
        <v>-268.990429636236</v>
      </c>
      <c r="I382" s="107">
        <v>-199.79881212531001</v>
      </c>
      <c r="J382" s="107">
        <v>-182.676621739138</v>
      </c>
      <c r="K382" s="107">
        <v>-220.43682733193</v>
      </c>
      <c r="L382" s="108">
        <v>-871.90269083261398</v>
      </c>
      <c r="M382" s="107">
        <v>-273.49693444812902</v>
      </c>
      <c r="N382" s="107">
        <v>-204.28746604931999</v>
      </c>
      <c r="O382" s="107">
        <v>-184.240198361701</v>
      </c>
      <c r="P382" s="107">
        <v>-187.69207125400601</v>
      </c>
      <c r="Q382" s="108">
        <v>-849.71667011315697</v>
      </c>
      <c r="R382" s="107">
        <v>-251.05499166710101</v>
      </c>
      <c r="S382" s="107">
        <v>-185.59500991395899</v>
      </c>
      <c r="T382" s="107">
        <v>-211.56056390019799</v>
      </c>
      <c r="U382" s="107">
        <v>-256.07603870524002</v>
      </c>
      <c r="V382" s="108">
        <v>-904.28660418649804</v>
      </c>
      <c r="W382" s="107">
        <v>-254.17393977016701</v>
      </c>
      <c r="X382" s="107">
        <v>-210.422446581781</v>
      </c>
      <c r="Y382" s="107">
        <v>-178.63524093247099</v>
      </c>
      <c r="Z382" s="107">
        <v>-228.89079627729001</v>
      </c>
      <c r="AA382" s="108">
        <v>-872.12242356170896</v>
      </c>
      <c r="AB382" s="108">
        <v>-271.15528173137801</v>
      </c>
      <c r="AC382" s="107">
        <v>-189.918686916751</v>
      </c>
      <c r="AD382" s="107">
        <v>-208.62138201824601</v>
      </c>
      <c r="AE382" s="107">
        <v>-197.84327578716201</v>
      </c>
      <c r="AF382" s="108">
        <v>-867.53862645353604</v>
      </c>
      <c r="AH382" s="207">
        <v>-228.89079627729001</v>
      </c>
      <c r="AI382" s="196">
        <f t="shared" si="229"/>
        <v>-0.13564337664549619</v>
      </c>
      <c r="AJ382" s="199"/>
      <c r="AK382" s="207">
        <v>-208.62138201824601</v>
      </c>
      <c r="AL382" s="196">
        <f t="shared" si="230"/>
        <v>-5.1663478243765715E-2</v>
      </c>
      <c r="AM382" s="199"/>
      <c r="AN382" s="207">
        <v>-904.28660418649804</v>
      </c>
      <c r="AO382" s="196">
        <f t="shared" si="235"/>
        <v>-3.556856916367146E-2</v>
      </c>
      <c r="AS382" s="146" t="b">
        <f t="shared" si="231"/>
        <v>0</v>
      </c>
      <c r="AT382" s="146" t="b">
        <f t="shared" si="232"/>
        <v>0</v>
      </c>
      <c r="AU382" s="146" t="b">
        <f t="shared" si="233"/>
        <v>1</v>
      </c>
      <c r="AV382" s="146" t="b">
        <f t="shared" si="234"/>
        <v>1</v>
      </c>
    </row>
    <row r="383" spans="1:49" ht="13">
      <c r="A383" s="109" t="s">
        <v>392</v>
      </c>
      <c r="B383" s="36" t="s">
        <v>42</v>
      </c>
      <c r="C383" s="110"/>
      <c r="D383" s="110"/>
      <c r="E383" s="110"/>
      <c r="F383" s="111"/>
      <c r="G383" s="112"/>
      <c r="H383" s="111">
        <v>-40.409999999999997</v>
      </c>
      <c r="I383" s="111">
        <v>-11.530000000000001</v>
      </c>
      <c r="J383" s="111">
        <v>4.5919999999999996</v>
      </c>
      <c r="K383" s="111">
        <v>0</v>
      </c>
      <c r="L383" s="112">
        <v>-47.347999999999999</v>
      </c>
      <c r="M383" s="111">
        <v>-57.61</v>
      </c>
      <c r="N383" s="111">
        <v>-3.1851777258163807</v>
      </c>
      <c r="O383" s="111">
        <v>0</v>
      </c>
      <c r="P383" s="111">
        <v>0</v>
      </c>
      <c r="Q383" s="112">
        <v>-60.79517772581638</v>
      </c>
      <c r="R383" s="111">
        <v>-60.659478257471001</v>
      </c>
      <c r="S383" s="111">
        <v>-1.2767529076764701</v>
      </c>
      <c r="T383" s="111">
        <v>0</v>
      </c>
      <c r="U383" s="111">
        <v>0</v>
      </c>
      <c r="V383" s="112">
        <v>-61.936231165147468</v>
      </c>
      <c r="W383" s="111">
        <v>-77.58</v>
      </c>
      <c r="X383" s="111">
        <v>-3.2250000000000085</v>
      </c>
      <c r="Y383" s="111">
        <v>-2.36</v>
      </c>
      <c r="Z383" s="111">
        <v>-3.4829999999885786E-3</v>
      </c>
      <c r="AA383" s="112">
        <v>-83.168482999999995</v>
      </c>
      <c r="AB383" s="112">
        <v>-83.168999999999997</v>
      </c>
      <c r="AC383" s="111">
        <v>-2.4830000000000041</v>
      </c>
      <c r="AD383" s="111">
        <v>0</v>
      </c>
      <c r="AE383" s="111">
        <v>0</v>
      </c>
      <c r="AF383" s="112">
        <v>-85.652000000000001</v>
      </c>
      <c r="AG383" s="67"/>
      <c r="AH383" s="200">
        <v>-3.4829999999885786E-3</v>
      </c>
      <c r="AI383" s="196">
        <f t="shared" si="229"/>
        <v>-1</v>
      </c>
      <c r="AJ383" s="201"/>
      <c r="AK383" s="200">
        <v>0</v>
      </c>
      <c r="AL383" s="196" t="str">
        <f t="shared" si="230"/>
        <v>ns</v>
      </c>
      <c r="AM383" s="201"/>
      <c r="AN383" s="200">
        <v>-61.936231165147468</v>
      </c>
      <c r="AO383" s="196">
        <f t="shared" si="235"/>
        <v>0.34280826319959012</v>
      </c>
      <c r="AP383" s="202"/>
      <c r="AQ383" s="202"/>
      <c r="AR383" s="202"/>
      <c r="AS383" s="202" t="b">
        <f t="shared" si="231"/>
        <v>0</v>
      </c>
      <c r="AT383" s="202" t="b">
        <f t="shared" si="232"/>
        <v>0</v>
      </c>
      <c r="AU383" s="202" t="b">
        <f t="shared" si="233"/>
        <v>1</v>
      </c>
      <c r="AV383" s="202" t="b">
        <f t="shared" si="234"/>
        <v>1</v>
      </c>
      <c r="AW383" s="202"/>
    </row>
    <row r="384" spans="1:49" ht="13">
      <c r="A384" s="26" t="s">
        <v>393</v>
      </c>
      <c r="B384" s="33" t="s">
        <v>44</v>
      </c>
      <c r="C384" s="73">
        <v>-720</v>
      </c>
      <c r="D384" s="73">
        <v>-538</v>
      </c>
      <c r="E384" s="73">
        <v>-718</v>
      </c>
      <c r="F384" s="73">
        <v>-245</v>
      </c>
      <c r="G384" s="74">
        <f t="shared" si="228"/>
        <v>-2221</v>
      </c>
      <c r="H384" s="73">
        <v>-566.82000000000005</v>
      </c>
      <c r="I384" s="73">
        <v>-501.55800000000011</v>
      </c>
      <c r="J384" s="73">
        <v>-502.89800000000002</v>
      </c>
      <c r="K384" s="73">
        <v>-377.39099999999996</v>
      </c>
      <c r="L384" s="74">
        <v>-1948.6669999999999</v>
      </c>
      <c r="M384" s="164">
        <v>-433.48</v>
      </c>
      <c r="N384" s="164">
        <v>-320.31099999999998</v>
      </c>
      <c r="O384" s="164">
        <v>-306.74299999999999</v>
      </c>
      <c r="P384" s="164">
        <v>-385.82900000000001</v>
      </c>
      <c r="Q384" s="74">
        <v>-1446.3630000000001</v>
      </c>
      <c r="R384" s="164">
        <v>-363.483</v>
      </c>
      <c r="S384" s="164">
        <v>-192.060791839187</v>
      </c>
      <c r="T384" s="164">
        <v>-364.63051788908996</v>
      </c>
      <c r="U384" s="164">
        <v>-325.28149524619198</v>
      </c>
      <c r="V384" s="74">
        <v>-1245.4558049744699</v>
      </c>
      <c r="W384" s="164">
        <v>-412.90444240691198</v>
      </c>
      <c r="X384" s="164">
        <v>-280.49547433258294</v>
      </c>
      <c r="Y384" s="164">
        <v>-247.812661120386</v>
      </c>
      <c r="Z384" s="164">
        <v>-337.93865375656003</v>
      </c>
      <c r="AA384" s="74">
        <v>-1279.1512316164399</v>
      </c>
      <c r="AB384" s="74">
        <v>-142.78491699431299</v>
      </c>
      <c r="AC384" s="164">
        <v>-398.103692306477</v>
      </c>
      <c r="AD384" s="164">
        <v>-208.04996024183501</v>
      </c>
      <c r="AE384" s="164">
        <v>-251.69150351678201</v>
      </c>
      <c r="AF384" s="74">
        <v>-1000.6300730594099</v>
      </c>
      <c r="AH384" s="206">
        <v>-337.93865375656003</v>
      </c>
      <c r="AI384" s="196">
        <f t="shared" si="229"/>
        <v>-0.25521540457430969</v>
      </c>
      <c r="AJ384" s="196"/>
      <c r="AK384" s="206">
        <v>-208.04996024183501</v>
      </c>
      <c r="AL384" s="196">
        <f t="shared" si="230"/>
        <v>0.20976472778085875</v>
      </c>
      <c r="AM384" s="196"/>
      <c r="AN384" s="206">
        <v>-1245.4558049744699</v>
      </c>
      <c r="AO384" s="196">
        <f t="shared" si="235"/>
        <v>2.7054694761056375E-2</v>
      </c>
      <c r="AS384" s="146" t="b">
        <f t="shared" si="231"/>
        <v>0</v>
      </c>
      <c r="AT384" s="146" t="b">
        <f t="shared" si="232"/>
        <v>0</v>
      </c>
      <c r="AU384" s="146" t="b">
        <f t="shared" si="233"/>
        <v>1</v>
      </c>
      <c r="AV384" s="146" t="b">
        <f t="shared" si="234"/>
        <v>1</v>
      </c>
    </row>
    <row r="385" spans="1:49" ht="13">
      <c r="A385" s="26" t="s">
        <v>394</v>
      </c>
      <c r="B385" s="34" t="s">
        <v>46</v>
      </c>
      <c r="C385" s="113">
        <v>14</v>
      </c>
      <c r="D385" s="113">
        <v>79</v>
      </c>
      <c r="E385" s="113">
        <v>-135</v>
      </c>
      <c r="F385" s="113">
        <v>-187</v>
      </c>
      <c r="G385" s="118">
        <f t="shared" si="228"/>
        <v>-229</v>
      </c>
      <c r="H385" s="107">
        <v>-10.068</v>
      </c>
      <c r="I385" s="107">
        <v>-1.8939999999999999</v>
      </c>
      <c r="J385" s="107">
        <v>-5.5990000000000002</v>
      </c>
      <c r="K385" s="107">
        <v>-9.3330000000000002</v>
      </c>
      <c r="L385" s="108">
        <v>-26.893999999999998</v>
      </c>
      <c r="M385" s="107">
        <v>-8.7620000000000005</v>
      </c>
      <c r="N385" s="107">
        <v>12.439</v>
      </c>
      <c r="O385" s="107">
        <v>3.0680000000000001</v>
      </c>
      <c r="P385" s="107">
        <v>-12.836</v>
      </c>
      <c r="Q385" s="108">
        <v>-6.0910000000000002</v>
      </c>
      <c r="R385" s="107">
        <v>-1.7210000000000001</v>
      </c>
      <c r="S385" s="107">
        <v>4.6020000000000003</v>
      </c>
      <c r="T385" s="107">
        <v>-2.234</v>
      </c>
      <c r="U385" s="107">
        <v>-80.156999999999996</v>
      </c>
      <c r="V385" s="108">
        <v>-79.510000000000005</v>
      </c>
      <c r="W385" s="107">
        <v>1.5529999999999999</v>
      </c>
      <c r="X385" s="107">
        <v>-15.002000000000001</v>
      </c>
      <c r="Y385" s="107">
        <v>-5.343</v>
      </c>
      <c r="Z385" s="107">
        <v>-9.5909999999999993</v>
      </c>
      <c r="AA385" s="108">
        <v>-28.382999999999999</v>
      </c>
      <c r="AB385" s="108">
        <v>-36.494</v>
      </c>
      <c r="AC385" s="107">
        <v>-1.0049999999999999</v>
      </c>
      <c r="AD385" s="107">
        <v>1.768</v>
      </c>
      <c r="AE385" s="107">
        <v>6.258</v>
      </c>
      <c r="AF385" s="108">
        <v>-29.472999999999999</v>
      </c>
      <c r="AH385" s="207">
        <v>-9.5909999999999993</v>
      </c>
      <c r="AI385" s="196" t="str">
        <f t="shared" si="229"/>
        <v>ns</v>
      </c>
      <c r="AJ385" s="199"/>
      <c r="AK385" s="207">
        <v>1.768</v>
      </c>
      <c r="AL385" s="196" t="str">
        <f t="shared" si="230"/>
        <v>x3,5</v>
      </c>
      <c r="AM385" s="199"/>
      <c r="AN385" s="207">
        <v>-79.510000000000005</v>
      </c>
      <c r="AO385" s="196">
        <f t="shared" si="235"/>
        <v>-0.64302603446107409</v>
      </c>
      <c r="AS385" s="146" t="b">
        <f t="shared" si="231"/>
        <v>0</v>
      </c>
      <c r="AT385" s="146" t="b">
        <f t="shared" si="232"/>
        <v>0</v>
      </c>
      <c r="AU385" s="146" t="b">
        <f t="shared" si="233"/>
        <v>1</v>
      </c>
      <c r="AV385" s="146" t="b">
        <f t="shared" si="234"/>
        <v>1</v>
      </c>
    </row>
    <row r="386" spans="1:49" ht="13">
      <c r="A386" s="109" t="s">
        <v>395</v>
      </c>
      <c r="B386" s="36" t="s">
        <v>48</v>
      </c>
      <c r="C386" s="110"/>
      <c r="D386" s="110"/>
      <c r="E386" s="110"/>
      <c r="F386" s="111"/>
      <c r="G386" s="112"/>
      <c r="H386" s="111">
        <v>0</v>
      </c>
      <c r="I386" s="111">
        <v>0</v>
      </c>
      <c r="J386" s="111">
        <v>0</v>
      </c>
      <c r="K386" s="111">
        <v>0</v>
      </c>
      <c r="L386" s="112">
        <v>0</v>
      </c>
      <c r="M386" s="111">
        <v>0</v>
      </c>
      <c r="N386" s="111">
        <v>0</v>
      </c>
      <c r="O386" s="111">
        <v>0</v>
      </c>
      <c r="P386" s="111">
        <v>0</v>
      </c>
      <c r="Q386" s="112">
        <v>0</v>
      </c>
      <c r="R386" s="111">
        <v>0</v>
      </c>
      <c r="S386" s="111">
        <v>0</v>
      </c>
      <c r="T386" s="111">
        <v>0</v>
      </c>
      <c r="U386" s="111">
        <v>-75</v>
      </c>
      <c r="V386" s="112">
        <v>-75</v>
      </c>
      <c r="W386" s="111">
        <v>0</v>
      </c>
      <c r="X386" s="111">
        <v>0</v>
      </c>
      <c r="Y386" s="111">
        <v>0</v>
      </c>
      <c r="Z386" s="111">
        <v>0</v>
      </c>
      <c r="AA386" s="112">
        <v>0</v>
      </c>
      <c r="AB386" s="112">
        <v>0</v>
      </c>
      <c r="AC386" s="111">
        <v>0</v>
      </c>
      <c r="AD386" s="111">
        <v>0</v>
      </c>
      <c r="AE386" s="111">
        <v>0</v>
      </c>
      <c r="AF386" s="112">
        <v>0</v>
      </c>
      <c r="AG386" s="67"/>
      <c r="AH386" s="200">
        <v>0</v>
      </c>
      <c r="AI386" s="196" t="str">
        <f t="shared" si="229"/>
        <v>ns</v>
      </c>
      <c r="AJ386" s="201"/>
      <c r="AK386" s="200">
        <v>0</v>
      </c>
      <c r="AL386" s="196" t="str">
        <f t="shared" si="230"/>
        <v>ns</v>
      </c>
      <c r="AM386" s="201"/>
      <c r="AN386" s="200">
        <v>-75</v>
      </c>
      <c r="AO386" s="196">
        <f t="shared" si="235"/>
        <v>-1</v>
      </c>
      <c r="AP386" s="202"/>
      <c r="AQ386" s="202"/>
      <c r="AR386" s="202"/>
      <c r="AS386" s="202" t="b">
        <f t="shared" si="231"/>
        <v>1</v>
      </c>
      <c r="AT386" s="202" t="b">
        <f t="shared" si="232"/>
        <v>1</v>
      </c>
      <c r="AU386" s="202" t="b">
        <f t="shared" si="233"/>
        <v>1</v>
      </c>
      <c r="AV386" s="202" t="b">
        <f t="shared" si="234"/>
        <v>1</v>
      </c>
      <c r="AW386" s="202"/>
    </row>
    <row r="387" spans="1:49" ht="13">
      <c r="A387" s="26" t="s">
        <v>396</v>
      </c>
      <c r="B387" s="34" t="s">
        <v>50</v>
      </c>
      <c r="C387" s="113">
        <v>-1</v>
      </c>
      <c r="D387" s="113">
        <v>0</v>
      </c>
      <c r="E387" s="113">
        <v>190</v>
      </c>
      <c r="F387" s="113">
        <v>17</v>
      </c>
      <c r="G387" s="118">
        <f t="shared" si="228"/>
        <v>206</v>
      </c>
      <c r="H387" s="113">
        <v>8.2416377662764404</v>
      </c>
      <c r="I387" s="113">
        <v>2.96745957578716</v>
      </c>
      <c r="J387" s="113">
        <v>26.909030845243802</v>
      </c>
      <c r="K387" s="113">
        <v>32.806589009807901</v>
      </c>
      <c r="L387" s="118">
        <v>70.924717197115299</v>
      </c>
      <c r="M387" s="165">
        <v>72.570448432115001</v>
      </c>
      <c r="N387" s="165">
        <v>-0.34669622605800043</v>
      </c>
      <c r="O387" s="165">
        <v>-1.2015</v>
      </c>
      <c r="P387" s="165">
        <v>2.74249999999997</v>
      </c>
      <c r="Q387" s="118">
        <v>73.764752206056997</v>
      </c>
      <c r="R387" s="165">
        <v>17.894500000000001</v>
      </c>
      <c r="S387" s="165">
        <v>-0.41899982411326597</v>
      </c>
      <c r="T387" s="165">
        <v>1.87599905188031</v>
      </c>
      <c r="U387" s="165">
        <v>1.20349948386996</v>
      </c>
      <c r="V387" s="118">
        <v>20.554998711637001</v>
      </c>
      <c r="W387" s="165">
        <v>-5.5113663987176196</v>
      </c>
      <c r="X387" s="165">
        <v>18.842915519934301</v>
      </c>
      <c r="Y387" s="165">
        <v>-2.0929747307570099</v>
      </c>
      <c r="Z387" s="165">
        <v>-5.2447155910803804</v>
      </c>
      <c r="AA387" s="118">
        <v>5.99385879937926</v>
      </c>
      <c r="AB387" s="118">
        <v>2.7843988308537302</v>
      </c>
      <c r="AC387" s="165">
        <v>9.9952838697950206</v>
      </c>
      <c r="AD387" s="165">
        <v>9.2858079937891596</v>
      </c>
      <c r="AE387" s="165">
        <v>-25.690011444609802</v>
      </c>
      <c r="AF387" s="118">
        <v>-3.6245207501718801</v>
      </c>
      <c r="AH387" s="208">
        <v>-5.2447155910803804</v>
      </c>
      <c r="AI387" s="196" t="str">
        <f t="shared" si="229"/>
        <v>x4,9</v>
      </c>
      <c r="AJ387" s="199"/>
      <c r="AK387" s="208">
        <v>9.2858079937891596</v>
      </c>
      <c r="AL387" s="196" t="str">
        <f t="shared" si="230"/>
        <v>ns</v>
      </c>
      <c r="AM387" s="199"/>
      <c r="AN387" s="208">
        <v>20.554998711637001</v>
      </c>
      <c r="AO387" s="196">
        <f t="shared" si="235"/>
        <v>-0.7083989698337515</v>
      </c>
      <c r="AS387" s="146" t="b">
        <f t="shared" si="231"/>
        <v>0</v>
      </c>
      <c r="AT387" s="146" t="b">
        <f t="shared" si="232"/>
        <v>0</v>
      </c>
      <c r="AU387" s="146" t="b">
        <f t="shared" si="233"/>
        <v>1</v>
      </c>
      <c r="AV387" s="146" t="b">
        <f t="shared" si="234"/>
        <v>1</v>
      </c>
    </row>
    <row r="388" spans="1:49" ht="13">
      <c r="A388" s="26" t="s">
        <v>397</v>
      </c>
      <c r="B388" s="34" t="s">
        <v>52</v>
      </c>
      <c r="C388" s="113">
        <v>0</v>
      </c>
      <c r="D388" s="113">
        <v>-6</v>
      </c>
      <c r="E388" s="113">
        <v>-1</v>
      </c>
      <c r="F388" s="113">
        <v>38</v>
      </c>
      <c r="G388" s="118">
        <f t="shared" si="228"/>
        <v>31</v>
      </c>
      <c r="H388" s="113">
        <v>0</v>
      </c>
      <c r="I388" s="113">
        <v>2.93</v>
      </c>
      <c r="J388" s="113">
        <v>-50.033000000000001</v>
      </c>
      <c r="K388" s="113">
        <v>-6.8049999999999997</v>
      </c>
      <c r="L388" s="118">
        <v>-53.908000000000001</v>
      </c>
      <c r="M388" s="165">
        <v>-0.36899999999999999</v>
      </c>
      <c r="N388" s="165">
        <v>-0.11799999999999999</v>
      </c>
      <c r="O388" s="165">
        <v>-0.752</v>
      </c>
      <c r="P388" s="165">
        <v>-2.7170000000000001</v>
      </c>
      <c r="Q388" s="118">
        <v>-3.956</v>
      </c>
      <c r="R388" s="165">
        <v>16.643999999999998</v>
      </c>
      <c r="S388" s="165">
        <v>-0.20499999999999999</v>
      </c>
      <c r="T388" s="165">
        <v>-0.158</v>
      </c>
      <c r="U388" s="165">
        <v>-3.105</v>
      </c>
      <c r="V388" s="118">
        <v>13.176</v>
      </c>
      <c r="W388" s="165">
        <v>19.481999999999999</v>
      </c>
      <c r="X388" s="165">
        <v>4.0000000000013402E-3</v>
      </c>
      <c r="Y388" s="165">
        <v>0.27</v>
      </c>
      <c r="Z388" s="165">
        <v>-7.9930000000000003</v>
      </c>
      <c r="AA388" s="118">
        <v>11.763</v>
      </c>
      <c r="AB388" s="118">
        <v>0.17899999999999999</v>
      </c>
      <c r="AC388" s="165">
        <v>-0.23100000000000001</v>
      </c>
      <c r="AD388" s="165">
        <v>0.21199999999999999</v>
      </c>
      <c r="AE388" s="165">
        <v>-0.126</v>
      </c>
      <c r="AF388" s="118">
        <v>3.4000000000000002E-2</v>
      </c>
      <c r="AH388" s="208">
        <v>-7.9930000000000003</v>
      </c>
      <c r="AI388" s="196">
        <f t="shared" si="229"/>
        <v>-0.98423620668084577</v>
      </c>
      <c r="AJ388" s="199"/>
      <c r="AK388" s="208">
        <v>0.21199999999999999</v>
      </c>
      <c r="AL388" s="196" t="str">
        <f t="shared" si="230"/>
        <v>ns</v>
      </c>
      <c r="AM388" s="199"/>
      <c r="AN388" s="208">
        <v>13.176</v>
      </c>
      <c r="AO388" s="196">
        <f t="shared" si="235"/>
        <v>-0.10724043715846998</v>
      </c>
      <c r="AS388" s="146" t="b">
        <f t="shared" si="231"/>
        <v>0</v>
      </c>
      <c r="AT388" s="146" t="b">
        <f t="shared" si="232"/>
        <v>0</v>
      </c>
      <c r="AU388" s="146" t="b">
        <f t="shared" si="233"/>
        <v>1</v>
      </c>
      <c r="AV388" s="146" t="b">
        <f t="shared" si="234"/>
        <v>1</v>
      </c>
    </row>
    <row r="389" spans="1:49" ht="13">
      <c r="A389" s="26" t="s">
        <v>398</v>
      </c>
      <c r="B389" s="34" t="s">
        <v>54</v>
      </c>
      <c r="C389" s="113">
        <v>0</v>
      </c>
      <c r="D389" s="113">
        <v>0</v>
      </c>
      <c r="E389" s="113">
        <v>0</v>
      </c>
      <c r="F389" s="113">
        <v>0</v>
      </c>
      <c r="G389" s="118">
        <f t="shared" si="228"/>
        <v>0</v>
      </c>
      <c r="H389" s="113">
        <v>0</v>
      </c>
      <c r="I389" s="113">
        <v>0</v>
      </c>
      <c r="J389" s="113">
        <v>0</v>
      </c>
      <c r="K389" s="113">
        <v>0</v>
      </c>
      <c r="L389" s="118">
        <v>0</v>
      </c>
      <c r="M389" s="165">
        <v>0</v>
      </c>
      <c r="N389" s="165">
        <v>0</v>
      </c>
      <c r="O389" s="165">
        <v>0</v>
      </c>
      <c r="P389" s="165">
        <v>0</v>
      </c>
      <c r="Q389" s="118">
        <v>0</v>
      </c>
      <c r="R389" s="165">
        <v>0</v>
      </c>
      <c r="S389" s="165">
        <v>0</v>
      </c>
      <c r="T389" s="165">
        <v>0</v>
      </c>
      <c r="U389" s="165">
        <v>0</v>
      </c>
      <c r="V389" s="118">
        <v>0</v>
      </c>
      <c r="W389" s="165">
        <v>0</v>
      </c>
      <c r="X389" s="165">
        <v>0</v>
      </c>
      <c r="Y389" s="165">
        <v>0</v>
      </c>
      <c r="Z389" s="165">
        <v>0</v>
      </c>
      <c r="AA389" s="118">
        <v>0</v>
      </c>
      <c r="AB389" s="118">
        <v>0</v>
      </c>
      <c r="AC389" s="165">
        <v>0</v>
      </c>
      <c r="AD389" s="165">
        <v>0</v>
      </c>
      <c r="AE389" s="165">
        <v>0</v>
      </c>
      <c r="AF389" s="118">
        <v>0</v>
      </c>
      <c r="AH389" s="208">
        <v>0</v>
      </c>
      <c r="AI389" s="196" t="str">
        <f t="shared" si="229"/>
        <v>ns</v>
      </c>
      <c r="AJ389" s="199"/>
      <c r="AK389" s="208">
        <v>0</v>
      </c>
      <c r="AL389" s="196" t="str">
        <f t="shared" si="230"/>
        <v>ns</v>
      </c>
      <c r="AM389" s="199"/>
      <c r="AN389" s="208">
        <v>0</v>
      </c>
      <c r="AO389" s="196" t="str">
        <f t="shared" si="235"/>
        <v>ns</v>
      </c>
      <c r="AS389" s="146" t="b">
        <f t="shared" si="231"/>
        <v>1</v>
      </c>
      <c r="AT389" s="146" t="b">
        <f t="shared" si="232"/>
        <v>1</v>
      </c>
      <c r="AU389" s="146" t="b">
        <f t="shared" si="233"/>
        <v>1</v>
      </c>
      <c r="AV389" s="146" t="b">
        <f t="shared" si="234"/>
        <v>1</v>
      </c>
    </row>
    <row r="390" spans="1:49" ht="13">
      <c r="A390" s="26" t="s">
        <v>399</v>
      </c>
      <c r="B390" s="33" t="s">
        <v>56</v>
      </c>
      <c r="C390" s="73">
        <v>-707</v>
      </c>
      <c r="D390" s="73">
        <v>-465</v>
      </c>
      <c r="E390" s="73">
        <v>-664</v>
      </c>
      <c r="F390" s="73">
        <v>-377</v>
      </c>
      <c r="G390" s="74">
        <f t="shared" si="228"/>
        <v>-2213</v>
      </c>
      <c r="H390" s="73">
        <v>-568.64636223372304</v>
      </c>
      <c r="I390" s="73">
        <v>-497.5545404242128</v>
      </c>
      <c r="J390" s="73">
        <v>-531.62096915475604</v>
      </c>
      <c r="K390" s="73">
        <v>-360.72241099019192</v>
      </c>
      <c r="L390" s="74">
        <v>-1958.5442828028799</v>
      </c>
      <c r="M390" s="164">
        <v>-370.04055156788502</v>
      </c>
      <c r="N390" s="164">
        <v>-308.336696226058</v>
      </c>
      <c r="O390" s="164">
        <v>-305.62849999999997</v>
      </c>
      <c r="P390" s="164">
        <v>-398.6395</v>
      </c>
      <c r="Q390" s="74">
        <v>-1382.6452477939401</v>
      </c>
      <c r="R390" s="164">
        <v>-330.66550000000001</v>
      </c>
      <c r="S390" s="164">
        <v>-188.08279166330001</v>
      </c>
      <c r="T390" s="164">
        <v>-365.14651883720899</v>
      </c>
      <c r="U390" s="164">
        <v>-407.33999576232202</v>
      </c>
      <c r="V390" s="74">
        <v>-1291.23480626283</v>
      </c>
      <c r="W390" s="164">
        <v>-397.38080880563001</v>
      </c>
      <c r="X390" s="164">
        <v>-276.65055881264902</v>
      </c>
      <c r="Y390" s="164">
        <v>-254.978635851143</v>
      </c>
      <c r="Z390" s="164">
        <v>-360.76736934763994</v>
      </c>
      <c r="AA390" s="74">
        <v>-1289.77737281706</v>
      </c>
      <c r="AB390" s="74">
        <v>-176.31551816345998</v>
      </c>
      <c r="AC390" s="164">
        <v>-389.34440843668204</v>
      </c>
      <c r="AD390" s="164">
        <v>-196.78415224804499</v>
      </c>
      <c r="AE390" s="164">
        <v>-271.2495149613901</v>
      </c>
      <c r="AF390" s="74">
        <v>-1033.6935938095803</v>
      </c>
      <c r="AH390" s="206">
        <v>-360.76736934763994</v>
      </c>
      <c r="AI390" s="196">
        <f t="shared" si="229"/>
        <v>-0.24813179348265646</v>
      </c>
      <c r="AJ390" s="196"/>
      <c r="AK390" s="206">
        <v>-196.78415224804499</v>
      </c>
      <c r="AL390" s="196">
        <f t="shared" si="230"/>
        <v>0.3784113805032534</v>
      </c>
      <c r="AM390" s="196"/>
      <c r="AN390" s="206">
        <v>-1291.23480626283</v>
      </c>
      <c r="AO390" s="196">
        <f t="shared" si="235"/>
        <v>-1.1287129487999037E-3</v>
      </c>
      <c r="AS390" s="146" t="b">
        <f t="shared" si="231"/>
        <v>0</v>
      </c>
      <c r="AT390" s="146" t="b">
        <f t="shared" si="232"/>
        <v>0</v>
      </c>
      <c r="AU390" s="146" t="b">
        <f t="shared" si="233"/>
        <v>1</v>
      </c>
      <c r="AV390" s="146" t="b">
        <f t="shared" si="234"/>
        <v>1</v>
      </c>
    </row>
    <row r="391" spans="1:49" ht="13">
      <c r="A391" s="26" t="s">
        <v>400</v>
      </c>
      <c r="B391" s="34" t="s">
        <v>58</v>
      </c>
      <c r="C391" s="113">
        <v>257</v>
      </c>
      <c r="D391" s="113">
        <v>254</v>
      </c>
      <c r="E391" s="113">
        <v>345</v>
      </c>
      <c r="F391" s="113">
        <v>258</v>
      </c>
      <c r="G391" s="118">
        <f t="shared" si="228"/>
        <v>1114</v>
      </c>
      <c r="H391" s="113">
        <v>162.35300000000001</v>
      </c>
      <c r="I391" s="113">
        <v>198.14132499999999</v>
      </c>
      <c r="J391" s="113">
        <v>200.57556399999999</v>
      </c>
      <c r="K391" s="113">
        <v>123.03968200000001</v>
      </c>
      <c r="L391" s="118">
        <v>684.10957099999996</v>
      </c>
      <c r="M391" s="165">
        <v>110.8006</v>
      </c>
      <c r="N391" s="165">
        <v>148.20449719999999</v>
      </c>
      <c r="O391" s="165">
        <v>116.1207168</v>
      </c>
      <c r="P391" s="165">
        <v>85.217000000000013</v>
      </c>
      <c r="Q391" s="118">
        <v>460.34281400000003</v>
      </c>
      <c r="R391" s="165">
        <v>125.81399999999999</v>
      </c>
      <c r="S391" s="165">
        <v>100.215856314088</v>
      </c>
      <c r="T391" s="165">
        <v>147.584982147169</v>
      </c>
      <c r="U391" s="165">
        <v>201.018255613435</v>
      </c>
      <c r="V391" s="118">
        <v>574.63309407469103</v>
      </c>
      <c r="W391" s="165">
        <v>106.613259119463</v>
      </c>
      <c r="X391" s="165">
        <v>88.495718053951606</v>
      </c>
      <c r="Y391" s="165">
        <v>45.775854458375697</v>
      </c>
      <c r="Z391" s="165">
        <v>229.35881247688985</v>
      </c>
      <c r="AA391" s="118">
        <v>470.24364410867997</v>
      </c>
      <c r="AB391" s="118">
        <v>29.795810575630902</v>
      </c>
      <c r="AC391" s="165">
        <v>166.27316988310099</v>
      </c>
      <c r="AD391" s="165">
        <v>94.372969210211892</v>
      </c>
      <c r="AE391" s="165">
        <v>16.7701974270799</v>
      </c>
      <c r="AF391" s="118">
        <v>307.21214709602395</v>
      </c>
      <c r="AH391" s="208">
        <v>229.35881247688985</v>
      </c>
      <c r="AI391" s="196">
        <f t="shared" si="229"/>
        <v>-0.92688226257375805</v>
      </c>
      <c r="AJ391" s="199"/>
      <c r="AK391" s="208">
        <v>94.372969210211892</v>
      </c>
      <c r="AL391" s="196">
        <f t="shared" si="230"/>
        <v>-0.8222987199891425</v>
      </c>
      <c r="AM391" s="199"/>
      <c r="AN391" s="208">
        <v>574.63309407469103</v>
      </c>
      <c r="AO391" s="196">
        <f t="shared" si="235"/>
        <v>-0.18166278803364999</v>
      </c>
      <c r="AS391" s="146" t="b">
        <f t="shared" si="231"/>
        <v>0</v>
      </c>
      <c r="AT391" s="146" t="b">
        <f t="shared" si="232"/>
        <v>0</v>
      </c>
      <c r="AU391" s="146" t="b">
        <f t="shared" si="233"/>
        <v>1</v>
      </c>
      <c r="AV391" s="146" t="b">
        <f t="shared" si="234"/>
        <v>0</v>
      </c>
    </row>
    <row r="392" spans="1:49" ht="13">
      <c r="A392" s="26" t="s">
        <v>401</v>
      </c>
      <c r="B392" s="34" t="s">
        <v>60</v>
      </c>
      <c r="C392" s="113">
        <v>0</v>
      </c>
      <c r="D392" s="113">
        <v>0</v>
      </c>
      <c r="E392" s="113">
        <v>0</v>
      </c>
      <c r="F392" s="113">
        <v>0</v>
      </c>
      <c r="G392" s="118">
        <f t="shared" si="228"/>
        <v>0</v>
      </c>
      <c r="H392" s="113">
        <v>0</v>
      </c>
      <c r="I392" s="113">
        <v>0</v>
      </c>
      <c r="J392" s="113">
        <v>-6.0000000000854925E-3</v>
      </c>
      <c r="K392" s="113">
        <v>5.0999999999999997E-2</v>
      </c>
      <c r="L392" s="118">
        <v>4.4999999999845386E-2</v>
      </c>
      <c r="M392" s="165">
        <v>0</v>
      </c>
      <c r="N392" s="165">
        <v>0</v>
      </c>
      <c r="O392" s="165">
        <v>0</v>
      </c>
      <c r="P392" s="165">
        <v>0</v>
      </c>
      <c r="Q392" s="118">
        <v>0</v>
      </c>
      <c r="R392" s="165">
        <v>0</v>
      </c>
      <c r="S392" s="165">
        <v>0</v>
      </c>
      <c r="T392" s="165">
        <v>0</v>
      </c>
      <c r="U392" s="165">
        <v>0</v>
      </c>
      <c r="V392" s="118">
        <v>0</v>
      </c>
      <c r="W392" s="165">
        <v>0</v>
      </c>
      <c r="X392" s="165">
        <v>0</v>
      </c>
      <c r="Y392" s="165">
        <v>0</v>
      </c>
      <c r="Z392" s="165">
        <v>-0.21</v>
      </c>
      <c r="AA392" s="118">
        <v>-0.21</v>
      </c>
      <c r="AB392" s="118">
        <v>0</v>
      </c>
      <c r="AC392" s="165">
        <v>0</v>
      </c>
      <c r="AD392" s="165">
        <v>0</v>
      </c>
      <c r="AE392" s="165">
        <v>0.105</v>
      </c>
      <c r="AF392" s="118">
        <v>0.10500000000000398</v>
      </c>
      <c r="AH392" s="208">
        <v>-0.21</v>
      </c>
      <c r="AI392" s="196" t="str">
        <f t="shared" si="229"/>
        <v>ns</v>
      </c>
      <c r="AJ392" s="199"/>
      <c r="AK392" s="208">
        <v>0</v>
      </c>
      <c r="AL392" s="196" t="str">
        <f t="shared" si="230"/>
        <v>ns</v>
      </c>
      <c r="AM392" s="199"/>
      <c r="AN392" s="208">
        <v>0</v>
      </c>
      <c r="AO392" s="196" t="str">
        <f t="shared" si="235"/>
        <v>ns</v>
      </c>
      <c r="AS392" s="146" t="b">
        <f t="shared" si="231"/>
        <v>0</v>
      </c>
      <c r="AT392" s="146" t="b">
        <f t="shared" si="232"/>
        <v>1</v>
      </c>
      <c r="AU392" s="146" t="b">
        <f t="shared" si="233"/>
        <v>1</v>
      </c>
      <c r="AV392" s="146" t="b">
        <f t="shared" si="234"/>
        <v>1</v>
      </c>
    </row>
    <row r="393" spans="1:49" ht="13">
      <c r="A393" s="26" t="s">
        <v>402</v>
      </c>
      <c r="B393" s="33" t="s">
        <v>62</v>
      </c>
      <c r="C393" s="73">
        <v>-450</v>
      </c>
      <c r="D393" s="73">
        <v>-211</v>
      </c>
      <c r="E393" s="73">
        <v>-319</v>
      </c>
      <c r="F393" s="73">
        <v>-119</v>
      </c>
      <c r="G393" s="74">
        <f t="shared" si="228"/>
        <v>-1099</v>
      </c>
      <c r="H393" s="73">
        <v>-406.293362233724</v>
      </c>
      <c r="I393" s="73">
        <v>-299.41321542421292</v>
      </c>
      <c r="J393" s="73">
        <v>-331.05140515475603</v>
      </c>
      <c r="K393" s="73">
        <v>-237.63172899019196</v>
      </c>
      <c r="L393" s="74">
        <v>-1274.3897118028849</v>
      </c>
      <c r="M393" s="164">
        <v>-259.23995156788499</v>
      </c>
      <c r="N393" s="164">
        <v>-160.13219902605772</v>
      </c>
      <c r="O393" s="164">
        <v>-189.50778319999998</v>
      </c>
      <c r="P393" s="164">
        <v>-313.42250000000001</v>
      </c>
      <c r="Q393" s="74">
        <v>-922.30243379394301</v>
      </c>
      <c r="R393" s="164">
        <v>-204.85150000000002</v>
      </c>
      <c r="S393" s="164">
        <v>-87.866935349212412</v>
      </c>
      <c r="T393" s="164">
        <v>-217.56153669004098</v>
      </c>
      <c r="U393" s="164">
        <v>-206.32174014888699</v>
      </c>
      <c r="V393" s="74">
        <v>-716.60171218814003</v>
      </c>
      <c r="W393" s="164">
        <v>-290.767549686167</v>
      </c>
      <c r="X393" s="164">
        <v>-188.15484075869699</v>
      </c>
      <c r="Y393" s="164">
        <v>-209.20278139276701</v>
      </c>
      <c r="Z393" s="164">
        <v>-131.61855687075104</v>
      </c>
      <c r="AA393" s="74">
        <v>-819.74372870838306</v>
      </c>
      <c r="AB393" s="74">
        <v>-146.519707587829</v>
      </c>
      <c r="AC393" s="164">
        <v>-223.07123855358097</v>
      </c>
      <c r="AD393" s="164">
        <v>-102.41118303783301</v>
      </c>
      <c r="AE393" s="164">
        <v>-254.37431753431019</v>
      </c>
      <c r="AF393" s="74">
        <v>-726.37644671354997</v>
      </c>
      <c r="AH393" s="206">
        <v>-131.61855687075104</v>
      </c>
      <c r="AI393" s="196">
        <f t="shared" si="229"/>
        <v>0.93266301942593777</v>
      </c>
      <c r="AJ393" s="196"/>
      <c r="AK393" s="206">
        <v>-102.41118303783301</v>
      </c>
      <c r="AL393" s="196" t="str">
        <f t="shared" si="230"/>
        <v>x2,5</v>
      </c>
      <c r="AM393" s="196"/>
      <c r="AN393" s="206">
        <v>-716.60171218814003</v>
      </c>
      <c r="AO393" s="196">
        <f t="shared" si="235"/>
        <v>0.14393213798680349</v>
      </c>
      <c r="AS393" s="146" t="b">
        <f t="shared" si="231"/>
        <v>0</v>
      </c>
      <c r="AT393" s="146" t="b">
        <f t="shared" si="232"/>
        <v>0</v>
      </c>
      <c r="AU393" s="146" t="b">
        <f t="shared" si="233"/>
        <v>1</v>
      </c>
      <c r="AV393" s="146" t="b">
        <f t="shared" si="234"/>
        <v>1</v>
      </c>
    </row>
    <row r="394" spans="1:49" ht="13">
      <c r="A394" s="26" t="s">
        <v>403</v>
      </c>
      <c r="B394" s="34" t="s">
        <v>64</v>
      </c>
      <c r="C394" s="113">
        <v>-27</v>
      </c>
      <c r="D394" s="113">
        <v>-22</v>
      </c>
      <c r="E394" s="113">
        <v>-1</v>
      </c>
      <c r="F394" s="113">
        <v>0</v>
      </c>
      <c r="G394" s="118">
        <f t="shared" si="228"/>
        <v>-50</v>
      </c>
      <c r="H394" s="113">
        <v>0.61445004246863011</v>
      </c>
      <c r="I394" s="113">
        <v>-0.26121450965259996</v>
      </c>
      <c r="J394" s="113">
        <v>6.8373823131165006</v>
      </c>
      <c r="K394" s="113">
        <v>8.9885185000260215E-2</v>
      </c>
      <c r="L394" s="118">
        <v>7.2805030309327403</v>
      </c>
      <c r="M394" s="165">
        <v>3.9081475767240499</v>
      </c>
      <c r="N394" s="165">
        <v>-2.47312716832442</v>
      </c>
      <c r="O394" s="165">
        <v>0.31265846278361931</v>
      </c>
      <c r="P394" s="165">
        <v>26.8499762274445</v>
      </c>
      <c r="Q394" s="118">
        <v>28.597655098627705</v>
      </c>
      <c r="R394" s="165">
        <v>-8.1994348510594079</v>
      </c>
      <c r="S394" s="165">
        <v>-7.0113099077327394</v>
      </c>
      <c r="T394" s="165">
        <v>10.847142712490299</v>
      </c>
      <c r="U394" s="165">
        <v>-10.4836558899551</v>
      </c>
      <c r="V394" s="118">
        <v>-14.847257936257005</v>
      </c>
      <c r="W394" s="165">
        <v>3.7869868024619699</v>
      </c>
      <c r="X394" s="165">
        <v>-2.92432205935852</v>
      </c>
      <c r="Y394" s="165">
        <v>4.4279718128991901</v>
      </c>
      <c r="Z394" s="165">
        <v>1.8165860662309901</v>
      </c>
      <c r="AA394" s="118">
        <v>7.1072226222336301</v>
      </c>
      <c r="AB394" s="118">
        <v>-34.079332895673403</v>
      </c>
      <c r="AC394" s="165">
        <v>28.877257977948101</v>
      </c>
      <c r="AD394" s="165">
        <v>-3.5260479535464802</v>
      </c>
      <c r="AE394" s="165">
        <v>2.5925450247469968</v>
      </c>
      <c r="AF394" s="118">
        <v>-6.1355778465240007</v>
      </c>
      <c r="AH394" s="208">
        <v>1.8165860662309901</v>
      </c>
      <c r="AI394" s="196">
        <f t="shared" si="229"/>
        <v>0.42715232321799546</v>
      </c>
      <c r="AJ394" s="196"/>
      <c r="AK394" s="208">
        <v>-3.5260479535464802</v>
      </c>
      <c r="AL394" s="196" t="str">
        <f t="shared" si="230"/>
        <v>ns</v>
      </c>
      <c r="AM394" s="196"/>
      <c r="AN394" s="208">
        <v>-14.847257936257005</v>
      </c>
      <c r="AO394" s="196" t="str">
        <f t="shared" si="235"/>
        <v>ns</v>
      </c>
      <c r="AS394" s="146" t="b">
        <f t="shared" si="231"/>
        <v>0</v>
      </c>
      <c r="AT394" s="146" t="b">
        <f t="shared" si="232"/>
        <v>0</v>
      </c>
      <c r="AU394" s="146" t="b">
        <f t="shared" si="233"/>
        <v>1</v>
      </c>
      <c r="AV394" s="146" t="b">
        <f t="shared" si="234"/>
        <v>0</v>
      </c>
    </row>
    <row r="395" spans="1:49" ht="13">
      <c r="A395" s="26" t="s">
        <v>404</v>
      </c>
      <c r="B395" s="41" t="s">
        <v>66</v>
      </c>
      <c r="C395" s="74">
        <v>-477</v>
      </c>
      <c r="D395" s="74">
        <v>-233</v>
      </c>
      <c r="E395" s="74">
        <v>-320</v>
      </c>
      <c r="F395" s="74">
        <v>-119</v>
      </c>
      <c r="G395" s="74">
        <f t="shared" si="228"/>
        <v>-1149</v>
      </c>
      <c r="H395" s="74">
        <v>-405.67891219125499</v>
      </c>
      <c r="I395" s="74">
        <v>-299.67442993386533</v>
      </c>
      <c r="J395" s="74">
        <v>-324.21402284164014</v>
      </c>
      <c r="K395" s="74">
        <v>-237.541843805192</v>
      </c>
      <c r="L395" s="74">
        <v>-1267.1092087719521</v>
      </c>
      <c r="M395" s="167">
        <v>-255.331803991161</v>
      </c>
      <c r="N395" s="167">
        <v>-162.6053261943824</v>
      </c>
      <c r="O395" s="167">
        <v>-189.19512473721599</v>
      </c>
      <c r="P395" s="167">
        <v>-286.572523772556</v>
      </c>
      <c r="Q395" s="74">
        <v>-893.70477869531499</v>
      </c>
      <c r="R395" s="167">
        <v>-213.05093485105903</v>
      </c>
      <c r="S395" s="167">
        <v>-94.878245256945092</v>
      </c>
      <c r="T395" s="167">
        <v>-206.71439397754997</v>
      </c>
      <c r="U395" s="167">
        <v>-216.80539603884199</v>
      </c>
      <c r="V395" s="74">
        <v>-731.44897012439708</v>
      </c>
      <c r="W395" s="167">
        <v>-286.98056288370498</v>
      </c>
      <c r="X395" s="167">
        <v>-191.07916281805601</v>
      </c>
      <c r="Y395" s="167">
        <v>-204.77480957986802</v>
      </c>
      <c r="Z395" s="167">
        <v>-129.80197080452001</v>
      </c>
      <c r="AA395" s="74">
        <v>-812.63650608615012</v>
      </c>
      <c r="AB395" s="74">
        <v>-180.59904048350199</v>
      </c>
      <c r="AC395" s="167">
        <v>-194.19398057563299</v>
      </c>
      <c r="AD395" s="167">
        <v>-105.93723099138001</v>
      </c>
      <c r="AE395" s="167">
        <v>-251.78177250956014</v>
      </c>
      <c r="AF395" s="74">
        <v>-732.51202456008014</v>
      </c>
      <c r="AH395" s="206">
        <v>-129.80197080452001</v>
      </c>
      <c r="AI395" s="196">
        <f t="shared" si="229"/>
        <v>0.93973767076880543</v>
      </c>
      <c r="AJ395" s="196"/>
      <c r="AK395" s="206">
        <v>-105.93723099138001</v>
      </c>
      <c r="AL395" s="196" t="str">
        <f t="shared" si="230"/>
        <v>x2,4</v>
      </c>
      <c r="AM395" s="196"/>
      <c r="AN395" s="206">
        <v>-731.44897012439708</v>
      </c>
      <c r="AO395" s="196">
        <f t="shared" si="235"/>
        <v>0.11099548878706544</v>
      </c>
      <c r="AS395" s="146" t="b">
        <f t="shared" si="231"/>
        <v>0</v>
      </c>
      <c r="AT395" s="146" t="b">
        <f t="shared" si="232"/>
        <v>0</v>
      </c>
      <c r="AU395" s="146" t="b">
        <f t="shared" si="233"/>
        <v>1</v>
      </c>
      <c r="AV395" s="146" t="b">
        <f t="shared" si="234"/>
        <v>0</v>
      </c>
    </row>
    <row r="396" spans="1:49" ht="13">
      <c r="A396" s="135" t="s">
        <v>405</v>
      </c>
      <c r="B396" s="36" t="s">
        <v>389</v>
      </c>
      <c r="C396" s="110">
        <v>-19</v>
      </c>
      <c r="D396" s="110">
        <v>148</v>
      </c>
      <c r="E396" s="110">
        <v>-17</v>
      </c>
      <c r="F396" s="111">
        <v>65</v>
      </c>
      <c r="G396" s="112">
        <f t="shared" si="228"/>
        <v>177</v>
      </c>
      <c r="H396" s="111">
        <v>0</v>
      </c>
      <c r="I396" s="111">
        <v>0</v>
      </c>
      <c r="J396" s="111">
        <v>0</v>
      </c>
      <c r="K396" s="111">
        <v>0</v>
      </c>
      <c r="L396" s="112">
        <v>0</v>
      </c>
      <c r="M396" s="111">
        <v>0</v>
      </c>
      <c r="N396" s="111">
        <v>0</v>
      </c>
      <c r="O396" s="111">
        <v>0</v>
      </c>
      <c r="P396" s="111">
        <v>0</v>
      </c>
      <c r="Q396" s="112">
        <v>0</v>
      </c>
      <c r="R396" s="111">
        <v>0</v>
      </c>
      <c r="S396" s="111">
        <v>0</v>
      </c>
      <c r="T396" s="111">
        <v>0</v>
      </c>
      <c r="U396" s="111">
        <v>0</v>
      </c>
      <c r="V396" s="112">
        <v>0</v>
      </c>
      <c r="W396" s="111">
        <v>0</v>
      </c>
      <c r="X396" s="111">
        <v>0</v>
      </c>
      <c r="Y396" s="111">
        <v>0</v>
      </c>
      <c r="Z396" s="111">
        <v>0</v>
      </c>
      <c r="AA396" s="112">
        <v>0</v>
      </c>
      <c r="AB396" s="112">
        <v>0</v>
      </c>
      <c r="AC396" s="111">
        <v>0</v>
      </c>
      <c r="AD396" s="111">
        <v>0</v>
      </c>
      <c r="AE396" s="111">
        <v>0</v>
      </c>
      <c r="AF396" s="112">
        <v>0</v>
      </c>
      <c r="AG396" s="67"/>
      <c r="AH396" s="200">
        <v>0</v>
      </c>
      <c r="AI396" s="196" t="str">
        <f t="shared" ref="AI396" si="236">IF(ISERROR($AD396/AH396),"ns",IF($AD396/AH396&gt;200%,"x"&amp;(ROUND($AD396/AH396,1)),IF($AD396/AH396&lt;0,"ns",$AD396/AH396-1)))</f>
        <v>ns</v>
      </c>
      <c r="AJ396" s="201"/>
      <c r="AK396" s="200">
        <v>0</v>
      </c>
      <c r="AL396" s="201" t="str">
        <f t="shared" ref="AL396:AL397" si="237">IF(ISERROR($AC396/AK396),"ns",IF($AC396/AK396&gt;200%,"x"&amp;(ROUND($AC396/AK396,1)),IF($AC396/AK396&lt;0,"ns",$AC396/AK396-1)))</f>
        <v>ns</v>
      </c>
      <c r="AM396" s="201"/>
      <c r="AN396" s="200">
        <v>0</v>
      </c>
      <c r="AO396" s="196" t="str">
        <f t="shared" si="235"/>
        <v>ns</v>
      </c>
      <c r="AP396" s="202"/>
      <c r="AQ396" s="202"/>
      <c r="AR396" s="202"/>
      <c r="AS396" s="202" t="b">
        <f t="shared" si="231"/>
        <v>1</v>
      </c>
      <c r="AT396" s="202" t="b">
        <f t="shared" si="232"/>
        <v>1</v>
      </c>
      <c r="AU396" s="202" t="b">
        <f t="shared" si="233"/>
        <v>1</v>
      </c>
      <c r="AV396" s="202" t="b">
        <f t="shared" si="234"/>
        <v>1</v>
      </c>
      <c r="AW396" s="202"/>
    </row>
    <row r="397" spans="1:49" ht="13">
      <c r="A397" s="135" t="s">
        <v>406</v>
      </c>
      <c r="B397" s="36" t="s">
        <v>385</v>
      </c>
      <c r="C397" s="110"/>
      <c r="D397" s="110"/>
      <c r="E397" s="110"/>
      <c r="F397" s="111"/>
      <c r="G397" s="112"/>
      <c r="H397" s="111">
        <v>0</v>
      </c>
      <c r="I397" s="111">
        <v>0</v>
      </c>
      <c r="J397" s="111">
        <v>0</v>
      </c>
      <c r="K397" s="111">
        <v>0</v>
      </c>
      <c r="L397" s="112">
        <v>0</v>
      </c>
      <c r="M397" s="111">
        <v>0</v>
      </c>
      <c r="N397" s="111">
        <v>0</v>
      </c>
      <c r="O397" s="111">
        <v>0</v>
      </c>
      <c r="P397" s="111">
        <v>0</v>
      </c>
      <c r="Q397" s="112">
        <v>0</v>
      </c>
      <c r="R397" s="111">
        <v>0</v>
      </c>
      <c r="S397" s="111">
        <v>0</v>
      </c>
      <c r="T397" s="111">
        <v>0</v>
      </c>
      <c r="U397" s="111">
        <v>0</v>
      </c>
      <c r="V397" s="112">
        <v>0</v>
      </c>
      <c r="W397" s="111">
        <v>0</v>
      </c>
      <c r="X397" s="111">
        <v>0</v>
      </c>
      <c r="Y397" s="111">
        <v>0</v>
      </c>
      <c r="Z397" s="111">
        <v>0</v>
      </c>
      <c r="AA397" s="112">
        <v>0</v>
      </c>
      <c r="AB397" s="112">
        <v>0</v>
      </c>
      <c r="AC397" s="111">
        <v>0</v>
      </c>
      <c r="AD397" s="111">
        <v>0</v>
      </c>
      <c r="AE397" s="111">
        <v>0</v>
      </c>
      <c r="AF397" s="112">
        <v>0</v>
      </c>
      <c r="AG397" s="67"/>
      <c r="AH397" s="200">
        <v>0</v>
      </c>
      <c r="AI397" s="196" t="str">
        <f t="shared" ref="AI397" si="238">IF(ISERROR($AC397/AH397),"ns",IF($AC397/AH397&gt;200%,"x"&amp;(ROUND($AC397/AH397,1)),IF($AC397/AH397&lt;0,"ns",$AC397/AH397-1)))</f>
        <v>ns</v>
      </c>
      <c r="AJ397" s="201"/>
      <c r="AK397" s="200">
        <v>0</v>
      </c>
      <c r="AL397" s="201" t="str">
        <f t="shared" si="237"/>
        <v>ns</v>
      </c>
      <c r="AM397" s="201"/>
      <c r="AN397" s="200">
        <v>0</v>
      </c>
      <c r="AO397" s="196" t="str">
        <f t="shared" si="235"/>
        <v>ns</v>
      </c>
      <c r="AP397" s="202"/>
      <c r="AQ397" s="202"/>
      <c r="AR397" s="202"/>
      <c r="AS397" s="202" t="b">
        <f t="shared" si="231"/>
        <v>1</v>
      </c>
      <c r="AT397" s="202" t="b">
        <f t="shared" si="232"/>
        <v>1</v>
      </c>
      <c r="AU397" s="202" t="b">
        <f t="shared" si="233"/>
        <v>1</v>
      </c>
      <c r="AV397" s="202" t="b">
        <f t="shared" si="234"/>
        <v>1</v>
      </c>
      <c r="AW397" s="202"/>
    </row>
    <row r="398" spans="1:49">
      <c r="M398" s="156"/>
      <c r="N398" s="156"/>
    </row>
    <row r="399" spans="1:49" ht="13">
      <c r="B399" s="26"/>
      <c r="C399" s="79"/>
      <c r="D399" s="79"/>
      <c r="E399" s="79"/>
      <c r="F399" s="79"/>
      <c r="G399" s="79"/>
      <c r="H399" s="79"/>
      <c r="I399" s="79"/>
      <c r="J399" s="79"/>
      <c r="K399" s="79"/>
      <c r="L399" s="79"/>
      <c r="M399" s="244"/>
      <c r="N399" s="244"/>
      <c r="O399" s="244"/>
      <c r="P399" s="244"/>
      <c r="Q399" s="79"/>
      <c r="R399" s="244"/>
      <c r="S399" s="244"/>
      <c r="T399" s="244"/>
      <c r="U399" s="244"/>
      <c r="V399" s="79"/>
      <c r="W399" s="244"/>
      <c r="X399" s="244"/>
      <c r="Y399" s="244"/>
      <c r="Z399" s="244"/>
      <c r="AA399" s="244"/>
      <c r="AB399" s="244"/>
      <c r="AC399" s="244"/>
      <c r="AD399" s="244"/>
      <c r="AE399" s="244"/>
      <c r="AF399" s="244"/>
      <c r="AH399" s="204"/>
      <c r="AK399" s="204"/>
      <c r="AN399" s="204"/>
    </row>
  </sheetData>
  <pageMargins left="0" right="0" top="0" bottom="0" header="0.31496062992125984" footer="0.31496062992125984"/>
  <pageSetup paperSize="9" scale="45" fitToHeight="0" orientation="portrait" r:id="rId1"/>
  <rowBreaks count="3" manualBreakCount="3">
    <brk id="108" max="22" man="1"/>
    <brk id="207" max="22" man="1"/>
    <brk id="312" max="2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FFC000"/>
    <pageSetUpPr fitToPage="1"/>
  </sheetPr>
  <dimension ref="A1:V400"/>
  <sheetViews>
    <sheetView showGridLines="0" zoomScale="70" zoomScaleNormal="70" workbookViewId="0">
      <selection activeCell="C2" sqref="C2"/>
    </sheetView>
  </sheetViews>
  <sheetFormatPr baseColWidth="10" defaultColWidth="11.453125" defaultRowHeight="12.5" outlineLevelRow="1" outlineLevelCol="1"/>
  <cols>
    <col min="1" max="1" width="21.54296875" style="100" customWidth="1" outlineLevel="1"/>
    <col min="2" max="2" width="45.54296875" style="100" customWidth="1"/>
    <col min="6" max="6" width="5.7265625" customWidth="1"/>
    <col min="9" max="9" width="5.7265625" customWidth="1"/>
    <col min="12" max="12" width="5.7265625" customWidth="1"/>
    <col min="18" max="18" width="5.7265625" customWidth="1"/>
    <col min="19" max="21" width="12.54296875" style="146" hidden="1" customWidth="1" outlineLevel="1"/>
    <col min="22" max="22" width="11.453125" collapsed="1"/>
  </cols>
  <sheetData>
    <row r="1" spans="1:22" s="100" customFormat="1" ht="13" outlineLevel="1">
      <c r="A1" s="95" t="s">
        <v>109</v>
      </c>
      <c r="C1" s="62" t="s">
        <v>598</v>
      </c>
      <c r="D1" s="62" t="str">
        <f>$C$1</f>
        <v>T4-2020</v>
      </c>
      <c r="E1" s="62" t="str">
        <f>$C$1</f>
        <v>T4-2020</v>
      </c>
      <c r="G1" s="259" t="s">
        <v>420</v>
      </c>
      <c r="H1" s="259" t="s">
        <v>421</v>
      </c>
      <c r="I1" s="62"/>
      <c r="J1" s="259" t="s">
        <v>420</v>
      </c>
      <c r="K1" s="259" t="s">
        <v>421</v>
      </c>
      <c r="L1" s="62"/>
      <c r="M1" s="62" t="s">
        <v>422</v>
      </c>
      <c r="N1" s="62" t="s">
        <v>423</v>
      </c>
      <c r="O1" s="62" t="s">
        <v>423</v>
      </c>
      <c r="P1" s="62" t="s">
        <v>423</v>
      </c>
      <c r="Q1" s="62" t="s">
        <v>423</v>
      </c>
      <c r="R1" s="26"/>
      <c r="S1" s="202"/>
      <c r="T1" s="202"/>
      <c r="U1" s="202"/>
      <c r="V1" s="26"/>
    </row>
    <row r="2" spans="1:22" s="100" customFormat="1" ht="13" outlineLevel="1">
      <c r="A2" s="95" t="s">
        <v>409</v>
      </c>
      <c r="B2" s="62" t="s">
        <v>408</v>
      </c>
      <c r="C2" s="62" t="str">
        <f>LEFT(C$1,3)&amp;RIGHT(C$1,2)&amp;"_"&amp;$3:$3</f>
        <v>T4-20_Stated</v>
      </c>
      <c r="D2" s="62" t="str">
        <f>LEFT(D$1,3)&amp;RIGHT(D$1,2)&amp;"_"&amp;$3:$3</f>
        <v>T4-20_Spec</v>
      </c>
      <c r="E2" s="62" t="str">
        <f>LEFT(E$1,3)&amp;RIGHT(E$1,2)&amp;"_"&amp;$3:$3</f>
        <v>T4-20_Underlying</v>
      </c>
      <c r="G2" s="259" t="str">
        <f>G1&amp;"_"&amp;G$3</f>
        <v>QvsCsus_%_Stated</v>
      </c>
      <c r="H2" s="259" t="str">
        <f>H1&amp;"_"&amp;H$3</f>
        <v>QvsCsus_€_Stated</v>
      </c>
      <c r="I2" s="65"/>
      <c r="J2" s="259" t="str">
        <f>J1&amp;"_"&amp;J$3</f>
        <v>QvsCsus_%_Underlying</v>
      </c>
      <c r="K2" s="259" t="str">
        <f>K1&amp;"_"&amp;K$3</f>
        <v>QvsCsus_€_Underlying</v>
      </c>
      <c r="L2" s="65"/>
      <c r="M2" s="65"/>
      <c r="N2" s="62" t="s">
        <v>424</v>
      </c>
      <c r="O2" s="62" t="s">
        <v>425</v>
      </c>
      <c r="P2" s="62" t="s">
        <v>426</v>
      </c>
      <c r="Q2" s="62" t="s">
        <v>427</v>
      </c>
      <c r="R2" s="26"/>
      <c r="S2" s="202"/>
      <c r="T2" s="202"/>
      <c r="U2" s="202"/>
      <c r="V2" s="26"/>
    </row>
    <row r="3" spans="1:22" s="100" customFormat="1" ht="13" outlineLevel="1">
      <c r="A3" s="95"/>
      <c r="B3" s="65"/>
      <c r="C3" s="65" t="s">
        <v>33</v>
      </c>
      <c r="D3" s="65" t="s">
        <v>428</v>
      </c>
      <c r="E3" s="65" t="s">
        <v>107</v>
      </c>
      <c r="G3" s="65" t="s">
        <v>33</v>
      </c>
      <c r="H3" s="65" t="s">
        <v>33</v>
      </c>
      <c r="I3" s="65"/>
      <c r="J3" s="65" t="s">
        <v>107</v>
      </c>
      <c r="K3" s="65" t="s">
        <v>107</v>
      </c>
      <c r="L3" s="65"/>
      <c r="M3" s="65"/>
      <c r="N3" s="65" t="s">
        <v>33</v>
      </c>
      <c r="O3" s="65" t="s">
        <v>33</v>
      </c>
      <c r="P3" s="65" t="s">
        <v>33</v>
      </c>
      <c r="Q3" s="65" t="s">
        <v>33</v>
      </c>
      <c r="R3" s="26"/>
      <c r="S3" s="202"/>
      <c r="T3" s="202"/>
      <c r="U3" s="202"/>
      <c r="V3" s="26"/>
    </row>
    <row r="4" spans="1:22" s="100" customFormat="1" ht="13" outlineLevel="1">
      <c r="A4" s="95"/>
      <c r="B4" s="65"/>
      <c r="C4" s="65"/>
      <c r="D4" s="260" t="s">
        <v>429</v>
      </c>
      <c r="E4" s="65"/>
      <c r="G4" s="261"/>
      <c r="I4" s="65"/>
      <c r="J4" s="261"/>
      <c r="L4" s="65"/>
      <c r="M4" s="65"/>
      <c r="N4" s="65"/>
      <c r="O4" s="65"/>
      <c r="P4" s="65"/>
      <c r="Q4" s="65"/>
      <c r="S4" s="146"/>
      <c r="T4" s="146"/>
      <c r="U4" s="146"/>
    </row>
    <row r="5" spans="1:22" s="100" customFormat="1" ht="14.5">
      <c r="A5" s="245"/>
      <c r="B5" s="98"/>
      <c r="C5" s="98"/>
      <c r="D5" s="98"/>
      <c r="E5" s="98"/>
      <c r="G5" s="261"/>
      <c r="I5" s="99"/>
      <c r="J5" s="261"/>
      <c r="L5" s="99"/>
      <c r="M5" s="98"/>
      <c r="N5" s="98"/>
      <c r="O5" s="98"/>
      <c r="P5" s="98"/>
      <c r="Q5" s="98"/>
      <c r="S5" s="146"/>
      <c r="T5" s="146"/>
      <c r="U5" s="146"/>
    </row>
    <row r="6" spans="1:22" s="100" customFormat="1" ht="14.5">
      <c r="A6" s="245"/>
      <c r="B6" s="98"/>
      <c r="C6" s="98"/>
      <c r="D6" s="98"/>
      <c r="E6" s="98"/>
      <c r="G6" s="261"/>
      <c r="I6" s="99"/>
      <c r="J6" s="261"/>
      <c r="L6" s="99"/>
      <c r="M6" s="98"/>
      <c r="N6" s="98"/>
      <c r="O6" s="98"/>
      <c r="P6" s="98"/>
      <c r="Q6" s="98"/>
      <c r="S6" s="146"/>
      <c r="T6" s="146"/>
      <c r="U6" s="146"/>
    </row>
    <row r="7" spans="1:22" s="100" customFormat="1" ht="13.5" customHeight="1">
      <c r="A7" s="26"/>
      <c r="G7" s="261"/>
      <c r="J7" s="261"/>
      <c r="S7" s="146"/>
      <c r="T7" s="146"/>
      <c r="U7" s="146"/>
    </row>
    <row r="8" spans="1:22" s="100" customFormat="1" ht="13.5" customHeight="1">
      <c r="A8" s="26"/>
      <c r="G8" s="261"/>
      <c r="J8" s="261"/>
      <c r="S8" s="146"/>
      <c r="T8" s="146"/>
      <c r="U8" s="146"/>
    </row>
    <row r="9" spans="1:22" s="100" customFormat="1" ht="13.5" customHeight="1">
      <c r="A9" s="26"/>
      <c r="G9" s="261"/>
      <c r="J9" s="261"/>
      <c r="S9" s="146"/>
      <c r="T9" s="146"/>
      <c r="U9" s="146"/>
    </row>
    <row r="10" spans="1:22" s="100" customFormat="1" ht="13.5" customHeight="1">
      <c r="A10" s="26"/>
      <c r="G10" s="261"/>
      <c r="J10" s="261"/>
      <c r="S10" s="146"/>
      <c r="T10" s="146"/>
      <c r="U10" s="146"/>
    </row>
    <row r="11" spans="1:22" s="100" customFormat="1" ht="19">
      <c r="A11" s="26"/>
      <c r="B11" s="2" t="s">
        <v>410</v>
      </c>
      <c r="G11" s="261"/>
      <c r="J11" s="261"/>
      <c r="S11" s="146"/>
      <c r="T11" s="146"/>
      <c r="U11" s="146"/>
    </row>
    <row r="12" spans="1:22" s="100" customFormat="1" ht="13.5" customHeight="1">
      <c r="A12" s="26"/>
      <c r="G12" s="261"/>
      <c r="J12" s="261"/>
      <c r="S12" s="146"/>
      <c r="T12" s="146"/>
      <c r="U12" s="146"/>
    </row>
    <row r="13" spans="1:22" s="100" customFormat="1" ht="13.5" customHeight="1">
      <c r="A13" s="26"/>
      <c r="G13" s="261"/>
      <c r="J13" s="261"/>
      <c r="S13" s="146"/>
      <c r="T13" s="146"/>
      <c r="U13" s="146"/>
    </row>
    <row r="14" spans="1:22" s="100" customFormat="1" ht="13.5" customHeight="1">
      <c r="A14" s="26"/>
      <c r="G14" s="261"/>
      <c r="J14" s="261"/>
      <c r="S14" s="146"/>
      <c r="T14" s="146"/>
      <c r="U14" s="146"/>
    </row>
    <row r="15" spans="1:22" s="100" customFormat="1" ht="16.5" customHeight="1" thickBot="1">
      <c r="A15" s="26"/>
      <c r="B15" s="101" t="s">
        <v>111</v>
      </c>
      <c r="C15" s="102"/>
      <c r="D15" s="102"/>
      <c r="E15" s="102"/>
      <c r="F15" s="102"/>
      <c r="G15" s="262"/>
      <c r="H15" s="102"/>
      <c r="I15" s="102"/>
      <c r="J15" s="262"/>
      <c r="K15" s="102"/>
      <c r="L15" s="102"/>
      <c r="M15" s="102"/>
      <c r="N15" s="102"/>
      <c r="O15" s="102"/>
      <c r="P15" s="102"/>
      <c r="Q15" s="102"/>
      <c r="S15" s="146"/>
      <c r="T15" s="146"/>
      <c r="U15" s="146"/>
    </row>
    <row r="16" spans="1:22" ht="15.5">
      <c r="A16" s="26"/>
      <c r="B16" s="246"/>
    </row>
    <row r="17" spans="1:21" ht="13">
      <c r="A17" s="26"/>
      <c r="B17" s="30"/>
      <c r="C17" s="250" t="s">
        <v>430</v>
      </c>
      <c r="D17" s="263" t="s">
        <v>431</v>
      </c>
      <c r="E17" s="250" t="s">
        <v>430</v>
      </c>
      <c r="G17" s="269" t="s">
        <v>432</v>
      </c>
      <c r="H17" s="269"/>
      <c r="J17" s="269" t="s">
        <v>432</v>
      </c>
      <c r="K17" s="269"/>
      <c r="M17" s="270" t="s">
        <v>436</v>
      </c>
      <c r="N17" s="270"/>
      <c r="O17" s="270"/>
      <c r="P17" s="270"/>
      <c r="Q17" s="270"/>
      <c r="S17" s="288"/>
    </row>
    <row r="18" spans="1:21" ht="13">
      <c r="A18" s="26"/>
      <c r="B18" s="30"/>
      <c r="C18" s="250" t="s">
        <v>33</v>
      </c>
      <c r="D18" s="264" t="str">
        <f>D4</f>
        <v>Specific items</v>
      </c>
      <c r="E18" s="250" t="s">
        <v>107</v>
      </c>
      <c r="G18" s="270" t="s">
        <v>433</v>
      </c>
      <c r="H18" s="270"/>
      <c r="J18" s="270" t="s">
        <v>435</v>
      </c>
      <c r="K18" s="270"/>
      <c r="M18" s="255"/>
      <c r="N18" s="250" t="s">
        <v>437</v>
      </c>
      <c r="O18" s="250" t="s">
        <v>438</v>
      </c>
      <c r="P18" s="250" t="s">
        <v>439</v>
      </c>
      <c r="Q18" s="250" t="s">
        <v>440</v>
      </c>
    </row>
    <row r="19" spans="1:21" ht="13">
      <c r="A19" s="26" t="s">
        <v>411</v>
      </c>
      <c r="B19" s="30" t="s">
        <v>36</v>
      </c>
      <c r="C19" s="70" t="str">
        <f>SUBSTITUTE(SUBSTITUTE($1:$1,"T","Q"),"-20","-")</f>
        <v>Q4-20</v>
      </c>
      <c r="D19" s="265" t="str">
        <f>SUBSTITUTE(SUBSTITUTE($1:$1,"T","Q"),"-20","-")</f>
        <v>Q4-20</v>
      </c>
      <c r="E19" s="70" t="str">
        <f>SUBSTITUTE(SUBSTITUTE($1:$1,"T","Q"),"-20","-")</f>
        <v>Q4-20</v>
      </c>
      <c r="G19" s="271" t="s">
        <v>434</v>
      </c>
      <c r="H19" s="250" t="s">
        <v>36</v>
      </c>
      <c r="J19" s="271" t="s">
        <v>434</v>
      </c>
      <c r="K19" s="250" t="s">
        <v>36</v>
      </c>
      <c r="M19" s="255" t="s">
        <v>441</v>
      </c>
      <c r="N19" s="70" t="s">
        <v>617</v>
      </c>
      <c r="O19" s="70" t="str">
        <f>N19</f>
        <v>4Q20E</v>
      </c>
      <c r="P19" s="70" t="str">
        <f>N19</f>
        <v>4Q20E</v>
      </c>
      <c r="Q19" s="70" t="str">
        <f>N19</f>
        <v>4Q20E</v>
      </c>
      <c r="S19" s="289"/>
      <c r="T19" s="146" t="s">
        <v>33</v>
      </c>
    </row>
    <row r="20" spans="1:21" ht="13">
      <c r="A20" s="26"/>
      <c r="B20" s="31"/>
      <c r="C20" s="100"/>
      <c r="D20" s="26"/>
      <c r="E20" s="100"/>
      <c r="G20" s="261"/>
      <c r="H20" s="100"/>
      <c r="J20" s="261"/>
      <c r="K20" s="100"/>
      <c r="M20" s="100"/>
      <c r="N20" s="100"/>
      <c r="O20" s="100"/>
      <c r="P20" s="100"/>
      <c r="Q20" s="100"/>
    </row>
    <row r="21" spans="1:21" ht="13">
      <c r="A21" s="28" t="s">
        <v>117</v>
      </c>
      <c r="B21" s="33" t="s">
        <v>38</v>
      </c>
      <c r="C21" s="104">
        <v>5251.4148840082198</v>
      </c>
      <c r="D21" s="266">
        <v>-47.08587259627447</v>
      </c>
      <c r="E21" s="104">
        <f t="shared" ref="E21:E35" si="0">(C21-D21)</f>
        <v>5298.5007566044942</v>
      </c>
      <c r="G21" s="272">
        <f>IF(ISERROR(C21/N21-1),IF($B$2="FR","ns","n.m."),IF(C21/N21-1&gt;100%,"x "&amp;(ROUND(C21/N21,1)),IF(C21/N21-1&lt;-100%,IF(#REF!="FR","ns","n.m."),C21/N21-1)))</f>
        <v>4.2567973795556879E-2</v>
      </c>
      <c r="H21" s="273">
        <f>IFERROR(($C:$C-$N:$N),"N/A")</f>
        <v>214.41488400821981</v>
      </c>
      <c r="J21" s="272">
        <f>IF(ISERROR((C21-D21)/N21-1),IF($B$2="FR","ns","n.m."),IF((C21-D21)/N21-1&gt;100%,"x "&amp;(ROUND((C21-D21)/N21,1)),IF((C21-D21)/N21-1&lt;-100%,IF($B$2="FR","ns","n.m."),(C21-D21)/N21-1)))</f>
        <v>5.191597311981222E-2</v>
      </c>
      <c r="K21" s="273">
        <f>IFERROR(($C:$C-$D:$D-$N:$N),"N/A")</f>
        <v>261.5007566044942</v>
      </c>
      <c r="M21" s="282">
        <v>23</v>
      </c>
      <c r="N21" s="104">
        <v>5037</v>
      </c>
      <c r="O21" s="104">
        <v>5064</v>
      </c>
      <c r="P21" s="104">
        <v>5241</v>
      </c>
      <c r="Q21" s="104">
        <v>4655</v>
      </c>
      <c r="S21" s="290">
        <f>C21-(C48+C129+C151+C211+C272+C381)</f>
        <v>0</v>
      </c>
      <c r="T21" s="291">
        <f>C21</f>
        <v>5251.4148840082198</v>
      </c>
      <c r="U21" s="290">
        <f>E21-(E48+E129+E151+E211+E272+E381)</f>
        <v>0</v>
      </c>
    </row>
    <row r="22" spans="1:21" ht="13">
      <c r="A22" s="26" t="s">
        <v>118</v>
      </c>
      <c r="B22" s="34" t="s">
        <v>40</v>
      </c>
      <c r="C22" s="104">
        <v>-3226.1884366534</v>
      </c>
      <c r="D22" s="266">
        <v>-18.126370959999999</v>
      </c>
      <c r="E22" s="107">
        <f t="shared" si="0"/>
        <v>-3208.0620656934002</v>
      </c>
      <c r="G22" s="274">
        <f>IF(ISERROR(C22/N22-1),IF($B$2="FR","ns","n.m."),IF(C22/N22-1&gt;100%,"x "&amp;(ROUND(C22/N22,1)),IF(C22/N22-1&lt;-100%,IF(#REF!="FR","ns","n.m."),C22/N22-1)))</f>
        <v>2.6794537445385069E-2</v>
      </c>
      <c r="H22" s="275">
        <f>IFERROR(($C:$C-$N:$N),"N/A")</f>
        <v>-84.188436653400004</v>
      </c>
      <c r="J22" s="274">
        <f>IF(ISERROR((C22-D22)/N22-1),IF($B$2="FR","ns","n.m."),IF((C22-D22)/N22-1&gt;100%,"x "&amp;(ROUND((C22-D22)/N22,1)),IF((C22-D22)/N22-1&lt;-100%,IF($B$2="FR","ns","n.m."),(C22-D22)/N22-1)))</f>
        <v>2.102548239764479E-2</v>
      </c>
      <c r="K22" s="275">
        <f>IFERROR(($C:$C-$D:$D-$N:$N),"N/A")</f>
        <v>-66.0620656934002</v>
      </c>
      <c r="M22" s="283">
        <v>23</v>
      </c>
      <c r="N22" s="107">
        <v>-3142</v>
      </c>
      <c r="O22" s="107">
        <v>-3170</v>
      </c>
      <c r="P22" s="107">
        <v>-2731</v>
      </c>
      <c r="Q22" s="107">
        <v>-3280</v>
      </c>
      <c r="S22" s="290">
        <f>C22-(C49+C131+C152+C212+C274+C384)</f>
        <v>5.9117155615240335E-12</v>
      </c>
      <c r="T22" s="291">
        <f t="shared" ref="T22:T35" si="1">C22</f>
        <v>-3226.1884366534</v>
      </c>
      <c r="U22" s="290">
        <f>E22-(E49+E131+E152+E212+E274+E384)</f>
        <v>5.4569682106375694E-12</v>
      </c>
    </row>
    <row r="23" spans="1:21" ht="13">
      <c r="A23" s="247" t="s">
        <v>119</v>
      </c>
      <c r="B23" s="36" t="s">
        <v>42</v>
      </c>
      <c r="C23" s="104">
        <v>0</v>
      </c>
      <c r="D23" s="266">
        <v>0</v>
      </c>
      <c r="E23" s="111">
        <f>(C23-D23)</f>
        <v>0</v>
      </c>
      <c r="G23" s="276"/>
      <c r="H23" s="277"/>
      <c r="J23" s="276"/>
      <c r="K23" s="277"/>
      <c r="M23" s="284"/>
      <c r="N23" s="200"/>
      <c r="O23" s="200"/>
      <c r="P23" s="200"/>
      <c r="Q23" s="200"/>
      <c r="S23" s="292">
        <f>C23-(C50+C132+C153+C213+C275+C385)</f>
        <v>0</v>
      </c>
      <c r="T23" s="293">
        <f>C23</f>
        <v>0</v>
      </c>
      <c r="U23" s="292">
        <f>E23-(E50+E132+E153+E213+E275+E385)</f>
        <v>0</v>
      </c>
    </row>
    <row r="24" spans="1:21" ht="13">
      <c r="A24" s="28" t="s">
        <v>120</v>
      </c>
      <c r="B24" s="33" t="s">
        <v>44</v>
      </c>
      <c r="C24" s="104">
        <v>2025.22644735481</v>
      </c>
      <c r="D24" s="266">
        <v>-65.212243556274473</v>
      </c>
      <c r="E24" s="104">
        <f t="shared" si="0"/>
        <v>2090.4386909110844</v>
      </c>
      <c r="G24" s="272">
        <f>IF(ISERROR(C24/N24-1),IF($B$2="FR","ns","n.m."),IF(C24/N24-1&gt;100%,"x "&amp;(ROUND(C24/N24,1)),IF(C24/N24-1&lt;-100%,IF(#REF!="FR","ns","n.m."),C24/N24-1)))</f>
        <v>6.8721080398316703E-2</v>
      </c>
      <c r="H24" s="273">
        <f>IFERROR(($C:$C-$N:$N),"N/A")</f>
        <v>130.22644735481003</v>
      </c>
      <c r="J24" s="272">
        <f>IF(ISERROR((C24-D24)/N24-1),IF($B$2="FR","ns","n.m."),IF((C24-D24)/N24-1&gt;100%,"x "&amp;(ROUND((C24-D24)/N24,1)),IF((C24-D24)/N24-1&lt;-100%,IF($B$2="FR","ns","n.m."),(C24-D24)/N24-1)))</f>
        <v>0.10313387383170691</v>
      </c>
      <c r="K24" s="273">
        <f>IFERROR(($C:$C-$D:$D-$N:$N),"N/A")</f>
        <v>195.43869091108445</v>
      </c>
      <c r="M24" s="282">
        <v>23</v>
      </c>
      <c r="N24" s="104">
        <v>1895</v>
      </c>
      <c r="O24" s="104">
        <v>1897</v>
      </c>
      <c r="P24" s="104">
        <v>2113</v>
      </c>
      <c r="Q24" s="104">
        <v>1490</v>
      </c>
      <c r="S24" s="290">
        <f>C24-(C51+C133+C154+C214+C276+C386)</f>
        <v>0</v>
      </c>
      <c r="T24" s="291">
        <f t="shared" si="1"/>
        <v>2025.22644735481</v>
      </c>
      <c r="U24" s="290">
        <f>E24-(E51+E133+E154+E214+E276+E386)</f>
        <v>0</v>
      </c>
    </row>
    <row r="25" spans="1:21" ht="13">
      <c r="A25" s="26" t="s">
        <v>121</v>
      </c>
      <c r="B25" s="34" t="s">
        <v>46</v>
      </c>
      <c r="C25" s="104">
        <v>-538.04264803549495</v>
      </c>
      <c r="D25" s="266">
        <v>-37.576748459999997</v>
      </c>
      <c r="E25" s="107">
        <f>(C25-D25)</f>
        <v>-500.46589957549497</v>
      </c>
      <c r="G25" s="274">
        <f>IF(ISERROR(C25/N25-1),IF($B$2="FR","ns","n.m."),IF(C25/N25-1&gt;100%,"x "&amp;(ROUND(C25/N25,1)),IF(C25/N25-1&lt;-100%,IF(#REF!="FR","ns","n.m."),C25/N25-1)))</f>
        <v>-0.34940429499940151</v>
      </c>
      <c r="H25" s="275">
        <f>IFERROR(($C:$C-$N:$N),"N/A")</f>
        <v>288.95735196450505</v>
      </c>
      <c r="J25" s="274">
        <f>IF(ISERROR((C25-D25)/N25-1),IF($B$2="FR","ns","n.m."),IF((C25-D25)/N25-1&gt;100%,"x "&amp;(ROUND((C25-D25)/N25,1)),IF((C25-D25)/N25-1&lt;-100%,IF($B$2="FR","ns","n.m."),(C25-D25)/N25-1)))</f>
        <v>-0.394841717562884</v>
      </c>
      <c r="K25" s="275">
        <f>IFERROR(($C:$C-$D:$D-$N:$N),"N/A")</f>
        <v>326.53410042450503</v>
      </c>
      <c r="M25" s="283">
        <v>23</v>
      </c>
      <c r="N25" s="107">
        <v>-827</v>
      </c>
      <c r="O25" s="107">
        <v>-811</v>
      </c>
      <c r="P25" s="107">
        <v>-582</v>
      </c>
      <c r="Q25" s="107">
        <v>-1110</v>
      </c>
      <c r="S25" s="290">
        <f>C25-(C52+C134+C155+C215+C277+C387)</f>
        <v>-1.0231815394945443E-12</v>
      </c>
      <c r="T25" s="291">
        <f t="shared" si="1"/>
        <v>-538.04264803549495</v>
      </c>
      <c r="U25" s="290">
        <f>E25-(E52+E134+E155+E215+E277+E387)</f>
        <v>-9.6633812063373625E-13</v>
      </c>
    </row>
    <row r="26" spans="1:21" ht="13">
      <c r="A26" s="247" t="s">
        <v>122</v>
      </c>
      <c r="B26" s="36" t="s">
        <v>48</v>
      </c>
      <c r="C26" s="104">
        <v>0</v>
      </c>
      <c r="D26" s="266">
        <v>0</v>
      </c>
      <c r="E26" s="111">
        <f t="shared" si="0"/>
        <v>0</v>
      </c>
      <c r="G26" s="276"/>
      <c r="H26" s="277"/>
      <c r="J26" s="276"/>
      <c r="K26" s="277"/>
      <c r="M26" s="284"/>
      <c r="N26" s="200"/>
      <c r="O26" s="200"/>
      <c r="P26" s="200"/>
      <c r="Q26" s="200"/>
      <c r="S26" s="292">
        <f>C26-(C278+C388)</f>
        <v>0</v>
      </c>
      <c r="T26" s="293">
        <f t="shared" si="1"/>
        <v>0</v>
      </c>
      <c r="U26" s="292">
        <f>E26-(E278+E388)</f>
        <v>0</v>
      </c>
    </row>
    <row r="27" spans="1:21" ht="13">
      <c r="A27" s="26" t="s">
        <v>123</v>
      </c>
      <c r="B27" s="34" t="s">
        <v>50</v>
      </c>
      <c r="C27" s="104">
        <v>136.51820722512801</v>
      </c>
      <c r="D27" s="266">
        <v>89.45</v>
      </c>
      <c r="E27" s="107">
        <f t="shared" si="0"/>
        <v>47.068207225128006</v>
      </c>
      <c r="G27" s="274">
        <f>IF(ISERROR(C27/N27-1),IF($B$2="FR","ns","n.m."),IF(C27/N27-1&gt;100%,"x "&amp;(ROUND(C27/N27,1)),IF(C27/N27-1&lt;-100%,IF(#REF!="FR","ns","n.m."),C27/N27-1)))</f>
        <v>0.75023342596317955</v>
      </c>
      <c r="H27" s="275">
        <f t="shared" ref="H27:H35" si="2">IFERROR(($C:$C-$N:$N),"N/A")</f>
        <v>58.518207225128009</v>
      </c>
      <c r="J27" s="274">
        <f t="shared" ref="J27:J35" si="3">IF(ISERROR((C27-D27)/N27-1),IF($B$2="FR","ns","n.m."),IF((C27-D27)/N27-1&gt;100%,"x "&amp;(ROUND((C27-D27)/N27,1)),IF((C27-D27)/N27-1&lt;-100%,IF($B$2="FR","ns","n.m."),(C27-D27)/N27-1)))</f>
        <v>-0.39656144583169228</v>
      </c>
      <c r="K27" s="275">
        <f t="shared" ref="K27:K35" si="4">IFERROR(($C:$C-$D:$D-$N:$N),"N/A")</f>
        <v>-30.931792774871994</v>
      </c>
      <c r="M27" s="283">
        <v>23</v>
      </c>
      <c r="N27" s="107">
        <v>78</v>
      </c>
      <c r="O27" s="107">
        <v>81</v>
      </c>
      <c r="P27" s="107">
        <v>100</v>
      </c>
      <c r="Q27" s="107">
        <v>36</v>
      </c>
      <c r="S27" s="290">
        <f t="shared" ref="S27:S35" si="5">C27-(C53+C135+C156+C216+C279+C389)</f>
        <v>5.0000000058503247E-4</v>
      </c>
      <c r="T27" s="291">
        <f t="shared" si="1"/>
        <v>136.51820722512801</v>
      </c>
      <c r="U27" s="290">
        <f t="shared" ref="U27:U35" si="6">E27-(E53+E135+E156+E216+E279+E389)</f>
        <v>5.0000000057792704E-4</v>
      </c>
    </row>
    <row r="28" spans="1:21" ht="13">
      <c r="A28" s="26" t="s">
        <v>124</v>
      </c>
      <c r="B28" s="34" t="s">
        <v>52</v>
      </c>
      <c r="C28" s="104">
        <v>-9.1633984934306802</v>
      </c>
      <c r="D28" s="266">
        <v>0</v>
      </c>
      <c r="E28" s="107">
        <f t="shared" si="0"/>
        <v>-9.1633984934306802</v>
      </c>
      <c r="G28" s="274">
        <f>IF(ISERROR(C28/N28-1),IF($B$2="FR","ns","n.m."),IF(C28/N28-1&gt;100%,"x "&amp;(ROUND(C28/N28,1)),IF(C28/N28-1&lt;-100%,IF($B$2="FR","ns","n.m."),C28/N28-1)))</f>
        <v>-8.3660150656931997E-2</v>
      </c>
      <c r="H28" s="275">
        <f t="shared" si="2"/>
        <v>0.83660150656931975</v>
      </c>
      <c r="J28" s="274">
        <f t="shared" si="3"/>
        <v>-8.3660150656931997E-2</v>
      </c>
      <c r="K28" s="275">
        <f t="shared" si="4"/>
        <v>0.83660150656931975</v>
      </c>
      <c r="M28" s="283">
        <v>23</v>
      </c>
      <c r="N28" s="107">
        <v>-10</v>
      </c>
      <c r="O28" s="107">
        <v>0</v>
      </c>
      <c r="P28" s="107">
        <v>10</v>
      </c>
      <c r="Q28" s="107">
        <v>-104</v>
      </c>
      <c r="S28" s="290">
        <f t="shared" si="5"/>
        <v>-3.0198066269804258E-14</v>
      </c>
      <c r="T28" s="291">
        <f t="shared" si="1"/>
        <v>-9.1633984934306802</v>
      </c>
      <c r="U28" s="290">
        <f t="shared" si="6"/>
        <v>-3.0198066269804258E-14</v>
      </c>
    </row>
    <row r="29" spans="1:21" ht="13">
      <c r="A29" s="26" t="s">
        <v>125</v>
      </c>
      <c r="B29" s="34" t="s">
        <v>54</v>
      </c>
      <c r="C29" s="104">
        <v>-903</v>
      </c>
      <c r="D29" s="266">
        <v>-903</v>
      </c>
      <c r="E29" s="107">
        <f t="shared" si="0"/>
        <v>0</v>
      </c>
      <c r="G29" s="274">
        <f>IF(ISERROR(C29/N29-1),IF($B$2="FR","ns","n.m."),IF(C29/N29-1&gt;100%,"x "&amp;(ROUND(C29/N29,1)),IF(C29/N29-1&lt;-100%,IF(#REF!="FR","ns","n.m."),C29/N29-1)))</f>
        <v>3.3333333333334103E-3</v>
      </c>
      <c r="H29" s="275">
        <f t="shared" si="2"/>
        <v>-3</v>
      </c>
      <c r="J29" s="274">
        <f t="shared" si="3"/>
        <v>-1</v>
      </c>
      <c r="K29" s="275">
        <f t="shared" si="4"/>
        <v>900</v>
      </c>
      <c r="M29" s="283">
        <v>23</v>
      </c>
      <c r="N29" s="107">
        <v>-900</v>
      </c>
      <c r="O29" s="107">
        <v>-900</v>
      </c>
      <c r="P29" s="107">
        <v>-900</v>
      </c>
      <c r="Q29" s="107">
        <v>-900</v>
      </c>
      <c r="S29" s="290">
        <f t="shared" si="5"/>
        <v>0</v>
      </c>
      <c r="T29" s="291">
        <f t="shared" si="1"/>
        <v>-903</v>
      </c>
      <c r="U29" s="290">
        <f t="shared" si="6"/>
        <v>0</v>
      </c>
    </row>
    <row r="30" spans="1:21" ht="13">
      <c r="A30" s="28" t="s">
        <v>126</v>
      </c>
      <c r="B30" s="33" t="s">
        <v>56</v>
      </c>
      <c r="C30" s="104">
        <v>711.53860805101499</v>
      </c>
      <c r="D30" s="266">
        <v>-916.33899201627446</v>
      </c>
      <c r="E30" s="104">
        <f t="shared" si="0"/>
        <v>1627.8776000672894</v>
      </c>
      <c r="G30" s="272" t="str">
        <f>IF(ISERROR(C30/N30-1),IF($B$2="FR","ns","n.m."),IF(C30/N30-1&gt;100%,"x "&amp;(ROUND(C30/N30,1)),IF(C30/N30-1&lt;-100%,IF(#REF!="FR","ns","n.m."),C30/N30-1)))</f>
        <v>x 3</v>
      </c>
      <c r="H30" s="273">
        <f t="shared" si="2"/>
        <v>475.53860805101499</v>
      </c>
      <c r="J30" s="272" t="str">
        <f t="shared" si="3"/>
        <v>x 6,9</v>
      </c>
      <c r="K30" s="273">
        <f t="shared" si="4"/>
        <v>1391.8776000672894</v>
      </c>
      <c r="M30" s="282">
        <v>23</v>
      </c>
      <c r="N30" s="104">
        <v>236</v>
      </c>
      <c r="O30" s="104">
        <v>226</v>
      </c>
      <c r="P30" s="104">
        <v>685</v>
      </c>
      <c r="Q30" s="104">
        <v>-172</v>
      </c>
      <c r="S30" s="290">
        <f t="shared" si="5"/>
        <v>4.9999999896499503E-4</v>
      </c>
      <c r="T30" s="291">
        <f t="shared" si="1"/>
        <v>711.53860805101499</v>
      </c>
      <c r="U30" s="290">
        <f t="shared" si="6"/>
        <v>4.9999999873762135E-4</v>
      </c>
    </row>
    <row r="31" spans="1:21" ht="13">
      <c r="A31" s="26" t="s">
        <v>58</v>
      </c>
      <c r="B31" s="34" t="s">
        <v>58</v>
      </c>
      <c r="C31" s="104">
        <v>-436.449438128672</v>
      </c>
      <c r="D31" s="266">
        <v>32.589711674692005</v>
      </c>
      <c r="E31" s="107">
        <f t="shared" si="0"/>
        <v>-469.03914980336401</v>
      </c>
      <c r="G31" s="274">
        <f>IF(ISERROR(C31/N31-1),IF($B$2="FR","ns","n.m."),IF(C31/N31-1&gt;100%,"x "&amp;(ROUND(C31/N31,1)),IF(C31/N31-1&lt;-100%,IF(#REF!="FR","ns","n.m."),C31/N31-1)))</f>
        <v>0.4499981333178471</v>
      </c>
      <c r="H31" s="275">
        <f t="shared" si="2"/>
        <v>-135.449438128672</v>
      </c>
      <c r="J31" s="274">
        <f t="shared" si="3"/>
        <v>0.55826960067562803</v>
      </c>
      <c r="K31" s="275">
        <f t="shared" si="4"/>
        <v>-168.03914980336401</v>
      </c>
      <c r="M31" s="283">
        <v>23</v>
      </c>
      <c r="N31" s="107">
        <v>-301</v>
      </c>
      <c r="O31" s="107">
        <v>-287</v>
      </c>
      <c r="P31" s="107">
        <v>12</v>
      </c>
      <c r="Q31" s="107">
        <v>-575</v>
      </c>
      <c r="S31" s="290">
        <f t="shared" si="5"/>
        <v>0</v>
      </c>
      <c r="T31" s="291">
        <f t="shared" si="1"/>
        <v>-436.449438128672</v>
      </c>
      <c r="U31" s="290">
        <f t="shared" si="6"/>
        <v>0</v>
      </c>
    </row>
    <row r="32" spans="1:21" ht="13">
      <c r="A32" s="26" t="s">
        <v>127</v>
      </c>
      <c r="B32" s="34" t="s">
        <v>60</v>
      </c>
      <c r="C32" s="104">
        <v>-95.860757232926602</v>
      </c>
      <c r="D32" s="266">
        <v>-96.85199999999999</v>
      </c>
      <c r="E32" s="107">
        <f t="shared" si="0"/>
        <v>0.99124276707338765</v>
      </c>
      <c r="G32" s="274" t="str">
        <f>IF(ISERROR(C32/N32-1),IF($B$2="FR","ns","n.m."),IF(C32/N32-1&gt;100%,"x "&amp;(ROUND(C32/N32,1)),IF(C32/N32-1&lt;-100%,IF(#REF!="FR","ns","n.m."),C32/N32-1)))</f>
        <v>x 32</v>
      </c>
      <c r="H32" s="275">
        <f t="shared" si="2"/>
        <v>-92.860757232926602</v>
      </c>
      <c r="J32" s="274" t="str">
        <f t="shared" si="3"/>
        <v>n.m.</v>
      </c>
      <c r="K32" s="275">
        <f t="shared" si="4"/>
        <v>3.9912427670733877</v>
      </c>
      <c r="M32" s="283">
        <v>22</v>
      </c>
      <c r="N32" s="107">
        <v>-3</v>
      </c>
      <c r="O32" s="107">
        <v>0</v>
      </c>
      <c r="P32" s="107">
        <v>1</v>
      </c>
      <c r="Q32" s="107">
        <v>-55</v>
      </c>
      <c r="S32" s="290">
        <f t="shared" si="5"/>
        <v>0</v>
      </c>
      <c r="T32" s="291">
        <f t="shared" si="1"/>
        <v>-95.860757232926602</v>
      </c>
      <c r="U32" s="290">
        <f t="shared" si="6"/>
        <v>-2.2204460492503131E-15</v>
      </c>
    </row>
    <row r="33" spans="1:21" ht="13">
      <c r="A33" s="28" t="s">
        <v>128</v>
      </c>
      <c r="B33" s="33" t="s">
        <v>62</v>
      </c>
      <c r="C33" s="104">
        <v>179.22841268941599</v>
      </c>
      <c r="D33" s="266">
        <v>-980.60128034158242</v>
      </c>
      <c r="E33" s="104">
        <f t="shared" si="0"/>
        <v>1159.8296930309984</v>
      </c>
      <c r="G33" s="272" t="e">
        <f>IF(ISERROR(C33/N33-1),IF($B$2="FR","ns","n.m."),IF(C33/N33-1&gt;100%,"x "&amp;(ROUND(C33/N33,1)),IF(C33/N33-1&lt;-100%,IF(#REF!="FR","ns","n.m."),C33/N33-1)))</f>
        <v>#REF!</v>
      </c>
      <c r="H33" s="273">
        <f t="shared" si="2"/>
        <v>246.22841268941599</v>
      </c>
      <c r="J33" s="272" t="str">
        <f t="shared" si="3"/>
        <v>n.m.</v>
      </c>
      <c r="K33" s="273">
        <f t="shared" si="4"/>
        <v>1226.8296930309984</v>
      </c>
      <c r="M33" s="282">
        <v>23</v>
      </c>
      <c r="N33" s="104">
        <v>-67</v>
      </c>
      <c r="O33" s="104">
        <v>-71</v>
      </c>
      <c r="P33" s="104">
        <v>292</v>
      </c>
      <c r="Q33" s="104">
        <v>-356</v>
      </c>
      <c r="S33" s="290">
        <f t="shared" si="5"/>
        <v>4.9999999848182597E-4</v>
      </c>
      <c r="T33" s="291">
        <f t="shared" si="1"/>
        <v>179.22841268941599</v>
      </c>
      <c r="U33" s="290">
        <f t="shared" si="6"/>
        <v>4.9999999851024768E-4</v>
      </c>
    </row>
    <row r="34" spans="1:21" ht="13">
      <c r="A34" s="26" t="s">
        <v>129</v>
      </c>
      <c r="B34" s="34" t="s">
        <v>64</v>
      </c>
      <c r="C34" s="104">
        <v>-55.540575605691799</v>
      </c>
      <c r="D34" s="266">
        <v>129.1696324703</v>
      </c>
      <c r="E34" s="107">
        <f t="shared" si="0"/>
        <v>-184.7102080759918</v>
      </c>
      <c r="G34" s="274">
        <f>IF(ISERROR(C34/N34-1),IF($B$2="FR","ns","n.m."),IF(C34/N34-1&gt;100%,"x "&amp;(ROUND(C34/N34,1)),IF(C34/N34-1&lt;-100%,IF(#REF!="FR","ns","n.m."),C34/N34-1)))</f>
        <v>-0.64623837193826872</v>
      </c>
      <c r="H34" s="275">
        <f t="shared" si="2"/>
        <v>101.4594243943082</v>
      </c>
      <c r="J34" s="274">
        <f t="shared" si="3"/>
        <v>0.17649814061141278</v>
      </c>
      <c r="K34" s="275">
        <f t="shared" si="4"/>
        <v>-27.710208075991801</v>
      </c>
      <c r="M34" s="283">
        <v>23</v>
      </c>
      <c r="N34" s="107">
        <v>-157</v>
      </c>
      <c r="O34" s="107">
        <v>-156</v>
      </c>
      <c r="P34" s="107">
        <v>-93</v>
      </c>
      <c r="Q34" s="107">
        <v>-215</v>
      </c>
      <c r="S34" s="290">
        <f t="shared" si="5"/>
        <v>1.2789769243681803E-13</v>
      </c>
      <c r="T34" s="291">
        <f t="shared" si="1"/>
        <v>-55.540575605691799</v>
      </c>
      <c r="U34" s="290">
        <f t="shared" si="6"/>
        <v>0</v>
      </c>
    </row>
    <row r="35" spans="1:21" ht="13">
      <c r="A35" s="28" t="s">
        <v>130</v>
      </c>
      <c r="B35" s="41" t="s">
        <v>66</v>
      </c>
      <c r="C35" s="104">
        <v>123.68783708372401</v>
      </c>
      <c r="D35" s="266">
        <v>-851.43164787128239</v>
      </c>
      <c r="E35" s="105">
        <f t="shared" si="0"/>
        <v>975.11948495500644</v>
      </c>
      <c r="G35" s="278" t="e">
        <f>IF(ISERROR(C35/N35-1),IF($B$2="FR","ns","n.m."),IF(C35/N35-1&gt;100%,"x "&amp;(ROUND(C35/N35,1)),IF(C35/N35-1&lt;-100%,IF(#REF!="FR","ns","n.m."),C35/N35-1)))</f>
        <v>#REF!</v>
      </c>
      <c r="H35" s="279">
        <f t="shared" si="2"/>
        <v>347.68783708372399</v>
      </c>
      <c r="J35" s="278" t="str">
        <f t="shared" si="3"/>
        <v>n.m.</v>
      </c>
      <c r="K35" s="279">
        <f t="shared" si="4"/>
        <v>1199.1194849550066</v>
      </c>
      <c r="M35" s="285">
        <v>23</v>
      </c>
      <c r="N35" s="105">
        <v>-224</v>
      </c>
      <c r="O35" s="105">
        <v>-228</v>
      </c>
      <c r="P35" s="105">
        <v>157</v>
      </c>
      <c r="Q35" s="105">
        <v>-515</v>
      </c>
      <c r="S35" s="290">
        <f t="shared" si="5"/>
        <v>4.9999999494332314E-4</v>
      </c>
      <c r="T35" s="291">
        <f t="shared" si="1"/>
        <v>123.68783708372401</v>
      </c>
      <c r="U35" s="290">
        <f t="shared" si="6"/>
        <v>4.9999999498595571E-4</v>
      </c>
    </row>
    <row r="36" spans="1:21" ht="13">
      <c r="A36" s="28" t="s">
        <v>412</v>
      </c>
      <c r="B36" s="41" t="s">
        <v>413</v>
      </c>
      <c r="C36" s="267"/>
      <c r="D36" s="268"/>
      <c r="E36" s="105">
        <f>E35</f>
        <v>975.11948495500644</v>
      </c>
      <c r="G36" s="268"/>
      <c r="H36" s="268"/>
      <c r="J36" s="268"/>
      <c r="K36" s="281"/>
      <c r="M36" s="286"/>
      <c r="N36" s="267"/>
      <c r="O36" s="287"/>
      <c r="P36" s="287"/>
      <c r="Q36" s="287"/>
      <c r="S36" s="290"/>
      <c r="T36" s="291"/>
      <c r="U36" s="290"/>
    </row>
    <row r="37" spans="1:21" ht="13">
      <c r="A37" s="26"/>
      <c r="B37" s="26"/>
    </row>
    <row r="38" spans="1:21" ht="13">
      <c r="A38" s="248" t="s">
        <v>414</v>
      </c>
      <c r="B38" s="248"/>
    </row>
    <row r="39" spans="1:21" ht="13">
      <c r="A39" s="26"/>
      <c r="B39" s="26"/>
    </row>
    <row r="40" spans="1:21" ht="13">
      <c r="A40" s="26"/>
      <c r="B40" s="26"/>
    </row>
    <row r="41" spans="1:21" ht="13">
      <c r="A41" s="26"/>
      <c r="B41" s="26"/>
    </row>
    <row r="42" spans="1:21" ht="13">
      <c r="A42" s="26"/>
    </row>
    <row r="43" spans="1:21" ht="16" thickBot="1">
      <c r="A43" s="26"/>
      <c r="B43" s="29" t="s">
        <v>131</v>
      </c>
      <c r="C43" s="102"/>
      <c r="D43" s="306"/>
      <c r="E43" s="102"/>
      <c r="F43" s="102"/>
      <c r="G43" s="262"/>
      <c r="H43" s="102"/>
      <c r="I43" s="102"/>
      <c r="J43" s="262"/>
      <c r="K43" s="102"/>
      <c r="L43" s="102"/>
      <c r="M43" s="102"/>
      <c r="N43" s="102"/>
      <c r="O43" s="102"/>
      <c r="P43" s="102"/>
      <c r="Q43" s="102"/>
    </row>
    <row r="44" spans="1:21" ht="15.5">
      <c r="A44" s="26"/>
      <c r="B44" s="249"/>
    </row>
    <row r="45" spans="1:21" ht="13">
      <c r="A45" s="26"/>
      <c r="B45" s="250"/>
      <c r="C45" s="250" t="str">
        <f>C$18</f>
        <v>Stated</v>
      </c>
      <c r="D45" s="263" t="str">
        <f>D$18</f>
        <v>Specific items</v>
      </c>
      <c r="E45" s="250" t="str">
        <f>E$18</f>
        <v>Underlying</v>
      </c>
      <c r="G45" s="325" t="str">
        <f>G$18</f>
        <v>Stated vs. MEAN</v>
      </c>
      <c r="H45" s="270"/>
      <c r="I45" s="100"/>
      <c r="J45" s="325" t="str">
        <f>J$18</f>
        <v>Underlying vs. MEAN</v>
      </c>
      <c r="K45" s="270"/>
      <c r="L45" s="100"/>
      <c r="M45" s="255"/>
      <c r="N45" s="250" t="s">
        <v>437</v>
      </c>
      <c r="O45" s="250" t="str">
        <f>O$18</f>
        <v>MEDIAN</v>
      </c>
      <c r="P45" s="250" t="str">
        <f>P$18</f>
        <v>MAX</v>
      </c>
      <c r="Q45" s="250" t="str">
        <f>Q$18</f>
        <v>MIN</v>
      </c>
    </row>
    <row r="46" spans="1:21" ht="13">
      <c r="A46" s="26"/>
      <c r="B46" s="30" t="str">
        <f>B$19</f>
        <v>€m</v>
      </c>
      <c r="C46" s="70" t="str">
        <f>C$19</f>
        <v>Q4-20</v>
      </c>
      <c r="D46" s="265" t="str">
        <f>D$19</f>
        <v>Q4-20</v>
      </c>
      <c r="E46" s="70" t="str">
        <f>E$19</f>
        <v>Q4-20</v>
      </c>
      <c r="G46" s="271" t="str">
        <f>G$19</f>
        <v>(%)</v>
      </c>
      <c r="H46" s="70" t="str">
        <f>H$19</f>
        <v>€m</v>
      </c>
      <c r="I46" s="100"/>
      <c r="J46" s="271" t="str">
        <f>J$19</f>
        <v>(%)</v>
      </c>
      <c r="K46" s="70" t="str">
        <f>K$19</f>
        <v>€m</v>
      </c>
      <c r="L46" s="100"/>
      <c r="M46" s="255" t="str">
        <f>M$19</f>
        <v>#</v>
      </c>
      <c r="N46" s="70" t="str">
        <f>N$19</f>
        <v>4Q20E</v>
      </c>
      <c r="O46" s="70" t="str">
        <f>O$19</f>
        <v>4Q20E</v>
      </c>
      <c r="P46" s="70" t="str">
        <f>P$19</f>
        <v>4Q20E</v>
      </c>
      <c r="Q46" s="70" t="str">
        <f>Q$19</f>
        <v>4Q20E</v>
      </c>
    </row>
    <row r="47" spans="1:21" ht="13">
      <c r="A47" s="26"/>
      <c r="B47" s="31"/>
      <c r="C47" s="100"/>
      <c r="D47" s="26"/>
      <c r="E47" s="100"/>
      <c r="G47" s="261"/>
      <c r="H47" s="100"/>
      <c r="I47" s="100"/>
      <c r="J47" s="261"/>
      <c r="K47" s="100"/>
      <c r="L47" s="100"/>
      <c r="M47" s="100"/>
      <c r="N47" s="100"/>
      <c r="O47" s="100"/>
      <c r="P47" s="100"/>
      <c r="Q47" s="100"/>
    </row>
    <row r="48" spans="1:21" ht="13">
      <c r="A48" s="26" t="s">
        <v>132</v>
      </c>
      <c r="B48" s="33" t="s">
        <v>38</v>
      </c>
      <c r="C48" s="104">
        <v>1644.4137030470299</v>
      </c>
      <c r="D48" s="266">
        <v>-21.802</v>
      </c>
      <c r="E48" s="73">
        <f t="shared" ref="E48:E61" si="7">(C48-D48)</f>
        <v>1666.2157030470298</v>
      </c>
      <c r="G48" s="272">
        <f>IF(ISERROR(C48/N48-1),IF($B$2="FR","ns","n.m."),IF(C48/N48-1&gt;100%,"x "&amp;(ROUND(C48/N48,1)),IF(C48/N48-1&lt;-100%,IF(#REF!="FR","ns","n.m."),C48/N48-1)))</f>
        <v>9.1183611842753809E-2</v>
      </c>
      <c r="H48" s="273">
        <f>IFERROR(($C:$C-$N:$N),"N/A")</f>
        <v>137.41370304702991</v>
      </c>
      <c r="I48" s="100"/>
      <c r="J48" s="272">
        <f>IF(ISERROR((C48-D48)/N48-1),IF($B$2="FR","ns","n.m."),IF((C48-D48)/N48-1&gt;100%,"x "&amp;(ROUND((C48-D48)/N48,1)),IF((C48-D48)/N48-1&lt;-100%,IF($B$2="FR","ns","n.m."),(C48-D48)/N48-1)))</f>
        <v>0.10565076512742522</v>
      </c>
      <c r="K48" s="273">
        <f>IFERROR(($C:$C-$D:$D-$N:$N),"N/A")</f>
        <v>159.21570304702982</v>
      </c>
      <c r="L48" s="100"/>
      <c r="M48" s="282">
        <v>23</v>
      </c>
      <c r="N48" s="73">
        <v>1507</v>
      </c>
      <c r="O48" s="73">
        <v>1505</v>
      </c>
      <c r="P48" s="73">
        <v>1607</v>
      </c>
      <c r="Q48" s="73">
        <v>1341</v>
      </c>
      <c r="S48" s="290">
        <f t="shared" ref="S48:U49" si="8">C48-(C68+C87+C108)</f>
        <v>-3.1832314562052488E-12</v>
      </c>
      <c r="T48" s="291">
        <f t="shared" ref="T48:T61" si="9">C48</f>
        <v>1644.4137030470299</v>
      </c>
      <c r="U48" s="290">
        <f t="shared" si="8"/>
        <v>-3.1832314562052488E-12</v>
      </c>
    </row>
    <row r="49" spans="1:21" ht="13">
      <c r="A49" s="26" t="s">
        <v>133</v>
      </c>
      <c r="B49" s="34" t="s">
        <v>40</v>
      </c>
      <c r="C49" s="107">
        <v>-734.91744451416298</v>
      </c>
      <c r="D49" s="111">
        <v>0</v>
      </c>
      <c r="E49" s="107">
        <f t="shared" si="7"/>
        <v>-734.91744451416298</v>
      </c>
      <c r="G49" s="274">
        <f>IF(ISERROR(C49/N49-1),IF($B$2="FR","ns","n.m."),IF(C49/N49-1&gt;100%,"x "&amp;(ROUND(C49/N49,1)),IF(C49/N49-1&lt;-100%,IF(#REF!="FR","ns","n.m."),C49/N49-1)))</f>
        <v>2.3561900437552907E-2</v>
      </c>
      <c r="H49" s="275">
        <f>IFERROR(($C:$C-$N:$N),"N/A")</f>
        <v>-16.91744451416298</v>
      </c>
      <c r="I49" s="100"/>
      <c r="J49" s="274">
        <f>IF(ISERROR((C49-D49)/N49-1),IF($B$2="FR","ns","n.m."),IF((C49-D49)/N49-1&gt;100%,"x "&amp;(ROUND((C49-D49)/N49,1)),IF((C49-D49)/N49-1&lt;-100%,IF($B$2="FR","ns","n.m."),(C49-D49)/N49-1)))</f>
        <v>2.3561900437552907E-2</v>
      </c>
      <c r="K49" s="275">
        <f>IFERROR(($C:$C-$D:$D-$N:$N),"N/A")</f>
        <v>-16.91744451416298</v>
      </c>
      <c r="L49" s="100"/>
      <c r="M49" s="283">
        <v>23</v>
      </c>
      <c r="N49" s="107">
        <v>-718</v>
      </c>
      <c r="O49" s="107">
        <v>-720</v>
      </c>
      <c r="P49" s="107">
        <v>-664</v>
      </c>
      <c r="Q49" s="107">
        <v>-772</v>
      </c>
      <c r="S49" s="290">
        <f t="shared" si="8"/>
        <v>0</v>
      </c>
      <c r="T49" s="291">
        <f t="shared" si="9"/>
        <v>-734.91744451416298</v>
      </c>
      <c r="U49" s="290">
        <f t="shared" si="8"/>
        <v>0</v>
      </c>
    </row>
    <row r="50" spans="1:21" ht="13">
      <c r="A50" s="247" t="s">
        <v>134</v>
      </c>
      <c r="B50" s="36" t="s">
        <v>42</v>
      </c>
      <c r="C50" s="111">
        <v>0</v>
      </c>
      <c r="D50" s="111">
        <v>0</v>
      </c>
      <c r="E50" s="111">
        <f t="shared" si="7"/>
        <v>0</v>
      </c>
      <c r="G50" s="276"/>
      <c r="H50" s="277"/>
      <c r="I50" s="26"/>
      <c r="J50" s="276"/>
      <c r="K50" s="277"/>
      <c r="L50" s="26"/>
      <c r="M50" s="284"/>
      <c r="N50" s="200"/>
      <c r="O50" s="200"/>
      <c r="P50" s="200"/>
      <c r="Q50" s="200"/>
      <c r="S50" s="292">
        <f>C50-(C89+C110)</f>
        <v>0</v>
      </c>
      <c r="T50" s="293">
        <f t="shared" si="9"/>
        <v>0</v>
      </c>
      <c r="U50" s="292">
        <f>E50-(E89+E110)</f>
        <v>0</v>
      </c>
    </row>
    <row r="51" spans="1:21" ht="13">
      <c r="A51" s="26" t="s">
        <v>135</v>
      </c>
      <c r="B51" s="33" t="s">
        <v>44</v>
      </c>
      <c r="C51" s="73">
        <v>909.49625853287</v>
      </c>
      <c r="D51" s="295">
        <v>-21.802</v>
      </c>
      <c r="E51" s="73">
        <f t="shared" si="7"/>
        <v>931.29825853287002</v>
      </c>
      <c r="G51" s="272">
        <f t="shared" ref="G51:G61" si="10">IF(ISERROR(C51/N51-1),IF($B$2="FR","ns","n.m."),IF(C51/N51-1&gt;100%,"x "&amp;(ROUND(C51/N51,1)),IF(C51/N51-1&lt;-100%,IF($B$2="FR","ns","n.m."),C51/N51-1)))</f>
        <v>0.15272022627740167</v>
      </c>
      <c r="H51" s="273">
        <f t="shared" ref="H51:H61" si="11">IFERROR(($C:$C-$N:$N),"N/A")</f>
        <v>120.49625853287</v>
      </c>
      <c r="I51" s="100"/>
      <c r="J51" s="272">
        <f t="shared" ref="J51:J61" si="12">IF(ISERROR((C51-D51)/N51-1),IF($B$2="FR","ns","n.m."),IF((C51-D51)/N51-1&gt;100%,"x "&amp;(ROUND((C51-D51)/N51,1)),IF((C51-D51)/N51-1&lt;-100%,IF($B$2="FR","ns","n.m."),(C51-D51)/N51-1)))</f>
        <v>0.18035267241174902</v>
      </c>
      <c r="K51" s="273">
        <f t="shared" ref="K51:K61" si="13">IFERROR(($C:$C-$D:$D-$N:$N),"N/A")</f>
        <v>142.29825853287002</v>
      </c>
      <c r="L51" s="100"/>
      <c r="M51" s="282">
        <v>23</v>
      </c>
      <c r="N51" s="73">
        <v>789</v>
      </c>
      <c r="O51" s="73">
        <v>781</v>
      </c>
      <c r="P51" s="73">
        <v>886</v>
      </c>
      <c r="Q51" s="73">
        <v>621</v>
      </c>
      <c r="S51" s="290">
        <f t="shared" ref="S51:U61" si="14">C51-(C70+C90+C111)</f>
        <v>-9.0949470177292824E-13</v>
      </c>
      <c r="T51" s="291">
        <f t="shared" si="9"/>
        <v>909.49625853287</v>
      </c>
      <c r="U51" s="290">
        <f t="shared" si="14"/>
        <v>-1.0231815394945443E-12</v>
      </c>
    </row>
    <row r="52" spans="1:21" ht="13">
      <c r="A52" s="26" t="s">
        <v>136</v>
      </c>
      <c r="B52" s="34" t="s">
        <v>46</v>
      </c>
      <c r="C52" s="113">
        <v>-59.501172330700001</v>
      </c>
      <c r="D52" s="77">
        <v>-37.576748459999997</v>
      </c>
      <c r="E52" s="113">
        <f t="shared" si="7"/>
        <v>-21.924423870700004</v>
      </c>
      <c r="G52" s="274" t="str">
        <f t="shared" si="10"/>
        <v>x 4,6</v>
      </c>
      <c r="H52" s="275">
        <f t="shared" si="11"/>
        <v>-46.501172330700001</v>
      </c>
      <c r="I52" s="100"/>
      <c r="J52" s="274">
        <f t="shared" si="12"/>
        <v>0.6864941439000003</v>
      </c>
      <c r="K52" s="275">
        <f t="shared" si="13"/>
        <v>-8.9244238707000036</v>
      </c>
      <c r="L52" s="100"/>
      <c r="M52" s="283">
        <v>23</v>
      </c>
      <c r="N52" s="113">
        <v>-13</v>
      </c>
      <c r="O52" s="113">
        <v>-7</v>
      </c>
      <c r="P52" s="113">
        <v>0</v>
      </c>
      <c r="Q52" s="113">
        <v>-45</v>
      </c>
      <c r="S52" s="290">
        <f t="shared" si="14"/>
        <v>-5.6843418860808015E-14</v>
      </c>
      <c r="T52" s="291">
        <f t="shared" si="9"/>
        <v>-59.501172330700001</v>
      </c>
      <c r="U52" s="290">
        <f t="shared" si="14"/>
        <v>-6.0396132539608516E-14</v>
      </c>
    </row>
    <row r="53" spans="1:21" ht="13">
      <c r="A53" s="26" t="s">
        <v>137</v>
      </c>
      <c r="B53" s="34" t="s">
        <v>50</v>
      </c>
      <c r="C53" s="113">
        <v>20.286614559005901</v>
      </c>
      <c r="D53" s="77">
        <v>0</v>
      </c>
      <c r="E53" s="113">
        <f t="shared" si="7"/>
        <v>20.286614559005901</v>
      </c>
      <c r="G53" s="274">
        <f t="shared" si="10"/>
        <v>0.35244097060039348</v>
      </c>
      <c r="H53" s="275">
        <f t="shared" si="11"/>
        <v>5.2866145590059013</v>
      </c>
      <c r="I53" s="100"/>
      <c r="J53" s="274">
        <f t="shared" si="12"/>
        <v>0.35244097060039348</v>
      </c>
      <c r="K53" s="275">
        <f t="shared" si="13"/>
        <v>5.2866145590059013</v>
      </c>
      <c r="L53" s="100"/>
      <c r="M53" s="283">
        <v>23</v>
      </c>
      <c r="N53" s="113">
        <v>15</v>
      </c>
      <c r="O53" s="113">
        <v>16</v>
      </c>
      <c r="P53" s="113">
        <v>19</v>
      </c>
      <c r="Q53" s="113">
        <v>4</v>
      </c>
      <c r="S53" s="290">
        <f t="shared" si="14"/>
        <v>7.815970093361102E-14</v>
      </c>
      <c r="T53" s="291">
        <f t="shared" si="9"/>
        <v>20.286614559005901</v>
      </c>
      <c r="U53" s="290">
        <f t="shared" si="14"/>
        <v>7.815970093361102E-14</v>
      </c>
    </row>
    <row r="54" spans="1:21" ht="13">
      <c r="A54" s="26" t="s">
        <v>138</v>
      </c>
      <c r="B54" s="34" t="s">
        <v>52</v>
      </c>
      <c r="C54" s="113">
        <v>0.88378053534519296</v>
      </c>
      <c r="D54" s="77">
        <v>0</v>
      </c>
      <c r="E54" s="113">
        <f t="shared" si="7"/>
        <v>0.88378053534519296</v>
      </c>
      <c r="G54" s="274" t="str">
        <f t="shared" si="10"/>
        <v>n.m.</v>
      </c>
      <c r="H54" s="275">
        <f t="shared" si="11"/>
        <v>5.8837805353451929</v>
      </c>
      <c r="I54" s="100"/>
      <c r="J54" s="274" t="str">
        <f t="shared" si="12"/>
        <v>n.m.</v>
      </c>
      <c r="K54" s="275">
        <f t="shared" si="13"/>
        <v>5.8837805353451929</v>
      </c>
      <c r="L54" s="100"/>
      <c r="M54" s="283">
        <v>23</v>
      </c>
      <c r="N54" s="113">
        <v>-5</v>
      </c>
      <c r="O54" s="113">
        <v>0</v>
      </c>
      <c r="P54" s="113">
        <v>5</v>
      </c>
      <c r="Q54" s="113">
        <v>-65</v>
      </c>
      <c r="S54" s="290">
        <f t="shared" si="14"/>
        <v>0</v>
      </c>
      <c r="T54" s="291">
        <f t="shared" si="9"/>
        <v>0.88378053534519296</v>
      </c>
      <c r="U54" s="290">
        <f t="shared" si="14"/>
        <v>0</v>
      </c>
    </row>
    <row r="55" spans="1:21" ht="13">
      <c r="A55" s="26" t="s">
        <v>139</v>
      </c>
      <c r="B55" s="34" t="s">
        <v>54</v>
      </c>
      <c r="C55" s="113">
        <v>0</v>
      </c>
      <c r="D55" s="77">
        <v>0</v>
      </c>
      <c r="E55" s="113">
        <f t="shared" si="7"/>
        <v>0</v>
      </c>
      <c r="G55" s="274" t="str">
        <f t="shared" si="10"/>
        <v>n.m.</v>
      </c>
      <c r="H55" s="275">
        <f t="shared" si="11"/>
        <v>0</v>
      </c>
      <c r="I55" s="100"/>
      <c r="J55" s="274" t="str">
        <f t="shared" si="12"/>
        <v>n.m.</v>
      </c>
      <c r="K55" s="275">
        <f t="shared" si="13"/>
        <v>0</v>
      </c>
      <c r="L55" s="100"/>
      <c r="M55" s="283">
        <v>19</v>
      </c>
      <c r="N55" s="113">
        <v>0</v>
      </c>
      <c r="O55" s="113">
        <v>0</v>
      </c>
      <c r="P55" s="113">
        <v>0</v>
      </c>
      <c r="Q55" s="113">
        <v>0</v>
      </c>
      <c r="S55" s="290">
        <f t="shared" si="14"/>
        <v>0</v>
      </c>
      <c r="T55" s="291">
        <f t="shared" si="9"/>
        <v>0</v>
      </c>
      <c r="U55" s="290">
        <f t="shared" si="14"/>
        <v>0</v>
      </c>
    </row>
    <row r="56" spans="1:21" ht="13">
      <c r="A56" s="26" t="s">
        <v>140</v>
      </c>
      <c r="B56" s="33" t="s">
        <v>56</v>
      </c>
      <c r="C56" s="73">
        <v>871.16548129652199</v>
      </c>
      <c r="D56" s="295">
        <v>-59.378748459999997</v>
      </c>
      <c r="E56" s="73">
        <f t="shared" si="7"/>
        <v>930.54422975652199</v>
      </c>
      <c r="G56" s="272">
        <f t="shared" si="10"/>
        <v>0.1083530296393409</v>
      </c>
      <c r="H56" s="273">
        <f t="shared" si="11"/>
        <v>85.165481296521989</v>
      </c>
      <c r="I56" s="100"/>
      <c r="J56" s="272">
        <f t="shared" si="12"/>
        <v>0.18389851114061329</v>
      </c>
      <c r="K56" s="273">
        <f t="shared" si="13"/>
        <v>144.54422975652199</v>
      </c>
      <c r="L56" s="100"/>
      <c r="M56" s="282">
        <v>23</v>
      </c>
      <c r="N56" s="73">
        <v>786</v>
      </c>
      <c r="O56" s="73">
        <v>779</v>
      </c>
      <c r="P56" s="73">
        <v>901</v>
      </c>
      <c r="Q56" s="73">
        <v>634</v>
      </c>
      <c r="S56" s="290">
        <f t="shared" si="14"/>
        <v>0</v>
      </c>
      <c r="T56" s="291">
        <f t="shared" si="9"/>
        <v>871.16548129652199</v>
      </c>
      <c r="U56" s="290">
        <f t="shared" si="14"/>
        <v>0</v>
      </c>
    </row>
    <row r="57" spans="1:21" ht="13">
      <c r="A57" s="26" t="s">
        <v>141</v>
      </c>
      <c r="B57" s="34" t="s">
        <v>58</v>
      </c>
      <c r="C57" s="85">
        <v>-275.32883760941502</v>
      </c>
      <c r="D57" s="296">
        <v>18.501074856892</v>
      </c>
      <c r="E57" s="85">
        <f t="shared" si="7"/>
        <v>-293.82991246630701</v>
      </c>
      <c r="G57" s="274">
        <f t="shared" si="10"/>
        <v>0.29872093211988227</v>
      </c>
      <c r="H57" s="275">
        <f t="shared" si="11"/>
        <v>-63.328837609415018</v>
      </c>
      <c r="I57" s="100"/>
      <c r="J57" s="274">
        <f t="shared" si="12"/>
        <v>0.38599015314295748</v>
      </c>
      <c r="K57" s="275">
        <f t="shared" si="13"/>
        <v>-81.829912466307007</v>
      </c>
      <c r="L57" s="100"/>
      <c r="M57" s="283">
        <v>23</v>
      </c>
      <c r="N57" s="85">
        <v>-212</v>
      </c>
      <c r="O57" s="85">
        <v>-215</v>
      </c>
      <c r="P57" s="85">
        <v>-179</v>
      </c>
      <c r="Q57" s="85">
        <v>-255</v>
      </c>
      <c r="S57" s="290">
        <f t="shared" si="14"/>
        <v>0</v>
      </c>
      <c r="T57" s="291">
        <f t="shared" si="9"/>
        <v>-275.32883760941502</v>
      </c>
      <c r="U57" s="290">
        <f t="shared" si="14"/>
        <v>0</v>
      </c>
    </row>
    <row r="58" spans="1:21" ht="13">
      <c r="A58" s="26" t="s">
        <v>142</v>
      </c>
      <c r="B58" s="34" t="s">
        <v>60</v>
      </c>
      <c r="C58" s="113">
        <v>-23.515999999999998</v>
      </c>
      <c r="D58" s="77">
        <v>-23.515999999999998</v>
      </c>
      <c r="E58" s="113">
        <f t="shared" si="7"/>
        <v>0</v>
      </c>
      <c r="G58" s="274" t="str">
        <f t="shared" si="10"/>
        <v>n.m.</v>
      </c>
      <c r="H58" s="275">
        <f t="shared" si="11"/>
        <v>-23.515999999999998</v>
      </c>
      <c r="I58" s="100"/>
      <c r="J58" s="274" t="str">
        <f t="shared" si="12"/>
        <v>n.m.</v>
      </c>
      <c r="K58" s="275">
        <f t="shared" si="13"/>
        <v>0</v>
      </c>
      <c r="L58" s="100"/>
      <c r="M58" s="283">
        <v>21</v>
      </c>
      <c r="N58" s="113">
        <v>0</v>
      </c>
      <c r="O58" s="113">
        <v>0</v>
      </c>
      <c r="P58" s="113">
        <v>1</v>
      </c>
      <c r="Q58" s="113">
        <v>0</v>
      </c>
      <c r="S58" s="290">
        <f t="shared" si="14"/>
        <v>0</v>
      </c>
      <c r="T58" s="291">
        <f t="shared" si="9"/>
        <v>-23.515999999999998</v>
      </c>
      <c r="U58" s="290">
        <f t="shared" si="14"/>
        <v>0</v>
      </c>
    </row>
    <row r="59" spans="1:21" ht="13">
      <c r="A59" s="26" t="s">
        <v>143</v>
      </c>
      <c r="B59" s="33" t="s">
        <v>62</v>
      </c>
      <c r="C59" s="73">
        <v>572.32064368710701</v>
      </c>
      <c r="D59" s="295">
        <v>-64.393673603107999</v>
      </c>
      <c r="E59" s="73">
        <f t="shared" si="7"/>
        <v>636.71431729021504</v>
      </c>
      <c r="G59" s="272">
        <f t="shared" si="10"/>
        <v>-2.9257078621829358E-3</v>
      </c>
      <c r="H59" s="273">
        <f t="shared" si="11"/>
        <v>-1.6793563128929918</v>
      </c>
      <c r="I59" s="100"/>
      <c r="J59" s="272">
        <f t="shared" si="12"/>
        <v>0.10925839249166391</v>
      </c>
      <c r="K59" s="273">
        <f t="shared" si="13"/>
        <v>62.714317290215035</v>
      </c>
      <c r="L59" s="100"/>
      <c r="M59" s="282">
        <v>23</v>
      </c>
      <c r="N59" s="73">
        <v>574</v>
      </c>
      <c r="O59" s="73">
        <v>574</v>
      </c>
      <c r="P59" s="73">
        <v>676</v>
      </c>
      <c r="Q59" s="73">
        <v>455</v>
      </c>
      <c r="S59" s="290">
        <f t="shared" si="14"/>
        <v>0</v>
      </c>
      <c r="T59" s="291">
        <f t="shared" si="9"/>
        <v>572.32064368710701</v>
      </c>
      <c r="U59" s="290">
        <f t="shared" si="14"/>
        <v>0</v>
      </c>
    </row>
    <row r="60" spans="1:21" ht="13">
      <c r="A60" s="26" t="s">
        <v>144</v>
      </c>
      <c r="B60" s="34" t="s">
        <v>64</v>
      </c>
      <c r="C60" s="113">
        <v>-123.166921048596</v>
      </c>
      <c r="D60" s="77">
        <v>0.52400000000000002</v>
      </c>
      <c r="E60" s="113">
        <f t="shared" si="7"/>
        <v>-123.690921048596</v>
      </c>
      <c r="G60" s="274">
        <f t="shared" si="10"/>
        <v>0.16195208536411321</v>
      </c>
      <c r="H60" s="275">
        <f t="shared" si="11"/>
        <v>-17.166921048595995</v>
      </c>
      <c r="I60" s="100"/>
      <c r="J60" s="274">
        <f t="shared" si="12"/>
        <v>0.16689548159052836</v>
      </c>
      <c r="K60" s="275">
        <f t="shared" si="13"/>
        <v>-17.690921048595996</v>
      </c>
      <c r="L60" s="100"/>
      <c r="M60" s="283">
        <v>23</v>
      </c>
      <c r="N60" s="113">
        <v>-106</v>
      </c>
      <c r="O60" s="113">
        <v>-104</v>
      </c>
      <c r="P60" s="113">
        <v>-79</v>
      </c>
      <c r="Q60" s="113">
        <v>-166</v>
      </c>
      <c r="S60" s="290">
        <f t="shared" si="14"/>
        <v>4.1211478674085811E-13</v>
      </c>
      <c r="T60" s="291">
        <f t="shared" si="9"/>
        <v>-123.166921048596</v>
      </c>
      <c r="U60" s="290">
        <f t="shared" si="14"/>
        <v>4.1211478674085811E-13</v>
      </c>
    </row>
    <row r="61" spans="1:21" ht="13">
      <c r="A61" s="26" t="s">
        <v>145</v>
      </c>
      <c r="B61" s="41" t="s">
        <v>66</v>
      </c>
      <c r="C61" s="74">
        <v>449.153722638511</v>
      </c>
      <c r="D61" s="297">
        <v>-63.869673603107998</v>
      </c>
      <c r="E61" s="74">
        <f t="shared" si="7"/>
        <v>513.02339624161903</v>
      </c>
      <c r="G61" s="278">
        <f t="shared" si="10"/>
        <v>-4.026982342198504E-2</v>
      </c>
      <c r="H61" s="279">
        <f t="shared" si="11"/>
        <v>-18.846277361489001</v>
      </c>
      <c r="I61" s="100"/>
      <c r="J61" s="278">
        <f t="shared" si="12"/>
        <v>9.6203838123117613E-2</v>
      </c>
      <c r="K61" s="279">
        <f t="shared" si="13"/>
        <v>45.023396241619025</v>
      </c>
      <c r="L61" s="100"/>
      <c r="M61" s="285">
        <v>23</v>
      </c>
      <c r="N61" s="74">
        <v>468</v>
      </c>
      <c r="O61" s="74">
        <v>464</v>
      </c>
      <c r="P61" s="74">
        <v>561</v>
      </c>
      <c r="Q61" s="74">
        <v>345</v>
      </c>
      <c r="S61" s="290">
        <f t="shared" si="14"/>
        <v>-1.0231815394945443E-12</v>
      </c>
      <c r="T61" s="291">
        <f t="shared" si="9"/>
        <v>449.153722638511</v>
      </c>
      <c r="U61" s="290">
        <f t="shared" si="14"/>
        <v>-1.0231815394945443E-12</v>
      </c>
    </row>
    <row r="62" spans="1:21" ht="13">
      <c r="A62" s="248" t="s">
        <v>414</v>
      </c>
      <c r="B62" s="248"/>
      <c r="C62" s="298"/>
      <c r="D62" s="299" t="s">
        <v>618</v>
      </c>
      <c r="E62" s="298"/>
      <c r="G62" s="326"/>
      <c r="H62" s="327"/>
      <c r="I62" s="327"/>
      <c r="J62" s="326"/>
      <c r="K62" s="327"/>
      <c r="L62" s="327"/>
      <c r="M62" s="298"/>
      <c r="N62" s="298"/>
      <c r="O62" s="298"/>
      <c r="P62" s="298"/>
      <c r="Q62" s="298"/>
    </row>
    <row r="63" spans="1:21" ht="16" thickBot="1">
      <c r="A63" s="26"/>
      <c r="B63" s="114" t="s">
        <v>146</v>
      </c>
      <c r="C63" s="115"/>
      <c r="D63" s="300"/>
      <c r="E63" s="115"/>
      <c r="G63" s="328"/>
      <c r="H63" s="115"/>
      <c r="I63" s="115"/>
      <c r="J63" s="328"/>
      <c r="K63" s="115"/>
      <c r="L63" s="115"/>
      <c r="M63" s="115"/>
      <c r="N63" s="115"/>
      <c r="O63" s="115"/>
      <c r="P63" s="115"/>
      <c r="Q63" s="115"/>
    </row>
    <row r="64" spans="1:21" ht="15.5">
      <c r="A64" s="26"/>
      <c r="B64" s="251"/>
      <c r="C64" s="301"/>
      <c r="D64" s="120"/>
      <c r="E64" s="301"/>
      <c r="G64" s="329"/>
      <c r="H64" s="301"/>
      <c r="I64" s="301"/>
      <c r="J64" s="329"/>
      <c r="K64" s="301"/>
      <c r="L64" s="301"/>
      <c r="M64" s="301"/>
      <c r="N64" s="301"/>
      <c r="O64" s="301"/>
      <c r="P64" s="301"/>
      <c r="Q64" s="301"/>
    </row>
    <row r="65" spans="1:17" ht="13">
      <c r="A65" s="26"/>
      <c r="B65" s="252"/>
      <c r="C65" s="252" t="str">
        <f>C$18</f>
        <v>Stated</v>
      </c>
      <c r="D65" s="302" t="str">
        <f>D$18</f>
        <v>Specific items</v>
      </c>
      <c r="E65" s="252" t="str">
        <f>E$18</f>
        <v>Underlying</v>
      </c>
      <c r="G65" s="330" t="str">
        <f>G$18</f>
        <v>Stated vs. MEAN</v>
      </c>
      <c r="H65" s="331"/>
      <c r="I65" s="100"/>
      <c r="J65" s="330" t="str">
        <f>J$18</f>
        <v>Underlying vs. MEAN</v>
      </c>
      <c r="K65" s="331"/>
      <c r="L65" s="100"/>
      <c r="M65" s="254"/>
      <c r="N65" s="117" t="str">
        <f>N$18</f>
        <v>MEAN</v>
      </c>
      <c r="O65" s="252" t="str">
        <f>O$18</f>
        <v>MEDIAN</v>
      </c>
      <c r="P65" s="252" t="str">
        <f>P$18</f>
        <v>MAX</v>
      </c>
      <c r="Q65" s="252" t="str">
        <f>Q$18</f>
        <v>MIN</v>
      </c>
    </row>
    <row r="66" spans="1:17" ht="13">
      <c r="A66" s="26"/>
      <c r="B66" s="116" t="str">
        <f>B$19</f>
        <v>€m</v>
      </c>
      <c r="C66" s="117" t="str">
        <f>C$19</f>
        <v>Q4-20</v>
      </c>
      <c r="D66" s="303" t="str">
        <f>D$19</f>
        <v>Q4-20</v>
      </c>
      <c r="E66" s="117" t="str">
        <f>E$19</f>
        <v>Q4-20</v>
      </c>
      <c r="G66" s="332" t="str">
        <f>G$19</f>
        <v>(%)</v>
      </c>
      <c r="H66" s="117" t="str">
        <f>H$19</f>
        <v>€m</v>
      </c>
      <c r="I66" s="100"/>
      <c r="J66" s="332" t="str">
        <f>J$19</f>
        <v>(%)</v>
      </c>
      <c r="K66" s="117" t="str">
        <f>K$19</f>
        <v>€m</v>
      </c>
      <c r="L66" s="100"/>
      <c r="M66" s="252" t="str">
        <f>M$19</f>
        <v>#</v>
      </c>
      <c r="N66" s="117" t="str">
        <f>N$19</f>
        <v>4Q20E</v>
      </c>
      <c r="O66" s="117" t="str">
        <f>O$19</f>
        <v>4Q20E</v>
      </c>
      <c r="P66" s="117" t="str">
        <f>P$19</f>
        <v>4Q20E</v>
      </c>
      <c r="Q66" s="117" t="str">
        <f>Q$19</f>
        <v>4Q20E</v>
      </c>
    </row>
    <row r="67" spans="1:17" ht="13">
      <c r="A67" s="26"/>
      <c r="B67" s="31"/>
      <c r="C67" s="100"/>
      <c r="D67" s="26"/>
      <c r="E67" s="100"/>
      <c r="G67" s="261"/>
      <c r="H67" s="100"/>
      <c r="I67" s="100"/>
      <c r="J67" s="261"/>
      <c r="K67" s="100"/>
      <c r="L67" s="100"/>
      <c r="M67" s="100"/>
      <c r="N67" s="100"/>
      <c r="O67" s="100"/>
      <c r="P67" s="100"/>
      <c r="Q67" s="100"/>
    </row>
    <row r="68" spans="1:17" ht="13">
      <c r="A68" s="26" t="s">
        <v>147</v>
      </c>
      <c r="B68" s="33" t="s">
        <v>38</v>
      </c>
      <c r="C68" s="104">
        <v>712.66747553563096</v>
      </c>
      <c r="D68" s="266">
        <v>-21.802</v>
      </c>
      <c r="E68" s="87">
        <f>(C68-D68)</f>
        <v>734.46947553563098</v>
      </c>
      <c r="G68" s="272">
        <f t="shared" ref="G68:G80" si="15">IF(ISERROR(C68/N68-1),IF($B$2="FR","ns","n.m."),IF(C68/N68-1&gt;100%,"x "&amp;(ROUND(C68/N68,1)),IF(C68/N68-1&lt;-100%,IF($B$2="FR","ns","n.m."),C68/N68-1)))</f>
        <v>9.1374388262834616E-2</v>
      </c>
      <c r="H68" s="273">
        <f t="shared" ref="H68:H80" si="16">IFERROR(($C:$C-$N:$N),"N/A")</f>
        <v>59.667475535630956</v>
      </c>
      <c r="I68" s="100"/>
      <c r="J68" s="272">
        <f t="shared" ref="J68:J80" si="17">IF(ISERROR((C68-D68)/N68-1),IF($B$2="FR","ns","n.m."),IF((C68-D68)/N68-1&gt;100%,"x "&amp;(ROUND((C68-D68)/N68,1)),IF((C68-D68)/N68-1&lt;-100%,IF($B$2="FR","ns","n.m."),(C68-D68)/N68-1)))</f>
        <v>0.12476183083557579</v>
      </c>
      <c r="K68" s="273">
        <f t="shared" ref="K68:K80" si="18">IFERROR(($C:$C-$D:$D-$N:$N),"N/A")</f>
        <v>81.469475535630977</v>
      </c>
      <c r="L68" s="100"/>
      <c r="M68" s="282">
        <v>23</v>
      </c>
      <c r="N68" s="87">
        <v>653</v>
      </c>
      <c r="O68" s="87">
        <v>650</v>
      </c>
      <c r="P68" s="87">
        <v>748</v>
      </c>
      <c r="Q68" s="87">
        <v>550</v>
      </c>
    </row>
    <row r="69" spans="1:17" ht="13">
      <c r="A69" s="26" t="s">
        <v>148</v>
      </c>
      <c r="B69" s="34" t="s">
        <v>40</v>
      </c>
      <c r="C69" s="85">
        <v>-179.23790182259901</v>
      </c>
      <c r="D69" s="296">
        <v>0</v>
      </c>
      <c r="E69" s="85">
        <f t="shared" ref="E69:E80" si="19">(C69-D69)</f>
        <v>-179.23790182259901</v>
      </c>
      <c r="G69" s="274">
        <f t="shared" si="15"/>
        <v>-6.158166585026692E-2</v>
      </c>
      <c r="H69" s="275">
        <f t="shared" si="16"/>
        <v>11.762098177400986</v>
      </c>
      <c r="I69" s="100"/>
      <c r="J69" s="274">
        <f t="shared" si="17"/>
        <v>-6.158166585026692E-2</v>
      </c>
      <c r="K69" s="275">
        <f t="shared" si="18"/>
        <v>11.762098177400986</v>
      </c>
      <c r="L69" s="100"/>
      <c r="M69" s="283">
        <v>23</v>
      </c>
      <c r="N69" s="85">
        <v>-191</v>
      </c>
      <c r="O69" s="85">
        <v>-195</v>
      </c>
      <c r="P69" s="85">
        <v>-157</v>
      </c>
      <c r="Q69" s="85">
        <v>-215</v>
      </c>
    </row>
    <row r="70" spans="1:17" ht="13">
      <c r="A70" s="26" t="s">
        <v>149</v>
      </c>
      <c r="B70" s="33" t="s">
        <v>44</v>
      </c>
      <c r="C70" s="87">
        <v>533.429573713031</v>
      </c>
      <c r="D70" s="304">
        <v>-21.802</v>
      </c>
      <c r="E70" s="87">
        <f t="shared" si="19"/>
        <v>555.23157371303103</v>
      </c>
      <c r="G70" s="272">
        <f t="shared" si="15"/>
        <v>0.15211570996334989</v>
      </c>
      <c r="H70" s="273">
        <f t="shared" si="16"/>
        <v>70.429573713031004</v>
      </c>
      <c r="I70" s="100"/>
      <c r="J70" s="272">
        <f t="shared" si="17"/>
        <v>0.19920426287911663</v>
      </c>
      <c r="K70" s="273">
        <f t="shared" si="18"/>
        <v>92.231573713031025</v>
      </c>
      <c r="L70" s="100"/>
      <c r="M70" s="282">
        <v>23</v>
      </c>
      <c r="N70" s="87">
        <v>463</v>
      </c>
      <c r="O70" s="87">
        <v>462</v>
      </c>
      <c r="P70" s="87">
        <v>550</v>
      </c>
      <c r="Q70" s="87">
        <v>352</v>
      </c>
    </row>
    <row r="71" spans="1:17" ht="13">
      <c r="A71" s="26" t="s">
        <v>150</v>
      </c>
      <c r="B71" s="34" t="s">
        <v>46</v>
      </c>
      <c r="C71" s="85">
        <v>-35.9470619939068</v>
      </c>
      <c r="D71" s="296">
        <v>-37.576748459999997</v>
      </c>
      <c r="E71" s="85">
        <f t="shared" si="19"/>
        <v>1.6296864660931973</v>
      </c>
      <c r="G71" s="274" t="str">
        <f t="shared" si="15"/>
        <v>x 4,5</v>
      </c>
      <c r="H71" s="275">
        <f t="shared" si="16"/>
        <v>-27.9470619939068</v>
      </c>
      <c r="I71" s="100"/>
      <c r="J71" s="274" t="str">
        <f t="shared" si="17"/>
        <v>n.m.</v>
      </c>
      <c r="K71" s="275">
        <f t="shared" si="18"/>
        <v>9.6296864660931973</v>
      </c>
      <c r="L71" s="100"/>
      <c r="M71" s="283">
        <v>23</v>
      </c>
      <c r="N71" s="85">
        <v>-8</v>
      </c>
      <c r="O71" s="85">
        <v>0</v>
      </c>
      <c r="P71" s="85">
        <v>1</v>
      </c>
      <c r="Q71" s="85">
        <v>-43</v>
      </c>
    </row>
    <row r="72" spans="1:17" ht="13">
      <c r="A72" s="26" t="s">
        <v>151</v>
      </c>
      <c r="B72" s="34" t="s">
        <v>50</v>
      </c>
      <c r="C72" s="85">
        <v>2.4101609596982601E-14</v>
      </c>
      <c r="D72" s="296">
        <v>0</v>
      </c>
      <c r="E72" s="85">
        <f t="shared" si="19"/>
        <v>2.4101609596982601E-14</v>
      </c>
      <c r="G72" s="274" t="str">
        <f t="shared" si="15"/>
        <v>n.m.</v>
      </c>
      <c r="H72" s="275">
        <f t="shared" si="16"/>
        <v>2.4101609596982601E-14</v>
      </c>
      <c r="I72" s="100"/>
      <c r="J72" s="274" t="str">
        <f t="shared" si="17"/>
        <v>n.m.</v>
      </c>
      <c r="K72" s="275">
        <f t="shared" si="18"/>
        <v>2.4101609596982601E-14</v>
      </c>
      <c r="L72" s="100"/>
      <c r="M72" s="283">
        <v>23</v>
      </c>
      <c r="N72" s="85">
        <v>0</v>
      </c>
      <c r="O72" s="85">
        <v>0</v>
      </c>
      <c r="P72" s="85">
        <v>0</v>
      </c>
      <c r="Q72" s="85">
        <v>0</v>
      </c>
    </row>
    <row r="73" spans="1:17" ht="13">
      <c r="A73" s="26" t="s">
        <v>152</v>
      </c>
      <c r="B73" s="34" t="s">
        <v>52</v>
      </c>
      <c r="C73" s="85">
        <v>4.8565305510763603E-3</v>
      </c>
      <c r="D73" s="296">
        <v>0</v>
      </c>
      <c r="E73" s="85">
        <f t="shared" si="19"/>
        <v>4.8565305510763603E-3</v>
      </c>
      <c r="G73" s="274" t="str">
        <f t="shared" si="15"/>
        <v>n.m.</v>
      </c>
      <c r="H73" s="275">
        <f t="shared" si="16"/>
        <v>3.0048565305510762</v>
      </c>
      <c r="I73" s="100"/>
      <c r="J73" s="274" t="str">
        <f t="shared" si="17"/>
        <v>n.m.</v>
      </c>
      <c r="K73" s="275">
        <f t="shared" si="18"/>
        <v>3.0048565305510762</v>
      </c>
      <c r="L73" s="100"/>
      <c r="M73" s="283">
        <v>23</v>
      </c>
      <c r="N73" s="85">
        <v>-3</v>
      </c>
      <c r="O73" s="85">
        <v>0</v>
      </c>
      <c r="P73" s="85">
        <v>0</v>
      </c>
      <c r="Q73" s="85">
        <v>-65</v>
      </c>
    </row>
    <row r="74" spans="1:17" ht="13">
      <c r="A74" s="26" t="s">
        <v>153</v>
      </c>
      <c r="B74" s="34" t="s">
        <v>54</v>
      </c>
      <c r="C74" s="85">
        <v>0</v>
      </c>
      <c r="D74" s="296">
        <v>0</v>
      </c>
      <c r="E74" s="85">
        <f t="shared" si="19"/>
        <v>0</v>
      </c>
      <c r="G74" s="274" t="str">
        <f t="shared" si="15"/>
        <v>n.m.</v>
      </c>
      <c r="H74" s="275">
        <f t="shared" si="16"/>
        <v>0</v>
      </c>
      <c r="I74" s="100"/>
      <c r="J74" s="274" t="str">
        <f t="shared" si="17"/>
        <v>n.m.</v>
      </c>
      <c r="K74" s="275">
        <f t="shared" si="18"/>
        <v>0</v>
      </c>
      <c r="L74" s="100"/>
      <c r="M74" s="283">
        <v>18</v>
      </c>
      <c r="N74" s="85">
        <v>0</v>
      </c>
      <c r="O74" s="85">
        <v>0</v>
      </c>
      <c r="P74" s="85">
        <v>0</v>
      </c>
      <c r="Q74" s="85">
        <v>0</v>
      </c>
    </row>
    <row r="75" spans="1:17" ht="13">
      <c r="A75" s="26" t="s">
        <v>154</v>
      </c>
      <c r="B75" s="33" t="s">
        <v>56</v>
      </c>
      <c r="C75" s="87">
        <v>497.48736824967602</v>
      </c>
      <c r="D75" s="304">
        <v>-59.378748459999997</v>
      </c>
      <c r="E75" s="87">
        <f t="shared" si="19"/>
        <v>556.86611670967602</v>
      </c>
      <c r="G75" s="272">
        <f t="shared" si="15"/>
        <v>9.5787154734969127E-2</v>
      </c>
      <c r="H75" s="273">
        <f t="shared" si="16"/>
        <v>43.487368249676024</v>
      </c>
      <c r="I75" s="100"/>
      <c r="J75" s="272">
        <f t="shared" si="17"/>
        <v>0.22657734958078413</v>
      </c>
      <c r="K75" s="273">
        <f t="shared" si="18"/>
        <v>102.86611670967602</v>
      </c>
      <c r="L75" s="100"/>
      <c r="M75" s="282">
        <v>23</v>
      </c>
      <c r="N75" s="87">
        <v>454</v>
      </c>
      <c r="O75" s="87">
        <v>453</v>
      </c>
      <c r="P75" s="87">
        <v>532</v>
      </c>
      <c r="Q75" s="87">
        <v>352</v>
      </c>
    </row>
    <row r="76" spans="1:17" ht="13">
      <c r="A76" s="26" t="s">
        <v>155</v>
      </c>
      <c r="B76" s="34" t="s">
        <v>58</v>
      </c>
      <c r="C76" s="85">
        <v>-187.12385233246599</v>
      </c>
      <c r="D76" s="296">
        <v>18.501074856892</v>
      </c>
      <c r="E76" s="85">
        <f t="shared" si="19"/>
        <v>-205.62492718935798</v>
      </c>
      <c r="G76" s="274">
        <f t="shared" si="15"/>
        <v>0.50906332526182241</v>
      </c>
      <c r="H76" s="275">
        <f t="shared" si="16"/>
        <v>-63.123852332465987</v>
      </c>
      <c r="I76" s="100"/>
      <c r="J76" s="274">
        <f t="shared" si="17"/>
        <v>0.65826554184966102</v>
      </c>
      <c r="K76" s="275">
        <f t="shared" si="18"/>
        <v>-81.624927189357976</v>
      </c>
      <c r="L76" s="100"/>
      <c r="M76" s="283">
        <v>23</v>
      </c>
      <c r="N76" s="85">
        <v>-124</v>
      </c>
      <c r="O76" s="85">
        <v>-119</v>
      </c>
      <c r="P76" s="85">
        <v>-99</v>
      </c>
      <c r="Q76" s="85">
        <v>-178</v>
      </c>
    </row>
    <row r="77" spans="1:17" ht="13">
      <c r="A77" s="26" t="s">
        <v>156</v>
      </c>
      <c r="B77" s="34" t="s">
        <v>60</v>
      </c>
      <c r="C77" s="85">
        <v>0</v>
      </c>
      <c r="D77" s="296">
        <v>0</v>
      </c>
      <c r="E77" s="85">
        <f t="shared" si="19"/>
        <v>0</v>
      </c>
      <c r="G77" s="274" t="str">
        <f t="shared" si="15"/>
        <v>n.m.</v>
      </c>
      <c r="H77" s="275">
        <f t="shared" si="16"/>
        <v>0</v>
      </c>
      <c r="I77" s="100"/>
      <c r="J77" s="274" t="str">
        <f t="shared" si="17"/>
        <v>n.m.</v>
      </c>
      <c r="K77" s="275">
        <f t="shared" si="18"/>
        <v>0</v>
      </c>
      <c r="L77" s="100"/>
      <c r="M77" s="283">
        <v>20</v>
      </c>
      <c r="N77" s="85">
        <v>0</v>
      </c>
      <c r="O77" s="85">
        <v>0</v>
      </c>
      <c r="P77" s="85">
        <v>1</v>
      </c>
      <c r="Q77" s="85">
        <v>0</v>
      </c>
    </row>
    <row r="78" spans="1:17" ht="13">
      <c r="A78" s="26" t="s">
        <v>157</v>
      </c>
      <c r="B78" s="33" t="s">
        <v>62</v>
      </c>
      <c r="C78" s="87">
        <v>310.36351591721001</v>
      </c>
      <c r="D78" s="304">
        <v>-40.877673603107993</v>
      </c>
      <c r="E78" s="87">
        <f t="shared" si="19"/>
        <v>351.24118952031802</v>
      </c>
      <c r="G78" s="272">
        <f t="shared" si="15"/>
        <v>-5.6645848275957422E-2</v>
      </c>
      <c r="H78" s="273">
        <f t="shared" si="16"/>
        <v>-18.636484082789991</v>
      </c>
      <c r="I78" s="100"/>
      <c r="J78" s="272">
        <f t="shared" si="17"/>
        <v>6.7602399757805465E-2</v>
      </c>
      <c r="K78" s="273">
        <f t="shared" si="18"/>
        <v>22.241189520318017</v>
      </c>
      <c r="L78" s="100"/>
      <c r="M78" s="282">
        <v>23</v>
      </c>
      <c r="N78" s="87">
        <v>329</v>
      </c>
      <c r="O78" s="87">
        <v>333</v>
      </c>
      <c r="P78" s="87">
        <v>399</v>
      </c>
      <c r="Q78" s="87">
        <v>253</v>
      </c>
    </row>
    <row r="79" spans="1:17" ht="13">
      <c r="A79" s="26" t="s">
        <v>158</v>
      </c>
      <c r="B79" s="34" t="s">
        <v>64</v>
      </c>
      <c r="C79" s="85">
        <v>-34.0318847401984</v>
      </c>
      <c r="D79" s="296">
        <v>0</v>
      </c>
      <c r="E79" s="85">
        <f t="shared" si="19"/>
        <v>-34.0318847401984</v>
      </c>
      <c r="G79" s="274">
        <f t="shared" si="15"/>
        <v>0.13439615800661331</v>
      </c>
      <c r="H79" s="275">
        <f t="shared" si="16"/>
        <v>-4.0318847401984002</v>
      </c>
      <c r="I79" s="100"/>
      <c r="J79" s="274">
        <f t="shared" si="17"/>
        <v>0.13439615800661331</v>
      </c>
      <c r="K79" s="275">
        <f t="shared" si="18"/>
        <v>-4.0318847401984002</v>
      </c>
      <c r="L79" s="100"/>
      <c r="M79" s="283">
        <v>23</v>
      </c>
      <c r="N79" s="85">
        <v>-30</v>
      </c>
      <c r="O79" s="85">
        <v>-29</v>
      </c>
      <c r="P79" s="85">
        <v>-2</v>
      </c>
      <c r="Q79" s="85">
        <v>-75</v>
      </c>
    </row>
    <row r="80" spans="1:17" ht="13">
      <c r="A80" s="26" t="s">
        <v>159</v>
      </c>
      <c r="B80" s="41" t="s">
        <v>66</v>
      </c>
      <c r="C80" s="88">
        <v>276.33163117701201</v>
      </c>
      <c r="D80" s="305">
        <v>-40.877673603107993</v>
      </c>
      <c r="E80" s="88">
        <f t="shared" si="19"/>
        <v>317.20930478012002</v>
      </c>
      <c r="G80" s="278">
        <f t="shared" si="15"/>
        <v>-7.5813942551799296E-2</v>
      </c>
      <c r="H80" s="279">
        <f t="shared" si="16"/>
        <v>-22.668368822987986</v>
      </c>
      <c r="I80" s="100"/>
      <c r="J80" s="278">
        <f t="shared" si="17"/>
        <v>6.0900684883344658E-2</v>
      </c>
      <c r="K80" s="279">
        <f t="shared" si="18"/>
        <v>18.209304780120021</v>
      </c>
      <c r="L80" s="100"/>
      <c r="M80" s="285">
        <v>23</v>
      </c>
      <c r="N80" s="88">
        <v>299</v>
      </c>
      <c r="O80" s="88">
        <v>303</v>
      </c>
      <c r="P80" s="88">
        <v>367</v>
      </c>
      <c r="Q80" s="88">
        <v>221</v>
      </c>
    </row>
    <row r="81" spans="1:21" ht="13">
      <c r="A81" s="26"/>
      <c r="C81" s="100"/>
      <c r="D81" s="26"/>
      <c r="E81" s="100"/>
      <c r="G81" s="261"/>
      <c r="H81" s="100"/>
      <c r="I81" s="100"/>
      <c r="J81" s="261"/>
      <c r="K81" s="100"/>
      <c r="L81" s="100"/>
      <c r="M81" s="100"/>
      <c r="N81" s="100"/>
      <c r="O81" s="100"/>
      <c r="P81" s="100"/>
      <c r="Q81" s="100"/>
    </row>
    <row r="82" spans="1:21" ht="16" thickBot="1">
      <c r="A82" s="26"/>
      <c r="B82" s="114" t="s">
        <v>160</v>
      </c>
      <c r="C82" s="115"/>
      <c r="D82" s="300"/>
      <c r="E82" s="115"/>
      <c r="G82" s="328"/>
      <c r="H82" s="115"/>
      <c r="I82" s="115"/>
      <c r="J82" s="328"/>
      <c r="K82" s="115"/>
      <c r="L82" s="115"/>
      <c r="M82" s="115"/>
      <c r="N82" s="115"/>
      <c r="O82" s="115"/>
      <c r="P82" s="115"/>
      <c r="Q82" s="115"/>
    </row>
    <row r="83" spans="1:21" ht="15.5">
      <c r="A83" s="26"/>
      <c r="B83" s="251"/>
      <c r="C83" s="301"/>
      <c r="D83" s="120"/>
      <c r="E83" s="301"/>
      <c r="G83" s="329"/>
      <c r="H83" s="301"/>
      <c r="I83" s="301"/>
      <c r="J83" s="329"/>
      <c r="K83" s="301"/>
      <c r="L83" s="301"/>
      <c r="M83" s="301"/>
      <c r="N83" s="301"/>
      <c r="O83" s="301"/>
      <c r="P83" s="301"/>
      <c r="Q83" s="301"/>
    </row>
    <row r="84" spans="1:21" ht="13">
      <c r="A84" s="26"/>
      <c r="B84" s="252"/>
      <c r="C84" s="252" t="str">
        <f>C$18</f>
        <v>Stated</v>
      </c>
      <c r="D84" s="302" t="str">
        <f>D$18</f>
        <v>Specific items</v>
      </c>
      <c r="E84" s="252" t="str">
        <f>E$18</f>
        <v>Underlying</v>
      </c>
      <c r="G84" s="330" t="str">
        <f>G$18</f>
        <v>Stated vs. MEAN</v>
      </c>
      <c r="H84" s="331"/>
      <c r="I84" s="100"/>
      <c r="J84" s="330" t="str">
        <f>J$18</f>
        <v>Underlying vs. MEAN</v>
      </c>
      <c r="K84" s="331"/>
      <c r="L84" s="100"/>
      <c r="M84" s="254"/>
      <c r="N84" s="117" t="str">
        <f>N$18</f>
        <v>MEAN</v>
      </c>
      <c r="O84" s="252" t="str">
        <f>O$18</f>
        <v>MEDIAN</v>
      </c>
      <c r="P84" s="252" t="str">
        <f>P$18</f>
        <v>MAX</v>
      </c>
      <c r="Q84" s="252" t="str">
        <f>Q$18</f>
        <v>MIN</v>
      </c>
    </row>
    <row r="85" spans="1:21" ht="13">
      <c r="A85" s="26"/>
      <c r="B85" s="116" t="str">
        <f>B$19</f>
        <v>€m</v>
      </c>
      <c r="C85" s="117" t="str">
        <f>C$19</f>
        <v>Q4-20</v>
      </c>
      <c r="D85" s="303" t="str">
        <f>D$19</f>
        <v>Q4-20</v>
      </c>
      <c r="E85" s="117" t="str">
        <f>E$19</f>
        <v>Q4-20</v>
      </c>
      <c r="G85" s="332" t="str">
        <f>G$19</f>
        <v>(%)</v>
      </c>
      <c r="H85" s="117" t="str">
        <f>H$19</f>
        <v>€m</v>
      </c>
      <c r="I85" s="100"/>
      <c r="J85" s="332" t="str">
        <f>J$19</f>
        <v>(%)</v>
      </c>
      <c r="K85" s="117" t="str">
        <f>K$19</f>
        <v>€m</v>
      </c>
      <c r="L85" s="100"/>
      <c r="M85" s="252" t="str">
        <f>M$19</f>
        <v>#</v>
      </c>
      <c r="N85" s="117" t="str">
        <f>N$19</f>
        <v>4Q20E</v>
      </c>
      <c r="O85" s="117" t="str">
        <f>O$19</f>
        <v>4Q20E</v>
      </c>
      <c r="P85" s="117" t="str">
        <f>P$19</f>
        <v>4Q20E</v>
      </c>
      <c r="Q85" s="117" t="str">
        <f>Q$19</f>
        <v>4Q20E</v>
      </c>
    </row>
    <row r="86" spans="1:21" ht="13">
      <c r="A86" s="26"/>
      <c r="B86" s="31"/>
      <c r="C86" s="100"/>
      <c r="D86" s="26"/>
      <c r="E86" s="100"/>
      <c r="G86" s="261"/>
      <c r="H86" s="100"/>
      <c r="I86" s="100"/>
      <c r="J86" s="261"/>
      <c r="K86" s="100"/>
      <c r="L86" s="100"/>
      <c r="M86" s="100"/>
      <c r="N86" s="100"/>
      <c r="O86" s="100"/>
      <c r="P86" s="100"/>
      <c r="Q86" s="100"/>
    </row>
    <row r="87" spans="1:21" ht="13">
      <c r="A87" s="26" t="s">
        <v>161</v>
      </c>
      <c r="B87" s="33" t="s">
        <v>38</v>
      </c>
      <c r="C87" s="104">
        <v>712.372227511402</v>
      </c>
      <c r="D87" s="266">
        <v>0</v>
      </c>
      <c r="E87" s="87">
        <f t="shared" ref="E87:E100" si="20">(C87-D87)</f>
        <v>712.372227511402</v>
      </c>
      <c r="G87" s="272">
        <f t="shared" ref="G87:G100" si="21">IF(ISERROR(C87/N87-1),IF($B$2="FR","ns","n.m."),IF(C87/N87-1&gt;100%,"x "&amp;(ROUND(C87/N87,1)),IF(C87/N87-1&lt;-100%,IF($B$2="FR","ns","n.m."),C87/N87-1)))</f>
        <v>9.4273774979112046E-2</v>
      </c>
      <c r="H87" s="273">
        <f>IFERROR(($C:$C-$N:$N),"N/A")</f>
        <v>61.372227511402002</v>
      </c>
      <c r="I87" s="100"/>
      <c r="J87" s="272">
        <f t="shared" ref="J87:J100" si="22">IF(ISERROR((C87-D87)/N87-1),IF($B$2="FR","ns","n.m."),IF((C87-D87)/N87-1&gt;100%,"x "&amp;(ROUND((C87-D87)/N87,1)),IF((C87-D87)/N87-1&lt;-100%,IF($B$2="FR","ns","n.m."),(C87-D87)/N87-1)))</f>
        <v>9.4273774979112046E-2</v>
      </c>
      <c r="K87" s="273">
        <f>IFERROR(($C:$C-$D:$D-$N:$N),"N/A")</f>
        <v>61.372227511402002</v>
      </c>
      <c r="L87" s="100"/>
      <c r="M87" s="282">
        <v>23</v>
      </c>
      <c r="N87" s="87">
        <v>651</v>
      </c>
      <c r="O87" s="87">
        <v>650</v>
      </c>
      <c r="P87" s="87">
        <v>711</v>
      </c>
      <c r="Q87" s="87">
        <v>577</v>
      </c>
    </row>
    <row r="88" spans="1:21" ht="13">
      <c r="A88" s="26" t="s">
        <v>162</v>
      </c>
      <c r="B88" s="34" t="s">
        <v>40</v>
      </c>
      <c r="C88" s="107">
        <v>-378.69554269156401</v>
      </c>
      <c r="D88" s="111">
        <v>0</v>
      </c>
      <c r="E88" s="107">
        <f t="shared" si="20"/>
        <v>-378.69554269156401</v>
      </c>
      <c r="G88" s="274">
        <f t="shared" si="21"/>
        <v>8.508751487554167E-2</v>
      </c>
      <c r="H88" s="275">
        <f>IFERROR(($C:$C-$N:$N),"N/A")</f>
        <v>-29.695542691564015</v>
      </c>
      <c r="I88" s="100"/>
      <c r="J88" s="274">
        <f t="shared" si="22"/>
        <v>8.508751487554167E-2</v>
      </c>
      <c r="K88" s="275">
        <f>IFERROR(($C:$C-$D:$D-$N:$N),"N/A")</f>
        <v>-29.695542691564015</v>
      </c>
      <c r="L88" s="100"/>
      <c r="M88" s="283">
        <v>23</v>
      </c>
      <c r="N88" s="107">
        <v>-349</v>
      </c>
      <c r="O88" s="107">
        <v>-350</v>
      </c>
      <c r="P88" s="107">
        <v>-309</v>
      </c>
      <c r="Q88" s="107">
        <v>-401</v>
      </c>
    </row>
    <row r="89" spans="1:21" ht="13">
      <c r="A89" s="247" t="s">
        <v>163</v>
      </c>
      <c r="B89" s="36" t="s">
        <v>42</v>
      </c>
      <c r="C89" s="111">
        <v>0</v>
      </c>
      <c r="D89" s="111">
        <v>0</v>
      </c>
      <c r="E89" s="111">
        <f t="shared" si="20"/>
        <v>0</v>
      </c>
      <c r="G89" s="276"/>
      <c r="H89" s="277"/>
      <c r="I89" s="26"/>
      <c r="J89" s="276"/>
      <c r="K89" s="277"/>
      <c r="L89" s="26"/>
      <c r="M89" s="284"/>
      <c r="N89" s="200"/>
      <c r="O89" s="200"/>
      <c r="P89" s="200"/>
      <c r="Q89" s="200"/>
      <c r="S89" s="292"/>
      <c r="T89" s="293"/>
      <c r="U89" s="292"/>
    </row>
    <row r="90" spans="1:21" ht="13">
      <c r="A90" s="26" t="s">
        <v>164</v>
      </c>
      <c r="B90" s="33" t="s">
        <v>44</v>
      </c>
      <c r="C90" s="87">
        <v>333.67668481983998</v>
      </c>
      <c r="D90" s="304">
        <v>0</v>
      </c>
      <c r="E90" s="87">
        <f t="shared" si="20"/>
        <v>333.67668481983998</v>
      </c>
      <c r="G90" s="272">
        <f t="shared" si="21"/>
        <v>0.10856041468385369</v>
      </c>
      <c r="H90" s="273">
        <f t="shared" ref="H90:H100" si="23">IFERROR(($C:$C-$N:$N),"N/A")</f>
        <v>32.676684819839977</v>
      </c>
      <c r="I90" s="100"/>
      <c r="J90" s="272">
        <f t="shared" si="22"/>
        <v>0.10856041468385369</v>
      </c>
      <c r="K90" s="273">
        <f t="shared" ref="K90:K100" si="24">IFERROR(($C:$C-$D:$D-$N:$N),"N/A")</f>
        <v>32.676684819839977</v>
      </c>
      <c r="L90" s="100"/>
      <c r="M90" s="282">
        <v>23</v>
      </c>
      <c r="N90" s="87">
        <v>301</v>
      </c>
      <c r="O90" s="87">
        <v>304</v>
      </c>
      <c r="P90" s="87">
        <v>381</v>
      </c>
      <c r="Q90" s="87">
        <v>243</v>
      </c>
    </row>
    <row r="91" spans="1:21" ht="13">
      <c r="A91" s="26" t="s">
        <v>165</v>
      </c>
      <c r="B91" s="34" t="s">
        <v>46</v>
      </c>
      <c r="C91" s="85">
        <v>-2.91811033679314</v>
      </c>
      <c r="D91" s="296">
        <v>0</v>
      </c>
      <c r="E91" s="85">
        <f t="shared" si="20"/>
        <v>-2.91811033679314</v>
      </c>
      <c r="G91" s="274">
        <f t="shared" si="21"/>
        <v>-2.7296554402286621E-2</v>
      </c>
      <c r="H91" s="275">
        <f t="shared" si="23"/>
        <v>8.1889663206859975E-2</v>
      </c>
      <c r="I91" s="100"/>
      <c r="J91" s="274">
        <f t="shared" si="22"/>
        <v>-2.7296554402286621E-2</v>
      </c>
      <c r="K91" s="275">
        <f t="shared" si="24"/>
        <v>8.1889663206859975E-2</v>
      </c>
      <c r="L91" s="100"/>
      <c r="M91" s="283">
        <v>23</v>
      </c>
      <c r="N91" s="85">
        <v>-3</v>
      </c>
      <c r="O91" s="85">
        <v>-3</v>
      </c>
      <c r="P91" s="85">
        <v>0</v>
      </c>
      <c r="Q91" s="85">
        <v>-14</v>
      </c>
    </row>
    <row r="92" spans="1:21" ht="13">
      <c r="A92" s="26" t="s">
        <v>166</v>
      </c>
      <c r="B92" s="34" t="s">
        <v>50</v>
      </c>
      <c r="C92" s="85">
        <v>20.286614559005798</v>
      </c>
      <c r="D92" s="296">
        <v>0</v>
      </c>
      <c r="E92" s="85">
        <f t="shared" si="20"/>
        <v>20.286614559005798</v>
      </c>
      <c r="G92" s="274">
        <f t="shared" si="21"/>
        <v>0.35244097060038659</v>
      </c>
      <c r="H92" s="275">
        <f t="shared" si="23"/>
        <v>5.2866145590057982</v>
      </c>
      <c r="I92" s="100"/>
      <c r="J92" s="274">
        <f t="shared" si="22"/>
        <v>0.35244097060038659</v>
      </c>
      <c r="K92" s="275">
        <f t="shared" si="24"/>
        <v>5.2866145590057982</v>
      </c>
      <c r="L92" s="100"/>
      <c r="M92" s="283">
        <v>23</v>
      </c>
      <c r="N92" s="85">
        <v>15</v>
      </c>
      <c r="O92" s="85">
        <v>16</v>
      </c>
      <c r="P92" s="85">
        <v>19</v>
      </c>
      <c r="Q92" s="85">
        <v>4</v>
      </c>
    </row>
    <row r="93" spans="1:21" ht="13">
      <c r="A93" s="26" t="s">
        <v>167</v>
      </c>
      <c r="B93" s="34" t="s">
        <v>52</v>
      </c>
      <c r="C93" s="85">
        <v>0.78892400479411695</v>
      </c>
      <c r="D93" s="296">
        <v>0</v>
      </c>
      <c r="E93" s="85">
        <f t="shared" si="20"/>
        <v>0.78892400479411695</v>
      </c>
      <c r="G93" s="274" t="str">
        <f t="shared" si="21"/>
        <v>n.m.</v>
      </c>
      <c r="H93" s="275">
        <f t="shared" si="23"/>
        <v>2.7889240047941168</v>
      </c>
      <c r="I93" s="100"/>
      <c r="J93" s="274" t="str">
        <f t="shared" si="22"/>
        <v>n.m.</v>
      </c>
      <c r="K93" s="275">
        <f t="shared" si="24"/>
        <v>2.7889240047941168</v>
      </c>
      <c r="L93" s="100"/>
      <c r="M93" s="283">
        <v>23</v>
      </c>
      <c r="N93" s="85">
        <v>-2</v>
      </c>
      <c r="O93" s="85">
        <v>0</v>
      </c>
      <c r="P93" s="85">
        <v>1</v>
      </c>
      <c r="Q93" s="85">
        <v>-55</v>
      </c>
    </row>
    <row r="94" spans="1:21" ht="13">
      <c r="A94" s="26" t="s">
        <v>168</v>
      </c>
      <c r="B94" s="34" t="s">
        <v>54</v>
      </c>
      <c r="C94" s="85">
        <v>0</v>
      </c>
      <c r="D94" s="296">
        <v>0</v>
      </c>
      <c r="E94" s="85">
        <f t="shared" si="20"/>
        <v>0</v>
      </c>
      <c r="G94" s="274" t="str">
        <f t="shared" si="21"/>
        <v>n.m.</v>
      </c>
      <c r="H94" s="275">
        <f t="shared" si="23"/>
        <v>0</v>
      </c>
      <c r="I94" s="100"/>
      <c r="J94" s="274" t="str">
        <f t="shared" si="22"/>
        <v>n.m.</v>
      </c>
      <c r="K94" s="275">
        <f t="shared" si="24"/>
        <v>0</v>
      </c>
      <c r="L94" s="100"/>
      <c r="M94" s="283">
        <v>18</v>
      </c>
      <c r="N94" s="85">
        <v>0</v>
      </c>
      <c r="O94" s="85">
        <v>0</v>
      </c>
      <c r="P94" s="85">
        <v>0</v>
      </c>
      <c r="Q94" s="85">
        <v>0</v>
      </c>
    </row>
    <row r="95" spans="1:21" ht="13">
      <c r="A95" s="26" t="s">
        <v>169</v>
      </c>
      <c r="B95" s="33" t="s">
        <v>56</v>
      </c>
      <c r="C95" s="87">
        <v>351.83411304684603</v>
      </c>
      <c r="D95" s="304">
        <v>0</v>
      </c>
      <c r="E95" s="87">
        <f t="shared" si="20"/>
        <v>351.83411304684603</v>
      </c>
      <c r="G95" s="272">
        <f t="shared" si="21"/>
        <v>0.13494875176401955</v>
      </c>
      <c r="H95" s="273">
        <f t="shared" si="23"/>
        <v>41.834113046846028</v>
      </c>
      <c r="I95" s="100"/>
      <c r="J95" s="272">
        <f t="shared" si="22"/>
        <v>0.13494875176401955</v>
      </c>
      <c r="K95" s="273">
        <f t="shared" si="24"/>
        <v>41.834113046846028</v>
      </c>
      <c r="L95" s="100"/>
      <c r="M95" s="282">
        <v>23</v>
      </c>
      <c r="N95" s="87">
        <v>310</v>
      </c>
      <c r="O95" s="87">
        <v>309</v>
      </c>
      <c r="P95" s="87">
        <v>375</v>
      </c>
      <c r="Q95" s="87">
        <v>256</v>
      </c>
    </row>
    <row r="96" spans="1:21" ht="13">
      <c r="A96" s="26" t="s">
        <v>170</v>
      </c>
      <c r="B96" s="34" t="s">
        <v>58</v>
      </c>
      <c r="C96" s="85">
        <v>-84.132985276949</v>
      </c>
      <c r="D96" s="296">
        <v>0</v>
      </c>
      <c r="E96" s="85">
        <f t="shared" si="20"/>
        <v>-84.132985276949</v>
      </c>
      <c r="G96" s="274">
        <f t="shared" si="21"/>
        <v>1.3650425023481905E-2</v>
      </c>
      <c r="H96" s="275">
        <f t="shared" si="23"/>
        <v>-1.1329852769490003</v>
      </c>
      <c r="I96" s="100"/>
      <c r="J96" s="274">
        <f t="shared" si="22"/>
        <v>1.3650425023481905E-2</v>
      </c>
      <c r="K96" s="275">
        <f t="shared" si="24"/>
        <v>-1.1329852769490003</v>
      </c>
      <c r="L96" s="100"/>
      <c r="M96" s="283">
        <v>23</v>
      </c>
      <c r="N96" s="85">
        <v>-83</v>
      </c>
      <c r="O96" s="85">
        <v>-82</v>
      </c>
      <c r="P96" s="85">
        <v>-64</v>
      </c>
      <c r="Q96" s="85">
        <v>-96</v>
      </c>
    </row>
    <row r="97" spans="1:21" ht="13">
      <c r="A97" s="26" t="s">
        <v>171</v>
      </c>
      <c r="B97" s="34" t="s">
        <v>60</v>
      </c>
      <c r="C97" s="85">
        <v>0</v>
      </c>
      <c r="D97" s="296">
        <v>0</v>
      </c>
      <c r="E97" s="85">
        <f t="shared" si="20"/>
        <v>0</v>
      </c>
      <c r="G97" s="274" t="str">
        <f t="shared" si="21"/>
        <v>n.m.</v>
      </c>
      <c r="H97" s="275">
        <f t="shared" si="23"/>
        <v>0</v>
      </c>
      <c r="I97" s="100"/>
      <c r="J97" s="274" t="str">
        <f t="shared" si="22"/>
        <v>n.m.</v>
      </c>
      <c r="K97" s="275">
        <f t="shared" si="24"/>
        <v>0</v>
      </c>
      <c r="L97" s="100"/>
      <c r="M97" s="283">
        <v>20</v>
      </c>
      <c r="N97" s="85">
        <v>0</v>
      </c>
      <c r="O97" s="85">
        <v>0</v>
      </c>
      <c r="P97" s="85">
        <v>0</v>
      </c>
      <c r="Q97" s="85">
        <v>0</v>
      </c>
    </row>
    <row r="98" spans="1:21" ht="13">
      <c r="A98" s="26" t="s">
        <v>172</v>
      </c>
      <c r="B98" s="33" t="s">
        <v>62</v>
      </c>
      <c r="C98" s="87">
        <v>267.70112776989703</v>
      </c>
      <c r="D98" s="304">
        <v>0</v>
      </c>
      <c r="E98" s="87">
        <f t="shared" si="20"/>
        <v>267.70112776989703</v>
      </c>
      <c r="G98" s="272">
        <f t="shared" si="21"/>
        <v>0.17930012233434822</v>
      </c>
      <c r="H98" s="273">
        <f t="shared" si="23"/>
        <v>40.701127769897028</v>
      </c>
      <c r="I98" s="100"/>
      <c r="J98" s="272">
        <f t="shared" si="22"/>
        <v>0.17930012233434822</v>
      </c>
      <c r="K98" s="273">
        <f t="shared" si="24"/>
        <v>40.701127769897028</v>
      </c>
      <c r="L98" s="100"/>
      <c r="M98" s="282">
        <v>23</v>
      </c>
      <c r="N98" s="87">
        <v>227</v>
      </c>
      <c r="O98" s="87">
        <v>230</v>
      </c>
      <c r="P98" s="87">
        <v>282</v>
      </c>
      <c r="Q98" s="87">
        <v>182</v>
      </c>
    </row>
    <row r="99" spans="1:21" ht="13">
      <c r="A99" s="26" t="s">
        <v>173</v>
      </c>
      <c r="B99" s="34" t="s">
        <v>64</v>
      </c>
      <c r="C99" s="85">
        <v>-87.372036308397995</v>
      </c>
      <c r="D99" s="296">
        <v>0</v>
      </c>
      <c r="E99" s="85">
        <f t="shared" si="20"/>
        <v>-87.372036308397995</v>
      </c>
      <c r="G99" s="274">
        <f t="shared" si="21"/>
        <v>0.21350050428330558</v>
      </c>
      <c r="H99" s="275">
        <f t="shared" si="23"/>
        <v>-15.372036308397995</v>
      </c>
      <c r="I99" s="100"/>
      <c r="J99" s="274">
        <f t="shared" si="22"/>
        <v>0.21350050428330558</v>
      </c>
      <c r="K99" s="275">
        <f t="shared" si="24"/>
        <v>-15.372036308397995</v>
      </c>
      <c r="L99" s="100"/>
      <c r="M99" s="283">
        <v>23</v>
      </c>
      <c r="N99" s="85">
        <v>-72</v>
      </c>
      <c r="O99" s="85">
        <v>-73</v>
      </c>
      <c r="P99" s="85">
        <v>-61</v>
      </c>
      <c r="Q99" s="85">
        <v>-89</v>
      </c>
    </row>
    <row r="100" spans="1:21" ht="13">
      <c r="A100" s="26" t="s">
        <v>174</v>
      </c>
      <c r="B100" s="41" t="s">
        <v>66</v>
      </c>
      <c r="C100" s="88">
        <v>180.32909146150001</v>
      </c>
      <c r="D100" s="305">
        <v>0</v>
      </c>
      <c r="E100" s="88">
        <f t="shared" si="20"/>
        <v>180.32909146150001</v>
      </c>
      <c r="G100" s="278">
        <f t="shared" si="21"/>
        <v>0.16341349329999999</v>
      </c>
      <c r="H100" s="279">
        <f t="shared" si="23"/>
        <v>25.329091461500013</v>
      </c>
      <c r="I100" s="100"/>
      <c r="J100" s="278">
        <f t="shared" si="22"/>
        <v>0.16341349329999999</v>
      </c>
      <c r="K100" s="279">
        <f t="shared" si="24"/>
        <v>25.329091461500013</v>
      </c>
      <c r="L100" s="100"/>
      <c r="M100" s="285">
        <v>23</v>
      </c>
      <c r="N100" s="88">
        <v>155</v>
      </c>
      <c r="O100" s="88">
        <v>157</v>
      </c>
      <c r="P100" s="88">
        <v>193</v>
      </c>
      <c r="Q100" s="88">
        <v>108</v>
      </c>
    </row>
    <row r="101" spans="1:21" ht="13">
      <c r="A101" s="26"/>
      <c r="C101" s="100"/>
      <c r="D101" s="26"/>
      <c r="E101" s="100"/>
      <c r="G101" s="261"/>
      <c r="H101" s="100"/>
      <c r="I101" s="100"/>
      <c r="J101" s="261"/>
      <c r="K101" s="100"/>
      <c r="L101" s="100"/>
      <c r="M101" s="100"/>
      <c r="N101" s="100"/>
      <c r="O101" s="100"/>
      <c r="P101" s="100"/>
      <c r="Q101" s="100"/>
    </row>
    <row r="102" spans="1:21" ht="13">
      <c r="A102" s="26"/>
      <c r="C102" s="100"/>
      <c r="D102" s="26"/>
      <c r="E102" s="100"/>
      <c r="G102" s="261"/>
      <c r="H102" s="100"/>
      <c r="I102" s="100"/>
      <c r="J102" s="261"/>
      <c r="K102" s="100"/>
      <c r="L102" s="100"/>
      <c r="M102" s="100"/>
      <c r="N102" s="100"/>
      <c r="O102" s="100"/>
      <c r="P102" s="100"/>
      <c r="Q102" s="100"/>
    </row>
    <row r="103" spans="1:21" ht="16" thickBot="1">
      <c r="A103" s="26"/>
      <c r="B103" s="114" t="s">
        <v>175</v>
      </c>
      <c r="C103" s="115"/>
      <c r="D103" s="300"/>
      <c r="E103" s="115"/>
      <c r="G103" s="328"/>
      <c r="H103" s="115"/>
      <c r="I103" s="115"/>
      <c r="J103" s="328"/>
      <c r="K103" s="115"/>
      <c r="L103" s="115"/>
      <c r="M103" s="115"/>
      <c r="N103" s="115"/>
      <c r="O103" s="115"/>
      <c r="P103" s="115"/>
      <c r="Q103" s="115"/>
    </row>
    <row r="104" spans="1:21" ht="15.5">
      <c r="A104" s="26"/>
      <c r="B104" s="251"/>
      <c r="C104" s="301"/>
      <c r="D104" s="120"/>
      <c r="E104" s="301"/>
      <c r="G104" s="329"/>
      <c r="H104" s="301"/>
      <c r="I104" s="301"/>
      <c r="J104" s="329"/>
      <c r="K104" s="301"/>
      <c r="L104" s="301"/>
      <c r="M104" s="301"/>
      <c r="N104" s="301"/>
      <c r="O104" s="301"/>
      <c r="P104" s="301"/>
      <c r="Q104" s="301"/>
    </row>
    <row r="105" spans="1:21" ht="13">
      <c r="A105" s="26"/>
      <c r="B105" s="252"/>
      <c r="C105" s="252" t="str">
        <f>C$18</f>
        <v>Stated</v>
      </c>
      <c r="D105" s="302" t="str">
        <f>D$18</f>
        <v>Specific items</v>
      </c>
      <c r="E105" s="252" t="str">
        <f>E$18</f>
        <v>Underlying</v>
      </c>
      <c r="G105" s="330" t="str">
        <f>G$18</f>
        <v>Stated vs. MEAN</v>
      </c>
      <c r="H105" s="331"/>
      <c r="I105" s="100"/>
      <c r="J105" s="330" t="str">
        <f>J$18</f>
        <v>Underlying vs. MEAN</v>
      </c>
      <c r="K105" s="331"/>
      <c r="L105" s="100"/>
      <c r="M105" s="254"/>
      <c r="N105" s="117" t="str">
        <f>N$18</f>
        <v>MEAN</v>
      </c>
      <c r="O105" s="252" t="str">
        <f>O$18</f>
        <v>MEDIAN</v>
      </c>
      <c r="P105" s="252" t="str">
        <f>P$18</f>
        <v>MAX</v>
      </c>
      <c r="Q105" s="252" t="str">
        <f>Q$18</f>
        <v>MIN</v>
      </c>
    </row>
    <row r="106" spans="1:21" ht="13">
      <c r="A106" s="26"/>
      <c r="B106" s="116" t="str">
        <f>B$19</f>
        <v>€m</v>
      </c>
      <c r="C106" s="117" t="str">
        <f>C$19</f>
        <v>Q4-20</v>
      </c>
      <c r="D106" s="303" t="str">
        <f>D$19</f>
        <v>Q4-20</v>
      </c>
      <c r="E106" s="117" t="str">
        <f>E$19</f>
        <v>Q4-20</v>
      </c>
      <c r="G106" s="332" t="str">
        <f>G$19</f>
        <v>(%)</v>
      </c>
      <c r="H106" s="117" t="str">
        <f>H$19</f>
        <v>€m</v>
      </c>
      <c r="I106" s="100"/>
      <c r="J106" s="332" t="str">
        <f>J$19</f>
        <v>(%)</v>
      </c>
      <c r="K106" s="117" t="str">
        <f>K$19</f>
        <v>€m</v>
      </c>
      <c r="L106" s="100"/>
      <c r="M106" s="252" t="str">
        <f>M$19</f>
        <v>#</v>
      </c>
      <c r="N106" s="117" t="str">
        <f>N$19</f>
        <v>4Q20E</v>
      </c>
      <c r="O106" s="117" t="str">
        <f>O$19</f>
        <v>4Q20E</v>
      </c>
      <c r="P106" s="117" t="str">
        <f>P$19</f>
        <v>4Q20E</v>
      </c>
      <c r="Q106" s="117" t="str">
        <f>Q$19</f>
        <v>4Q20E</v>
      </c>
    </row>
    <row r="107" spans="1:21" ht="13">
      <c r="A107" s="26"/>
      <c r="B107" s="31"/>
      <c r="C107" s="100"/>
      <c r="D107" s="26"/>
      <c r="E107" s="100"/>
      <c r="G107" s="261"/>
      <c r="H107" s="100"/>
      <c r="I107" s="100"/>
      <c r="J107" s="261"/>
      <c r="K107" s="100"/>
      <c r="L107" s="100"/>
      <c r="M107" s="100"/>
      <c r="N107" s="100"/>
      <c r="O107" s="100"/>
      <c r="P107" s="100"/>
      <c r="Q107" s="100"/>
    </row>
    <row r="108" spans="1:21" ht="13">
      <c r="A108" s="26" t="s">
        <v>176</v>
      </c>
      <c r="B108" s="33" t="s">
        <v>38</v>
      </c>
      <c r="C108" s="104">
        <v>219.374</v>
      </c>
      <c r="D108" s="266">
        <v>0</v>
      </c>
      <c r="E108" s="87">
        <f t="shared" ref="E108:E121" si="25">(C108-D108)</f>
        <v>219.374</v>
      </c>
      <c r="G108" s="272">
        <f t="shared" ref="G108:G121" si="26">IF(ISERROR(C108/N108-1),IF($B$2="FR","ns","n.m."),IF(C108/N108-1&gt;100%,"x "&amp;(ROUND(C108/N108,1)),IF(C108/N108-1&lt;-100%,IF($B$2="FR","ns","n.m."),C108/N108-1)))</f>
        <v>8.0660098522167489E-2</v>
      </c>
      <c r="H108" s="273">
        <f>IFERROR(($C:$C-$N:$N),"N/A")</f>
        <v>16.373999999999995</v>
      </c>
      <c r="I108" s="100"/>
      <c r="J108" s="272">
        <f t="shared" ref="J108:J121" si="27">IF(ISERROR((C108-D108)/N108-1),IF($B$2="FR","ns","n.m."),IF((C108-D108)/N108-1&gt;100%,"x "&amp;(ROUND((C108-D108)/N108,1)),IF((C108-D108)/N108-1&lt;-100%,IF($B$2="FR","ns","n.m."),(C108-D108)/N108-1)))</f>
        <v>8.0660098522167489E-2</v>
      </c>
      <c r="K108" s="273">
        <f>IFERROR(($C:$C-$D:$D-$N:$N),"N/A")</f>
        <v>16.373999999999995</v>
      </c>
      <c r="L108" s="100"/>
      <c r="M108" s="282">
        <v>23</v>
      </c>
      <c r="N108" s="87">
        <v>203</v>
      </c>
      <c r="O108" s="87">
        <v>202</v>
      </c>
      <c r="P108" s="87">
        <v>220</v>
      </c>
      <c r="Q108" s="87">
        <v>192</v>
      </c>
    </row>
    <row r="109" spans="1:21" ht="13">
      <c r="A109" s="26" t="s">
        <v>177</v>
      </c>
      <c r="B109" s="34" t="s">
        <v>40</v>
      </c>
      <c r="C109" s="107">
        <v>-176.98400000000001</v>
      </c>
      <c r="D109" s="111">
        <v>0</v>
      </c>
      <c r="E109" s="107">
        <f t="shared" si="25"/>
        <v>-176.98400000000001</v>
      </c>
      <c r="G109" s="274">
        <f t="shared" si="26"/>
        <v>-5.7078651685392723E-3</v>
      </c>
      <c r="H109" s="275">
        <f>IFERROR(($C:$C-$N:$N),"N/A")</f>
        <v>1.0159999999999911</v>
      </c>
      <c r="I109" s="100"/>
      <c r="J109" s="274">
        <f t="shared" si="27"/>
        <v>-5.7078651685392723E-3</v>
      </c>
      <c r="K109" s="275">
        <f>IFERROR(($C:$C-$D:$D-$N:$N),"N/A")</f>
        <v>1.0159999999999911</v>
      </c>
      <c r="L109" s="100"/>
      <c r="M109" s="283">
        <v>23</v>
      </c>
      <c r="N109" s="107">
        <v>-178</v>
      </c>
      <c r="O109" s="107">
        <v>-179</v>
      </c>
      <c r="P109" s="107">
        <v>-163</v>
      </c>
      <c r="Q109" s="107">
        <v>-188</v>
      </c>
    </row>
    <row r="110" spans="1:21" ht="13">
      <c r="A110" s="247" t="s">
        <v>178</v>
      </c>
      <c r="B110" s="36" t="s">
        <v>42</v>
      </c>
      <c r="C110" s="111">
        <v>0</v>
      </c>
      <c r="D110" s="111">
        <v>0</v>
      </c>
      <c r="E110" s="111">
        <f t="shared" si="25"/>
        <v>0</v>
      </c>
      <c r="G110" s="276"/>
      <c r="H110" s="277"/>
      <c r="I110" s="26"/>
      <c r="J110" s="276"/>
      <c r="K110" s="277"/>
      <c r="L110" s="26"/>
      <c r="M110" s="284"/>
      <c r="N110" s="200"/>
      <c r="O110" s="200"/>
      <c r="P110" s="200"/>
      <c r="Q110" s="200"/>
      <c r="S110" s="292"/>
      <c r="T110" s="293"/>
      <c r="U110" s="292"/>
    </row>
    <row r="111" spans="1:21" ht="13">
      <c r="A111" s="26" t="s">
        <v>179</v>
      </c>
      <c r="B111" s="33" t="s">
        <v>44</v>
      </c>
      <c r="C111" s="87">
        <v>42.39</v>
      </c>
      <c r="D111" s="304">
        <v>0</v>
      </c>
      <c r="E111" s="87">
        <f t="shared" si="25"/>
        <v>42.39</v>
      </c>
      <c r="G111" s="272">
        <f t="shared" si="26"/>
        <v>0.6956</v>
      </c>
      <c r="H111" s="273">
        <f t="shared" ref="H111:H121" si="28">IFERROR(($C:$C-$N:$N),"N/A")</f>
        <v>17.39</v>
      </c>
      <c r="I111" s="100"/>
      <c r="J111" s="272">
        <f t="shared" si="27"/>
        <v>0.6956</v>
      </c>
      <c r="K111" s="273">
        <f t="shared" ref="K111:K121" si="29">IFERROR(($C:$C-$D:$D-$N:$N),"N/A")</f>
        <v>17.39</v>
      </c>
      <c r="L111" s="100"/>
      <c r="M111" s="282">
        <v>23</v>
      </c>
      <c r="N111" s="87">
        <v>25</v>
      </c>
      <c r="O111" s="87">
        <v>25</v>
      </c>
      <c r="P111" s="87">
        <v>41</v>
      </c>
      <c r="Q111" s="87">
        <v>9</v>
      </c>
    </row>
    <row r="112" spans="1:21" ht="13">
      <c r="A112" s="26" t="s">
        <v>180</v>
      </c>
      <c r="B112" s="34" t="s">
        <v>46</v>
      </c>
      <c r="C112" s="85">
        <v>-20.635999999999999</v>
      </c>
      <c r="D112" s="296">
        <v>0</v>
      </c>
      <c r="E112" s="85">
        <f t="shared" si="25"/>
        <v>-20.635999999999999</v>
      </c>
      <c r="G112" s="274" t="str">
        <f t="shared" si="26"/>
        <v>x 20,6</v>
      </c>
      <c r="H112" s="275">
        <f t="shared" si="28"/>
        <v>-19.635999999999999</v>
      </c>
      <c r="I112" s="100"/>
      <c r="J112" s="274" t="str">
        <f t="shared" si="27"/>
        <v>x 20,6</v>
      </c>
      <c r="K112" s="275">
        <f t="shared" si="29"/>
        <v>-19.635999999999999</v>
      </c>
      <c r="L112" s="100"/>
      <c r="M112" s="283">
        <v>23</v>
      </c>
      <c r="N112" s="85">
        <v>-1</v>
      </c>
      <c r="O112" s="85">
        <v>-1</v>
      </c>
      <c r="P112" s="85">
        <v>2</v>
      </c>
      <c r="Q112" s="85">
        <v>-5</v>
      </c>
    </row>
    <row r="113" spans="1:17" ht="13">
      <c r="A113" s="26" t="s">
        <v>181</v>
      </c>
      <c r="B113" s="34" t="s">
        <v>50</v>
      </c>
      <c r="C113" s="85">
        <v>0</v>
      </c>
      <c r="D113" s="296">
        <v>0</v>
      </c>
      <c r="E113" s="85">
        <f t="shared" si="25"/>
        <v>0</v>
      </c>
      <c r="G113" s="274" t="str">
        <f t="shared" si="26"/>
        <v>n.m.</v>
      </c>
      <c r="H113" s="275">
        <f t="shared" si="28"/>
        <v>0</v>
      </c>
      <c r="I113" s="100"/>
      <c r="J113" s="274" t="str">
        <f t="shared" si="27"/>
        <v>n.m.</v>
      </c>
      <c r="K113" s="275">
        <f t="shared" si="29"/>
        <v>0</v>
      </c>
      <c r="L113" s="100"/>
      <c r="M113" s="283">
        <v>23</v>
      </c>
      <c r="N113" s="85">
        <v>0</v>
      </c>
      <c r="O113" s="85">
        <v>0</v>
      </c>
      <c r="P113" s="85">
        <v>0</v>
      </c>
      <c r="Q113" s="85">
        <v>0</v>
      </c>
    </row>
    <row r="114" spans="1:17" ht="13">
      <c r="A114" s="26" t="s">
        <v>182</v>
      </c>
      <c r="B114" s="34" t="s">
        <v>52</v>
      </c>
      <c r="C114" s="85">
        <v>0.09</v>
      </c>
      <c r="D114" s="296">
        <v>0</v>
      </c>
      <c r="E114" s="85">
        <f t="shared" si="25"/>
        <v>0.09</v>
      </c>
      <c r="G114" s="274" t="str">
        <f t="shared" si="26"/>
        <v>n.m.</v>
      </c>
      <c r="H114" s="275">
        <f t="shared" si="28"/>
        <v>0.09</v>
      </c>
      <c r="I114" s="100"/>
      <c r="J114" s="274" t="str">
        <f t="shared" si="27"/>
        <v>n.m.</v>
      </c>
      <c r="K114" s="275">
        <f t="shared" si="29"/>
        <v>0.09</v>
      </c>
      <c r="L114" s="100"/>
      <c r="M114" s="283">
        <v>23</v>
      </c>
      <c r="N114" s="85">
        <v>0</v>
      </c>
      <c r="O114" s="85">
        <v>0</v>
      </c>
      <c r="P114" s="85">
        <v>5</v>
      </c>
      <c r="Q114" s="85">
        <v>0</v>
      </c>
    </row>
    <row r="115" spans="1:17" ht="13">
      <c r="A115" s="26" t="s">
        <v>183</v>
      </c>
      <c r="B115" s="34" t="s">
        <v>54</v>
      </c>
      <c r="C115" s="85">
        <v>0</v>
      </c>
      <c r="D115" s="296">
        <v>0</v>
      </c>
      <c r="E115" s="85">
        <f t="shared" si="25"/>
        <v>0</v>
      </c>
      <c r="G115" s="274" t="str">
        <f t="shared" si="26"/>
        <v>n.m.</v>
      </c>
      <c r="H115" s="275">
        <f t="shared" si="28"/>
        <v>0</v>
      </c>
      <c r="I115" s="100"/>
      <c r="J115" s="274" t="str">
        <f t="shared" si="27"/>
        <v>n.m.</v>
      </c>
      <c r="K115" s="275">
        <f t="shared" si="29"/>
        <v>0</v>
      </c>
      <c r="L115" s="100"/>
      <c r="M115" s="283">
        <v>18</v>
      </c>
      <c r="N115" s="85">
        <v>0</v>
      </c>
      <c r="O115" s="85">
        <v>0</v>
      </c>
      <c r="P115" s="85">
        <v>0</v>
      </c>
      <c r="Q115" s="85">
        <v>0</v>
      </c>
    </row>
    <row r="116" spans="1:17" ht="13">
      <c r="A116" s="26" t="s">
        <v>184</v>
      </c>
      <c r="B116" s="33" t="s">
        <v>56</v>
      </c>
      <c r="C116" s="87">
        <v>21.844000000000001</v>
      </c>
      <c r="D116" s="304">
        <v>0</v>
      </c>
      <c r="E116" s="87">
        <f t="shared" si="25"/>
        <v>21.844000000000001</v>
      </c>
      <c r="G116" s="272">
        <f t="shared" si="26"/>
        <v>-5.0260869565217359E-2</v>
      </c>
      <c r="H116" s="273">
        <f t="shared" si="28"/>
        <v>-1.1559999999999988</v>
      </c>
      <c r="I116" s="100"/>
      <c r="J116" s="272">
        <f t="shared" si="27"/>
        <v>-5.0260869565217359E-2</v>
      </c>
      <c r="K116" s="273">
        <f t="shared" si="29"/>
        <v>-1.1559999999999988</v>
      </c>
      <c r="L116" s="100"/>
      <c r="M116" s="282">
        <v>23</v>
      </c>
      <c r="N116" s="87">
        <v>23</v>
      </c>
      <c r="O116" s="87">
        <v>24</v>
      </c>
      <c r="P116" s="87">
        <v>39</v>
      </c>
      <c r="Q116" s="87">
        <v>6</v>
      </c>
    </row>
    <row r="117" spans="1:17" ht="13">
      <c r="A117" s="26" t="s">
        <v>185</v>
      </c>
      <c r="B117" s="34" t="s">
        <v>58</v>
      </c>
      <c r="C117" s="85">
        <v>-4.0720000000000001</v>
      </c>
      <c r="D117" s="296">
        <v>0</v>
      </c>
      <c r="E117" s="85">
        <f t="shared" si="25"/>
        <v>-4.0720000000000001</v>
      </c>
      <c r="G117" s="274">
        <f t="shared" si="26"/>
        <v>-0.18559999999999999</v>
      </c>
      <c r="H117" s="275">
        <f t="shared" si="28"/>
        <v>0.92799999999999994</v>
      </c>
      <c r="I117" s="100"/>
      <c r="J117" s="274">
        <f t="shared" si="27"/>
        <v>-0.18559999999999999</v>
      </c>
      <c r="K117" s="275">
        <f t="shared" si="29"/>
        <v>0.92799999999999994</v>
      </c>
      <c r="L117" s="100"/>
      <c r="M117" s="283">
        <v>23</v>
      </c>
      <c r="N117" s="85">
        <v>-5</v>
      </c>
      <c r="O117" s="85">
        <v>-5</v>
      </c>
      <c r="P117" s="85">
        <v>-1</v>
      </c>
      <c r="Q117" s="85">
        <v>-10</v>
      </c>
    </row>
    <row r="118" spans="1:17" ht="13">
      <c r="A118" s="26" t="s">
        <v>186</v>
      </c>
      <c r="B118" s="34" t="s">
        <v>60</v>
      </c>
      <c r="C118" s="85">
        <v>-23.515999999999998</v>
      </c>
      <c r="D118" s="296">
        <v>-23.515999999999998</v>
      </c>
      <c r="E118" s="85">
        <f t="shared" si="25"/>
        <v>0</v>
      </c>
      <c r="G118" s="274" t="str">
        <f t="shared" si="26"/>
        <v>n.m.</v>
      </c>
      <c r="H118" s="275">
        <f t="shared" si="28"/>
        <v>-23.515999999999998</v>
      </c>
      <c r="I118" s="100"/>
      <c r="J118" s="274" t="str">
        <f t="shared" si="27"/>
        <v>n.m.</v>
      </c>
      <c r="K118" s="275">
        <f t="shared" si="29"/>
        <v>0</v>
      </c>
      <c r="L118" s="100"/>
      <c r="M118" s="283">
        <v>20</v>
      </c>
      <c r="N118" s="85">
        <v>0</v>
      </c>
      <c r="O118" s="85">
        <v>0</v>
      </c>
      <c r="P118" s="85">
        <v>0</v>
      </c>
      <c r="Q118" s="85">
        <v>0</v>
      </c>
    </row>
    <row r="119" spans="1:17" ht="13">
      <c r="A119" s="26" t="s">
        <v>187</v>
      </c>
      <c r="B119" s="33" t="s">
        <v>62</v>
      </c>
      <c r="C119" s="87">
        <v>-5.7439999999999998</v>
      </c>
      <c r="D119" s="304">
        <v>-23.515999999999998</v>
      </c>
      <c r="E119" s="87">
        <f t="shared" si="25"/>
        <v>17.771999999999998</v>
      </c>
      <c r="G119" s="272" t="str">
        <f t="shared" si="26"/>
        <v>n.m.</v>
      </c>
      <c r="H119" s="273">
        <f t="shared" si="28"/>
        <v>-23.744</v>
      </c>
      <c r="I119" s="100"/>
      <c r="J119" s="272">
        <f t="shared" si="27"/>
        <v>-1.2666666666666715E-2</v>
      </c>
      <c r="K119" s="273">
        <f t="shared" si="29"/>
        <v>-0.22800000000000153</v>
      </c>
      <c r="L119" s="100"/>
      <c r="M119" s="282">
        <v>23</v>
      </c>
      <c r="N119" s="87">
        <v>18</v>
      </c>
      <c r="O119" s="87">
        <v>19</v>
      </c>
      <c r="P119" s="87">
        <v>29</v>
      </c>
      <c r="Q119" s="87">
        <v>5</v>
      </c>
    </row>
    <row r="120" spans="1:17" ht="13">
      <c r="A120" s="26" t="s">
        <v>188</v>
      </c>
      <c r="B120" s="34" t="s">
        <v>64</v>
      </c>
      <c r="C120" s="85">
        <v>-1.7629999999999999</v>
      </c>
      <c r="D120" s="296">
        <v>0.52400000000000002</v>
      </c>
      <c r="E120" s="85">
        <f t="shared" si="25"/>
        <v>-2.2869999999999999</v>
      </c>
      <c r="G120" s="274">
        <f t="shared" si="26"/>
        <v>-0.55925000000000002</v>
      </c>
      <c r="H120" s="275">
        <f t="shared" si="28"/>
        <v>2.2370000000000001</v>
      </c>
      <c r="I120" s="100"/>
      <c r="J120" s="274">
        <f t="shared" si="27"/>
        <v>-0.42825000000000002</v>
      </c>
      <c r="K120" s="275">
        <f t="shared" si="29"/>
        <v>1.7130000000000001</v>
      </c>
      <c r="L120" s="100"/>
      <c r="M120" s="283">
        <v>23</v>
      </c>
      <c r="N120" s="85">
        <v>-4</v>
      </c>
      <c r="O120" s="85">
        <v>-3</v>
      </c>
      <c r="P120" s="85">
        <v>-1</v>
      </c>
      <c r="Q120" s="85">
        <v>-11</v>
      </c>
    </row>
    <row r="121" spans="1:17" ht="13">
      <c r="A121" s="26" t="s">
        <v>189</v>
      </c>
      <c r="B121" s="41" t="s">
        <v>66</v>
      </c>
      <c r="C121" s="88">
        <v>-7.5069999999999997</v>
      </c>
      <c r="D121" s="305">
        <v>-22.991999999999997</v>
      </c>
      <c r="E121" s="88">
        <f t="shared" si="25"/>
        <v>15.484999999999998</v>
      </c>
      <c r="G121" s="278" t="str">
        <f t="shared" si="26"/>
        <v>n.m.</v>
      </c>
      <c r="H121" s="279">
        <f t="shared" si="28"/>
        <v>-21.506999999999998</v>
      </c>
      <c r="I121" s="100"/>
      <c r="J121" s="278">
        <f t="shared" si="27"/>
        <v>0.10607142857142837</v>
      </c>
      <c r="K121" s="279">
        <f t="shared" si="29"/>
        <v>1.4849999999999977</v>
      </c>
      <c r="L121" s="100"/>
      <c r="M121" s="285">
        <v>23</v>
      </c>
      <c r="N121" s="88">
        <v>14</v>
      </c>
      <c r="O121" s="88">
        <v>15</v>
      </c>
      <c r="P121" s="88">
        <v>26</v>
      </c>
      <c r="Q121" s="88">
        <v>4</v>
      </c>
    </row>
    <row r="122" spans="1:17" ht="13">
      <c r="A122" s="26"/>
      <c r="C122" s="100"/>
      <c r="D122" s="26"/>
      <c r="E122" s="100"/>
      <c r="G122" s="261"/>
      <c r="H122" s="100"/>
      <c r="I122" s="100"/>
      <c r="J122" s="261"/>
      <c r="K122" s="100"/>
      <c r="L122" s="100"/>
      <c r="M122" s="100"/>
      <c r="N122" s="100"/>
      <c r="O122" s="100"/>
      <c r="P122" s="100"/>
      <c r="Q122" s="100"/>
    </row>
    <row r="123" spans="1:17" ht="13">
      <c r="A123" s="26"/>
      <c r="C123" s="119"/>
      <c r="D123" s="119"/>
      <c r="E123" s="119"/>
      <c r="G123" s="261"/>
      <c r="H123" s="100"/>
      <c r="I123" s="100"/>
      <c r="J123" s="261"/>
      <c r="K123" s="100"/>
      <c r="L123" s="100"/>
      <c r="M123" s="119"/>
      <c r="N123" s="119"/>
      <c r="O123" s="119"/>
      <c r="P123" s="119"/>
      <c r="Q123" s="119"/>
    </row>
    <row r="124" spans="1:17" ht="16" thickBot="1">
      <c r="A124" s="26"/>
      <c r="B124" s="29" t="s">
        <v>190</v>
      </c>
      <c r="C124" s="102"/>
      <c r="D124" s="306"/>
      <c r="E124" s="102"/>
      <c r="G124" s="262"/>
      <c r="H124" s="102"/>
      <c r="I124" s="102"/>
      <c r="J124" s="262"/>
      <c r="K124" s="102"/>
      <c r="L124" s="102"/>
      <c r="M124" s="102"/>
      <c r="N124" s="102"/>
      <c r="O124" s="102"/>
      <c r="P124" s="102"/>
      <c r="Q124" s="102"/>
    </row>
    <row r="125" spans="1:17" ht="15.5">
      <c r="A125" s="26"/>
      <c r="B125" s="249"/>
      <c r="C125" s="301"/>
      <c r="D125" s="120"/>
      <c r="E125" s="301"/>
      <c r="G125" s="329"/>
      <c r="H125" s="301"/>
      <c r="I125" s="301"/>
      <c r="J125" s="329"/>
      <c r="K125" s="301"/>
      <c r="L125" s="301"/>
      <c r="M125" s="301"/>
      <c r="N125" s="301"/>
      <c r="O125" s="301"/>
      <c r="P125" s="301"/>
      <c r="Q125" s="301"/>
    </row>
    <row r="126" spans="1:17" ht="13">
      <c r="A126" s="26"/>
      <c r="B126" s="250"/>
      <c r="C126" s="250" t="str">
        <f>C$18</f>
        <v>Stated</v>
      </c>
      <c r="D126" s="263" t="str">
        <f>D$18</f>
        <v>Specific items</v>
      </c>
      <c r="E126" s="250" t="str">
        <f>E$18</f>
        <v>Underlying</v>
      </c>
      <c r="G126" s="325" t="str">
        <f>G$18</f>
        <v>Stated vs. MEAN</v>
      </c>
      <c r="H126" s="270"/>
      <c r="I126" s="100"/>
      <c r="J126" s="325" t="str">
        <f>J$18</f>
        <v>Underlying vs. MEAN</v>
      </c>
      <c r="K126" s="270"/>
      <c r="L126" s="100"/>
      <c r="M126" s="255"/>
      <c r="N126" s="250" t="str">
        <f>N$18</f>
        <v>MEAN</v>
      </c>
      <c r="O126" s="250" t="str">
        <f>O$18</f>
        <v>MEDIAN</v>
      </c>
      <c r="P126" s="250" t="str">
        <f>P$18</f>
        <v>MAX</v>
      </c>
      <c r="Q126" s="250" t="str">
        <f>Q$18</f>
        <v>MIN</v>
      </c>
    </row>
    <row r="127" spans="1:17" ht="13">
      <c r="A127" s="26"/>
      <c r="B127" s="30" t="str">
        <f>B$19</f>
        <v>€m</v>
      </c>
      <c r="C127" s="70" t="str">
        <f>C$19</f>
        <v>Q4-20</v>
      </c>
      <c r="D127" s="265" t="str">
        <f>D$19</f>
        <v>Q4-20</v>
      </c>
      <c r="E127" s="70" t="str">
        <f>E$19</f>
        <v>Q4-20</v>
      </c>
      <c r="G127" s="271" t="str">
        <f>G$19</f>
        <v>(%)</v>
      </c>
      <c r="H127" s="70" t="str">
        <f>H$19</f>
        <v>€m</v>
      </c>
      <c r="I127" s="100"/>
      <c r="J127" s="271" t="str">
        <f>J$19</f>
        <v>(%)</v>
      </c>
      <c r="K127" s="70" t="str">
        <f>K$19</f>
        <v>€m</v>
      </c>
      <c r="L127" s="100"/>
      <c r="M127" s="255" t="str">
        <f>M$19</f>
        <v>#</v>
      </c>
      <c r="N127" s="70" t="str">
        <f>N$19</f>
        <v>4Q20E</v>
      </c>
      <c r="O127" s="70" t="str">
        <f>O$19</f>
        <v>4Q20E</v>
      </c>
      <c r="P127" s="70" t="str">
        <f>P$19</f>
        <v>4Q20E</v>
      </c>
      <c r="Q127" s="70" t="str">
        <f>Q$19</f>
        <v>4Q20E</v>
      </c>
    </row>
    <row r="128" spans="1:17" ht="13">
      <c r="A128" s="26"/>
      <c r="B128" s="31"/>
      <c r="C128" s="100"/>
      <c r="D128" s="26"/>
      <c r="E128" s="100"/>
      <c r="G128" s="261"/>
      <c r="H128" s="100"/>
      <c r="I128" s="100"/>
      <c r="J128" s="261"/>
      <c r="K128" s="100"/>
      <c r="L128" s="100"/>
      <c r="M128" s="100"/>
      <c r="N128" s="100"/>
      <c r="O128" s="100"/>
      <c r="P128" s="100"/>
      <c r="Q128" s="100"/>
    </row>
    <row r="129" spans="1:21" ht="13">
      <c r="A129" s="120" t="s">
        <v>191</v>
      </c>
      <c r="B129" s="44" t="s">
        <v>38</v>
      </c>
      <c r="C129" s="104">
        <v>903.87800000000004</v>
      </c>
      <c r="D129" s="266">
        <v>1.5204800000000001</v>
      </c>
      <c r="E129" s="173">
        <f t="shared" ref="E129:E143" si="30">(C129-D129)</f>
        <v>902.35752000000002</v>
      </c>
      <c r="G129" s="333">
        <f t="shared" ref="G129:G143" si="31">IF(ISERROR(C129/N129-1),IF($B$2="FR","ns","n.m."),IF(C129/N129-1&gt;100%,"x "&amp;(ROUND(C129/N129,1)),IF(C129/N129-1&lt;-100%,IF($B$2="FR","ns","n.m."),C129/N129-1)))</f>
        <v>4.4945664739884483E-2</v>
      </c>
      <c r="H129" s="334">
        <f>IFERROR(($C:$C-$N:$N),"N/A")</f>
        <v>38.878000000000043</v>
      </c>
      <c r="I129" s="301"/>
      <c r="J129" s="335">
        <f>IF(ISERROR((C129-D129)/N129-1),IF($B$2="FR","ns","n.m."),IF((C129-D129)/N129-1&gt;100%,"x "&amp;(ROUND((C129-D129)/N129,1)),IF((C129-D129)/N129-1&lt;-100%,IF($B$2="FR","ns","n.m."),(C129-D129)/N129-1)))</f>
        <v>4.3187884393063536E-2</v>
      </c>
      <c r="K129" s="334">
        <f>IFERROR(($C:$C-$D:$D-$N:$N),"N/A")</f>
        <v>37.357520000000022</v>
      </c>
      <c r="L129" s="301"/>
      <c r="M129" s="336">
        <v>23</v>
      </c>
      <c r="N129" s="173">
        <v>865</v>
      </c>
      <c r="O129" s="173">
        <v>867</v>
      </c>
      <c r="P129" s="173">
        <v>906</v>
      </c>
      <c r="Q129" s="173">
        <v>809</v>
      </c>
      <c r="S129" s="214"/>
      <c r="T129" s="294"/>
      <c r="U129" s="214"/>
    </row>
    <row r="130" spans="1:21" ht="13">
      <c r="A130" s="122" t="s">
        <v>192</v>
      </c>
      <c r="B130" s="46" t="s">
        <v>70</v>
      </c>
      <c r="C130" s="175">
        <v>1.5204800000000001</v>
      </c>
      <c r="D130" s="175">
        <v>1.5204800000000001</v>
      </c>
      <c r="E130" s="175">
        <f t="shared" si="30"/>
        <v>0</v>
      </c>
      <c r="G130" s="337"/>
      <c r="H130" s="338"/>
      <c r="I130" s="120"/>
      <c r="J130" s="337"/>
      <c r="K130" s="338"/>
      <c r="L130" s="120"/>
      <c r="M130" s="339"/>
      <c r="N130" s="229"/>
      <c r="O130" s="229"/>
      <c r="P130" s="229"/>
      <c r="Q130" s="229"/>
      <c r="S130" s="221"/>
      <c r="T130" s="229"/>
      <c r="U130" s="214"/>
    </row>
    <row r="131" spans="1:21" ht="13">
      <c r="A131" s="253" t="s">
        <v>193</v>
      </c>
      <c r="B131" s="34" t="s">
        <v>40</v>
      </c>
      <c r="C131" s="107">
        <v>-598.82500000000005</v>
      </c>
      <c r="D131" s="111">
        <v>0</v>
      </c>
      <c r="E131" s="107">
        <f t="shared" si="30"/>
        <v>-598.82500000000005</v>
      </c>
      <c r="G131" s="274">
        <f>IF(ISERROR(C131/N131-1),IF($B$2="FR","ns","n.m."),IF(C131/N131-1&gt;100%,"x "&amp;(ROUND(C131/N131,1)),IF(C131/N131-1&lt;-100%,IF($B$2="FR","ns","n.m."),C131/N131-1)))</f>
        <v>3.7824956672443788E-2</v>
      </c>
      <c r="H131" s="275">
        <f>IFERROR(($C:$C-$N:$N),"N/A")</f>
        <v>-21.825000000000045</v>
      </c>
      <c r="I131" s="100"/>
      <c r="J131" s="274">
        <f>IF(ISERROR((C131-D131)/N131-1),IF($B$2="FR","ns","n.m."),IF((C131-D131)/N131-1&gt;100%,"x "&amp;(ROUND((C131-D131)/N131,1)),IF((C131-D131)/N131-1&lt;-100%,IF($B$2="FR","ns","n.m."),(C131-D131)/N131-1)))</f>
        <v>3.7824956672443788E-2</v>
      </c>
      <c r="K131" s="275">
        <f>IFERROR(($C:$C-$D:$D-$N:$N),"N/A")</f>
        <v>-21.825000000000045</v>
      </c>
      <c r="L131" s="100"/>
      <c r="M131" s="283">
        <v>23</v>
      </c>
      <c r="N131" s="107">
        <v>-577</v>
      </c>
      <c r="O131" s="107">
        <v>-580</v>
      </c>
      <c r="P131" s="107">
        <v>-485</v>
      </c>
      <c r="Q131" s="107">
        <v>-600</v>
      </c>
      <c r="T131" s="291"/>
    </row>
    <row r="132" spans="1:21" ht="13">
      <c r="A132" s="247" t="s">
        <v>194</v>
      </c>
      <c r="B132" s="36" t="s">
        <v>42</v>
      </c>
      <c r="C132" s="111">
        <v>0</v>
      </c>
      <c r="D132" s="111">
        <v>0</v>
      </c>
      <c r="E132" s="111">
        <f t="shared" si="30"/>
        <v>0</v>
      </c>
      <c r="G132" s="276"/>
      <c r="H132" s="277"/>
      <c r="I132" s="26"/>
      <c r="J132" s="276"/>
      <c r="K132" s="277"/>
      <c r="L132" s="26"/>
      <c r="M132" s="284"/>
      <c r="N132" s="200"/>
      <c r="O132" s="200"/>
      <c r="P132" s="200"/>
      <c r="Q132" s="200"/>
      <c r="S132" s="292"/>
      <c r="T132" s="293"/>
      <c r="U132" s="292"/>
    </row>
    <row r="133" spans="1:21" ht="13">
      <c r="A133" s="26" t="s">
        <v>195</v>
      </c>
      <c r="B133" s="33" t="s">
        <v>44</v>
      </c>
      <c r="C133" s="73">
        <v>305.053</v>
      </c>
      <c r="D133" s="295">
        <v>1.5204800000000001</v>
      </c>
      <c r="E133" s="73">
        <f t="shared" si="30"/>
        <v>303.53251999999998</v>
      </c>
      <c r="G133" s="272">
        <f t="shared" si="31"/>
        <v>5.5546712802768239E-2</v>
      </c>
      <c r="H133" s="273">
        <f t="shared" ref="H133:H143" si="32">IFERROR(($C:$C-$N:$N),"N/A")</f>
        <v>16.052999999999997</v>
      </c>
      <c r="I133" s="100"/>
      <c r="J133" s="272">
        <f t="shared" ref="J133:J143" si="33">IF(ISERROR((C133-D133)/N133-1),IF($B$2="FR","ns","n.m."),IF((C133-D133)/N133-1&gt;100%,"x "&amp;(ROUND((C133-D133)/N133,1)),IF((C133-D133)/N133-1&lt;-100%,IF($B$2="FR","ns","n.m."),(C133-D133)/N133-1)))</f>
        <v>5.0285536332179914E-2</v>
      </c>
      <c r="K133" s="273">
        <f t="shared" ref="K133:K143" si="34">IFERROR(($C:$C-$D:$D-$N:$N),"N/A")</f>
        <v>14.532519999999977</v>
      </c>
      <c r="L133" s="100"/>
      <c r="M133" s="340">
        <v>23</v>
      </c>
      <c r="N133" s="73">
        <v>289</v>
      </c>
      <c r="O133" s="73">
        <v>288</v>
      </c>
      <c r="P133" s="73">
        <v>371</v>
      </c>
      <c r="Q133" s="73">
        <v>229</v>
      </c>
      <c r="T133" s="291"/>
    </row>
    <row r="134" spans="1:21" ht="13">
      <c r="A134" s="26" t="s">
        <v>196</v>
      </c>
      <c r="B134" s="34" t="s">
        <v>46</v>
      </c>
      <c r="C134" s="113">
        <v>-89.43</v>
      </c>
      <c r="D134" s="77">
        <v>0</v>
      </c>
      <c r="E134" s="113">
        <f t="shared" si="30"/>
        <v>-89.43</v>
      </c>
      <c r="G134" s="274">
        <f t="shared" si="31"/>
        <v>-0.34722627737226275</v>
      </c>
      <c r="H134" s="275">
        <f t="shared" si="32"/>
        <v>47.569999999999993</v>
      </c>
      <c r="I134" s="100"/>
      <c r="J134" s="274">
        <f t="shared" si="33"/>
        <v>-0.34722627737226275</v>
      </c>
      <c r="K134" s="275">
        <f t="shared" si="34"/>
        <v>47.569999999999993</v>
      </c>
      <c r="L134" s="100"/>
      <c r="M134" s="341">
        <v>23</v>
      </c>
      <c r="N134" s="113">
        <v>-137</v>
      </c>
      <c r="O134" s="113">
        <v>-130</v>
      </c>
      <c r="P134" s="113">
        <v>-90</v>
      </c>
      <c r="Q134" s="113">
        <v>-196</v>
      </c>
      <c r="T134" s="291"/>
    </row>
    <row r="135" spans="1:21" ht="13">
      <c r="A135" s="26" t="s">
        <v>197</v>
      </c>
      <c r="B135" s="34" t="s">
        <v>50</v>
      </c>
      <c r="C135" s="113">
        <v>0</v>
      </c>
      <c r="D135" s="77">
        <v>0</v>
      </c>
      <c r="E135" s="113">
        <f t="shared" si="30"/>
        <v>0</v>
      </c>
      <c r="G135" s="274" t="str">
        <f t="shared" si="31"/>
        <v>n.m.</v>
      </c>
      <c r="H135" s="275">
        <f t="shared" si="32"/>
        <v>0</v>
      </c>
      <c r="I135" s="100"/>
      <c r="J135" s="274" t="str">
        <f t="shared" si="33"/>
        <v>n.m.</v>
      </c>
      <c r="K135" s="275">
        <f t="shared" si="34"/>
        <v>0</v>
      </c>
      <c r="L135" s="100"/>
      <c r="M135" s="341">
        <v>23</v>
      </c>
      <c r="N135" s="113">
        <v>0</v>
      </c>
      <c r="O135" s="113">
        <v>0</v>
      </c>
      <c r="P135" s="113">
        <v>0</v>
      </c>
      <c r="Q135" s="113">
        <v>0</v>
      </c>
      <c r="T135" s="291"/>
    </row>
    <row r="136" spans="1:21" ht="13">
      <c r="A136" s="26" t="s">
        <v>198</v>
      </c>
      <c r="B136" s="34" t="s">
        <v>52</v>
      </c>
      <c r="C136" s="113">
        <v>0.54900000000000004</v>
      </c>
      <c r="D136" s="77">
        <v>0</v>
      </c>
      <c r="E136" s="113">
        <f t="shared" si="30"/>
        <v>0.54900000000000004</v>
      </c>
      <c r="G136" s="274" t="str">
        <f t="shared" si="31"/>
        <v>n.m.</v>
      </c>
      <c r="H136" s="275">
        <f t="shared" si="32"/>
        <v>0.54900000000000004</v>
      </c>
      <c r="I136" s="100"/>
      <c r="J136" s="274" t="str">
        <f t="shared" si="33"/>
        <v>n.m.</v>
      </c>
      <c r="K136" s="275">
        <f t="shared" si="34"/>
        <v>0.54900000000000004</v>
      </c>
      <c r="L136" s="100"/>
      <c r="M136" s="341">
        <v>23</v>
      </c>
      <c r="N136" s="113">
        <v>0</v>
      </c>
      <c r="O136" s="113">
        <v>0</v>
      </c>
      <c r="P136" s="113">
        <v>2</v>
      </c>
      <c r="Q136" s="113">
        <v>0</v>
      </c>
      <c r="T136" s="291"/>
    </row>
    <row r="137" spans="1:21" ht="13">
      <c r="A137" s="26" t="s">
        <v>199</v>
      </c>
      <c r="B137" s="34" t="s">
        <v>54</v>
      </c>
      <c r="C137" s="113">
        <v>0</v>
      </c>
      <c r="D137" s="77">
        <v>0</v>
      </c>
      <c r="E137" s="113">
        <f t="shared" si="30"/>
        <v>0</v>
      </c>
      <c r="G137" s="274" t="str">
        <f t="shared" si="31"/>
        <v>n.m.</v>
      </c>
      <c r="H137" s="275">
        <f t="shared" si="32"/>
        <v>0</v>
      </c>
      <c r="I137" s="100"/>
      <c r="J137" s="274" t="str">
        <f t="shared" si="33"/>
        <v>n.m.</v>
      </c>
      <c r="K137" s="275">
        <f t="shared" si="34"/>
        <v>0</v>
      </c>
      <c r="L137" s="100"/>
      <c r="M137" s="341">
        <v>17</v>
      </c>
      <c r="N137" s="113">
        <v>0</v>
      </c>
      <c r="O137" s="113">
        <v>0</v>
      </c>
      <c r="P137" s="113">
        <v>0</v>
      </c>
      <c r="Q137" s="113">
        <v>0</v>
      </c>
      <c r="T137" s="291"/>
    </row>
    <row r="138" spans="1:21" ht="13">
      <c r="A138" s="26" t="s">
        <v>200</v>
      </c>
      <c r="B138" s="33" t="s">
        <v>56</v>
      </c>
      <c r="C138" s="73">
        <v>216.172</v>
      </c>
      <c r="D138" s="295">
        <v>1.5204800000000001</v>
      </c>
      <c r="E138" s="73">
        <f t="shared" si="30"/>
        <v>214.65152</v>
      </c>
      <c r="G138" s="272">
        <f t="shared" si="31"/>
        <v>0.42218421052631583</v>
      </c>
      <c r="H138" s="273">
        <f t="shared" si="32"/>
        <v>64.171999999999997</v>
      </c>
      <c r="I138" s="100"/>
      <c r="J138" s="272">
        <f t="shared" si="33"/>
        <v>0.412181052631579</v>
      </c>
      <c r="K138" s="273">
        <f t="shared" si="34"/>
        <v>62.651520000000005</v>
      </c>
      <c r="L138" s="100"/>
      <c r="M138" s="340">
        <v>23</v>
      </c>
      <c r="N138" s="73">
        <v>152</v>
      </c>
      <c r="O138" s="73">
        <v>154</v>
      </c>
      <c r="P138" s="73">
        <v>236</v>
      </c>
      <c r="Q138" s="73">
        <v>71</v>
      </c>
      <c r="T138" s="291"/>
    </row>
    <row r="139" spans="1:21" ht="13">
      <c r="A139" s="26" t="s">
        <v>201</v>
      </c>
      <c r="B139" s="34" t="s">
        <v>58</v>
      </c>
      <c r="C139" s="113">
        <v>-68.411000000000001</v>
      </c>
      <c r="D139" s="77">
        <v>-0.48685800000000001</v>
      </c>
      <c r="E139" s="113">
        <f t="shared" si="30"/>
        <v>-67.924142000000003</v>
      </c>
      <c r="G139" s="274">
        <f t="shared" si="31"/>
        <v>0.52024444444444451</v>
      </c>
      <c r="H139" s="275">
        <f t="shared" si="32"/>
        <v>-23.411000000000001</v>
      </c>
      <c r="I139" s="100"/>
      <c r="J139" s="274">
        <f t="shared" si="33"/>
        <v>0.50942537777777774</v>
      </c>
      <c r="K139" s="275">
        <f t="shared" si="34"/>
        <v>-22.924142000000003</v>
      </c>
      <c r="L139" s="100"/>
      <c r="M139" s="341">
        <v>23</v>
      </c>
      <c r="N139" s="113">
        <v>-45</v>
      </c>
      <c r="O139" s="113">
        <v>-46</v>
      </c>
      <c r="P139" s="113">
        <v>-20</v>
      </c>
      <c r="Q139" s="113">
        <v>-78</v>
      </c>
      <c r="T139" s="291"/>
    </row>
    <row r="140" spans="1:21" ht="13">
      <c r="A140" s="26" t="s">
        <v>202</v>
      </c>
      <c r="B140" s="34" t="s">
        <v>60</v>
      </c>
      <c r="C140" s="113">
        <v>0</v>
      </c>
      <c r="D140" s="77">
        <v>0</v>
      </c>
      <c r="E140" s="113">
        <f t="shared" si="30"/>
        <v>0</v>
      </c>
      <c r="G140" s="274" t="str">
        <f t="shared" si="31"/>
        <v>n.m.</v>
      </c>
      <c r="H140" s="275">
        <f t="shared" si="32"/>
        <v>0</v>
      </c>
      <c r="I140" s="100"/>
      <c r="J140" s="274" t="str">
        <f t="shared" si="33"/>
        <v>n.m.</v>
      </c>
      <c r="K140" s="275">
        <f t="shared" si="34"/>
        <v>0</v>
      </c>
      <c r="L140" s="100"/>
      <c r="M140" s="341">
        <v>20</v>
      </c>
      <c r="N140" s="113">
        <v>0</v>
      </c>
      <c r="O140" s="113">
        <v>0</v>
      </c>
      <c r="P140" s="113">
        <v>0</v>
      </c>
      <c r="Q140" s="113">
        <v>0</v>
      </c>
      <c r="T140" s="291"/>
    </row>
    <row r="141" spans="1:21" ht="13">
      <c r="A141" s="26" t="s">
        <v>203</v>
      </c>
      <c r="B141" s="33" t="s">
        <v>62</v>
      </c>
      <c r="C141" s="73">
        <v>147.761</v>
      </c>
      <c r="D141" s="295">
        <v>1.033622</v>
      </c>
      <c r="E141" s="73">
        <f t="shared" si="30"/>
        <v>146.72737799999999</v>
      </c>
      <c r="G141" s="272">
        <f t="shared" si="31"/>
        <v>0.38094392523364484</v>
      </c>
      <c r="H141" s="273">
        <f t="shared" si="32"/>
        <v>40.760999999999996</v>
      </c>
      <c r="I141" s="100"/>
      <c r="J141" s="272">
        <f t="shared" si="33"/>
        <v>0.3712839065420559</v>
      </c>
      <c r="K141" s="273">
        <f t="shared" si="34"/>
        <v>39.727377999999987</v>
      </c>
      <c r="L141" s="100"/>
      <c r="M141" s="340">
        <v>23</v>
      </c>
      <c r="N141" s="73">
        <v>107</v>
      </c>
      <c r="O141" s="73">
        <v>110</v>
      </c>
      <c r="P141" s="73">
        <v>171</v>
      </c>
      <c r="Q141" s="73">
        <v>51</v>
      </c>
      <c r="T141" s="291"/>
    </row>
    <row r="142" spans="1:21" ht="13">
      <c r="A142" s="26" t="s">
        <v>204</v>
      </c>
      <c r="B142" s="34" t="s">
        <v>64</v>
      </c>
      <c r="C142" s="113">
        <v>-6.6479999999999997</v>
      </c>
      <c r="D142" s="77">
        <v>-4.5893000000000003E-2</v>
      </c>
      <c r="E142" s="113">
        <f t="shared" si="30"/>
        <v>-6.6021069999999993</v>
      </c>
      <c r="G142" s="274">
        <f t="shared" si="31"/>
        <v>0.32959999999999989</v>
      </c>
      <c r="H142" s="275">
        <f t="shared" si="32"/>
        <v>-1.6479999999999997</v>
      </c>
      <c r="I142" s="100"/>
      <c r="J142" s="274">
        <f t="shared" si="33"/>
        <v>0.32042139999999986</v>
      </c>
      <c r="K142" s="275">
        <f t="shared" si="34"/>
        <v>-1.6021069999999993</v>
      </c>
      <c r="L142" s="100"/>
      <c r="M142" s="341">
        <v>23</v>
      </c>
      <c r="N142" s="113">
        <v>-5</v>
      </c>
      <c r="O142" s="113">
        <v>-5</v>
      </c>
      <c r="P142" s="113">
        <v>-3</v>
      </c>
      <c r="Q142" s="113">
        <v>-8</v>
      </c>
      <c r="T142" s="291"/>
    </row>
    <row r="143" spans="1:21" ht="13">
      <c r="A143" s="26" t="s">
        <v>205</v>
      </c>
      <c r="B143" s="41" t="s">
        <v>66</v>
      </c>
      <c r="C143" s="74">
        <v>141.113</v>
      </c>
      <c r="D143" s="297">
        <v>0.98772900000000008</v>
      </c>
      <c r="E143" s="74">
        <f t="shared" si="30"/>
        <v>140.125271</v>
      </c>
      <c r="G143" s="278">
        <f t="shared" si="31"/>
        <v>0.38346078431372543</v>
      </c>
      <c r="H143" s="279">
        <f t="shared" si="32"/>
        <v>39.113</v>
      </c>
      <c r="I143" s="100"/>
      <c r="J143" s="278">
        <f t="shared" si="33"/>
        <v>0.37377716666666672</v>
      </c>
      <c r="K143" s="279">
        <f t="shared" si="34"/>
        <v>38.125270999999998</v>
      </c>
      <c r="L143" s="100"/>
      <c r="M143" s="342">
        <v>23</v>
      </c>
      <c r="N143" s="74">
        <v>102</v>
      </c>
      <c r="O143" s="74">
        <v>102</v>
      </c>
      <c r="P143" s="74">
        <v>164</v>
      </c>
      <c r="Q143" s="74">
        <v>46</v>
      </c>
      <c r="T143" s="291"/>
    </row>
    <row r="144" spans="1:21" ht="13">
      <c r="A144" s="26"/>
      <c r="B144" s="124"/>
      <c r="C144" s="125"/>
      <c r="D144" s="125"/>
      <c r="E144" s="125"/>
      <c r="G144" s="261"/>
      <c r="H144" s="100"/>
      <c r="I144" s="100"/>
      <c r="J144" s="261"/>
      <c r="K144" s="100"/>
      <c r="L144" s="100"/>
      <c r="M144" s="125"/>
      <c r="N144" s="125"/>
      <c r="O144" s="125"/>
      <c r="P144" s="125"/>
      <c r="Q144" s="125"/>
    </row>
    <row r="145" spans="1:21" ht="13">
      <c r="A145" s="26"/>
      <c r="C145" s="100"/>
      <c r="D145" s="26"/>
      <c r="E145" s="100"/>
      <c r="G145" s="261"/>
      <c r="H145" s="100"/>
      <c r="I145" s="100"/>
      <c r="J145" s="261"/>
      <c r="K145" s="100"/>
      <c r="L145" s="100"/>
      <c r="M145" s="100"/>
      <c r="N145" s="100"/>
      <c r="O145" s="100"/>
      <c r="P145" s="100"/>
      <c r="Q145" s="100"/>
    </row>
    <row r="146" spans="1:21" ht="16" thickBot="1">
      <c r="A146" s="26"/>
      <c r="B146" s="29" t="s">
        <v>207</v>
      </c>
      <c r="C146" s="102"/>
      <c r="D146" s="306"/>
      <c r="E146" s="102"/>
      <c r="G146" s="262"/>
      <c r="H146" s="102"/>
      <c r="I146" s="102"/>
      <c r="J146" s="262"/>
      <c r="K146" s="102"/>
      <c r="L146" s="102"/>
      <c r="M146" s="102"/>
      <c r="N146" s="102"/>
      <c r="O146" s="102"/>
      <c r="P146" s="102"/>
      <c r="Q146" s="102"/>
    </row>
    <row r="147" spans="1:21" ht="15.5">
      <c r="A147" s="26"/>
      <c r="B147" s="249"/>
      <c r="C147" s="301"/>
      <c r="D147" s="120"/>
      <c r="E147" s="301"/>
      <c r="G147" s="329"/>
      <c r="H147" s="301"/>
      <c r="I147" s="301"/>
      <c r="J147" s="329"/>
      <c r="K147" s="301"/>
      <c r="L147" s="301"/>
      <c r="M147" s="301"/>
      <c r="N147" s="301"/>
      <c r="O147" s="301"/>
      <c r="P147" s="301"/>
      <c r="Q147" s="301"/>
    </row>
    <row r="148" spans="1:21" ht="13">
      <c r="A148" s="26"/>
      <c r="B148" s="250"/>
      <c r="C148" s="250" t="str">
        <f>C$18</f>
        <v>Stated</v>
      </c>
      <c r="D148" s="263" t="str">
        <f>D$18</f>
        <v>Specific items</v>
      </c>
      <c r="E148" s="250" t="str">
        <f>E$18</f>
        <v>Underlying</v>
      </c>
      <c r="G148" s="325" t="str">
        <f>G$18</f>
        <v>Stated vs. MEAN</v>
      </c>
      <c r="H148" s="270"/>
      <c r="I148" s="100"/>
      <c r="J148" s="325" t="str">
        <f>J$18</f>
        <v>Underlying vs. MEAN</v>
      </c>
      <c r="K148" s="270"/>
      <c r="L148" s="100"/>
      <c r="M148" s="255"/>
      <c r="N148" s="250" t="str">
        <f>N$18</f>
        <v>MEAN</v>
      </c>
      <c r="O148" s="250" t="str">
        <f>O$18</f>
        <v>MEDIAN</v>
      </c>
      <c r="P148" s="250" t="str">
        <f>P$18</f>
        <v>MAX</v>
      </c>
      <c r="Q148" s="250" t="str">
        <f>Q$18</f>
        <v>MIN</v>
      </c>
    </row>
    <row r="149" spans="1:21" ht="13">
      <c r="A149" s="26"/>
      <c r="B149" s="30" t="str">
        <f>B$19</f>
        <v>€m</v>
      </c>
      <c r="C149" s="70" t="str">
        <f>C$19</f>
        <v>Q4-20</v>
      </c>
      <c r="D149" s="265" t="str">
        <f>D$19</f>
        <v>Q4-20</v>
      </c>
      <c r="E149" s="70" t="str">
        <f>E$19</f>
        <v>Q4-20</v>
      </c>
      <c r="G149" s="271" t="str">
        <f>G$19</f>
        <v>(%)</v>
      </c>
      <c r="H149" s="70" t="str">
        <f>H$19</f>
        <v>€m</v>
      </c>
      <c r="I149" s="100"/>
      <c r="J149" s="271" t="str">
        <f>J$19</f>
        <v>(%)</v>
      </c>
      <c r="K149" s="70" t="str">
        <f>K$19</f>
        <v>€m</v>
      </c>
      <c r="L149" s="100"/>
      <c r="M149" s="255" t="str">
        <f>M$19</f>
        <v>#</v>
      </c>
      <c r="N149" s="70" t="str">
        <f>N$19</f>
        <v>4Q20E</v>
      </c>
      <c r="O149" s="70" t="str">
        <f>O$19</f>
        <v>4Q20E</v>
      </c>
      <c r="P149" s="70" t="str">
        <f>P$19</f>
        <v>4Q20E</v>
      </c>
      <c r="Q149" s="70" t="str">
        <f>Q$19</f>
        <v>4Q20E</v>
      </c>
    </row>
    <row r="150" spans="1:21" ht="13">
      <c r="A150" s="26"/>
      <c r="B150" s="31"/>
      <c r="C150" s="100"/>
      <c r="D150" s="26"/>
      <c r="E150" s="100"/>
      <c r="G150" s="261"/>
      <c r="H150" s="100"/>
      <c r="I150" s="100"/>
      <c r="J150" s="261"/>
      <c r="K150" s="100"/>
      <c r="L150" s="100"/>
      <c r="M150" s="100"/>
      <c r="N150" s="100"/>
      <c r="O150" s="100"/>
      <c r="P150" s="100"/>
      <c r="Q150" s="100"/>
    </row>
    <row r="151" spans="1:21" ht="13">
      <c r="A151" s="26" t="s">
        <v>208</v>
      </c>
      <c r="B151" s="33" t="s">
        <v>38</v>
      </c>
      <c r="C151" s="104">
        <v>692.31423574118105</v>
      </c>
      <c r="D151" s="266">
        <v>0</v>
      </c>
      <c r="E151" s="73">
        <f t="shared" ref="E151:E164" si="35">(C151-D151)</f>
        <v>692.31423574118105</v>
      </c>
      <c r="G151" s="272">
        <f t="shared" ref="G151:G164" si="36">IF(ISERROR(C151/N151-1),IF($B$2="FR","ns","n.m."),IF(C151/N151-1&gt;100%,"x "&amp;(ROUND(C151/N151,1)),IF(C151/N151-1&lt;-100%,IF($B$2="FR","ns","n.m."),C151/N151-1)))</f>
        <v>4.5791896890001516E-2</v>
      </c>
      <c r="H151" s="273">
        <f>IFERROR(($C:$C-$N:$N),"N/A")</f>
        <v>30.314235741181051</v>
      </c>
      <c r="I151" s="100"/>
      <c r="J151" s="272">
        <f t="shared" ref="J151:J164" si="37">IF(ISERROR((C151-D151)/N151-1),IF($B$2="FR","ns","n.m."),IF((C151-D151)/N151-1&gt;100%,"x "&amp;(ROUND((C151-D151)/N151,1)),IF((C151-D151)/N151-1&lt;-100%,IF($B$2="FR","ns","n.m."),(C151-D151)/N151-1)))</f>
        <v>4.5791896890001516E-2</v>
      </c>
      <c r="K151" s="273">
        <f>IFERROR(($C:$C-$D:$D-$N:$N),"N/A")</f>
        <v>30.314235741181051</v>
      </c>
      <c r="L151" s="100"/>
      <c r="M151" s="340">
        <v>23</v>
      </c>
      <c r="N151" s="73">
        <v>662</v>
      </c>
      <c r="O151" s="73">
        <v>661</v>
      </c>
      <c r="P151" s="73">
        <v>686</v>
      </c>
      <c r="Q151" s="73">
        <v>634</v>
      </c>
      <c r="S151" s="290">
        <f t="shared" ref="S151:U152" si="38">C151-(C171+C191)</f>
        <v>0</v>
      </c>
      <c r="T151" s="291">
        <f t="shared" ref="T151:T164" si="39">C151</f>
        <v>692.31423574118105</v>
      </c>
      <c r="U151" s="290">
        <f t="shared" si="38"/>
        <v>0</v>
      </c>
    </row>
    <row r="152" spans="1:21" ht="13">
      <c r="A152" s="26" t="s">
        <v>209</v>
      </c>
      <c r="B152" s="34" t="s">
        <v>40</v>
      </c>
      <c r="C152" s="107">
        <v>-464.58545285501998</v>
      </c>
      <c r="D152" s="111">
        <v>-11.4</v>
      </c>
      <c r="E152" s="107">
        <f t="shared" si="35"/>
        <v>-453.18545285502</v>
      </c>
      <c r="G152" s="274">
        <f t="shared" si="36"/>
        <v>6.0697380947534185E-2</v>
      </c>
      <c r="H152" s="275">
        <f>IFERROR(($C:$C-$N:$N),"N/A")</f>
        <v>-26.58545285501998</v>
      </c>
      <c r="I152" s="100"/>
      <c r="J152" s="274">
        <f t="shared" si="37"/>
        <v>3.4669983687260375E-2</v>
      </c>
      <c r="K152" s="275">
        <f>IFERROR(($C:$C-$D:$D-$N:$N),"N/A")</f>
        <v>-15.185452855020003</v>
      </c>
      <c r="L152" s="100"/>
      <c r="M152" s="283">
        <v>23</v>
      </c>
      <c r="N152" s="107">
        <v>-438</v>
      </c>
      <c r="O152" s="107">
        <v>-440</v>
      </c>
      <c r="P152" s="107">
        <v>-403</v>
      </c>
      <c r="Q152" s="107">
        <v>-460</v>
      </c>
      <c r="S152" s="290">
        <f t="shared" si="38"/>
        <v>-9.6633812063373625E-13</v>
      </c>
      <c r="T152" s="291">
        <f t="shared" si="39"/>
        <v>-464.58545285501998</v>
      </c>
      <c r="U152" s="290">
        <f t="shared" si="38"/>
        <v>-9.6633812063373625E-13</v>
      </c>
    </row>
    <row r="153" spans="1:21" ht="13">
      <c r="A153" s="247" t="s">
        <v>210</v>
      </c>
      <c r="B153" s="36" t="s">
        <v>42</v>
      </c>
      <c r="C153" s="111">
        <v>0</v>
      </c>
      <c r="D153" s="111">
        <v>0</v>
      </c>
      <c r="E153" s="111">
        <f t="shared" si="35"/>
        <v>0</v>
      </c>
      <c r="G153" s="276"/>
      <c r="H153" s="277"/>
      <c r="I153" s="26"/>
      <c r="J153" s="276"/>
      <c r="K153" s="277"/>
      <c r="L153" s="26"/>
      <c r="M153" s="284"/>
      <c r="N153" s="200"/>
      <c r="O153" s="200"/>
      <c r="P153" s="200"/>
      <c r="Q153" s="200"/>
      <c r="S153" s="292">
        <f>C153-(C173)</f>
        <v>0</v>
      </c>
      <c r="T153" s="293">
        <f t="shared" si="39"/>
        <v>0</v>
      </c>
      <c r="U153" s="292">
        <f>E153-(E173)</f>
        <v>0</v>
      </c>
    </row>
    <row r="154" spans="1:21" ht="13">
      <c r="A154" s="26" t="s">
        <v>211</v>
      </c>
      <c r="B154" s="33" t="s">
        <v>44</v>
      </c>
      <c r="C154" s="73">
        <v>227.72878288616101</v>
      </c>
      <c r="D154" s="295">
        <v>-11.4</v>
      </c>
      <c r="E154" s="73">
        <f t="shared" si="35"/>
        <v>239.12878288616102</v>
      </c>
      <c r="G154" s="272">
        <f t="shared" si="36"/>
        <v>1.66463521703617E-2</v>
      </c>
      <c r="H154" s="273">
        <f t="shared" ref="H154:H164" si="40">IFERROR(($C:$C-$N:$N),"N/A")</f>
        <v>3.7287828861610137</v>
      </c>
      <c r="I154" s="100"/>
      <c r="J154" s="272">
        <f t="shared" si="37"/>
        <v>6.7539209313218773E-2</v>
      </c>
      <c r="K154" s="273">
        <f t="shared" ref="K154:K164" si="41">IFERROR(($C:$C-$D:$D-$N:$N),"N/A")</f>
        <v>15.128782886161019</v>
      </c>
      <c r="L154" s="100"/>
      <c r="M154" s="340">
        <v>23</v>
      </c>
      <c r="N154" s="73">
        <v>224</v>
      </c>
      <c r="O154" s="73">
        <v>224</v>
      </c>
      <c r="P154" s="73">
        <v>258</v>
      </c>
      <c r="Q154" s="73">
        <v>181</v>
      </c>
      <c r="S154" s="290">
        <f t="shared" ref="S154:U164" si="42">C154-(C174+C193)</f>
        <v>-2.8421709430404007E-13</v>
      </c>
      <c r="T154" s="291">
        <f t="shared" si="39"/>
        <v>227.72878288616101</v>
      </c>
      <c r="U154" s="290">
        <f t="shared" si="42"/>
        <v>-3.1263880373444408E-13</v>
      </c>
    </row>
    <row r="155" spans="1:21" ht="13">
      <c r="A155" s="26" t="s">
        <v>212</v>
      </c>
      <c r="B155" s="34" t="s">
        <v>46</v>
      </c>
      <c r="C155" s="113">
        <v>-131.07859426392699</v>
      </c>
      <c r="D155" s="77">
        <v>0</v>
      </c>
      <c r="E155" s="113">
        <f t="shared" si="35"/>
        <v>-131.07859426392699</v>
      </c>
      <c r="G155" s="274">
        <f t="shared" si="36"/>
        <v>-0.27178558742262782</v>
      </c>
      <c r="H155" s="275">
        <f t="shared" si="40"/>
        <v>48.921405736073012</v>
      </c>
      <c r="I155" s="100"/>
      <c r="J155" s="274">
        <f t="shared" si="37"/>
        <v>-0.27178558742262782</v>
      </c>
      <c r="K155" s="275">
        <f t="shared" si="41"/>
        <v>48.921405736073012</v>
      </c>
      <c r="L155" s="100"/>
      <c r="M155" s="341">
        <v>23</v>
      </c>
      <c r="N155" s="113">
        <v>-180</v>
      </c>
      <c r="O155" s="113">
        <v>-180</v>
      </c>
      <c r="P155" s="113">
        <v>-100</v>
      </c>
      <c r="Q155" s="113">
        <v>-275</v>
      </c>
      <c r="S155" s="290">
        <f t="shared" si="42"/>
        <v>0</v>
      </c>
      <c r="T155" s="291">
        <f t="shared" si="39"/>
        <v>-131.07859426392699</v>
      </c>
      <c r="U155" s="290">
        <f t="shared" si="42"/>
        <v>0</v>
      </c>
    </row>
    <row r="156" spans="1:21" ht="13">
      <c r="A156" s="26" t="s">
        <v>213</v>
      </c>
      <c r="B156" s="34" t="s">
        <v>50</v>
      </c>
      <c r="C156" s="113">
        <v>0</v>
      </c>
      <c r="D156" s="77">
        <v>0</v>
      </c>
      <c r="E156" s="113">
        <f t="shared" si="35"/>
        <v>0</v>
      </c>
      <c r="G156" s="274" t="str">
        <f t="shared" si="36"/>
        <v>n.m.</v>
      </c>
      <c r="H156" s="275">
        <f t="shared" si="40"/>
        <v>0</v>
      </c>
      <c r="I156" s="100"/>
      <c r="J156" s="274" t="str">
        <f t="shared" si="37"/>
        <v>n.m.</v>
      </c>
      <c r="K156" s="275">
        <f t="shared" si="41"/>
        <v>0</v>
      </c>
      <c r="L156" s="100"/>
      <c r="M156" s="341">
        <v>22</v>
      </c>
      <c r="N156" s="113">
        <v>0</v>
      </c>
      <c r="O156" s="113">
        <v>0</v>
      </c>
      <c r="P156" s="113">
        <v>0</v>
      </c>
      <c r="Q156" s="113">
        <v>0</v>
      </c>
      <c r="S156" s="290">
        <f t="shared" si="42"/>
        <v>0</v>
      </c>
      <c r="T156" s="291">
        <f t="shared" si="39"/>
        <v>0</v>
      </c>
      <c r="U156" s="290">
        <f t="shared" si="42"/>
        <v>0</v>
      </c>
    </row>
    <row r="157" spans="1:21" ht="13">
      <c r="A157" s="26" t="s">
        <v>214</v>
      </c>
      <c r="B157" s="34" t="s">
        <v>52</v>
      </c>
      <c r="C157" s="113">
        <v>-0.35892142200584398</v>
      </c>
      <c r="D157" s="77">
        <v>0</v>
      </c>
      <c r="E157" s="113">
        <f t="shared" si="35"/>
        <v>-0.35892142200584398</v>
      </c>
      <c r="G157" s="274" t="str">
        <f t="shared" si="36"/>
        <v>n.m.</v>
      </c>
      <c r="H157" s="275">
        <f t="shared" si="40"/>
        <v>-0.35892142200584398</v>
      </c>
      <c r="I157" s="100"/>
      <c r="J157" s="274" t="str">
        <f t="shared" si="37"/>
        <v>n.m.</v>
      </c>
      <c r="K157" s="275">
        <f t="shared" si="41"/>
        <v>-0.35892142200584398</v>
      </c>
      <c r="L157" s="100"/>
      <c r="M157" s="341">
        <v>22</v>
      </c>
      <c r="N157" s="113">
        <v>0</v>
      </c>
      <c r="O157" s="113">
        <v>0</v>
      </c>
      <c r="P157" s="113">
        <v>1</v>
      </c>
      <c r="Q157" s="113">
        <v>-6</v>
      </c>
      <c r="S157" s="290">
        <f t="shared" si="42"/>
        <v>1.1990408665951691E-14</v>
      </c>
      <c r="T157" s="291">
        <f t="shared" si="39"/>
        <v>-0.35892142200584398</v>
      </c>
      <c r="U157" s="290">
        <f t="shared" si="42"/>
        <v>1.1990408665951691E-14</v>
      </c>
    </row>
    <row r="158" spans="1:21" ht="13">
      <c r="A158" s="26" t="s">
        <v>215</v>
      </c>
      <c r="B158" s="34" t="s">
        <v>54</v>
      </c>
      <c r="C158" s="113">
        <v>0</v>
      </c>
      <c r="D158" s="77">
        <v>0</v>
      </c>
      <c r="E158" s="113">
        <f t="shared" si="35"/>
        <v>0</v>
      </c>
      <c r="G158" s="274" t="str">
        <f t="shared" si="36"/>
        <v>n.m.</v>
      </c>
      <c r="H158" s="275">
        <f t="shared" si="40"/>
        <v>0</v>
      </c>
      <c r="I158" s="100"/>
      <c r="J158" s="274" t="str">
        <f t="shared" si="37"/>
        <v>n.m.</v>
      </c>
      <c r="K158" s="275">
        <f t="shared" si="41"/>
        <v>0</v>
      </c>
      <c r="L158" s="100"/>
      <c r="M158" s="341">
        <v>19</v>
      </c>
      <c r="N158" s="113">
        <v>0</v>
      </c>
      <c r="O158" s="113">
        <v>0</v>
      </c>
      <c r="P158" s="113">
        <v>0</v>
      </c>
      <c r="Q158" s="113">
        <v>0</v>
      </c>
      <c r="S158" s="290">
        <f t="shared" si="42"/>
        <v>0</v>
      </c>
      <c r="T158" s="291">
        <f t="shared" si="39"/>
        <v>0</v>
      </c>
      <c r="U158" s="290">
        <f t="shared" si="42"/>
        <v>0</v>
      </c>
    </row>
    <row r="159" spans="1:21" ht="13">
      <c r="A159" s="26" t="s">
        <v>216</v>
      </c>
      <c r="B159" s="33" t="s">
        <v>56</v>
      </c>
      <c r="C159" s="73">
        <v>96.291267200228305</v>
      </c>
      <c r="D159" s="295">
        <v>-11.4</v>
      </c>
      <c r="E159" s="73">
        <f t="shared" si="35"/>
        <v>107.69126720022831</v>
      </c>
      <c r="G159" s="272" t="str">
        <f t="shared" si="36"/>
        <v>x 2,2</v>
      </c>
      <c r="H159" s="273">
        <f t="shared" si="40"/>
        <v>53.291267200228305</v>
      </c>
      <c r="I159" s="100"/>
      <c r="J159" s="272" t="str">
        <f t="shared" si="37"/>
        <v>x 2,5</v>
      </c>
      <c r="K159" s="273">
        <f t="shared" si="41"/>
        <v>64.69126720022831</v>
      </c>
      <c r="L159" s="100"/>
      <c r="M159" s="340">
        <v>23</v>
      </c>
      <c r="N159" s="73">
        <v>43</v>
      </c>
      <c r="O159" s="73">
        <v>47</v>
      </c>
      <c r="P159" s="73">
        <v>145</v>
      </c>
      <c r="Q159" s="73">
        <v>-52</v>
      </c>
      <c r="S159" s="290">
        <f t="shared" si="42"/>
        <v>0</v>
      </c>
      <c r="T159" s="291">
        <f t="shared" si="39"/>
        <v>96.291267200228305</v>
      </c>
      <c r="U159" s="290">
        <f t="shared" si="42"/>
        <v>0</v>
      </c>
    </row>
    <row r="160" spans="1:21" ht="13">
      <c r="A160" s="26" t="s">
        <v>217</v>
      </c>
      <c r="B160" s="34" t="s">
        <v>58</v>
      </c>
      <c r="C160" s="113">
        <v>-15.2637238543329</v>
      </c>
      <c r="D160" s="77">
        <v>3</v>
      </c>
      <c r="E160" s="113">
        <f t="shared" si="35"/>
        <v>-18.263723854332902</v>
      </c>
      <c r="G160" s="274" t="str">
        <f t="shared" si="36"/>
        <v>n.m.</v>
      </c>
      <c r="H160" s="275">
        <f t="shared" si="40"/>
        <v>-15.2637238543329</v>
      </c>
      <c r="I160" s="100"/>
      <c r="J160" s="274" t="str">
        <f t="shared" si="37"/>
        <v>n.m.</v>
      </c>
      <c r="K160" s="275">
        <f t="shared" si="41"/>
        <v>-18.263723854332902</v>
      </c>
      <c r="L160" s="100"/>
      <c r="M160" s="341">
        <v>23</v>
      </c>
      <c r="N160" s="113">
        <v>0</v>
      </c>
      <c r="O160" s="113">
        <v>-13</v>
      </c>
      <c r="P160" s="113">
        <v>283</v>
      </c>
      <c r="Q160" s="113">
        <v>-40</v>
      </c>
      <c r="S160" s="290">
        <f t="shared" si="42"/>
        <v>0</v>
      </c>
      <c r="T160" s="291">
        <f t="shared" si="39"/>
        <v>-15.2637238543329</v>
      </c>
      <c r="U160" s="290">
        <f t="shared" si="42"/>
        <v>0</v>
      </c>
    </row>
    <row r="161" spans="1:21" ht="13">
      <c r="A161" s="26" t="s">
        <v>218</v>
      </c>
      <c r="B161" s="34" t="s">
        <v>60</v>
      </c>
      <c r="C161" s="113">
        <v>-6.5637572329266103</v>
      </c>
      <c r="D161" s="77">
        <v>-7.45</v>
      </c>
      <c r="E161" s="113">
        <f t="shared" si="35"/>
        <v>0.88624276707338989</v>
      </c>
      <c r="G161" s="274" t="str">
        <f t="shared" si="36"/>
        <v>n.m.</v>
      </c>
      <c r="H161" s="275">
        <f t="shared" si="40"/>
        <v>-6.5637572329266103</v>
      </c>
      <c r="I161" s="100"/>
      <c r="J161" s="274" t="str">
        <f t="shared" si="37"/>
        <v>n.m.</v>
      </c>
      <c r="K161" s="275">
        <f t="shared" si="41"/>
        <v>0.88624276707338989</v>
      </c>
      <c r="L161" s="100"/>
      <c r="M161" s="341">
        <v>21</v>
      </c>
      <c r="N161" s="113">
        <v>0</v>
      </c>
      <c r="O161" s="113">
        <v>0</v>
      </c>
      <c r="P161" s="113">
        <v>1</v>
      </c>
      <c r="Q161" s="113">
        <v>0</v>
      </c>
      <c r="S161" s="290">
        <f t="shared" si="42"/>
        <v>0</v>
      </c>
      <c r="T161" s="291">
        <f t="shared" si="39"/>
        <v>-6.5637572329266103</v>
      </c>
      <c r="U161" s="290">
        <f t="shared" si="42"/>
        <v>0</v>
      </c>
    </row>
    <row r="162" spans="1:21" ht="13">
      <c r="A162" s="26" t="s">
        <v>219</v>
      </c>
      <c r="B162" s="33" t="s">
        <v>62</v>
      </c>
      <c r="C162" s="73">
        <v>74.463786112968705</v>
      </c>
      <c r="D162" s="295">
        <v>-15.850000000000001</v>
      </c>
      <c r="E162" s="73">
        <f t="shared" si="35"/>
        <v>90.3137861129687</v>
      </c>
      <c r="G162" s="272">
        <f t="shared" si="36"/>
        <v>0.69235877529474332</v>
      </c>
      <c r="H162" s="273">
        <f t="shared" si="40"/>
        <v>30.463786112968705</v>
      </c>
      <c r="I162" s="100"/>
      <c r="J162" s="272" t="str">
        <f t="shared" si="37"/>
        <v>x 2,1</v>
      </c>
      <c r="K162" s="273">
        <f t="shared" si="41"/>
        <v>46.3137861129687</v>
      </c>
      <c r="L162" s="100"/>
      <c r="M162" s="340">
        <v>23</v>
      </c>
      <c r="N162" s="73">
        <v>44</v>
      </c>
      <c r="O162" s="73">
        <v>32</v>
      </c>
      <c r="P162" s="73">
        <v>382</v>
      </c>
      <c r="Q162" s="73">
        <v>-39</v>
      </c>
      <c r="S162" s="290">
        <f t="shared" si="42"/>
        <v>0</v>
      </c>
      <c r="T162" s="291">
        <f t="shared" si="39"/>
        <v>74.463786112968705</v>
      </c>
      <c r="U162" s="290">
        <f t="shared" si="42"/>
        <v>0</v>
      </c>
    </row>
    <row r="163" spans="1:21" ht="13">
      <c r="A163" s="26" t="s">
        <v>220</v>
      </c>
      <c r="B163" s="34" t="s">
        <v>64</v>
      </c>
      <c r="C163" s="113">
        <v>-18.584928142770899</v>
      </c>
      <c r="D163" s="77">
        <v>2.0495999999999999</v>
      </c>
      <c r="E163" s="113">
        <f t="shared" si="35"/>
        <v>-20.634528142770897</v>
      </c>
      <c r="G163" s="274" t="str">
        <f t="shared" si="36"/>
        <v>x 2,3</v>
      </c>
      <c r="H163" s="275">
        <f t="shared" si="40"/>
        <v>-10.584928142770899</v>
      </c>
      <c r="I163" s="100"/>
      <c r="J163" s="274" t="str">
        <f t="shared" si="37"/>
        <v>x 2,6</v>
      </c>
      <c r="K163" s="275">
        <f t="shared" si="41"/>
        <v>-12.634528142770897</v>
      </c>
      <c r="L163" s="100"/>
      <c r="M163" s="341">
        <v>23</v>
      </c>
      <c r="N163" s="113">
        <v>-8</v>
      </c>
      <c r="O163" s="113">
        <v>-7</v>
      </c>
      <c r="P163" s="113">
        <v>15</v>
      </c>
      <c r="Q163" s="113">
        <v>-28</v>
      </c>
      <c r="S163" s="290">
        <f t="shared" si="42"/>
        <v>4.9737991503207013E-14</v>
      </c>
      <c r="T163" s="291">
        <f t="shared" si="39"/>
        <v>-18.584928142770899</v>
      </c>
      <c r="U163" s="290">
        <f t="shared" si="42"/>
        <v>4.9737991503207013E-14</v>
      </c>
    </row>
    <row r="164" spans="1:21" ht="13">
      <c r="A164" s="26" t="s">
        <v>221</v>
      </c>
      <c r="B164" s="41" t="s">
        <v>66</v>
      </c>
      <c r="C164" s="74">
        <v>55.878857970197899</v>
      </c>
      <c r="D164" s="297">
        <v>-13.800400000000002</v>
      </c>
      <c r="E164" s="74">
        <f t="shared" si="35"/>
        <v>69.679257970197895</v>
      </c>
      <c r="G164" s="278">
        <f t="shared" si="36"/>
        <v>0.59653879914851138</v>
      </c>
      <c r="H164" s="279">
        <f t="shared" si="40"/>
        <v>20.878857970197899</v>
      </c>
      <c r="I164" s="100"/>
      <c r="J164" s="278">
        <f t="shared" si="37"/>
        <v>0.99083594200565406</v>
      </c>
      <c r="K164" s="279">
        <f t="shared" si="41"/>
        <v>34.679257970197895</v>
      </c>
      <c r="L164" s="100"/>
      <c r="M164" s="342">
        <v>23</v>
      </c>
      <c r="N164" s="74">
        <v>35</v>
      </c>
      <c r="O164" s="74">
        <v>23</v>
      </c>
      <c r="P164" s="74">
        <v>372</v>
      </c>
      <c r="Q164" s="74">
        <v>-29</v>
      </c>
      <c r="S164" s="290">
        <f t="shared" si="42"/>
        <v>9.9475983006414026E-14</v>
      </c>
      <c r="T164" s="291">
        <f t="shared" si="39"/>
        <v>55.878857970197899</v>
      </c>
      <c r="U164" s="290">
        <f t="shared" si="42"/>
        <v>0</v>
      </c>
    </row>
    <row r="165" spans="1:21" ht="13">
      <c r="A165" s="248" t="s">
        <v>414</v>
      </c>
      <c r="B165" s="248"/>
      <c r="C165" s="298"/>
      <c r="D165" s="299">
        <f>IF(D164&lt;&gt;0,ROUND(SUM(D184,D203)-D164,1),0)+IF(D151&lt;&gt;0,ROUND(SUM(D171,D191)-D151,1),0)+IF(D152&lt;&gt;0,ROUND(SUM(D172,D192)-D152,1),0)+IF(D155&lt;&gt;0,ROUND(SUM(D175,D194)-D155,1),0)+IF(D156&lt;&gt;0,ROUND(SUM(D176,D195)-D156,1),0)+IF(D157&lt;&gt;0,ROUND(SUM(D177,D196)-D157,1),0)+IF(D158&lt;&gt;0,ROUND(SUM(D178,D197)-D158,1),0)+IF(D160&lt;&gt;0,ROUND(SUM(D180,D199)-D160,1),0)+IF(D161&lt;&gt;0,ROUND(SUM(D181,D200)-D161,1),0)+IF(D163&lt;&gt;0,ROUND(SUM(D183,D202)-D163,1),0)</f>
        <v>0</v>
      </c>
      <c r="E165" s="298"/>
      <c r="G165" s="326"/>
      <c r="H165" s="327"/>
      <c r="I165" s="327"/>
      <c r="J165" s="326"/>
      <c r="K165" s="327"/>
      <c r="L165" s="327"/>
      <c r="M165" s="298"/>
      <c r="N165" s="298"/>
      <c r="O165" s="298"/>
      <c r="P165" s="298"/>
      <c r="Q165" s="298"/>
    </row>
    <row r="166" spans="1:21" ht="16" thickBot="1">
      <c r="A166" s="26"/>
      <c r="B166" s="114" t="s">
        <v>222</v>
      </c>
      <c r="C166" s="180"/>
      <c r="D166" s="307"/>
      <c r="E166" s="180"/>
      <c r="G166" s="328"/>
      <c r="H166" s="180"/>
      <c r="I166" s="180"/>
      <c r="J166" s="328"/>
      <c r="K166" s="180"/>
      <c r="L166" s="180"/>
      <c r="M166" s="180"/>
      <c r="N166" s="180"/>
      <c r="O166" s="180"/>
      <c r="P166" s="180"/>
      <c r="Q166" s="180"/>
    </row>
    <row r="167" spans="1:21" ht="15.5">
      <c r="A167" s="26"/>
      <c r="B167" s="251"/>
      <c r="C167" s="308"/>
      <c r="D167" s="139"/>
      <c r="E167" s="308"/>
      <c r="G167" s="329"/>
      <c r="H167" s="308"/>
      <c r="I167" s="308"/>
      <c r="J167" s="329"/>
      <c r="K167" s="308"/>
      <c r="L167" s="308"/>
      <c r="M167" s="308"/>
      <c r="N167" s="308"/>
      <c r="O167" s="308"/>
      <c r="P167" s="308"/>
      <c r="Q167" s="308"/>
    </row>
    <row r="168" spans="1:21" ht="13">
      <c r="A168" s="26"/>
      <c r="B168" s="252"/>
      <c r="C168" s="252" t="str">
        <f>C$18</f>
        <v>Stated</v>
      </c>
      <c r="D168" s="302" t="str">
        <f>D$18</f>
        <v>Specific items</v>
      </c>
      <c r="E168" s="252" t="str">
        <f>E$18</f>
        <v>Underlying</v>
      </c>
      <c r="G168" s="330" t="str">
        <f>G$18</f>
        <v>Stated vs. MEAN</v>
      </c>
      <c r="H168" s="331"/>
      <c r="I168" s="100"/>
      <c r="J168" s="330" t="str">
        <f>J$18</f>
        <v>Underlying vs. MEAN</v>
      </c>
      <c r="K168" s="331"/>
      <c r="L168" s="100"/>
      <c r="M168" s="254"/>
      <c r="N168" s="117" t="str">
        <f>N$18</f>
        <v>MEAN</v>
      </c>
      <c r="O168" s="252" t="str">
        <f>O$18</f>
        <v>MEDIAN</v>
      </c>
      <c r="P168" s="252" t="str">
        <f>P$18</f>
        <v>MAX</v>
      </c>
      <c r="Q168" s="252" t="str">
        <f>Q$18</f>
        <v>MIN</v>
      </c>
    </row>
    <row r="169" spans="1:21" ht="13">
      <c r="A169" s="26"/>
      <c r="B169" s="116" t="str">
        <f>B$19</f>
        <v>€m</v>
      </c>
      <c r="C169" s="117" t="str">
        <f>C$19</f>
        <v>Q4-20</v>
      </c>
      <c r="D169" s="303" t="str">
        <f>D$19</f>
        <v>Q4-20</v>
      </c>
      <c r="E169" s="117" t="str">
        <f>E$19</f>
        <v>Q4-20</v>
      </c>
      <c r="G169" s="332" t="str">
        <f>G$19</f>
        <v>(%)</v>
      </c>
      <c r="H169" s="117" t="str">
        <f>H$19</f>
        <v>€m</v>
      </c>
      <c r="I169" s="100"/>
      <c r="J169" s="332" t="str">
        <f>J$19</f>
        <v>(%)</v>
      </c>
      <c r="K169" s="117" t="str">
        <f>K$19</f>
        <v>€m</v>
      </c>
      <c r="L169" s="100"/>
      <c r="M169" s="252" t="str">
        <f>M$19</f>
        <v>#</v>
      </c>
      <c r="N169" s="117" t="str">
        <f>N$19</f>
        <v>4Q20E</v>
      </c>
      <c r="O169" s="117" t="str">
        <f>O$19</f>
        <v>4Q20E</v>
      </c>
      <c r="P169" s="117" t="str">
        <f>P$19</f>
        <v>4Q20E</v>
      </c>
      <c r="Q169" s="117" t="str">
        <f>Q$19</f>
        <v>4Q20E</v>
      </c>
    </row>
    <row r="170" spans="1:21" ht="13">
      <c r="A170" s="26"/>
      <c r="B170" s="31"/>
      <c r="C170" s="113"/>
      <c r="D170" s="77"/>
      <c r="E170" s="113"/>
      <c r="G170" s="261"/>
      <c r="H170" s="100"/>
      <c r="I170" s="100"/>
      <c r="J170" s="261"/>
      <c r="K170" s="100"/>
      <c r="L170" s="100"/>
      <c r="M170" s="113"/>
      <c r="N170" s="113"/>
      <c r="O170" s="113"/>
      <c r="P170" s="113"/>
      <c r="Q170" s="113"/>
    </row>
    <row r="171" spans="1:21" ht="13">
      <c r="A171" s="26" t="s">
        <v>223</v>
      </c>
      <c r="B171" s="33" t="s">
        <v>38</v>
      </c>
      <c r="C171" s="104">
        <v>490.00299999999999</v>
      </c>
      <c r="D171" s="266">
        <v>0</v>
      </c>
      <c r="E171" s="87">
        <f t="shared" ref="E171:E184" si="43">(C171-D171)</f>
        <v>490.00299999999999</v>
      </c>
      <c r="G171" s="272">
        <f t="shared" ref="G171:G184" si="44">IF(ISERROR(C171/N171-1),IF($B$2="FR","ns","n.m."),IF(C171/N171-1&gt;100%,"x "&amp;(ROUND(C171/N171,1)),IF(C171/N171-1&lt;-100%,IF($B$2="FR","ns","n.m."),C171/N171-1)))</f>
        <v>6.2913232104121475E-2</v>
      </c>
      <c r="H171" s="273">
        <f>IFERROR(($C:$C-$N:$N),"N/A")</f>
        <v>29.002999999999986</v>
      </c>
      <c r="I171" s="100"/>
      <c r="J171" s="272">
        <f t="shared" ref="J171:J184" si="45">IF(ISERROR((C171-D171)/N171-1),IF($B$2="FR","ns","n.m."),IF((C171-D171)/N171-1&gt;100%,"x "&amp;(ROUND((C171-D171)/N171,1)),IF((C171-D171)/N171-1&lt;-100%,IF($B$2="FR","ns","n.m."),(C171-D171)/N171-1)))</f>
        <v>6.2913232104121475E-2</v>
      </c>
      <c r="K171" s="273">
        <f>IFERROR(($C:$C-$D:$D-$N:$N),"N/A")</f>
        <v>29.002999999999986</v>
      </c>
      <c r="L171" s="100"/>
      <c r="M171" s="340">
        <v>23</v>
      </c>
      <c r="N171" s="87">
        <v>461</v>
      </c>
      <c r="O171" s="87">
        <v>461</v>
      </c>
      <c r="P171" s="87">
        <v>479</v>
      </c>
      <c r="Q171" s="87">
        <v>442</v>
      </c>
    </row>
    <row r="172" spans="1:21" ht="13">
      <c r="A172" s="26" t="s">
        <v>224</v>
      </c>
      <c r="B172" s="34" t="s">
        <v>40</v>
      </c>
      <c r="C172" s="107">
        <v>-332.21600000000001</v>
      </c>
      <c r="D172" s="111">
        <v>-11.4</v>
      </c>
      <c r="E172" s="107">
        <f t="shared" si="43"/>
        <v>-320.81600000000003</v>
      </c>
      <c r="G172" s="274">
        <f t="shared" si="44"/>
        <v>9.2815789473684296E-2</v>
      </c>
      <c r="H172" s="275">
        <f>IFERROR(($C:$C-$N:$N),"N/A")</f>
        <v>-28.216000000000008</v>
      </c>
      <c r="I172" s="100"/>
      <c r="J172" s="274">
        <f t="shared" si="45"/>
        <v>5.5315789473684207E-2</v>
      </c>
      <c r="K172" s="275">
        <f>IFERROR(($C:$C-$D:$D-$N:$N),"N/A")</f>
        <v>-16.816000000000031</v>
      </c>
      <c r="L172" s="100"/>
      <c r="M172" s="283">
        <v>23</v>
      </c>
      <c r="N172" s="107">
        <v>-304</v>
      </c>
      <c r="O172" s="107">
        <v>-311</v>
      </c>
      <c r="P172" s="107">
        <v>-267</v>
      </c>
      <c r="Q172" s="107">
        <v>-316</v>
      </c>
      <c r="T172" s="291"/>
    </row>
    <row r="173" spans="1:21" ht="13">
      <c r="A173" s="247" t="s">
        <v>225</v>
      </c>
      <c r="B173" s="36" t="s">
        <v>42</v>
      </c>
      <c r="C173" s="111">
        <v>0</v>
      </c>
      <c r="D173" s="111">
        <v>0</v>
      </c>
      <c r="E173" s="111">
        <f t="shared" si="43"/>
        <v>0</v>
      </c>
      <c r="G173" s="276"/>
      <c r="H173" s="277"/>
      <c r="I173" s="26"/>
      <c r="J173" s="276"/>
      <c r="K173" s="277"/>
      <c r="L173" s="26"/>
      <c r="M173" s="284"/>
      <c r="N173" s="200"/>
      <c r="O173" s="200"/>
      <c r="P173" s="200"/>
      <c r="Q173" s="200"/>
      <c r="S173" s="292"/>
      <c r="T173" s="293"/>
      <c r="U173" s="292"/>
    </row>
    <row r="174" spans="1:21" ht="13">
      <c r="A174" s="26" t="s">
        <v>226</v>
      </c>
      <c r="B174" s="33" t="s">
        <v>44</v>
      </c>
      <c r="C174" s="87">
        <v>157.78700000000001</v>
      </c>
      <c r="D174" s="304">
        <v>-11.4</v>
      </c>
      <c r="E174" s="87">
        <f t="shared" si="43"/>
        <v>169.18700000000001</v>
      </c>
      <c r="G174" s="272">
        <f t="shared" si="44"/>
        <v>5.0127388535032846E-3</v>
      </c>
      <c r="H174" s="273">
        <f t="shared" ref="H174:H184" si="46">IFERROR(($C:$C-$N:$N),"N/A")</f>
        <v>0.78700000000000614</v>
      </c>
      <c r="I174" s="100"/>
      <c r="J174" s="272">
        <f t="shared" si="45"/>
        <v>7.7624203821656135E-2</v>
      </c>
      <c r="K174" s="273">
        <f t="shared" ref="K174:K184" si="47">IFERROR(($C:$C-$D:$D-$N:$N),"N/A")</f>
        <v>12.187000000000012</v>
      </c>
      <c r="L174" s="100"/>
      <c r="M174" s="340">
        <v>23</v>
      </c>
      <c r="N174" s="87">
        <v>157</v>
      </c>
      <c r="O174" s="87">
        <v>156</v>
      </c>
      <c r="P174" s="87">
        <v>202</v>
      </c>
      <c r="Q174" s="87">
        <v>127</v>
      </c>
    </row>
    <row r="175" spans="1:21" ht="13">
      <c r="A175" s="26" t="s">
        <v>227</v>
      </c>
      <c r="B175" s="34" t="s">
        <v>46</v>
      </c>
      <c r="C175" s="85">
        <v>-112.655</v>
      </c>
      <c r="D175" s="296">
        <v>0</v>
      </c>
      <c r="E175" s="85">
        <f t="shared" si="43"/>
        <v>-112.655</v>
      </c>
      <c r="G175" s="274">
        <f t="shared" si="44"/>
        <v>-0.14003816793893131</v>
      </c>
      <c r="H175" s="275">
        <f t="shared" si="46"/>
        <v>18.344999999999999</v>
      </c>
      <c r="I175" s="100"/>
      <c r="J175" s="274">
        <f t="shared" si="45"/>
        <v>-0.14003816793893131</v>
      </c>
      <c r="K175" s="275">
        <f t="shared" si="47"/>
        <v>18.344999999999999</v>
      </c>
      <c r="L175" s="100"/>
      <c r="M175" s="341">
        <v>23</v>
      </c>
      <c r="N175" s="85">
        <v>-131</v>
      </c>
      <c r="O175" s="85">
        <v>-139</v>
      </c>
      <c r="P175" s="85">
        <v>-75</v>
      </c>
      <c r="Q175" s="85">
        <v>-208</v>
      </c>
    </row>
    <row r="176" spans="1:21" ht="13">
      <c r="A176" s="26" t="s">
        <v>228</v>
      </c>
      <c r="B176" s="34" t="s">
        <v>50</v>
      </c>
      <c r="C176" s="85">
        <v>0</v>
      </c>
      <c r="D176" s="296">
        <v>0</v>
      </c>
      <c r="E176" s="85">
        <f t="shared" si="43"/>
        <v>0</v>
      </c>
      <c r="G176" s="274" t="str">
        <f t="shared" si="44"/>
        <v>n.m.</v>
      </c>
      <c r="H176" s="275">
        <f t="shared" si="46"/>
        <v>0</v>
      </c>
      <c r="I176" s="100"/>
      <c r="J176" s="274" t="str">
        <f t="shared" si="45"/>
        <v>n.m.</v>
      </c>
      <c r="K176" s="275">
        <f t="shared" si="47"/>
        <v>0</v>
      </c>
      <c r="L176" s="100"/>
      <c r="M176" s="341">
        <v>20</v>
      </c>
      <c r="N176" s="85">
        <v>0</v>
      </c>
      <c r="O176" s="85">
        <v>0</v>
      </c>
      <c r="P176" s="85">
        <v>0</v>
      </c>
      <c r="Q176" s="85">
        <v>0</v>
      </c>
    </row>
    <row r="177" spans="1:17" ht="13">
      <c r="A177" s="26" t="s">
        <v>229</v>
      </c>
      <c r="B177" s="34" t="s">
        <v>52</v>
      </c>
      <c r="C177" s="85">
        <v>-0.124</v>
      </c>
      <c r="D177" s="296">
        <v>0</v>
      </c>
      <c r="E177" s="85">
        <f t="shared" si="43"/>
        <v>-0.124</v>
      </c>
      <c r="G177" s="274" t="str">
        <f t="shared" si="44"/>
        <v>n.m.</v>
      </c>
      <c r="H177" s="275">
        <f t="shared" si="46"/>
        <v>-0.124</v>
      </c>
      <c r="I177" s="100"/>
      <c r="J177" s="274" t="str">
        <f t="shared" si="45"/>
        <v>n.m.</v>
      </c>
      <c r="K177" s="275">
        <f t="shared" si="47"/>
        <v>-0.124</v>
      </c>
      <c r="L177" s="100"/>
      <c r="M177" s="341">
        <v>19</v>
      </c>
      <c r="N177" s="85">
        <v>0</v>
      </c>
      <c r="O177" s="85">
        <v>0</v>
      </c>
      <c r="P177" s="85">
        <v>0</v>
      </c>
      <c r="Q177" s="85">
        <v>-1</v>
      </c>
    </row>
    <row r="178" spans="1:17" ht="13">
      <c r="A178" s="26" t="s">
        <v>230</v>
      </c>
      <c r="B178" s="34" t="s">
        <v>54</v>
      </c>
      <c r="C178" s="85">
        <v>0</v>
      </c>
      <c r="D178" s="296">
        <v>0</v>
      </c>
      <c r="E178" s="85">
        <f t="shared" si="43"/>
        <v>0</v>
      </c>
      <c r="G178" s="274" t="str">
        <f t="shared" si="44"/>
        <v>n.m.</v>
      </c>
      <c r="H178" s="275">
        <f t="shared" si="46"/>
        <v>0</v>
      </c>
      <c r="I178" s="100"/>
      <c r="J178" s="274" t="str">
        <f t="shared" si="45"/>
        <v>n.m.</v>
      </c>
      <c r="K178" s="275">
        <f t="shared" si="47"/>
        <v>0</v>
      </c>
      <c r="L178" s="100"/>
      <c r="M178" s="341">
        <v>19</v>
      </c>
      <c r="N178" s="85">
        <v>0</v>
      </c>
      <c r="O178" s="85">
        <v>0</v>
      </c>
      <c r="P178" s="85">
        <v>0</v>
      </c>
      <c r="Q178" s="85">
        <v>0</v>
      </c>
    </row>
    <row r="179" spans="1:17" ht="13">
      <c r="A179" s="26" t="s">
        <v>231</v>
      </c>
      <c r="B179" s="33" t="s">
        <v>56</v>
      </c>
      <c r="C179" s="87">
        <v>45.008000000000003</v>
      </c>
      <c r="D179" s="304">
        <v>-11.4</v>
      </c>
      <c r="E179" s="87">
        <f t="shared" si="43"/>
        <v>56.408000000000001</v>
      </c>
      <c r="G179" s="272">
        <f t="shared" si="44"/>
        <v>0.80032000000000014</v>
      </c>
      <c r="H179" s="273">
        <f t="shared" si="46"/>
        <v>20.008000000000003</v>
      </c>
      <c r="I179" s="100"/>
      <c r="J179" s="272" t="str">
        <f t="shared" si="45"/>
        <v>x 2,3</v>
      </c>
      <c r="K179" s="273">
        <f t="shared" si="47"/>
        <v>31.408000000000001</v>
      </c>
      <c r="L179" s="100"/>
      <c r="M179" s="340">
        <v>21</v>
      </c>
      <c r="N179" s="87">
        <v>25</v>
      </c>
      <c r="O179" s="87">
        <v>22</v>
      </c>
      <c r="P179" s="87">
        <v>96</v>
      </c>
      <c r="Q179" s="87">
        <v>-52</v>
      </c>
    </row>
    <row r="180" spans="1:17" ht="13">
      <c r="A180" s="26" t="s">
        <v>232</v>
      </c>
      <c r="B180" s="34" t="s">
        <v>58</v>
      </c>
      <c r="C180" s="85">
        <v>-7.8970000000000002</v>
      </c>
      <c r="D180" s="296">
        <v>3</v>
      </c>
      <c r="E180" s="85">
        <f t="shared" si="43"/>
        <v>-10.897</v>
      </c>
      <c r="G180" s="274" t="str">
        <f t="shared" si="44"/>
        <v>n.m.</v>
      </c>
      <c r="H180" s="275">
        <f t="shared" si="46"/>
        <v>-12.897</v>
      </c>
      <c r="I180" s="100"/>
      <c r="J180" s="274" t="str">
        <f t="shared" si="45"/>
        <v>n.m.</v>
      </c>
      <c r="K180" s="275">
        <f t="shared" si="47"/>
        <v>-15.897</v>
      </c>
      <c r="L180" s="100"/>
      <c r="M180" s="341">
        <v>21</v>
      </c>
      <c r="N180" s="85">
        <v>5</v>
      </c>
      <c r="O180" s="85">
        <v>-7</v>
      </c>
      <c r="P180" s="85">
        <v>292</v>
      </c>
      <c r="Q180" s="85">
        <v>-30</v>
      </c>
    </row>
    <row r="181" spans="1:17" ht="13">
      <c r="A181" s="26" t="s">
        <v>233</v>
      </c>
      <c r="B181" s="34" t="s">
        <v>60</v>
      </c>
      <c r="C181" s="85">
        <v>0</v>
      </c>
      <c r="D181" s="296">
        <v>0</v>
      </c>
      <c r="E181" s="85">
        <f t="shared" si="43"/>
        <v>0</v>
      </c>
      <c r="G181" s="274" t="str">
        <f t="shared" si="44"/>
        <v>n.m.</v>
      </c>
      <c r="H181" s="275">
        <f t="shared" si="46"/>
        <v>0</v>
      </c>
      <c r="I181" s="100"/>
      <c r="J181" s="274" t="str">
        <f t="shared" si="45"/>
        <v>n.m.</v>
      </c>
      <c r="K181" s="275">
        <f t="shared" si="47"/>
        <v>0</v>
      </c>
      <c r="L181" s="100"/>
      <c r="M181" s="341">
        <v>19</v>
      </c>
      <c r="N181" s="85">
        <v>0</v>
      </c>
      <c r="O181" s="85">
        <v>0</v>
      </c>
      <c r="P181" s="85">
        <v>0</v>
      </c>
      <c r="Q181" s="85">
        <v>0</v>
      </c>
    </row>
    <row r="182" spans="1:17" ht="13">
      <c r="A182" s="26" t="s">
        <v>234</v>
      </c>
      <c r="B182" s="33" t="s">
        <v>62</v>
      </c>
      <c r="C182" s="87">
        <v>37.110999999999997</v>
      </c>
      <c r="D182" s="304">
        <v>-8.4</v>
      </c>
      <c r="E182" s="87">
        <f t="shared" si="43"/>
        <v>45.510999999999996</v>
      </c>
      <c r="G182" s="272">
        <f t="shared" si="44"/>
        <v>0.19712903225806433</v>
      </c>
      <c r="H182" s="273">
        <f t="shared" si="46"/>
        <v>6.1109999999999971</v>
      </c>
      <c r="I182" s="100"/>
      <c r="J182" s="272">
        <f t="shared" si="45"/>
        <v>0.46809677419354823</v>
      </c>
      <c r="K182" s="273">
        <f t="shared" si="47"/>
        <v>14.510999999999996</v>
      </c>
      <c r="L182" s="100"/>
      <c r="M182" s="340">
        <v>21</v>
      </c>
      <c r="N182" s="87">
        <v>31</v>
      </c>
      <c r="O182" s="87">
        <v>15</v>
      </c>
      <c r="P182" s="87">
        <v>356</v>
      </c>
      <c r="Q182" s="87">
        <v>-40</v>
      </c>
    </row>
    <row r="183" spans="1:17" ht="13">
      <c r="A183" s="26" t="s">
        <v>235</v>
      </c>
      <c r="B183" s="34" t="s">
        <v>64</v>
      </c>
      <c r="C183" s="85">
        <v>-10.446743430259399</v>
      </c>
      <c r="D183" s="296">
        <v>2.0495999999999999</v>
      </c>
      <c r="E183" s="85">
        <f t="shared" si="43"/>
        <v>-12.496343430259399</v>
      </c>
      <c r="G183" s="274" t="str">
        <f t="shared" si="44"/>
        <v>x 2,6</v>
      </c>
      <c r="H183" s="275">
        <f t="shared" si="46"/>
        <v>-6.4467434302593993</v>
      </c>
      <c r="I183" s="100"/>
      <c r="J183" s="274" t="str">
        <f t="shared" si="45"/>
        <v>x 3,1</v>
      </c>
      <c r="K183" s="275">
        <f t="shared" si="47"/>
        <v>-8.4963434302593992</v>
      </c>
      <c r="L183" s="100"/>
      <c r="M183" s="341">
        <v>21</v>
      </c>
      <c r="N183" s="85">
        <v>-4</v>
      </c>
      <c r="O183" s="85">
        <v>-4</v>
      </c>
      <c r="P183" s="85">
        <v>11</v>
      </c>
      <c r="Q183" s="85">
        <v>-17</v>
      </c>
    </row>
    <row r="184" spans="1:17" ht="13">
      <c r="A184" s="26" t="s">
        <v>236</v>
      </c>
      <c r="B184" s="41" t="s">
        <v>66</v>
      </c>
      <c r="C184" s="88">
        <v>26.664256569740601</v>
      </c>
      <c r="D184" s="305">
        <v>-6.3504000000000005</v>
      </c>
      <c r="E184" s="88">
        <f t="shared" si="43"/>
        <v>33.014656569740602</v>
      </c>
      <c r="G184" s="278">
        <f t="shared" si="44"/>
        <v>-1.2434941861459214E-2</v>
      </c>
      <c r="H184" s="279">
        <f t="shared" si="46"/>
        <v>-0.33574343025939868</v>
      </c>
      <c r="I184" s="100"/>
      <c r="J184" s="278">
        <f t="shared" si="45"/>
        <v>0.22276505813854075</v>
      </c>
      <c r="K184" s="279">
        <f t="shared" si="47"/>
        <v>6.0146565697406018</v>
      </c>
      <c r="L184" s="100"/>
      <c r="M184" s="342">
        <v>21</v>
      </c>
      <c r="N184" s="88">
        <v>27</v>
      </c>
      <c r="O184" s="88">
        <v>9</v>
      </c>
      <c r="P184" s="88">
        <v>351</v>
      </c>
      <c r="Q184" s="88">
        <v>-29</v>
      </c>
    </row>
    <row r="185" spans="1:17" ht="13">
      <c r="A185" s="26"/>
      <c r="C185" s="113"/>
      <c r="D185" s="77"/>
      <c r="E185" s="113"/>
      <c r="G185" s="261"/>
      <c r="H185" s="100"/>
      <c r="I185" s="100"/>
      <c r="J185" s="261"/>
      <c r="K185" s="100"/>
      <c r="L185" s="100"/>
      <c r="M185" s="113"/>
      <c r="N185" s="113"/>
      <c r="O185" s="113"/>
      <c r="P185" s="113"/>
      <c r="Q185" s="113"/>
    </row>
    <row r="186" spans="1:17" ht="16" thickBot="1">
      <c r="A186" s="26"/>
      <c r="B186" s="114" t="s">
        <v>237</v>
      </c>
      <c r="C186" s="180"/>
      <c r="D186" s="307"/>
      <c r="E186" s="180"/>
      <c r="G186" s="328"/>
      <c r="H186" s="180"/>
      <c r="I186" s="180"/>
      <c r="J186" s="328"/>
      <c r="K186" s="180"/>
      <c r="L186" s="180"/>
      <c r="M186" s="180"/>
      <c r="N186" s="180"/>
      <c r="O186" s="180"/>
      <c r="P186" s="180"/>
      <c r="Q186" s="180"/>
    </row>
    <row r="187" spans="1:17" ht="15.5">
      <c r="A187" s="26"/>
      <c r="B187" s="251"/>
      <c r="C187" s="308"/>
      <c r="D187" s="139"/>
      <c r="E187" s="308"/>
      <c r="G187" s="329"/>
      <c r="H187" s="308"/>
      <c r="I187" s="308"/>
      <c r="J187" s="329"/>
      <c r="K187" s="308"/>
      <c r="L187" s="308"/>
      <c r="M187" s="308"/>
      <c r="N187" s="308"/>
      <c r="O187" s="308"/>
      <c r="P187" s="308"/>
      <c r="Q187" s="308"/>
    </row>
    <row r="188" spans="1:17" ht="26">
      <c r="A188" s="26"/>
      <c r="B188" s="254"/>
      <c r="C188" s="117" t="str">
        <f>C$18</f>
        <v>Stated</v>
      </c>
      <c r="D188" s="309" t="str">
        <f>D$18</f>
        <v>Specific items</v>
      </c>
      <c r="E188" s="117" t="str">
        <f>E$18</f>
        <v>Underlying</v>
      </c>
      <c r="G188" s="330" t="str">
        <f>G$18</f>
        <v>Stated vs. MEAN</v>
      </c>
      <c r="H188" s="331"/>
      <c r="I188" s="100"/>
      <c r="J188" s="330" t="str">
        <f>J$18</f>
        <v>Underlying vs. MEAN</v>
      </c>
      <c r="K188" s="331"/>
      <c r="L188" s="100"/>
      <c r="M188" s="254"/>
      <c r="N188" s="117" t="str">
        <f>N$18</f>
        <v>MEAN</v>
      </c>
      <c r="O188" s="252" t="str">
        <f>O$18</f>
        <v>MEDIAN</v>
      </c>
      <c r="P188" s="252" t="str">
        <f>P$18</f>
        <v>MAX</v>
      </c>
      <c r="Q188" s="252" t="str">
        <f>Q$18</f>
        <v>MIN</v>
      </c>
    </row>
    <row r="189" spans="1:17" ht="13">
      <c r="A189" s="26"/>
      <c r="B189" s="116" t="str">
        <f>B$19</f>
        <v>€m</v>
      </c>
      <c r="C189" s="182" t="str">
        <f>C$19</f>
        <v>Q4-20</v>
      </c>
      <c r="D189" s="310" t="str">
        <f>D$19</f>
        <v>Q4-20</v>
      </c>
      <c r="E189" s="182" t="str">
        <f>E$19</f>
        <v>Q4-20</v>
      </c>
      <c r="G189" s="332" t="str">
        <f>G$19</f>
        <v>(%)</v>
      </c>
      <c r="H189" s="117" t="str">
        <f>H$19</f>
        <v>€m</v>
      </c>
      <c r="I189" s="100"/>
      <c r="J189" s="332" t="str">
        <f>J$19</f>
        <v>(%)</v>
      </c>
      <c r="K189" s="117" t="str">
        <f>K$19</f>
        <v>€m</v>
      </c>
      <c r="L189" s="100"/>
      <c r="M189" s="343" t="str">
        <f>M$19</f>
        <v>#</v>
      </c>
      <c r="N189" s="182" t="str">
        <f>N$19</f>
        <v>4Q20E</v>
      </c>
      <c r="O189" s="182" t="str">
        <f>O$19</f>
        <v>4Q20E</v>
      </c>
      <c r="P189" s="182" t="str">
        <f>P$19</f>
        <v>4Q20E</v>
      </c>
      <c r="Q189" s="182" t="str">
        <f>Q$19</f>
        <v>4Q20E</v>
      </c>
    </row>
    <row r="190" spans="1:17" ht="13">
      <c r="A190" s="26"/>
      <c r="B190" s="31"/>
      <c r="C190" s="113"/>
      <c r="D190" s="77"/>
      <c r="E190" s="113"/>
      <c r="G190" s="261"/>
      <c r="H190" s="100"/>
      <c r="I190" s="100"/>
      <c r="J190" s="261"/>
      <c r="K190" s="100"/>
      <c r="L190" s="100"/>
      <c r="M190" s="113"/>
      <c r="N190" s="113"/>
      <c r="O190" s="113"/>
      <c r="P190" s="113"/>
      <c r="Q190" s="113"/>
    </row>
    <row r="191" spans="1:17" ht="13">
      <c r="A191" s="26" t="s">
        <v>238</v>
      </c>
      <c r="B191" s="33" t="s">
        <v>38</v>
      </c>
      <c r="C191" s="104">
        <v>202.31123574118101</v>
      </c>
      <c r="D191" s="266">
        <v>0</v>
      </c>
      <c r="E191" s="87">
        <f t="shared" ref="E191:E203" si="48">(C191-D191)</f>
        <v>202.31123574118101</v>
      </c>
      <c r="G191" s="272">
        <f t="shared" ref="G191:G203" si="49">IF(ISERROR(C191/N191-1),IF($B$2="FR","ns","n.m."),IF(C191/N191-1&gt;100%,"x "&amp;(ROUND(C191/N191,1)),IF(C191/N191-1&lt;-100%,IF($B$2="FR","ns","n.m."),C191/N191-1)))</f>
        <v>6.5235609013980511E-3</v>
      </c>
      <c r="H191" s="273">
        <f t="shared" ref="H191:H203" si="50">IFERROR(($C:$C-$N:$N),"N/A")</f>
        <v>1.3112357411810081</v>
      </c>
      <c r="I191" s="100"/>
      <c r="J191" s="272">
        <f t="shared" ref="J191:J203" si="51">IF(ISERROR((C191-D191)/N191-1),IF($B$2="FR","ns","n.m."),IF((C191-D191)/N191-1&gt;100%,"x "&amp;(ROUND((C191-D191)/N191,1)),IF((C191-D191)/N191-1&lt;-100%,IF($B$2="FR","ns","n.m."),(C191-D191)/N191-1)))</f>
        <v>6.5235609013980511E-3</v>
      </c>
      <c r="K191" s="273">
        <f t="shared" ref="K191:K203" si="52">IFERROR(($C:$C-$D:$D-$N:$N),"N/A")</f>
        <v>1.3112357411810081</v>
      </c>
      <c r="L191" s="100"/>
      <c r="M191" s="340">
        <v>23</v>
      </c>
      <c r="N191" s="87">
        <v>201</v>
      </c>
      <c r="O191" s="87">
        <v>200</v>
      </c>
      <c r="P191" s="87">
        <v>218</v>
      </c>
      <c r="Q191" s="87">
        <v>190</v>
      </c>
    </row>
    <row r="192" spans="1:17" ht="13">
      <c r="A192" s="26" t="s">
        <v>239</v>
      </c>
      <c r="B192" s="34" t="s">
        <v>40</v>
      </c>
      <c r="C192" s="85">
        <v>-132.36945285501901</v>
      </c>
      <c r="D192" s="296">
        <v>0</v>
      </c>
      <c r="E192" s="85">
        <f t="shared" si="48"/>
        <v>-132.36945285501901</v>
      </c>
      <c r="G192" s="274">
        <f t="shared" si="49"/>
        <v>-1.2168262275977559E-2</v>
      </c>
      <c r="H192" s="275">
        <f t="shared" si="50"/>
        <v>1.6305471449809943</v>
      </c>
      <c r="I192" s="100"/>
      <c r="J192" s="274">
        <f t="shared" si="51"/>
        <v>-1.2168262275977559E-2</v>
      </c>
      <c r="K192" s="275">
        <f t="shared" si="52"/>
        <v>1.6305471449809943</v>
      </c>
      <c r="L192" s="100"/>
      <c r="M192" s="341">
        <v>23</v>
      </c>
      <c r="N192" s="85">
        <v>-134</v>
      </c>
      <c r="O192" s="85">
        <v>-135</v>
      </c>
      <c r="P192" s="85">
        <v>-122</v>
      </c>
      <c r="Q192" s="85">
        <v>-148</v>
      </c>
    </row>
    <row r="193" spans="1:17" ht="13">
      <c r="A193" s="26" t="s">
        <v>240</v>
      </c>
      <c r="B193" s="33" t="s">
        <v>44</v>
      </c>
      <c r="C193" s="87">
        <v>69.941782886161306</v>
      </c>
      <c r="D193" s="304">
        <v>0</v>
      </c>
      <c r="E193" s="87">
        <f t="shared" si="48"/>
        <v>69.941782886161306</v>
      </c>
      <c r="G193" s="272">
        <f t="shared" si="49"/>
        <v>4.3907207256138836E-2</v>
      </c>
      <c r="H193" s="273">
        <f t="shared" si="50"/>
        <v>2.941782886161306</v>
      </c>
      <c r="I193" s="100"/>
      <c r="J193" s="272">
        <f t="shared" si="51"/>
        <v>4.3907207256138836E-2</v>
      </c>
      <c r="K193" s="273">
        <f t="shared" si="52"/>
        <v>2.941782886161306</v>
      </c>
      <c r="L193" s="100"/>
      <c r="M193" s="340">
        <v>23</v>
      </c>
      <c r="N193" s="87">
        <v>67</v>
      </c>
      <c r="O193" s="87">
        <v>66</v>
      </c>
      <c r="P193" s="87">
        <v>83</v>
      </c>
      <c r="Q193" s="87">
        <v>54</v>
      </c>
    </row>
    <row r="194" spans="1:17" ht="13">
      <c r="A194" s="26" t="s">
        <v>241</v>
      </c>
      <c r="B194" s="34" t="s">
        <v>46</v>
      </c>
      <c r="C194" s="85">
        <v>-18.4235942639272</v>
      </c>
      <c r="D194" s="296">
        <v>0</v>
      </c>
      <c r="E194" s="85">
        <f t="shared" si="48"/>
        <v>-18.4235942639272</v>
      </c>
      <c r="G194" s="274">
        <f t="shared" si="49"/>
        <v>-0.62400828032801625</v>
      </c>
      <c r="H194" s="275">
        <f t="shared" si="50"/>
        <v>30.5764057360728</v>
      </c>
      <c r="I194" s="100"/>
      <c r="J194" s="274">
        <f t="shared" si="51"/>
        <v>-0.62400828032801625</v>
      </c>
      <c r="K194" s="275">
        <f t="shared" si="52"/>
        <v>30.5764057360728</v>
      </c>
      <c r="L194" s="100"/>
      <c r="M194" s="341">
        <v>23</v>
      </c>
      <c r="N194" s="85">
        <v>-49</v>
      </c>
      <c r="O194" s="85">
        <v>-48</v>
      </c>
      <c r="P194" s="85">
        <v>-25</v>
      </c>
      <c r="Q194" s="85">
        <v>-75</v>
      </c>
    </row>
    <row r="195" spans="1:17" ht="13">
      <c r="A195" s="26" t="s">
        <v>242</v>
      </c>
      <c r="B195" s="34" t="s">
        <v>50</v>
      </c>
      <c r="C195" s="85">
        <v>0</v>
      </c>
      <c r="D195" s="296">
        <v>0</v>
      </c>
      <c r="E195" s="85">
        <f t="shared" si="48"/>
        <v>0</v>
      </c>
      <c r="G195" s="274" t="str">
        <f t="shared" si="49"/>
        <v>n.m.</v>
      </c>
      <c r="H195" s="275">
        <f t="shared" si="50"/>
        <v>0</v>
      </c>
      <c r="I195" s="100"/>
      <c r="J195" s="274" t="str">
        <f t="shared" si="51"/>
        <v>n.m.</v>
      </c>
      <c r="K195" s="275">
        <f t="shared" si="52"/>
        <v>0</v>
      </c>
      <c r="L195" s="100"/>
      <c r="M195" s="341">
        <v>20</v>
      </c>
      <c r="N195" s="85">
        <v>0</v>
      </c>
      <c r="O195" s="85">
        <v>0</v>
      </c>
      <c r="P195" s="85">
        <v>0</v>
      </c>
      <c r="Q195" s="85">
        <v>0</v>
      </c>
    </row>
    <row r="196" spans="1:17" ht="13">
      <c r="A196" s="26" t="s">
        <v>243</v>
      </c>
      <c r="B196" s="34" t="s">
        <v>52</v>
      </c>
      <c r="C196" s="85">
        <v>-0.234921422005856</v>
      </c>
      <c r="D196" s="296">
        <v>0</v>
      </c>
      <c r="E196" s="85">
        <f t="shared" si="48"/>
        <v>-0.234921422005856</v>
      </c>
      <c r="G196" s="274" t="str">
        <f t="shared" si="49"/>
        <v>n.m.</v>
      </c>
      <c r="H196" s="275">
        <f t="shared" si="50"/>
        <v>-0.234921422005856</v>
      </c>
      <c r="I196" s="100"/>
      <c r="J196" s="274" t="str">
        <f t="shared" si="51"/>
        <v>n.m.</v>
      </c>
      <c r="K196" s="275">
        <f t="shared" si="52"/>
        <v>-0.234921422005856</v>
      </c>
      <c r="L196" s="100"/>
      <c r="M196" s="341">
        <v>20</v>
      </c>
      <c r="N196" s="85">
        <v>0</v>
      </c>
      <c r="O196" s="85">
        <v>0</v>
      </c>
      <c r="P196" s="85">
        <v>1</v>
      </c>
      <c r="Q196" s="85">
        <v>-6</v>
      </c>
    </row>
    <row r="197" spans="1:17" ht="13">
      <c r="A197" s="26" t="s">
        <v>244</v>
      </c>
      <c r="B197" s="34" t="s">
        <v>54</v>
      </c>
      <c r="C197" s="85">
        <v>0</v>
      </c>
      <c r="D197" s="296">
        <v>0</v>
      </c>
      <c r="E197" s="85">
        <f t="shared" si="48"/>
        <v>0</v>
      </c>
      <c r="G197" s="274" t="str">
        <f t="shared" si="49"/>
        <v>n.m.</v>
      </c>
      <c r="H197" s="275">
        <f t="shared" si="50"/>
        <v>0</v>
      </c>
      <c r="I197" s="100"/>
      <c r="J197" s="274" t="str">
        <f t="shared" si="51"/>
        <v>n.m.</v>
      </c>
      <c r="K197" s="275">
        <f t="shared" si="52"/>
        <v>0</v>
      </c>
      <c r="L197" s="100"/>
      <c r="M197" s="341">
        <v>20</v>
      </c>
      <c r="N197" s="85">
        <v>0</v>
      </c>
      <c r="O197" s="85">
        <v>0</v>
      </c>
      <c r="P197" s="85">
        <v>0</v>
      </c>
      <c r="Q197" s="85">
        <v>0</v>
      </c>
    </row>
    <row r="198" spans="1:17" ht="13">
      <c r="A198" s="26" t="s">
        <v>245</v>
      </c>
      <c r="B198" s="33" t="s">
        <v>56</v>
      </c>
      <c r="C198" s="87">
        <v>51.283267200228302</v>
      </c>
      <c r="D198" s="304">
        <v>0</v>
      </c>
      <c r="E198" s="87">
        <f t="shared" si="48"/>
        <v>51.283267200228302</v>
      </c>
      <c r="G198" s="272" t="str">
        <f t="shared" si="49"/>
        <v>x 3,2</v>
      </c>
      <c r="H198" s="273">
        <f t="shared" si="50"/>
        <v>35.283267200228302</v>
      </c>
      <c r="I198" s="100"/>
      <c r="J198" s="272" t="str">
        <f t="shared" si="51"/>
        <v>x 3,2</v>
      </c>
      <c r="K198" s="273">
        <f t="shared" si="52"/>
        <v>35.283267200228302</v>
      </c>
      <c r="L198" s="100"/>
      <c r="M198" s="340">
        <v>21</v>
      </c>
      <c r="N198" s="87">
        <v>16</v>
      </c>
      <c r="O198" s="87">
        <v>16</v>
      </c>
      <c r="P198" s="87">
        <v>55</v>
      </c>
      <c r="Q198" s="87">
        <v>-20</v>
      </c>
    </row>
    <row r="199" spans="1:17" ht="13">
      <c r="A199" s="26" t="s">
        <v>246</v>
      </c>
      <c r="B199" s="34" t="s">
        <v>58</v>
      </c>
      <c r="C199" s="85">
        <v>-7.3667238543328999</v>
      </c>
      <c r="D199" s="296">
        <v>0</v>
      </c>
      <c r="E199" s="85">
        <f t="shared" si="48"/>
        <v>-7.3667238543328999</v>
      </c>
      <c r="G199" s="274" t="str">
        <f t="shared" si="49"/>
        <v>x 2,5</v>
      </c>
      <c r="H199" s="275">
        <f t="shared" si="50"/>
        <v>-4.3667238543328999</v>
      </c>
      <c r="I199" s="100"/>
      <c r="J199" s="274" t="str">
        <f t="shared" si="51"/>
        <v>x 2,5</v>
      </c>
      <c r="K199" s="275">
        <f t="shared" si="52"/>
        <v>-4.3667238543328999</v>
      </c>
      <c r="L199" s="100"/>
      <c r="M199" s="341">
        <v>21</v>
      </c>
      <c r="N199" s="85">
        <v>-3</v>
      </c>
      <c r="O199" s="85">
        <v>-3</v>
      </c>
      <c r="P199" s="85">
        <v>6</v>
      </c>
      <c r="Q199" s="85">
        <v>-13</v>
      </c>
    </row>
    <row r="200" spans="1:17" ht="13">
      <c r="A200" s="26" t="s">
        <v>247</v>
      </c>
      <c r="B200" s="34" t="s">
        <v>60</v>
      </c>
      <c r="C200" s="85">
        <v>-6.5637572329266103</v>
      </c>
      <c r="D200" s="296">
        <v>-7.45</v>
      </c>
      <c r="E200" s="85">
        <f t="shared" si="48"/>
        <v>0.88624276707338989</v>
      </c>
      <c r="G200" s="274" t="str">
        <f t="shared" si="49"/>
        <v>n.m.</v>
      </c>
      <c r="H200" s="275">
        <f t="shared" si="50"/>
        <v>-6.5637572329266103</v>
      </c>
      <c r="I200" s="100"/>
      <c r="J200" s="274" t="str">
        <f t="shared" si="51"/>
        <v>n.m.</v>
      </c>
      <c r="K200" s="275">
        <f t="shared" si="52"/>
        <v>0.88624276707338989</v>
      </c>
      <c r="L200" s="100"/>
      <c r="M200" s="341">
        <v>19</v>
      </c>
      <c r="N200" s="85">
        <v>0</v>
      </c>
      <c r="O200" s="85">
        <v>0</v>
      </c>
      <c r="P200" s="85">
        <v>1</v>
      </c>
      <c r="Q200" s="85">
        <v>0</v>
      </c>
    </row>
    <row r="201" spans="1:17" ht="13">
      <c r="A201" s="26" t="s">
        <v>248</v>
      </c>
      <c r="B201" s="33" t="s">
        <v>62</v>
      </c>
      <c r="C201" s="87">
        <v>37.352786112968801</v>
      </c>
      <c r="D201" s="304">
        <v>-7.45</v>
      </c>
      <c r="E201" s="87">
        <f t="shared" si="48"/>
        <v>44.802786112968803</v>
      </c>
      <c r="G201" s="272" t="str">
        <f t="shared" si="49"/>
        <v>x 2,9</v>
      </c>
      <c r="H201" s="273">
        <f t="shared" si="50"/>
        <v>24.352786112968801</v>
      </c>
      <c r="I201" s="100"/>
      <c r="J201" s="272" t="str">
        <f t="shared" si="51"/>
        <v>x 3,4</v>
      </c>
      <c r="K201" s="273">
        <f t="shared" si="52"/>
        <v>31.802786112968803</v>
      </c>
      <c r="L201" s="100"/>
      <c r="M201" s="340">
        <v>21</v>
      </c>
      <c r="N201" s="87">
        <v>13</v>
      </c>
      <c r="O201" s="87">
        <v>13</v>
      </c>
      <c r="P201" s="87">
        <v>42</v>
      </c>
      <c r="Q201" s="87">
        <v>-14</v>
      </c>
    </row>
    <row r="202" spans="1:17" ht="13">
      <c r="A202" s="26" t="s">
        <v>249</v>
      </c>
      <c r="B202" s="34" t="s">
        <v>64</v>
      </c>
      <c r="C202" s="85">
        <v>-8.1381847125115492</v>
      </c>
      <c r="D202" s="296">
        <v>0</v>
      </c>
      <c r="E202" s="85">
        <f t="shared" si="48"/>
        <v>-8.1381847125115492</v>
      </c>
      <c r="G202" s="274" t="str">
        <f t="shared" si="49"/>
        <v>x 2</v>
      </c>
      <c r="H202" s="275">
        <f t="shared" si="50"/>
        <v>-4.1381847125115492</v>
      </c>
      <c r="I202" s="100"/>
      <c r="J202" s="274" t="str">
        <f t="shared" si="51"/>
        <v>x 2</v>
      </c>
      <c r="K202" s="275">
        <f t="shared" si="52"/>
        <v>-4.1381847125115492</v>
      </c>
      <c r="L202" s="100"/>
      <c r="M202" s="341">
        <v>21</v>
      </c>
      <c r="N202" s="85">
        <v>-4</v>
      </c>
      <c r="O202" s="85">
        <v>-4</v>
      </c>
      <c r="P202" s="85">
        <v>16</v>
      </c>
      <c r="Q202" s="85">
        <v>-23</v>
      </c>
    </row>
    <row r="203" spans="1:17" ht="13">
      <c r="A203" s="26" t="s">
        <v>250</v>
      </c>
      <c r="B203" s="41" t="s">
        <v>66</v>
      </c>
      <c r="C203" s="88">
        <v>29.214601400457202</v>
      </c>
      <c r="D203" s="305">
        <v>-7.45</v>
      </c>
      <c r="E203" s="88">
        <f t="shared" si="48"/>
        <v>36.664601400457201</v>
      </c>
      <c r="G203" s="278" t="str">
        <f t="shared" si="49"/>
        <v>x 3,2</v>
      </c>
      <c r="H203" s="279">
        <f t="shared" si="50"/>
        <v>20.214601400457202</v>
      </c>
      <c r="I203" s="100"/>
      <c r="J203" s="278" t="str">
        <f t="shared" si="51"/>
        <v>x 4,1</v>
      </c>
      <c r="K203" s="279">
        <f t="shared" si="52"/>
        <v>27.664601400457201</v>
      </c>
      <c r="L203" s="100"/>
      <c r="M203" s="342">
        <v>21</v>
      </c>
      <c r="N203" s="88">
        <v>9</v>
      </c>
      <c r="O203" s="88">
        <v>10</v>
      </c>
      <c r="P203" s="88">
        <v>31</v>
      </c>
      <c r="Q203" s="88">
        <v>-7</v>
      </c>
    </row>
    <row r="204" spans="1:17" ht="13">
      <c r="A204" s="26"/>
      <c r="B204" s="26"/>
      <c r="C204" s="184"/>
      <c r="D204" s="311"/>
      <c r="E204" s="184"/>
      <c r="G204" s="261"/>
      <c r="H204" s="100"/>
      <c r="I204" s="100"/>
      <c r="J204" s="261"/>
      <c r="K204" s="100"/>
      <c r="L204" s="100"/>
      <c r="M204" s="184"/>
      <c r="N204" s="184"/>
      <c r="O204" s="184"/>
      <c r="P204" s="184"/>
      <c r="Q204" s="184"/>
    </row>
    <row r="205" spans="1:17" ht="13">
      <c r="A205" s="26"/>
      <c r="C205" s="100"/>
      <c r="D205" s="26"/>
      <c r="E205" s="100"/>
      <c r="G205" s="261"/>
      <c r="H205" s="100"/>
      <c r="I205" s="100"/>
      <c r="J205" s="261"/>
      <c r="K205" s="100"/>
      <c r="L205" s="100"/>
      <c r="M205" s="100"/>
      <c r="N205" s="100"/>
      <c r="O205" s="100"/>
      <c r="P205" s="100"/>
      <c r="Q205" s="100"/>
    </row>
    <row r="206" spans="1:17" ht="16" thickBot="1">
      <c r="A206" s="26"/>
      <c r="B206" s="29" t="s">
        <v>251</v>
      </c>
      <c r="C206" s="102"/>
      <c r="D206" s="306"/>
      <c r="E206" s="102"/>
      <c r="G206" s="262"/>
      <c r="H206" s="102"/>
      <c r="I206" s="102"/>
      <c r="J206" s="262"/>
      <c r="K206" s="102"/>
      <c r="L206" s="102"/>
      <c r="M206" s="102"/>
      <c r="N206" s="102"/>
      <c r="O206" s="102"/>
      <c r="P206" s="102"/>
      <c r="Q206" s="102"/>
    </row>
    <row r="207" spans="1:17" ht="15.5">
      <c r="A207" s="26"/>
      <c r="B207" s="249"/>
      <c r="C207" s="301"/>
      <c r="D207" s="120"/>
      <c r="E207" s="301"/>
      <c r="G207" s="329"/>
      <c r="H207" s="301"/>
      <c r="I207" s="301"/>
      <c r="J207" s="329"/>
      <c r="K207" s="301"/>
      <c r="L207" s="301"/>
      <c r="M207" s="301"/>
      <c r="N207" s="301"/>
      <c r="O207" s="301"/>
      <c r="P207" s="301"/>
      <c r="Q207" s="301"/>
    </row>
    <row r="208" spans="1:17" ht="13">
      <c r="A208" s="26"/>
      <c r="B208" s="255"/>
      <c r="C208" s="250" t="str">
        <f>C$18</f>
        <v>Stated</v>
      </c>
      <c r="D208" s="312" t="str">
        <f>D$18</f>
        <v>Specific items</v>
      </c>
      <c r="E208" s="250" t="str">
        <f>E$18</f>
        <v>Underlying</v>
      </c>
      <c r="G208" s="325" t="str">
        <f>G$18</f>
        <v>Stated vs. MEAN</v>
      </c>
      <c r="H208" s="270"/>
      <c r="I208" s="100"/>
      <c r="J208" s="325" t="str">
        <f>J$18</f>
        <v>Underlying vs. MEAN</v>
      </c>
      <c r="K208" s="270"/>
      <c r="L208" s="100"/>
      <c r="M208" s="255"/>
      <c r="N208" s="250" t="str">
        <f>N$18</f>
        <v>MEAN</v>
      </c>
      <c r="O208" s="250" t="str">
        <f>O$18</f>
        <v>MEDIAN</v>
      </c>
      <c r="P208" s="250" t="str">
        <f>P$18</f>
        <v>MAX</v>
      </c>
      <c r="Q208" s="250" t="str">
        <f>Q$18</f>
        <v>MIN</v>
      </c>
    </row>
    <row r="209" spans="1:21" ht="13">
      <c r="A209" s="26"/>
      <c r="B209" s="30" t="str">
        <f>B$19</f>
        <v>€m</v>
      </c>
      <c r="C209" s="70" t="str">
        <f>C$19</f>
        <v>Q4-20</v>
      </c>
      <c r="D209" s="265" t="str">
        <f>D$19</f>
        <v>Q4-20</v>
      </c>
      <c r="E209" s="70" t="str">
        <f>E$19</f>
        <v>Q4-20</v>
      </c>
      <c r="G209" s="271" t="str">
        <f>G$19</f>
        <v>(%)</v>
      </c>
      <c r="H209" s="70" t="str">
        <f>H$19</f>
        <v>€m</v>
      </c>
      <c r="I209" s="100"/>
      <c r="J209" s="271" t="str">
        <f>J$19</f>
        <v>(%)</v>
      </c>
      <c r="K209" s="70" t="str">
        <f>K$19</f>
        <v>€m</v>
      </c>
      <c r="L209" s="100"/>
      <c r="M209" s="255" t="str">
        <f>M$19</f>
        <v>#</v>
      </c>
      <c r="N209" s="70" t="str">
        <f>N$19</f>
        <v>4Q20E</v>
      </c>
      <c r="O209" s="70" t="str">
        <f>O$19</f>
        <v>4Q20E</v>
      </c>
      <c r="P209" s="70" t="str">
        <f>P$19</f>
        <v>4Q20E</v>
      </c>
      <c r="Q209" s="70" t="str">
        <f>Q$19</f>
        <v>4Q20E</v>
      </c>
    </row>
    <row r="210" spans="1:21" ht="13">
      <c r="A210" s="26"/>
      <c r="B210" s="31"/>
      <c r="C210" s="100"/>
      <c r="D210" s="26"/>
      <c r="E210" s="100"/>
      <c r="G210" s="261"/>
      <c r="H210" s="100"/>
      <c r="I210" s="100"/>
      <c r="J210" s="261"/>
      <c r="K210" s="100"/>
      <c r="L210" s="100"/>
      <c r="M210" s="100"/>
      <c r="N210" s="100"/>
      <c r="O210" s="100"/>
      <c r="P210" s="100"/>
      <c r="Q210" s="100"/>
    </row>
    <row r="211" spans="1:21" ht="13">
      <c r="A211" s="26" t="s">
        <v>252</v>
      </c>
      <c r="B211" s="33" t="s">
        <v>38</v>
      </c>
      <c r="C211" s="104">
        <v>653.55338793697399</v>
      </c>
      <c r="D211" s="266">
        <v>0</v>
      </c>
      <c r="E211" s="73">
        <f t="shared" ref="E211:E224" si="53">(C211-D211)</f>
        <v>653.55338793697399</v>
      </c>
      <c r="G211" s="272">
        <f t="shared" ref="G211:G224" si="54">IF(ISERROR(C211/N211-1),IF($B$2="FR","ns","n.m."),IF(C211/N211-1&gt;100%,"x "&amp;(ROUND(C211/N211,1)),IF(C211/N211-1&lt;-100%,IF($B$2="FR","ns","n.m."),C211/N211-1)))</f>
        <v>5.4118367640280551E-2</v>
      </c>
      <c r="H211" s="273">
        <f>IFERROR(($C:$C-$N:$N),"N/A")</f>
        <v>33.553387936973991</v>
      </c>
      <c r="I211" s="100"/>
      <c r="J211" s="272">
        <f t="shared" ref="J211:J224" si="55">IF(ISERROR((C211-D211)/N211-1),IF($B$2="FR","ns","n.m."),IF((C211-D211)/N211-1&gt;100%,"x "&amp;(ROUND((C211-D211)/N211,1)),IF((C211-D211)/N211-1&lt;-100%,IF($B$2="FR","ns","n.m."),(C211-D211)/N211-1)))</f>
        <v>5.4118367640280551E-2</v>
      </c>
      <c r="K211" s="273">
        <f>IFERROR(($C:$C-$D:$D-$N:$N),"N/A")</f>
        <v>33.553387936973991</v>
      </c>
      <c r="L211" s="100"/>
      <c r="M211" s="340">
        <v>23</v>
      </c>
      <c r="N211" s="73">
        <v>620</v>
      </c>
      <c r="O211" s="73">
        <v>618</v>
      </c>
      <c r="P211" s="73">
        <v>660</v>
      </c>
      <c r="Q211" s="73">
        <v>590</v>
      </c>
      <c r="S211" s="290">
        <f t="shared" ref="S211:U212" si="56">C211-(C231+C251)</f>
        <v>0</v>
      </c>
      <c r="T211" s="291">
        <f t="shared" ref="T211:T224" si="57">C211</f>
        <v>653.55338793697399</v>
      </c>
      <c r="U211" s="290">
        <f t="shared" si="56"/>
        <v>0</v>
      </c>
    </row>
    <row r="212" spans="1:21" ht="13">
      <c r="A212" s="26" t="s">
        <v>253</v>
      </c>
      <c r="B212" s="34" t="s">
        <v>40</v>
      </c>
      <c r="C212" s="107">
        <v>-318.81758369587902</v>
      </c>
      <c r="D212" s="111">
        <v>0</v>
      </c>
      <c r="E212" s="107">
        <f t="shared" si="53"/>
        <v>-318.81758369587902</v>
      </c>
      <c r="G212" s="274">
        <f t="shared" si="54"/>
        <v>3.5122024986620204E-2</v>
      </c>
      <c r="H212" s="275">
        <f>IFERROR(($C:$C-$N:$N),"N/A")</f>
        <v>-10.817583695879023</v>
      </c>
      <c r="I212" s="100"/>
      <c r="J212" s="274">
        <f t="shared" si="55"/>
        <v>3.5122024986620204E-2</v>
      </c>
      <c r="K212" s="275">
        <f>IFERROR(($C:$C-$D:$D-$N:$N),"N/A")</f>
        <v>-10.817583695879023</v>
      </c>
      <c r="L212" s="100"/>
      <c r="M212" s="283">
        <v>23</v>
      </c>
      <c r="N212" s="107">
        <v>-308</v>
      </c>
      <c r="O212" s="107">
        <v>-305</v>
      </c>
      <c r="P212" s="107">
        <v>-285</v>
      </c>
      <c r="Q212" s="107">
        <v>-331</v>
      </c>
      <c r="S212" s="290">
        <f t="shared" si="56"/>
        <v>0</v>
      </c>
      <c r="T212" s="291">
        <f t="shared" si="57"/>
        <v>-318.81758369587902</v>
      </c>
      <c r="U212" s="290">
        <f t="shared" si="56"/>
        <v>0</v>
      </c>
    </row>
    <row r="213" spans="1:21" ht="13">
      <c r="A213" s="247" t="s">
        <v>254</v>
      </c>
      <c r="B213" s="36" t="s">
        <v>42</v>
      </c>
      <c r="C213" s="111">
        <v>0</v>
      </c>
      <c r="D213" s="111">
        <v>0</v>
      </c>
      <c r="E213" s="111">
        <f t="shared" si="53"/>
        <v>0</v>
      </c>
      <c r="G213" s="276"/>
      <c r="H213" s="277"/>
      <c r="I213" s="26"/>
      <c r="J213" s="276"/>
      <c r="K213" s="277"/>
      <c r="L213" s="26"/>
      <c r="M213" s="284"/>
      <c r="N213" s="200"/>
      <c r="O213" s="200"/>
      <c r="P213" s="200"/>
      <c r="Q213" s="200"/>
      <c r="S213" s="292">
        <f>C213-(C233+C253)</f>
        <v>0</v>
      </c>
      <c r="T213" s="293">
        <f t="shared" si="57"/>
        <v>0</v>
      </c>
      <c r="U213" s="292">
        <f>E213-(E233+E253)</f>
        <v>0</v>
      </c>
    </row>
    <row r="214" spans="1:21" ht="13">
      <c r="A214" s="26" t="s">
        <v>255</v>
      </c>
      <c r="B214" s="33" t="s">
        <v>44</v>
      </c>
      <c r="C214" s="73">
        <v>334.73580424109599</v>
      </c>
      <c r="D214" s="295">
        <v>0</v>
      </c>
      <c r="E214" s="73">
        <f t="shared" si="53"/>
        <v>334.73580424109599</v>
      </c>
      <c r="G214" s="272">
        <f t="shared" si="54"/>
        <v>7.2871167439410245E-2</v>
      </c>
      <c r="H214" s="273">
        <f t="shared" ref="H214:H224" si="58">IFERROR(($C:$C-$N:$N),"N/A")</f>
        <v>22.735804241095991</v>
      </c>
      <c r="I214" s="100"/>
      <c r="J214" s="272">
        <f t="shared" si="55"/>
        <v>7.2871167439410245E-2</v>
      </c>
      <c r="K214" s="273">
        <f t="shared" ref="K214:K224" si="59">IFERROR(($C:$C-$D:$D-$N:$N),"N/A")</f>
        <v>22.735804241095991</v>
      </c>
      <c r="L214" s="100"/>
      <c r="M214" s="340">
        <v>23</v>
      </c>
      <c r="N214" s="73">
        <v>312</v>
      </c>
      <c r="O214" s="73">
        <v>313</v>
      </c>
      <c r="P214" s="73">
        <v>357</v>
      </c>
      <c r="Q214" s="73">
        <v>280</v>
      </c>
      <c r="S214" s="290">
        <f t="shared" ref="S214:U224" si="60">C214-(C234+C254)</f>
        <v>0</v>
      </c>
      <c r="T214" s="291">
        <f t="shared" si="57"/>
        <v>334.73580424109599</v>
      </c>
      <c r="U214" s="290">
        <f t="shared" si="60"/>
        <v>0</v>
      </c>
    </row>
    <row r="215" spans="1:21" ht="13">
      <c r="A215" s="26" t="s">
        <v>256</v>
      </c>
      <c r="B215" s="34" t="s">
        <v>46</v>
      </c>
      <c r="C215" s="113">
        <v>-153.65689086770601</v>
      </c>
      <c r="D215" s="77">
        <v>0</v>
      </c>
      <c r="E215" s="113">
        <f t="shared" si="53"/>
        <v>-153.65689086770601</v>
      </c>
      <c r="G215" s="274">
        <f t="shared" si="54"/>
        <v>-0.32309739705856388</v>
      </c>
      <c r="H215" s="275">
        <f t="shared" si="58"/>
        <v>73.343109132293989</v>
      </c>
      <c r="I215" s="100"/>
      <c r="J215" s="274">
        <f t="shared" si="55"/>
        <v>-0.32309739705856388</v>
      </c>
      <c r="K215" s="275">
        <f t="shared" si="59"/>
        <v>73.343109132293989</v>
      </c>
      <c r="L215" s="100"/>
      <c r="M215" s="341">
        <v>23</v>
      </c>
      <c r="N215" s="113">
        <v>-227</v>
      </c>
      <c r="O215" s="113">
        <v>-221</v>
      </c>
      <c r="P215" s="113">
        <v>-168</v>
      </c>
      <c r="Q215" s="113">
        <v>-376</v>
      </c>
      <c r="S215" s="290">
        <f t="shared" si="60"/>
        <v>2.8421709430404007E-13</v>
      </c>
      <c r="T215" s="291">
        <f t="shared" si="57"/>
        <v>-153.65689086770601</v>
      </c>
      <c r="U215" s="290">
        <f t="shared" si="60"/>
        <v>2.8421709430404007E-13</v>
      </c>
    </row>
    <row r="216" spans="1:21" ht="13">
      <c r="A216" s="26" t="s">
        <v>257</v>
      </c>
      <c r="B216" s="34" t="s">
        <v>50</v>
      </c>
      <c r="C216" s="113">
        <v>139.61325116181101</v>
      </c>
      <c r="D216" s="77">
        <v>89.45</v>
      </c>
      <c r="E216" s="113">
        <f t="shared" si="53"/>
        <v>50.163251161811004</v>
      </c>
      <c r="G216" s="274" t="str">
        <f t="shared" si="54"/>
        <v>x 2,3</v>
      </c>
      <c r="H216" s="275">
        <f t="shared" si="58"/>
        <v>78.613251161811007</v>
      </c>
      <c r="I216" s="100"/>
      <c r="J216" s="274">
        <f t="shared" si="55"/>
        <v>-0.17765162029818027</v>
      </c>
      <c r="K216" s="275">
        <f t="shared" si="59"/>
        <v>-10.836748838188996</v>
      </c>
      <c r="L216" s="100"/>
      <c r="M216" s="341">
        <v>23</v>
      </c>
      <c r="N216" s="113">
        <v>61</v>
      </c>
      <c r="O216" s="113">
        <v>65</v>
      </c>
      <c r="P216" s="113">
        <v>76</v>
      </c>
      <c r="Q216" s="113">
        <v>20</v>
      </c>
      <c r="S216" s="290">
        <f t="shared" si="60"/>
        <v>0</v>
      </c>
      <c r="T216" s="291">
        <f t="shared" si="57"/>
        <v>139.61325116181101</v>
      </c>
      <c r="U216" s="290">
        <f t="shared" si="60"/>
        <v>0</v>
      </c>
    </row>
    <row r="217" spans="1:21" ht="13">
      <c r="A217" s="26" t="s">
        <v>258</v>
      </c>
      <c r="B217" s="34" t="s">
        <v>52</v>
      </c>
      <c r="C217" s="113">
        <v>-10.08525760677</v>
      </c>
      <c r="D217" s="77">
        <v>0</v>
      </c>
      <c r="E217" s="113">
        <f t="shared" si="53"/>
        <v>-10.08525760677</v>
      </c>
      <c r="G217" s="274" t="str">
        <f t="shared" si="54"/>
        <v>x 10,1</v>
      </c>
      <c r="H217" s="275">
        <f t="shared" si="58"/>
        <v>-9.0852576067699999</v>
      </c>
      <c r="I217" s="100"/>
      <c r="J217" s="274" t="str">
        <f t="shared" si="55"/>
        <v>x 10,1</v>
      </c>
      <c r="K217" s="275">
        <f t="shared" si="59"/>
        <v>-9.0852576067699999</v>
      </c>
      <c r="L217" s="100"/>
      <c r="M217" s="341">
        <v>23</v>
      </c>
      <c r="N217" s="113">
        <v>-1</v>
      </c>
      <c r="O217" s="113">
        <v>0</v>
      </c>
      <c r="P217" s="113">
        <v>2</v>
      </c>
      <c r="Q217" s="113">
        <v>-10</v>
      </c>
      <c r="S217" s="290">
        <f t="shared" si="60"/>
        <v>2.1316282072803006E-14</v>
      </c>
      <c r="T217" s="291">
        <f t="shared" si="57"/>
        <v>-10.08525760677</v>
      </c>
      <c r="U217" s="290">
        <f t="shared" si="60"/>
        <v>2.1316282072803006E-14</v>
      </c>
    </row>
    <row r="218" spans="1:21" ht="13">
      <c r="A218" s="26" t="s">
        <v>259</v>
      </c>
      <c r="B218" s="34" t="s">
        <v>54</v>
      </c>
      <c r="C218" s="113">
        <v>0</v>
      </c>
      <c r="D218" s="77">
        <v>0</v>
      </c>
      <c r="E218" s="113">
        <f t="shared" si="53"/>
        <v>0</v>
      </c>
      <c r="G218" s="274" t="str">
        <f t="shared" si="54"/>
        <v>n.m.</v>
      </c>
      <c r="H218" s="275">
        <f t="shared" si="58"/>
        <v>0</v>
      </c>
      <c r="I218" s="100"/>
      <c r="J218" s="274" t="str">
        <f t="shared" si="55"/>
        <v>n.m.</v>
      </c>
      <c r="K218" s="275">
        <f t="shared" si="59"/>
        <v>0</v>
      </c>
      <c r="L218" s="100"/>
      <c r="M218" s="341">
        <v>20</v>
      </c>
      <c r="N218" s="113">
        <v>0</v>
      </c>
      <c r="O218" s="113">
        <v>0</v>
      </c>
      <c r="P218" s="113">
        <v>0</v>
      </c>
      <c r="Q218" s="113">
        <v>0</v>
      </c>
      <c r="S218" s="290">
        <f t="shared" si="60"/>
        <v>0</v>
      </c>
      <c r="T218" s="291">
        <f t="shared" si="57"/>
        <v>0</v>
      </c>
      <c r="U218" s="290">
        <f t="shared" si="60"/>
        <v>0</v>
      </c>
    </row>
    <row r="219" spans="1:21" ht="13">
      <c r="A219" s="26" t="s">
        <v>260</v>
      </c>
      <c r="B219" s="33" t="s">
        <v>56</v>
      </c>
      <c r="C219" s="73">
        <v>310.60690692843099</v>
      </c>
      <c r="D219" s="295">
        <v>89.45</v>
      </c>
      <c r="E219" s="73">
        <f t="shared" si="53"/>
        <v>221.156906928431</v>
      </c>
      <c r="G219" s="272" t="str">
        <f t="shared" si="54"/>
        <v>x 2,1</v>
      </c>
      <c r="H219" s="273">
        <f t="shared" si="58"/>
        <v>165.60690692843099</v>
      </c>
      <c r="I219" s="100"/>
      <c r="J219" s="272">
        <f t="shared" si="55"/>
        <v>0.52522004778228282</v>
      </c>
      <c r="K219" s="273">
        <f t="shared" si="59"/>
        <v>76.156906928430999</v>
      </c>
      <c r="L219" s="100"/>
      <c r="M219" s="340">
        <v>23</v>
      </c>
      <c r="N219" s="73">
        <v>145</v>
      </c>
      <c r="O219" s="73">
        <v>153</v>
      </c>
      <c r="P219" s="73">
        <v>217</v>
      </c>
      <c r="Q219" s="73">
        <v>-68</v>
      </c>
      <c r="S219" s="290">
        <f t="shared" si="60"/>
        <v>0</v>
      </c>
      <c r="T219" s="291">
        <f t="shared" si="57"/>
        <v>310.60690692843099</v>
      </c>
      <c r="U219" s="290">
        <f t="shared" si="60"/>
        <v>3.979039320256561E-13</v>
      </c>
    </row>
    <row r="220" spans="1:21" ht="13">
      <c r="A220" s="26" t="s">
        <v>261</v>
      </c>
      <c r="B220" s="34" t="s">
        <v>58</v>
      </c>
      <c r="C220" s="113">
        <v>-43.7291306620494</v>
      </c>
      <c r="D220" s="77">
        <v>0</v>
      </c>
      <c r="E220" s="113">
        <f t="shared" si="53"/>
        <v>-43.7291306620494</v>
      </c>
      <c r="G220" s="274">
        <f t="shared" si="54"/>
        <v>0.50790105731204838</v>
      </c>
      <c r="H220" s="275">
        <f t="shared" si="58"/>
        <v>-14.7291306620494</v>
      </c>
      <c r="I220" s="100"/>
      <c r="J220" s="274">
        <f t="shared" si="55"/>
        <v>0.50790105731204838</v>
      </c>
      <c r="K220" s="275">
        <f t="shared" si="59"/>
        <v>-14.7291306620494</v>
      </c>
      <c r="L220" s="100"/>
      <c r="M220" s="341">
        <v>23</v>
      </c>
      <c r="N220" s="113">
        <v>-29</v>
      </c>
      <c r="O220" s="113">
        <v>-30</v>
      </c>
      <c r="P220" s="113">
        <v>25</v>
      </c>
      <c r="Q220" s="113">
        <v>-76</v>
      </c>
      <c r="S220" s="290">
        <f t="shared" si="60"/>
        <v>0</v>
      </c>
      <c r="T220" s="291">
        <f t="shared" si="57"/>
        <v>-43.7291306620494</v>
      </c>
      <c r="U220" s="290">
        <f t="shared" si="60"/>
        <v>0</v>
      </c>
    </row>
    <row r="221" spans="1:21" ht="13">
      <c r="A221" s="26" t="s">
        <v>262</v>
      </c>
      <c r="B221" s="34" t="s">
        <v>60</v>
      </c>
      <c r="C221" s="113">
        <v>-65.885999999999996</v>
      </c>
      <c r="D221" s="77">
        <v>-65.885999999999996</v>
      </c>
      <c r="E221" s="113">
        <f t="shared" si="53"/>
        <v>0</v>
      </c>
      <c r="G221" s="274" t="str">
        <f t="shared" si="54"/>
        <v>n.m.</v>
      </c>
      <c r="H221" s="275">
        <f t="shared" si="58"/>
        <v>-65.885999999999996</v>
      </c>
      <c r="I221" s="100"/>
      <c r="J221" s="274" t="str">
        <f t="shared" si="55"/>
        <v>n.m.</v>
      </c>
      <c r="K221" s="275">
        <f t="shared" si="59"/>
        <v>0</v>
      </c>
      <c r="L221" s="100"/>
      <c r="M221" s="341">
        <v>21</v>
      </c>
      <c r="N221" s="113">
        <v>0</v>
      </c>
      <c r="O221" s="113">
        <v>0</v>
      </c>
      <c r="P221" s="113">
        <v>0</v>
      </c>
      <c r="Q221" s="113">
        <v>0</v>
      </c>
      <c r="S221" s="290">
        <f t="shared" si="60"/>
        <v>0</v>
      </c>
      <c r="T221" s="291">
        <f t="shared" si="57"/>
        <v>-65.885999999999996</v>
      </c>
      <c r="U221" s="290">
        <f t="shared" si="60"/>
        <v>0</v>
      </c>
    </row>
    <row r="222" spans="1:21" ht="13">
      <c r="A222" s="26" t="s">
        <v>263</v>
      </c>
      <c r="B222" s="33" t="s">
        <v>62</v>
      </c>
      <c r="C222" s="73">
        <v>200.991776266382</v>
      </c>
      <c r="D222" s="295">
        <v>23.564000000000007</v>
      </c>
      <c r="E222" s="73">
        <f t="shared" si="53"/>
        <v>177.42777626638201</v>
      </c>
      <c r="G222" s="272">
        <f t="shared" si="54"/>
        <v>0.73268772643432767</v>
      </c>
      <c r="H222" s="273">
        <f t="shared" si="58"/>
        <v>84.991776266382004</v>
      </c>
      <c r="I222" s="100"/>
      <c r="J222" s="272">
        <f t="shared" si="55"/>
        <v>0.52954979539984492</v>
      </c>
      <c r="K222" s="273">
        <f t="shared" si="59"/>
        <v>61.427776266382011</v>
      </c>
      <c r="L222" s="100"/>
      <c r="M222" s="340">
        <v>23</v>
      </c>
      <c r="N222" s="73">
        <v>116</v>
      </c>
      <c r="O222" s="73">
        <v>127</v>
      </c>
      <c r="P222" s="73">
        <v>167</v>
      </c>
      <c r="Q222" s="73">
        <v>-43</v>
      </c>
      <c r="S222" s="290">
        <f t="shared" si="60"/>
        <v>9.0949470177292824E-13</v>
      </c>
      <c r="T222" s="291">
        <f t="shared" si="57"/>
        <v>200.991776266382</v>
      </c>
      <c r="U222" s="290">
        <f t="shared" si="60"/>
        <v>9.0949470177292824E-13</v>
      </c>
    </row>
    <row r="223" spans="1:21" ht="13">
      <c r="A223" s="26" t="s">
        <v>264</v>
      </c>
      <c r="B223" s="34" t="s">
        <v>64</v>
      </c>
      <c r="C223" s="113">
        <v>-12.040538164362401</v>
      </c>
      <c r="D223" s="77">
        <v>0</v>
      </c>
      <c r="E223" s="113">
        <f t="shared" si="53"/>
        <v>-12.040538164362401</v>
      </c>
      <c r="G223" s="274">
        <f t="shared" si="54"/>
        <v>-0.33108121309097771</v>
      </c>
      <c r="H223" s="275">
        <f t="shared" si="58"/>
        <v>5.9594618356375992</v>
      </c>
      <c r="I223" s="100"/>
      <c r="J223" s="274">
        <f t="shared" si="55"/>
        <v>-0.33108121309097771</v>
      </c>
      <c r="K223" s="275">
        <f t="shared" si="59"/>
        <v>5.9594618356375992</v>
      </c>
      <c r="L223" s="100"/>
      <c r="M223" s="341">
        <v>23</v>
      </c>
      <c r="N223" s="113">
        <v>-18</v>
      </c>
      <c r="O223" s="113">
        <v>-17</v>
      </c>
      <c r="P223" s="113">
        <v>20</v>
      </c>
      <c r="Q223" s="113">
        <v>-60</v>
      </c>
      <c r="S223" s="290">
        <f t="shared" si="60"/>
        <v>6.5725203057809267E-14</v>
      </c>
      <c r="T223" s="291">
        <f t="shared" si="57"/>
        <v>-12.040538164362401</v>
      </c>
      <c r="U223" s="290">
        <f t="shared" si="60"/>
        <v>6.5725203057809267E-14</v>
      </c>
    </row>
    <row r="224" spans="1:21" ht="13">
      <c r="A224" s="26" t="s">
        <v>265</v>
      </c>
      <c r="B224" s="41" t="s">
        <v>66</v>
      </c>
      <c r="C224" s="74">
        <v>188.951238102019</v>
      </c>
      <c r="D224" s="297">
        <v>23.564000000000007</v>
      </c>
      <c r="E224" s="74">
        <f t="shared" si="53"/>
        <v>165.38723810201901</v>
      </c>
      <c r="G224" s="278">
        <f t="shared" si="54"/>
        <v>0.90859836466685873</v>
      </c>
      <c r="H224" s="279">
        <f t="shared" si="58"/>
        <v>89.951238102019005</v>
      </c>
      <c r="I224" s="100"/>
      <c r="J224" s="278">
        <f t="shared" si="55"/>
        <v>0.67057816264665671</v>
      </c>
      <c r="K224" s="279">
        <f t="shared" si="59"/>
        <v>66.387238102019012</v>
      </c>
      <c r="L224" s="100"/>
      <c r="M224" s="342">
        <v>23</v>
      </c>
      <c r="N224" s="74">
        <v>99</v>
      </c>
      <c r="O224" s="74">
        <v>111</v>
      </c>
      <c r="P224" s="74">
        <v>153</v>
      </c>
      <c r="Q224" s="74">
        <v>-23</v>
      </c>
      <c r="S224" s="290">
        <f t="shared" si="60"/>
        <v>-5.9685589803848416E-13</v>
      </c>
      <c r="T224" s="291">
        <f t="shared" si="57"/>
        <v>188.951238102019</v>
      </c>
      <c r="U224" s="290">
        <f t="shared" si="60"/>
        <v>-5.9685589803848416E-13</v>
      </c>
    </row>
    <row r="225" spans="1:21" ht="13">
      <c r="A225" s="248" t="s">
        <v>414</v>
      </c>
      <c r="B225" s="248"/>
      <c r="C225" s="298"/>
      <c r="D225" s="299">
        <f>IF(D224&lt;&gt;0,ROUND(SUM(D244,D264)-D224,1),0)+IF(D211&lt;&gt;0,ROUND(SUM(D231,D251)-D211,1),0)+IF(D212&lt;&gt;0,ROUND(SUM(D232,D252)-D212,1),0)+IF(D215&lt;&gt;0,ROUND(SUM(D235,D255)-D215,1),0)+IF(D216&lt;&gt;0,ROUND(SUM(D236,D256)-D216,1),0)+IF(D217&lt;&gt;0,ROUND(SUM(D237,D257)-D217,1),0)+IF(D218&lt;&gt;0,ROUND(SUM(D238,D258)-D218,1),0)+IF(D220&lt;&gt;0,ROUND(SUM(D240,D260)-D220,1),0)+IF(D221&lt;&gt;0,ROUND(SUM(D241,D261)-D221,1),0)+IF(D223&lt;&gt;0,ROUND(SUM(D243,D263)-D223,1),0)</f>
        <v>0</v>
      </c>
      <c r="E225" s="298"/>
      <c r="G225" s="326"/>
      <c r="H225" s="327"/>
      <c r="I225" s="327"/>
      <c r="J225" s="326"/>
      <c r="K225" s="327"/>
      <c r="L225" s="327"/>
      <c r="M225" s="298"/>
      <c r="N225" s="298"/>
      <c r="O225" s="298"/>
      <c r="P225" s="298"/>
      <c r="Q225" s="298"/>
    </row>
    <row r="226" spans="1:21" ht="16" thickBot="1">
      <c r="A226" s="26"/>
      <c r="B226" s="114" t="s">
        <v>266</v>
      </c>
      <c r="C226" s="115"/>
      <c r="D226" s="300"/>
      <c r="E226" s="115"/>
      <c r="G226" s="328"/>
      <c r="H226" s="115"/>
      <c r="I226" s="115"/>
      <c r="J226" s="328"/>
      <c r="K226" s="115"/>
      <c r="L226" s="115"/>
      <c r="M226" s="115"/>
      <c r="N226" s="115"/>
      <c r="O226" s="115"/>
      <c r="P226" s="115"/>
      <c r="Q226" s="115"/>
    </row>
    <row r="227" spans="1:21" ht="15.5">
      <c r="A227" s="26"/>
      <c r="B227" s="251"/>
      <c r="C227" s="301"/>
      <c r="D227" s="120"/>
      <c r="E227" s="301"/>
      <c r="G227" s="329"/>
      <c r="H227" s="301"/>
      <c r="I227" s="301"/>
      <c r="J227" s="329"/>
      <c r="K227" s="301"/>
      <c r="L227" s="301"/>
      <c r="M227" s="301"/>
      <c r="N227" s="301"/>
      <c r="O227" s="301"/>
      <c r="P227" s="301"/>
      <c r="Q227" s="301"/>
    </row>
    <row r="228" spans="1:21" ht="26">
      <c r="A228" s="26"/>
      <c r="B228" s="254"/>
      <c r="C228" s="117" t="str">
        <f>C$18</f>
        <v>Stated</v>
      </c>
      <c r="D228" s="303" t="str">
        <f>D$18</f>
        <v>Specific items</v>
      </c>
      <c r="E228" s="117" t="str">
        <f>E$18</f>
        <v>Underlying</v>
      </c>
      <c r="G228" s="330" t="str">
        <f>G$18</f>
        <v>Stated vs. MEAN</v>
      </c>
      <c r="H228" s="331"/>
      <c r="I228" s="100"/>
      <c r="J228" s="330" t="str">
        <f>J$18</f>
        <v>Underlying vs. MEAN</v>
      </c>
      <c r="K228" s="331"/>
      <c r="L228" s="100"/>
      <c r="M228" s="254"/>
      <c r="N228" s="117" t="str">
        <f>N$18</f>
        <v>MEAN</v>
      </c>
      <c r="O228" s="252" t="str">
        <f>O$18</f>
        <v>MEDIAN</v>
      </c>
      <c r="P228" s="252" t="str">
        <f>P$18</f>
        <v>MAX</v>
      </c>
      <c r="Q228" s="252" t="str">
        <f>Q$18</f>
        <v>MIN</v>
      </c>
    </row>
    <row r="229" spans="1:21" ht="13">
      <c r="A229" s="26"/>
      <c r="B229" s="116" t="str">
        <f>B$19</f>
        <v>€m</v>
      </c>
      <c r="C229" s="117" t="str">
        <f>C$19</f>
        <v>Q4-20</v>
      </c>
      <c r="D229" s="303" t="str">
        <f>D$19</f>
        <v>Q4-20</v>
      </c>
      <c r="E229" s="117" t="str">
        <f>E$19</f>
        <v>Q4-20</v>
      </c>
      <c r="G229" s="332" t="str">
        <f>G$19</f>
        <v>(%)</v>
      </c>
      <c r="H229" s="117" t="str">
        <f>H$19</f>
        <v>€m</v>
      </c>
      <c r="I229" s="100"/>
      <c r="J229" s="332" t="str">
        <f>J$19</f>
        <v>(%)</v>
      </c>
      <c r="K229" s="117" t="str">
        <f>K$19</f>
        <v>€m</v>
      </c>
      <c r="L229" s="100"/>
      <c r="M229" s="252" t="str">
        <f>M$19</f>
        <v>#</v>
      </c>
      <c r="N229" s="117" t="str">
        <f>N$19</f>
        <v>4Q20E</v>
      </c>
      <c r="O229" s="117" t="str">
        <f>O$19</f>
        <v>4Q20E</v>
      </c>
      <c r="P229" s="117" t="str">
        <f>P$19</f>
        <v>4Q20E</v>
      </c>
      <c r="Q229" s="117" t="str">
        <f>Q$19</f>
        <v>4Q20E</v>
      </c>
    </row>
    <row r="230" spans="1:21" ht="13">
      <c r="A230" s="26"/>
      <c r="B230" s="31"/>
      <c r="C230" s="100"/>
      <c r="D230" s="26"/>
      <c r="E230" s="100"/>
      <c r="G230" s="261"/>
      <c r="H230" s="100"/>
      <c r="I230" s="100"/>
      <c r="J230" s="261"/>
      <c r="K230" s="100"/>
      <c r="L230" s="100"/>
      <c r="M230" s="100"/>
      <c r="N230" s="100"/>
      <c r="O230" s="100"/>
      <c r="P230" s="100"/>
      <c r="Q230" s="100"/>
    </row>
    <row r="231" spans="1:21" ht="13">
      <c r="A231" s="26" t="s">
        <v>267</v>
      </c>
      <c r="B231" s="33" t="s">
        <v>38</v>
      </c>
      <c r="C231" s="104">
        <v>501.81099999999998</v>
      </c>
      <c r="D231" s="266">
        <v>0</v>
      </c>
      <c r="E231" s="87">
        <f t="shared" ref="E231:E244" si="61">(C231-D231)</f>
        <v>501.81099999999998</v>
      </c>
      <c r="G231" s="272">
        <f t="shared" ref="G231:G244" si="62">IF(ISERROR(C231/N231-1),IF($B$2="FR","ns","n.m."),IF(C231/N231-1&gt;100%,"x "&amp;(ROUND(C231/N231,1)),IF(C231/N231-1&lt;-100%,IF($B$2="FR","ns","n.m."),C231/N231-1)))</f>
        <v>2.6198364008179986E-2</v>
      </c>
      <c r="H231" s="273">
        <f>IFERROR(($C:$C-$N:$N),"N/A")</f>
        <v>12.810999999999979</v>
      </c>
      <c r="I231" s="100"/>
      <c r="J231" s="272">
        <f t="shared" ref="J231:J244" si="63">IF(ISERROR((C231-D231)/N231-1),IF($B$2="FR","ns","n.m."),IF((C231-D231)/N231-1&gt;100%,"x "&amp;(ROUND((C231-D231)/N231,1)),IF((C231-D231)/N231-1&lt;-100%,IF($B$2="FR","ns","n.m."),(C231-D231)/N231-1)))</f>
        <v>2.6198364008179986E-2</v>
      </c>
      <c r="K231" s="273">
        <f>IFERROR(($C:$C-$D:$D-$N:$N),"N/A")</f>
        <v>12.810999999999979</v>
      </c>
      <c r="L231" s="100"/>
      <c r="M231" s="340">
        <v>21</v>
      </c>
      <c r="N231" s="87">
        <v>489</v>
      </c>
      <c r="O231" s="87">
        <v>491</v>
      </c>
      <c r="P231" s="87">
        <v>520</v>
      </c>
      <c r="Q231" s="87">
        <v>470</v>
      </c>
    </row>
    <row r="232" spans="1:21" ht="13">
      <c r="A232" s="26" t="s">
        <v>268</v>
      </c>
      <c r="B232" s="34" t="s">
        <v>40</v>
      </c>
      <c r="C232" s="107">
        <v>-241.322</v>
      </c>
      <c r="D232" s="111">
        <v>0</v>
      </c>
      <c r="E232" s="107">
        <f t="shared" si="61"/>
        <v>-241.322</v>
      </c>
      <c r="G232" s="274">
        <f t="shared" si="62"/>
        <v>1.3957983193277235E-2</v>
      </c>
      <c r="H232" s="275">
        <f>IFERROR(($C:$C-$N:$N),"N/A")</f>
        <v>-3.3220000000000027</v>
      </c>
      <c r="I232" s="100"/>
      <c r="J232" s="274">
        <f t="shared" si="63"/>
        <v>1.3957983193277235E-2</v>
      </c>
      <c r="K232" s="275">
        <f>IFERROR(($C:$C-$D:$D-$N:$N),"N/A")</f>
        <v>-3.3220000000000027</v>
      </c>
      <c r="L232" s="100"/>
      <c r="M232" s="283">
        <v>20</v>
      </c>
      <c r="N232" s="107">
        <v>-238</v>
      </c>
      <c r="O232" s="107">
        <v>-235</v>
      </c>
      <c r="P232" s="107">
        <v>-217</v>
      </c>
      <c r="Q232" s="107">
        <v>-262</v>
      </c>
      <c r="T232" s="291"/>
    </row>
    <row r="233" spans="1:21" ht="13">
      <c r="A233" s="247" t="s">
        <v>269</v>
      </c>
      <c r="B233" s="36" t="s">
        <v>42</v>
      </c>
      <c r="C233" s="111">
        <v>0</v>
      </c>
      <c r="D233" s="111">
        <v>0</v>
      </c>
      <c r="E233" s="111">
        <f t="shared" si="61"/>
        <v>0</v>
      </c>
      <c r="G233" s="276"/>
      <c r="H233" s="277"/>
      <c r="I233" s="26"/>
      <c r="J233" s="276"/>
      <c r="K233" s="277"/>
      <c r="L233" s="26"/>
      <c r="M233" s="284"/>
      <c r="N233" s="200"/>
      <c r="O233" s="200"/>
      <c r="P233" s="200"/>
      <c r="Q233" s="200"/>
      <c r="S233" s="292"/>
      <c r="T233" s="293"/>
      <c r="U233" s="292"/>
    </row>
    <row r="234" spans="1:21" ht="13">
      <c r="A234" s="26" t="s">
        <v>270</v>
      </c>
      <c r="B234" s="33" t="s">
        <v>44</v>
      </c>
      <c r="C234" s="87">
        <v>260.48899999999998</v>
      </c>
      <c r="D234" s="304">
        <v>0</v>
      </c>
      <c r="E234" s="87">
        <f t="shared" si="61"/>
        <v>260.48899999999998</v>
      </c>
      <c r="G234" s="272">
        <f t="shared" si="62"/>
        <v>3.3686507936507848E-2</v>
      </c>
      <c r="H234" s="273">
        <f t="shared" ref="H234:H244" si="64">IFERROR(($C:$C-$N:$N),"N/A")</f>
        <v>8.4889999999999759</v>
      </c>
      <c r="I234" s="100"/>
      <c r="J234" s="272">
        <f t="shared" si="63"/>
        <v>3.3686507936507848E-2</v>
      </c>
      <c r="K234" s="273">
        <f t="shared" ref="K234:K244" si="65">IFERROR(($C:$C-$D:$D-$N:$N),"N/A")</f>
        <v>8.4889999999999759</v>
      </c>
      <c r="L234" s="100"/>
      <c r="M234" s="340">
        <v>20</v>
      </c>
      <c r="N234" s="87">
        <v>252</v>
      </c>
      <c r="O234" s="87">
        <v>254</v>
      </c>
      <c r="P234" s="87">
        <v>290</v>
      </c>
      <c r="Q234" s="87">
        <v>216</v>
      </c>
    </row>
    <row r="235" spans="1:21" ht="13">
      <c r="A235" s="26" t="s">
        <v>271</v>
      </c>
      <c r="B235" s="34" t="s">
        <v>46</v>
      </c>
      <c r="C235" s="85">
        <v>-128.214</v>
      </c>
      <c r="D235" s="296">
        <v>0</v>
      </c>
      <c r="E235" s="85">
        <f t="shared" si="61"/>
        <v>-128.214</v>
      </c>
      <c r="G235" s="274">
        <f t="shared" si="62"/>
        <v>-0.3458469387755102</v>
      </c>
      <c r="H235" s="275">
        <f t="shared" si="64"/>
        <v>67.786000000000001</v>
      </c>
      <c r="I235" s="100"/>
      <c r="J235" s="274">
        <f t="shared" si="63"/>
        <v>-0.3458469387755102</v>
      </c>
      <c r="K235" s="275">
        <f t="shared" si="65"/>
        <v>67.786000000000001</v>
      </c>
      <c r="L235" s="100"/>
      <c r="M235" s="341">
        <v>20</v>
      </c>
      <c r="N235" s="85">
        <v>-196</v>
      </c>
      <c r="O235" s="85">
        <v>-184</v>
      </c>
      <c r="P235" s="85">
        <v>-147</v>
      </c>
      <c r="Q235" s="85">
        <v>-333</v>
      </c>
    </row>
    <row r="236" spans="1:21" ht="13">
      <c r="A236" s="26" t="s">
        <v>272</v>
      </c>
      <c r="B236" s="34" t="s">
        <v>50</v>
      </c>
      <c r="C236" s="85">
        <v>139.61325116181101</v>
      </c>
      <c r="D236" s="296">
        <v>89.45</v>
      </c>
      <c r="E236" s="85">
        <f t="shared" si="61"/>
        <v>50.163251161811004</v>
      </c>
      <c r="G236" s="274" t="str">
        <f t="shared" si="62"/>
        <v>x 2,3</v>
      </c>
      <c r="H236" s="275">
        <f t="shared" si="64"/>
        <v>79.613251161811007</v>
      </c>
      <c r="I236" s="100"/>
      <c r="J236" s="274">
        <f t="shared" si="63"/>
        <v>-0.16394581396981656</v>
      </c>
      <c r="K236" s="275">
        <f t="shared" si="65"/>
        <v>-9.8367488381889956</v>
      </c>
      <c r="L236" s="100"/>
      <c r="M236" s="341">
        <v>19</v>
      </c>
      <c r="N236" s="85">
        <v>60</v>
      </c>
      <c r="O236" s="85">
        <v>65</v>
      </c>
      <c r="P236" s="85">
        <v>76</v>
      </c>
      <c r="Q236" s="85">
        <v>20</v>
      </c>
    </row>
    <row r="237" spans="1:21" ht="13">
      <c r="A237" s="26" t="s">
        <v>273</v>
      </c>
      <c r="B237" s="34" t="s">
        <v>52</v>
      </c>
      <c r="C237" s="85">
        <v>-4.242</v>
      </c>
      <c r="D237" s="296">
        <v>0</v>
      </c>
      <c r="E237" s="85">
        <f t="shared" si="61"/>
        <v>-4.242</v>
      </c>
      <c r="G237" s="274" t="str">
        <f t="shared" si="62"/>
        <v>n.m.</v>
      </c>
      <c r="H237" s="275">
        <f t="shared" si="64"/>
        <v>-4.242</v>
      </c>
      <c r="I237" s="100"/>
      <c r="J237" s="274" t="str">
        <f t="shared" si="63"/>
        <v>n.m.</v>
      </c>
      <c r="K237" s="275">
        <f t="shared" si="65"/>
        <v>-4.242</v>
      </c>
      <c r="L237" s="100"/>
      <c r="M237" s="341">
        <v>19</v>
      </c>
      <c r="N237" s="85">
        <v>0</v>
      </c>
      <c r="O237" s="85">
        <v>0</v>
      </c>
      <c r="P237" s="85">
        <v>1</v>
      </c>
      <c r="Q237" s="85">
        <v>-10</v>
      </c>
    </row>
    <row r="238" spans="1:21" ht="13">
      <c r="A238" s="26" t="s">
        <v>274</v>
      </c>
      <c r="B238" s="34" t="s">
        <v>54</v>
      </c>
      <c r="C238" s="85">
        <v>0</v>
      </c>
      <c r="D238" s="296">
        <v>0</v>
      </c>
      <c r="E238" s="85">
        <f t="shared" si="61"/>
        <v>0</v>
      </c>
      <c r="G238" s="274" t="str">
        <f t="shared" si="62"/>
        <v>n.m.</v>
      </c>
      <c r="H238" s="275">
        <f t="shared" si="64"/>
        <v>0</v>
      </c>
      <c r="I238" s="100"/>
      <c r="J238" s="274" t="str">
        <f t="shared" si="63"/>
        <v>n.m.</v>
      </c>
      <c r="K238" s="275">
        <f t="shared" si="65"/>
        <v>0</v>
      </c>
      <c r="L238" s="100"/>
      <c r="M238" s="341">
        <v>18</v>
      </c>
      <c r="N238" s="85">
        <v>0</v>
      </c>
      <c r="O238" s="85">
        <v>0</v>
      </c>
      <c r="P238" s="85">
        <v>0</v>
      </c>
      <c r="Q238" s="85">
        <v>0</v>
      </c>
    </row>
    <row r="239" spans="1:21" ht="13">
      <c r="A239" s="26" t="s">
        <v>275</v>
      </c>
      <c r="B239" s="33" t="s">
        <v>56</v>
      </c>
      <c r="C239" s="87">
        <v>267.64625116181099</v>
      </c>
      <c r="D239" s="304">
        <v>89.45</v>
      </c>
      <c r="E239" s="87">
        <f t="shared" si="61"/>
        <v>178.19625116181101</v>
      </c>
      <c r="G239" s="272" t="str">
        <f t="shared" si="62"/>
        <v>x 2,3</v>
      </c>
      <c r="H239" s="273">
        <f t="shared" si="64"/>
        <v>153.64625116181099</v>
      </c>
      <c r="I239" s="100"/>
      <c r="J239" s="272">
        <f t="shared" si="63"/>
        <v>0.56312501019132455</v>
      </c>
      <c r="K239" s="273">
        <f t="shared" si="65"/>
        <v>64.196251161811006</v>
      </c>
      <c r="L239" s="100"/>
      <c r="M239" s="340">
        <v>19</v>
      </c>
      <c r="N239" s="87">
        <v>114</v>
      </c>
      <c r="O239" s="87">
        <v>127</v>
      </c>
      <c r="P239" s="87">
        <v>168</v>
      </c>
      <c r="Q239" s="87">
        <v>-92</v>
      </c>
    </row>
    <row r="240" spans="1:21" ht="13">
      <c r="A240" s="26" t="s">
        <v>276</v>
      </c>
      <c r="B240" s="34" t="s">
        <v>58</v>
      </c>
      <c r="C240" s="85">
        <v>-38.534965978543902</v>
      </c>
      <c r="D240" s="296">
        <v>0</v>
      </c>
      <c r="E240" s="85">
        <f t="shared" si="61"/>
        <v>-38.534965978543902</v>
      </c>
      <c r="G240" s="274">
        <f t="shared" si="62"/>
        <v>0.67543330341495222</v>
      </c>
      <c r="H240" s="275">
        <f t="shared" si="64"/>
        <v>-15.534965978543902</v>
      </c>
      <c r="I240" s="100"/>
      <c r="J240" s="274">
        <f t="shared" si="63"/>
        <v>0.67543330341495222</v>
      </c>
      <c r="K240" s="275">
        <f t="shared" si="65"/>
        <v>-15.534965978543902</v>
      </c>
      <c r="L240" s="100"/>
      <c r="M240" s="341">
        <v>19</v>
      </c>
      <c r="N240" s="85">
        <v>-23</v>
      </c>
      <c r="O240" s="85">
        <v>-19</v>
      </c>
      <c r="P240" s="85">
        <v>31</v>
      </c>
      <c r="Q240" s="85">
        <v>-75</v>
      </c>
    </row>
    <row r="241" spans="1:21" ht="13">
      <c r="A241" s="26" t="s">
        <v>277</v>
      </c>
      <c r="B241" s="34" t="s">
        <v>60</v>
      </c>
      <c r="C241" s="85">
        <v>-65.885999999999996</v>
      </c>
      <c r="D241" s="296">
        <v>-65.885999999999996</v>
      </c>
      <c r="E241" s="85">
        <f t="shared" si="61"/>
        <v>0</v>
      </c>
      <c r="G241" s="274" t="str">
        <f t="shared" si="62"/>
        <v>n.m.</v>
      </c>
      <c r="H241" s="275">
        <f t="shared" si="64"/>
        <v>-65.885999999999996</v>
      </c>
      <c r="I241" s="100"/>
      <c r="J241" s="274" t="str">
        <f t="shared" si="63"/>
        <v>n.m.</v>
      </c>
      <c r="K241" s="275">
        <f t="shared" si="65"/>
        <v>0</v>
      </c>
      <c r="L241" s="100"/>
      <c r="M241" s="341">
        <v>18</v>
      </c>
      <c r="N241" s="85">
        <v>0</v>
      </c>
      <c r="O241" s="85">
        <v>0</v>
      </c>
      <c r="P241" s="85">
        <v>0</v>
      </c>
      <c r="Q241" s="85">
        <v>0</v>
      </c>
    </row>
    <row r="242" spans="1:21" ht="13">
      <c r="A242" s="26" t="s">
        <v>278</v>
      </c>
      <c r="B242" s="33" t="s">
        <v>62</v>
      </c>
      <c r="C242" s="87">
        <v>163.225285183267</v>
      </c>
      <c r="D242" s="304">
        <v>23.564000000000007</v>
      </c>
      <c r="E242" s="87">
        <f t="shared" si="61"/>
        <v>139.66128518326701</v>
      </c>
      <c r="G242" s="272">
        <f t="shared" si="62"/>
        <v>0.79368445256337372</v>
      </c>
      <c r="H242" s="273">
        <f t="shared" si="64"/>
        <v>72.225285183267005</v>
      </c>
      <c r="I242" s="100"/>
      <c r="J242" s="272">
        <f t="shared" si="63"/>
        <v>0.53473939761831879</v>
      </c>
      <c r="K242" s="273">
        <f t="shared" si="65"/>
        <v>48.661285183267012</v>
      </c>
      <c r="L242" s="100"/>
      <c r="M242" s="340">
        <v>19</v>
      </c>
      <c r="N242" s="87">
        <v>91</v>
      </c>
      <c r="O242" s="87">
        <v>95</v>
      </c>
      <c r="P242" s="87">
        <v>135</v>
      </c>
      <c r="Q242" s="87">
        <v>-61</v>
      </c>
    </row>
    <row r="243" spans="1:21" ht="13">
      <c r="A243" s="26" t="s">
        <v>279</v>
      </c>
      <c r="B243" s="34" t="s">
        <v>64</v>
      </c>
      <c r="C243" s="85">
        <v>-11.197690420512901</v>
      </c>
      <c r="D243" s="296">
        <v>0</v>
      </c>
      <c r="E243" s="85">
        <f t="shared" si="61"/>
        <v>-11.197690420512901</v>
      </c>
      <c r="G243" s="274">
        <f t="shared" si="62"/>
        <v>-0.37790608774928325</v>
      </c>
      <c r="H243" s="275">
        <f t="shared" si="64"/>
        <v>6.8023095794870994</v>
      </c>
      <c r="I243" s="100"/>
      <c r="J243" s="274">
        <f t="shared" si="63"/>
        <v>-0.37790608774928325</v>
      </c>
      <c r="K243" s="275">
        <f t="shared" si="65"/>
        <v>6.8023095794870994</v>
      </c>
      <c r="L243" s="100"/>
      <c r="M243" s="341">
        <v>19</v>
      </c>
      <c r="N243" s="85">
        <v>-18</v>
      </c>
      <c r="O243" s="85">
        <v>-17</v>
      </c>
      <c r="P243" s="85">
        <v>20</v>
      </c>
      <c r="Q243" s="85">
        <v>-60</v>
      </c>
    </row>
    <row r="244" spans="1:21" ht="13">
      <c r="A244" s="26" t="s">
        <v>280</v>
      </c>
      <c r="B244" s="41" t="s">
        <v>66</v>
      </c>
      <c r="C244" s="88">
        <v>152.027594762755</v>
      </c>
      <c r="D244" s="305">
        <v>23.564000000000007</v>
      </c>
      <c r="E244" s="88">
        <f t="shared" si="61"/>
        <v>128.46359476275501</v>
      </c>
      <c r="G244" s="278" t="str">
        <f t="shared" si="62"/>
        <v>x 2,1</v>
      </c>
      <c r="H244" s="279">
        <f t="shared" si="64"/>
        <v>79.027594762755001</v>
      </c>
      <c r="I244" s="100"/>
      <c r="J244" s="278">
        <f t="shared" si="63"/>
        <v>0.75977527072267126</v>
      </c>
      <c r="K244" s="279">
        <f t="shared" si="65"/>
        <v>55.463594762755008</v>
      </c>
      <c r="L244" s="100"/>
      <c r="M244" s="342">
        <v>19</v>
      </c>
      <c r="N244" s="88">
        <v>73</v>
      </c>
      <c r="O244" s="88">
        <v>71</v>
      </c>
      <c r="P244" s="88">
        <v>118</v>
      </c>
      <c r="Q244" s="88">
        <v>-40</v>
      </c>
    </row>
    <row r="245" spans="1:21" ht="13">
      <c r="A245" s="26"/>
      <c r="C245" s="100"/>
      <c r="D245" s="26"/>
      <c r="E245" s="100"/>
      <c r="G245" s="261"/>
      <c r="H245" s="100"/>
      <c r="I245" s="100"/>
      <c r="J245" s="261"/>
      <c r="K245" s="100"/>
      <c r="L245" s="100"/>
      <c r="M245" s="100"/>
      <c r="N245" s="100"/>
      <c r="O245" s="100"/>
      <c r="P245" s="100"/>
      <c r="Q245" s="100"/>
    </row>
    <row r="246" spans="1:21" ht="16" thickBot="1">
      <c r="A246" s="26"/>
      <c r="B246" s="114" t="s">
        <v>415</v>
      </c>
      <c r="C246" s="115"/>
      <c r="D246" s="300"/>
      <c r="E246" s="115"/>
      <c r="G246" s="328"/>
      <c r="H246" s="115"/>
      <c r="I246" s="115"/>
      <c r="J246" s="328"/>
      <c r="K246" s="115"/>
      <c r="L246" s="115"/>
      <c r="M246" s="115"/>
      <c r="N246" s="115"/>
      <c r="O246" s="115"/>
      <c r="P246" s="115"/>
      <c r="Q246" s="115"/>
    </row>
    <row r="247" spans="1:21" ht="15.5">
      <c r="A247" s="26"/>
      <c r="B247" s="251"/>
      <c r="C247" s="301"/>
      <c r="D247" s="120"/>
      <c r="E247" s="301"/>
      <c r="G247" s="329"/>
      <c r="H247" s="301"/>
      <c r="I247" s="301"/>
      <c r="J247" s="329"/>
      <c r="K247" s="301"/>
      <c r="L247" s="301"/>
      <c r="M247" s="301"/>
      <c r="N247" s="301"/>
      <c r="O247" s="301"/>
      <c r="P247" s="301"/>
      <c r="Q247" s="301"/>
    </row>
    <row r="248" spans="1:21" ht="26">
      <c r="A248" s="26"/>
      <c r="B248" s="254"/>
      <c r="C248" s="117" t="str">
        <f>C$18</f>
        <v>Stated</v>
      </c>
      <c r="D248" s="303" t="str">
        <f>D$18</f>
        <v>Specific items</v>
      </c>
      <c r="E248" s="117" t="str">
        <f>E$18</f>
        <v>Underlying</v>
      </c>
      <c r="G248" s="330" t="str">
        <f>G$18</f>
        <v>Stated vs. MEAN</v>
      </c>
      <c r="H248" s="331"/>
      <c r="I248" s="100"/>
      <c r="J248" s="330" t="str">
        <f>J$18</f>
        <v>Underlying vs. MEAN</v>
      </c>
      <c r="K248" s="331"/>
      <c r="L248" s="100"/>
      <c r="M248" s="254"/>
      <c r="N248" s="117" t="str">
        <f>N$18</f>
        <v>MEAN</v>
      </c>
      <c r="O248" s="252" t="str">
        <f>O$18</f>
        <v>MEDIAN</v>
      </c>
      <c r="P248" s="252" t="str">
        <f>P$18</f>
        <v>MAX</v>
      </c>
      <c r="Q248" s="252" t="str">
        <f>Q$18</f>
        <v>MIN</v>
      </c>
    </row>
    <row r="249" spans="1:21" ht="13">
      <c r="A249" s="26"/>
      <c r="B249" s="116" t="str">
        <f>B$19</f>
        <v>€m</v>
      </c>
      <c r="C249" s="117" t="str">
        <f>C$19</f>
        <v>Q4-20</v>
      </c>
      <c r="D249" s="303" t="str">
        <f>D$19</f>
        <v>Q4-20</v>
      </c>
      <c r="E249" s="117" t="str">
        <f>E$19</f>
        <v>Q4-20</v>
      </c>
      <c r="G249" s="332" t="str">
        <f>G$19</f>
        <v>(%)</v>
      </c>
      <c r="H249" s="117" t="str">
        <f>H$19</f>
        <v>€m</v>
      </c>
      <c r="I249" s="100"/>
      <c r="J249" s="332" t="str">
        <f>J$19</f>
        <v>(%)</v>
      </c>
      <c r="K249" s="117" t="str">
        <f>K$19</f>
        <v>€m</v>
      </c>
      <c r="L249" s="100"/>
      <c r="M249" s="252" t="str">
        <f>M$19</f>
        <v>#</v>
      </c>
      <c r="N249" s="117" t="str">
        <f>N$19</f>
        <v>4Q20E</v>
      </c>
      <c r="O249" s="117" t="str">
        <f>O$19</f>
        <v>4Q20E</v>
      </c>
      <c r="P249" s="117" t="str">
        <f>P$19</f>
        <v>4Q20E</v>
      </c>
      <c r="Q249" s="117" t="str">
        <f>Q$19</f>
        <v>4Q20E</v>
      </c>
    </row>
    <row r="250" spans="1:21" ht="13">
      <c r="A250" s="26"/>
      <c r="B250" s="31"/>
      <c r="C250" s="100"/>
      <c r="D250" s="26"/>
      <c r="E250" s="100"/>
      <c r="G250" s="261"/>
      <c r="H250" s="100"/>
      <c r="I250" s="100"/>
      <c r="J250" s="261"/>
      <c r="K250" s="100"/>
      <c r="L250" s="100"/>
      <c r="M250" s="100"/>
      <c r="N250" s="100"/>
      <c r="O250" s="100"/>
      <c r="P250" s="100"/>
      <c r="Q250" s="100"/>
    </row>
    <row r="251" spans="1:21" ht="13">
      <c r="A251" s="26" t="s">
        <v>282</v>
      </c>
      <c r="B251" s="33" t="s">
        <v>38</v>
      </c>
      <c r="C251" s="104">
        <v>151.74238793697401</v>
      </c>
      <c r="D251" s="266">
        <v>0</v>
      </c>
      <c r="E251" s="87">
        <f t="shared" ref="E251:E264" si="66">(C251-D251)</f>
        <v>151.74238793697401</v>
      </c>
      <c r="G251" s="272">
        <f t="shared" ref="G251:G264" si="67">IF(ISERROR(C251/N251-1),IF($B$2="FR","ns","n.m."),IF(C251/N251-1&gt;100%,"x "&amp;(ROUND(C251/N251,1)),IF(C251/N251-1&lt;-100%,IF($B$2="FR","ns","n.m."),C251/N251-1)))</f>
        <v>0.1495635449770758</v>
      </c>
      <c r="H251" s="273">
        <f>IFERROR(($C:$C-$N:$N),"N/A")</f>
        <v>19.742387936974012</v>
      </c>
      <c r="I251" s="100"/>
      <c r="J251" s="272">
        <f t="shared" ref="J251:J264" si="68">IF(ISERROR((C251-D251)/N251-1),IF($B$2="FR","ns","n.m."),IF((C251-D251)/N251-1&gt;100%,"x "&amp;(ROUND((C251-D251)/N251,1)),IF((C251-D251)/N251-1&lt;-100%,IF($B$2="FR","ns","n.m."),(C251-D251)/N251-1)))</f>
        <v>0.1495635449770758</v>
      </c>
      <c r="K251" s="273">
        <f>IFERROR(($C:$C-$D:$D-$N:$N),"N/A")</f>
        <v>19.742387936974012</v>
      </c>
      <c r="L251" s="100"/>
      <c r="M251" s="340">
        <v>21</v>
      </c>
      <c r="N251" s="87">
        <v>132</v>
      </c>
      <c r="O251" s="87">
        <v>134</v>
      </c>
      <c r="P251" s="87">
        <v>145</v>
      </c>
      <c r="Q251" s="87">
        <v>100</v>
      </c>
    </row>
    <row r="252" spans="1:21" ht="13">
      <c r="A252" s="26" t="s">
        <v>283</v>
      </c>
      <c r="B252" s="34" t="s">
        <v>40</v>
      </c>
      <c r="C252" s="85">
        <v>-77.495583695878594</v>
      </c>
      <c r="D252" s="296">
        <v>0</v>
      </c>
      <c r="E252" s="85">
        <f t="shared" si="66"/>
        <v>-77.495583695878594</v>
      </c>
      <c r="G252" s="274">
        <f t="shared" si="67"/>
        <v>9.1487094308149164E-2</v>
      </c>
      <c r="H252" s="275">
        <f>IFERROR(($C:$C-$N:$N),"N/A")</f>
        <v>-6.4955836958785937</v>
      </c>
      <c r="I252" s="100"/>
      <c r="J252" s="274">
        <f t="shared" si="68"/>
        <v>9.1487094308149164E-2</v>
      </c>
      <c r="K252" s="275">
        <f>IFERROR(($C:$C-$D:$D-$N:$N),"N/A")</f>
        <v>-6.4955836958785937</v>
      </c>
      <c r="L252" s="100"/>
      <c r="M252" s="341">
        <v>20</v>
      </c>
      <c r="N252" s="85">
        <v>-71</v>
      </c>
      <c r="O252" s="85">
        <v>-70</v>
      </c>
      <c r="P252" s="85">
        <v>-68</v>
      </c>
      <c r="Q252" s="85">
        <v>-77</v>
      </c>
    </row>
    <row r="253" spans="1:21" ht="13">
      <c r="A253" s="247" t="s">
        <v>284</v>
      </c>
      <c r="B253" s="36" t="s">
        <v>42</v>
      </c>
      <c r="C253" s="111">
        <v>0</v>
      </c>
      <c r="D253" s="111">
        <v>0</v>
      </c>
      <c r="E253" s="111">
        <f t="shared" si="66"/>
        <v>0</v>
      </c>
      <c r="G253" s="276"/>
      <c r="H253" s="277"/>
      <c r="I253" s="26"/>
      <c r="J253" s="276"/>
      <c r="K253" s="277"/>
      <c r="L253" s="26"/>
      <c r="M253" s="284"/>
      <c r="N253" s="200"/>
      <c r="O253" s="200"/>
      <c r="P253" s="200"/>
      <c r="Q253" s="200"/>
      <c r="S253" s="292"/>
      <c r="T253" s="293"/>
      <c r="U253" s="292"/>
    </row>
    <row r="254" spans="1:21" ht="13">
      <c r="A254" s="26" t="s">
        <v>285</v>
      </c>
      <c r="B254" s="33" t="s">
        <v>44</v>
      </c>
      <c r="C254" s="87">
        <v>74.246804241096001</v>
      </c>
      <c r="D254" s="304">
        <v>0</v>
      </c>
      <c r="E254" s="87">
        <f t="shared" si="66"/>
        <v>74.246804241096001</v>
      </c>
      <c r="G254" s="272">
        <f t="shared" si="67"/>
        <v>0.1975291006628388</v>
      </c>
      <c r="H254" s="273">
        <f t="shared" ref="H254:H264" si="69">IFERROR(($C:$C-$N:$N),"N/A")</f>
        <v>12.246804241096001</v>
      </c>
      <c r="I254" s="100"/>
      <c r="J254" s="272">
        <f t="shared" si="68"/>
        <v>0.1975291006628388</v>
      </c>
      <c r="K254" s="273">
        <f t="shared" ref="K254:K264" si="70">IFERROR(($C:$C-$D:$D-$N:$N),"N/A")</f>
        <v>12.246804241096001</v>
      </c>
      <c r="L254" s="100"/>
      <c r="M254" s="340">
        <v>20</v>
      </c>
      <c r="N254" s="87">
        <v>62</v>
      </c>
      <c r="O254" s="87">
        <v>65</v>
      </c>
      <c r="P254" s="87">
        <v>70</v>
      </c>
      <c r="Q254" s="87">
        <v>32</v>
      </c>
    </row>
    <row r="255" spans="1:21" ht="13">
      <c r="A255" s="26" t="s">
        <v>286</v>
      </c>
      <c r="B255" s="34" t="s">
        <v>46</v>
      </c>
      <c r="C255" s="85">
        <v>-25.4428908677063</v>
      </c>
      <c r="D255" s="296">
        <v>0</v>
      </c>
      <c r="E255" s="85">
        <f t="shared" si="66"/>
        <v>-25.4428908677063</v>
      </c>
      <c r="G255" s="274">
        <f t="shared" si="67"/>
        <v>-9.1325326153346431E-2</v>
      </c>
      <c r="H255" s="275">
        <f t="shared" si="69"/>
        <v>2.5571091322937001</v>
      </c>
      <c r="I255" s="100"/>
      <c r="J255" s="274">
        <f t="shared" si="68"/>
        <v>-9.1325326153346431E-2</v>
      </c>
      <c r="K255" s="275">
        <f t="shared" si="70"/>
        <v>2.5571091322937001</v>
      </c>
      <c r="L255" s="100"/>
      <c r="M255" s="341">
        <v>20</v>
      </c>
      <c r="N255" s="85">
        <v>-28</v>
      </c>
      <c r="O255" s="85">
        <v>-30</v>
      </c>
      <c r="P255" s="85">
        <v>-10</v>
      </c>
      <c r="Q255" s="85">
        <v>-43</v>
      </c>
    </row>
    <row r="256" spans="1:21" ht="13">
      <c r="A256" s="26" t="s">
        <v>287</v>
      </c>
      <c r="B256" s="34" t="s">
        <v>50</v>
      </c>
      <c r="C256" s="85">
        <v>0</v>
      </c>
      <c r="D256" s="296">
        <v>0</v>
      </c>
      <c r="E256" s="85">
        <f t="shared" si="66"/>
        <v>0</v>
      </c>
      <c r="G256" s="274" t="str">
        <f t="shared" si="67"/>
        <v>n.m.</v>
      </c>
      <c r="H256" s="275">
        <f t="shared" si="69"/>
        <v>0</v>
      </c>
      <c r="I256" s="100"/>
      <c r="J256" s="274" t="str">
        <f t="shared" si="68"/>
        <v>n.m.</v>
      </c>
      <c r="K256" s="275">
        <f t="shared" si="70"/>
        <v>0</v>
      </c>
      <c r="L256" s="100"/>
      <c r="M256" s="341">
        <v>19</v>
      </c>
      <c r="N256" s="85">
        <v>0</v>
      </c>
      <c r="O256" s="85">
        <v>0</v>
      </c>
      <c r="P256" s="85">
        <v>0</v>
      </c>
      <c r="Q256" s="85">
        <v>0</v>
      </c>
    </row>
    <row r="257" spans="1:21" ht="13">
      <c r="A257" s="26" t="s">
        <v>288</v>
      </c>
      <c r="B257" s="34" t="s">
        <v>52</v>
      </c>
      <c r="C257" s="85">
        <v>-5.8432576067700204</v>
      </c>
      <c r="D257" s="296">
        <v>0</v>
      </c>
      <c r="E257" s="85">
        <f t="shared" si="66"/>
        <v>-5.8432576067700204</v>
      </c>
      <c r="G257" s="274" t="str">
        <f t="shared" si="67"/>
        <v>n.m.</v>
      </c>
      <c r="H257" s="275">
        <f t="shared" si="69"/>
        <v>-5.8432576067700204</v>
      </c>
      <c r="I257" s="100"/>
      <c r="J257" s="274" t="str">
        <f t="shared" si="68"/>
        <v>n.m.</v>
      </c>
      <c r="K257" s="275">
        <f t="shared" si="70"/>
        <v>-5.8432576067700204</v>
      </c>
      <c r="L257" s="100"/>
      <c r="M257" s="341">
        <v>19</v>
      </c>
      <c r="N257" s="85">
        <v>0</v>
      </c>
      <c r="O257" s="85">
        <v>0</v>
      </c>
      <c r="P257" s="85">
        <v>2</v>
      </c>
      <c r="Q257" s="85">
        <v>-6</v>
      </c>
    </row>
    <row r="258" spans="1:21" ht="13">
      <c r="A258" s="26" t="s">
        <v>289</v>
      </c>
      <c r="B258" s="34" t="s">
        <v>54</v>
      </c>
      <c r="C258" s="85">
        <v>0</v>
      </c>
      <c r="D258" s="296">
        <v>0</v>
      </c>
      <c r="E258" s="85">
        <f t="shared" si="66"/>
        <v>0</v>
      </c>
      <c r="G258" s="274" t="str">
        <f t="shared" si="67"/>
        <v>n.m.</v>
      </c>
      <c r="H258" s="275">
        <f t="shared" si="69"/>
        <v>0</v>
      </c>
      <c r="I258" s="100"/>
      <c r="J258" s="274" t="str">
        <f t="shared" si="68"/>
        <v>n.m.</v>
      </c>
      <c r="K258" s="275">
        <f t="shared" si="70"/>
        <v>0</v>
      </c>
      <c r="L258" s="100"/>
      <c r="M258" s="341">
        <v>18</v>
      </c>
      <c r="N258" s="85">
        <v>0</v>
      </c>
      <c r="O258" s="85">
        <v>0</v>
      </c>
      <c r="P258" s="85">
        <v>0</v>
      </c>
      <c r="Q258" s="85">
        <v>0</v>
      </c>
    </row>
    <row r="259" spans="1:21" ht="13">
      <c r="A259" s="26" t="s">
        <v>290</v>
      </c>
      <c r="B259" s="33" t="s">
        <v>56</v>
      </c>
      <c r="C259" s="87">
        <v>42.960655766619603</v>
      </c>
      <c r="D259" s="304">
        <v>0</v>
      </c>
      <c r="E259" s="87">
        <f t="shared" si="66"/>
        <v>42.960655766619603</v>
      </c>
      <c r="G259" s="272">
        <f t="shared" si="67"/>
        <v>0.30183805353392734</v>
      </c>
      <c r="H259" s="273">
        <f t="shared" si="69"/>
        <v>9.9606557666196025</v>
      </c>
      <c r="I259" s="100"/>
      <c r="J259" s="272">
        <f t="shared" si="68"/>
        <v>0.30183805353392734</v>
      </c>
      <c r="K259" s="273">
        <f t="shared" si="70"/>
        <v>9.9606557666196025</v>
      </c>
      <c r="L259" s="100"/>
      <c r="M259" s="340">
        <v>19</v>
      </c>
      <c r="N259" s="87">
        <v>33</v>
      </c>
      <c r="O259" s="87">
        <v>35</v>
      </c>
      <c r="P259" s="87">
        <v>57</v>
      </c>
      <c r="Q259" s="87">
        <v>-11</v>
      </c>
    </row>
    <row r="260" spans="1:21" ht="13">
      <c r="A260" s="26" t="s">
        <v>291</v>
      </c>
      <c r="B260" s="34" t="s">
        <v>58</v>
      </c>
      <c r="C260" s="85">
        <v>-5.1941646835054698</v>
      </c>
      <c r="D260" s="296">
        <v>0</v>
      </c>
      <c r="E260" s="85">
        <f t="shared" si="66"/>
        <v>-5.1941646835054698</v>
      </c>
      <c r="G260" s="274">
        <f t="shared" si="67"/>
        <v>-0.35072941456181628</v>
      </c>
      <c r="H260" s="275">
        <f t="shared" si="69"/>
        <v>2.8058353164945302</v>
      </c>
      <c r="I260" s="100"/>
      <c r="J260" s="274">
        <f t="shared" si="68"/>
        <v>-0.35072941456181628</v>
      </c>
      <c r="K260" s="275">
        <f t="shared" si="70"/>
        <v>2.8058353164945302</v>
      </c>
      <c r="L260" s="100"/>
      <c r="M260" s="341">
        <v>19</v>
      </c>
      <c r="N260" s="85">
        <v>-8</v>
      </c>
      <c r="O260" s="85">
        <v>-10</v>
      </c>
      <c r="P260" s="85">
        <v>7</v>
      </c>
      <c r="Q260" s="85">
        <v>-15</v>
      </c>
    </row>
    <row r="261" spans="1:21" ht="13">
      <c r="A261" s="26" t="s">
        <v>292</v>
      </c>
      <c r="B261" s="34" t="s">
        <v>60</v>
      </c>
      <c r="C261" s="85">
        <v>0</v>
      </c>
      <c r="D261" s="296">
        <v>0</v>
      </c>
      <c r="E261" s="85">
        <f t="shared" si="66"/>
        <v>0</v>
      </c>
      <c r="G261" s="274" t="str">
        <f t="shared" si="67"/>
        <v>n.m.</v>
      </c>
      <c r="H261" s="275">
        <f t="shared" si="69"/>
        <v>0</v>
      </c>
      <c r="I261" s="100"/>
      <c r="J261" s="274" t="str">
        <f t="shared" si="68"/>
        <v>n.m.</v>
      </c>
      <c r="K261" s="275">
        <f t="shared" si="70"/>
        <v>0</v>
      </c>
      <c r="L261" s="100"/>
      <c r="M261" s="341">
        <v>18</v>
      </c>
      <c r="N261" s="85">
        <v>0</v>
      </c>
      <c r="O261" s="85">
        <v>0</v>
      </c>
      <c r="P261" s="85">
        <v>0</v>
      </c>
      <c r="Q261" s="85">
        <v>0</v>
      </c>
    </row>
    <row r="262" spans="1:21" ht="13">
      <c r="A262" s="26" t="s">
        <v>293</v>
      </c>
      <c r="B262" s="33" t="s">
        <v>62</v>
      </c>
      <c r="C262" s="87">
        <v>37.766491083114097</v>
      </c>
      <c r="D262" s="304">
        <v>0</v>
      </c>
      <c r="E262" s="87">
        <f t="shared" si="66"/>
        <v>37.766491083114097</v>
      </c>
      <c r="G262" s="272">
        <f t="shared" si="67"/>
        <v>0.51065964332456382</v>
      </c>
      <c r="H262" s="273">
        <f t="shared" si="69"/>
        <v>12.766491083114097</v>
      </c>
      <c r="I262" s="100"/>
      <c r="J262" s="272">
        <f t="shared" si="68"/>
        <v>0.51065964332456382</v>
      </c>
      <c r="K262" s="273">
        <f t="shared" si="70"/>
        <v>12.766491083114097</v>
      </c>
      <c r="L262" s="100"/>
      <c r="M262" s="340">
        <v>19</v>
      </c>
      <c r="N262" s="87">
        <v>25</v>
      </c>
      <c r="O262" s="87">
        <v>26</v>
      </c>
      <c r="P262" s="87">
        <v>42</v>
      </c>
      <c r="Q262" s="87">
        <v>-4</v>
      </c>
    </row>
    <row r="263" spans="1:21" ht="13">
      <c r="A263" s="26" t="s">
        <v>294</v>
      </c>
      <c r="B263" s="34" t="s">
        <v>64</v>
      </c>
      <c r="C263" s="85">
        <v>-0.84284774384956496</v>
      </c>
      <c r="D263" s="296">
        <v>0</v>
      </c>
      <c r="E263" s="85">
        <f t="shared" si="66"/>
        <v>-0.84284774384956496</v>
      </c>
      <c r="G263" s="274" t="str">
        <f t="shared" si="67"/>
        <v>n.m.</v>
      </c>
      <c r="H263" s="275">
        <f t="shared" si="69"/>
        <v>-0.84284774384956496</v>
      </c>
      <c r="I263" s="100"/>
      <c r="J263" s="274" t="str">
        <f t="shared" si="68"/>
        <v>n.m.</v>
      </c>
      <c r="K263" s="275">
        <f t="shared" si="70"/>
        <v>-0.84284774384956496</v>
      </c>
      <c r="L263" s="100"/>
      <c r="M263" s="341">
        <v>19</v>
      </c>
      <c r="N263" s="85">
        <v>0</v>
      </c>
      <c r="O263" s="85">
        <v>0</v>
      </c>
      <c r="P263" s="85">
        <v>0</v>
      </c>
      <c r="Q263" s="85">
        <v>0</v>
      </c>
    </row>
    <row r="264" spans="1:21" ht="13">
      <c r="A264" s="26" t="s">
        <v>295</v>
      </c>
      <c r="B264" s="41" t="s">
        <v>66</v>
      </c>
      <c r="C264" s="88">
        <v>36.923643339264601</v>
      </c>
      <c r="D264" s="305">
        <v>0</v>
      </c>
      <c r="E264" s="88">
        <f t="shared" si="66"/>
        <v>36.923643339264601</v>
      </c>
      <c r="G264" s="278">
        <f t="shared" si="67"/>
        <v>0.47694573357058401</v>
      </c>
      <c r="H264" s="279">
        <f t="shared" si="69"/>
        <v>11.923643339264601</v>
      </c>
      <c r="I264" s="100"/>
      <c r="J264" s="278">
        <f t="shared" si="68"/>
        <v>0.47694573357058401</v>
      </c>
      <c r="K264" s="279">
        <f t="shared" si="70"/>
        <v>11.923643339264601</v>
      </c>
      <c r="L264" s="100"/>
      <c r="M264" s="342">
        <v>19</v>
      </c>
      <c r="N264" s="88">
        <v>25</v>
      </c>
      <c r="O264" s="88">
        <v>26</v>
      </c>
      <c r="P264" s="88">
        <v>42</v>
      </c>
      <c r="Q264" s="88">
        <v>-4</v>
      </c>
    </row>
    <row r="265" spans="1:21" ht="13">
      <c r="A265" s="26"/>
      <c r="C265" s="234"/>
      <c r="D265" s="67"/>
      <c r="E265" s="234"/>
      <c r="G265" s="344"/>
      <c r="H265" s="234"/>
      <c r="I265" s="234"/>
      <c r="J265" s="344"/>
      <c r="K265" s="234"/>
      <c r="L265" s="234"/>
      <c r="M265" s="100"/>
      <c r="N265" s="100"/>
      <c r="O265" s="100"/>
      <c r="P265" s="100"/>
      <c r="Q265" s="100"/>
    </row>
    <row r="266" spans="1:21" ht="13">
      <c r="A266" s="26"/>
      <c r="C266" s="100"/>
      <c r="D266" s="26"/>
      <c r="E266" s="100"/>
      <c r="G266" s="261"/>
      <c r="H266" s="100"/>
      <c r="I266" s="100"/>
      <c r="J266" s="261"/>
      <c r="K266" s="100"/>
      <c r="L266" s="100"/>
      <c r="M266" s="100"/>
      <c r="N266" s="100"/>
      <c r="O266" s="100"/>
      <c r="P266" s="100"/>
      <c r="Q266" s="100"/>
    </row>
    <row r="267" spans="1:21" ht="16" thickBot="1">
      <c r="A267" s="26"/>
      <c r="B267" s="29" t="s">
        <v>416</v>
      </c>
      <c r="C267" s="102"/>
      <c r="D267" s="306"/>
      <c r="E267" s="102"/>
      <c r="G267" s="262"/>
      <c r="H267" s="102"/>
      <c r="I267" s="102"/>
      <c r="J267" s="262"/>
      <c r="K267" s="102"/>
      <c r="L267" s="102"/>
      <c r="M267" s="102"/>
      <c r="N267" s="102"/>
      <c r="O267" s="102"/>
      <c r="P267" s="102"/>
      <c r="Q267" s="102"/>
    </row>
    <row r="268" spans="1:21" ht="15.5">
      <c r="A268" s="26"/>
      <c r="B268" s="249"/>
      <c r="C268" s="301"/>
      <c r="D268" s="120"/>
      <c r="E268" s="301"/>
      <c r="G268" s="329"/>
      <c r="H268" s="301"/>
      <c r="I268" s="301"/>
      <c r="J268" s="329"/>
      <c r="K268" s="301"/>
      <c r="L268" s="301"/>
      <c r="M268" s="301"/>
      <c r="N268" s="301"/>
      <c r="O268" s="301"/>
      <c r="P268" s="301"/>
      <c r="Q268" s="301"/>
    </row>
    <row r="269" spans="1:21" ht="13">
      <c r="A269" s="26"/>
      <c r="B269" s="255"/>
      <c r="C269" s="250" t="str">
        <f>C$18</f>
        <v>Stated</v>
      </c>
      <c r="D269" s="263" t="str">
        <f>D$18</f>
        <v>Specific items</v>
      </c>
      <c r="E269" s="250" t="str">
        <f>E$18</f>
        <v>Underlying</v>
      </c>
      <c r="G269" s="325" t="str">
        <f>G$18</f>
        <v>Stated vs. MEAN</v>
      </c>
      <c r="H269" s="270"/>
      <c r="I269" s="100"/>
      <c r="J269" s="325" t="str">
        <f>J$18</f>
        <v>Underlying vs. MEAN</v>
      </c>
      <c r="K269" s="270"/>
      <c r="L269" s="100"/>
      <c r="M269" s="255"/>
      <c r="N269" s="250" t="str">
        <f>N$18</f>
        <v>MEAN</v>
      </c>
      <c r="O269" s="250" t="str">
        <f>O$18</f>
        <v>MEDIAN</v>
      </c>
      <c r="P269" s="250" t="str">
        <f>P$18</f>
        <v>MAX</v>
      </c>
      <c r="Q269" s="250" t="str">
        <f>Q$18</f>
        <v>MIN</v>
      </c>
    </row>
    <row r="270" spans="1:21" ht="13">
      <c r="A270" s="26"/>
      <c r="B270" s="30" t="str">
        <f>B$19</f>
        <v>€m</v>
      </c>
      <c r="C270" s="70" t="str">
        <f>C$19</f>
        <v>Q4-20</v>
      </c>
      <c r="D270" s="265" t="str">
        <f>D$19</f>
        <v>Q4-20</v>
      </c>
      <c r="E270" s="70" t="str">
        <f>E$19</f>
        <v>Q4-20</v>
      </c>
      <c r="G270" s="271" t="str">
        <f>G$19</f>
        <v>(%)</v>
      </c>
      <c r="H270" s="70" t="str">
        <f>H$19</f>
        <v>€m</v>
      </c>
      <c r="I270" s="100"/>
      <c r="J270" s="271" t="str">
        <f>J$19</f>
        <v>(%)</v>
      </c>
      <c r="K270" s="70" t="str">
        <f>K$19</f>
        <v>€m</v>
      </c>
      <c r="L270" s="100"/>
      <c r="M270" s="255" t="str">
        <f>M$19</f>
        <v>#</v>
      </c>
      <c r="N270" s="70" t="str">
        <f>N$19</f>
        <v>4Q20E</v>
      </c>
      <c r="O270" s="70" t="str">
        <f>O$19</f>
        <v>4Q20E</v>
      </c>
      <c r="P270" s="70" t="str">
        <f>P$19</f>
        <v>4Q20E</v>
      </c>
      <c r="Q270" s="70" t="str">
        <f>Q$19</f>
        <v>4Q20E</v>
      </c>
    </row>
    <row r="271" spans="1:21" ht="13">
      <c r="A271" s="26"/>
      <c r="B271" s="31"/>
      <c r="C271" s="100"/>
      <c r="D271" s="26"/>
      <c r="E271" s="100"/>
      <c r="G271" s="261"/>
      <c r="H271" s="100"/>
      <c r="I271" s="100"/>
      <c r="J271" s="261"/>
      <c r="K271" s="100"/>
      <c r="L271" s="100"/>
      <c r="M271" s="100"/>
      <c r="N271" s="100"/>
      <c r="O271" s="100"/>
      <c r="P271" s="100"/>
      <c r="Q271" s="100"/>
    </row>
    <row r="272" spans="1:21" ht="13">
      <c r="A272" s="120" t="s">
        <v>297</v>
      </c>
      <c r="B272" s="44" t="s">
        <v>38</v>
      </c>
      <c r="C272" s="104">
        <v>1425.5972740126499</v>
      </c>
      <c r="D272" s="266">
        <v>-12.310863596274469</v>
      </c>
      <c r="E272" s="173">
        <f t="shared" ref="E272:E287" si="71">(C272-D272)</f>
        <v>1437.9081376089243</v>
      </c>
      <c r="G272" s="333">
        <f t="shared" ref="G272:G287" si="72">IF(ISERROR(C272/N272-1),IF($B$2="FR","ns","n.m."),IF(C272/N272-1&gt;100%,"x "&amp;(ROUND(C272/N272,1)),IF(C272/N272-1&lt;-100%,IF($B$2="FR","ns","n.m."),C272/N272-1)))</f>
        <v>-2.8222717101124783E-2</v>
      </c>
      <c r="H272" s="334">
        <f>IFERROR(($C:$C-$N:$N),"N/A")</f>
        <v>-41.402725987350095</v>
      </c>
      <c r="I272" s="301"/>
      <c r="J272" s="335">
        <f>IF(ISERROR((C272-D272)/N272-1),IF($B$2="FR","ns","n.m."),IF((C272-D272)/N272-1&gt;100%,"x "&amp;(ROUND((C272-D272)/N272,1)),IF((C272-D272)/N272-1&lt;-100%,IF($B$2="FR","ns","n.m."),(C272-D272)/N272-1)))</f>
        <v>-1.9830853708981411E-2</v>
      </c>
      <c r="K272" s="334">
        <f>IFERROR(($C:$C-$D:$D-$N:$N),"N/A")</f>
        <v>-29.091862391075665</v>
      </c>
      <c r="L272" s="301"/>
      <c r="M272" s="336">
        <v>23</v>
      </c>
      <c r="N272" s="173">
        <v>1467</v>
      </c>
      <c r="O272" s="173">
        <v>1475</v>
      </c>
      <c r="P272" s="173">
        <v>1567</v>
      </c>
      <c r="Q272" s="173">
        <v>1274</v>
      </c>
      <c r="S272" s="290">
        <f>C272-(C294+C360)</f>
        <v>1.8189894035458565E-12</v>
      </c>
      <c r="T272" s="294">
        <f t="shared" ref="T272:T287" si="73">C272</f>
        <v>1425.5972740126499</v>
      </c>
      <c r="U272" s="290">
        <f>E272-(E294+E360)</f>
        <v>1.8189894035458565E-12</v>
      </c>
    </row>
    <row r="273" spans="1:21" ht="13">
      <c r="A273" s="126" t="s">
        <v>298</v>
      </c>
      <c r="B273" s="46" t="s">
        <v>299</v>
      </c>
      <c r="C273" s="175" t="s">
        <v>618</v>
      </c>
      <c r="D273" s="175" t="s">
        <v>618</v>
      </c>
      <c r="E273" s="175" t="e">
        <f t="shared" si="71"/>
        <v>#VALUE!</v>
      </c>
      <c r="G273" s="337"/>
      <c r="H273" s="338"/>
      <c r="I273" s="120"/>
      <c r="J273" s="337"/>
      <c r="K273" s="338"/>
      <c r="L273" s="120"/>
      <c r="M273" s="339"/>
      <c r="N273" s="229"/>
      <c r="O273" s="229"/>
      <c r="P273" s="229"/>
      <c r="Q273" s="229"/>
      <c r="S273" s="290" t="e">
        <f>C273-(C295)</f>
        <v>#VALUE!</v>
      </c>
      <c r="T273" s="229" t="str">
        <f t="shared" si="73"/>
        <v>N/A</v>
      </c>
      <c r="U273" s="290" t="e">
        <f>E273-(E295)</f>
        <v>#VALUE!</v>
      </c>
    </row>
    <row r="274" spans="1:21" ht="13">
      <c r="A274" s="26" t="s">
        <v>300</v>
      </c>
      <c r="B274" s="34" t="s">
        <v>40</v>
      </c>
      <c r="C274" s="85">
        <v>-911.19967980118201</v>
      </c>
      <c r="D274" s="296">
        <v>-6.7263709599999997</v>
      </c>
      <c r="E274" s="85">
        <f t="shared" si="71"/>
        <v>-904.47330884118196</v>
      </c>
      <c r="G274" s="274">
        <f>IF(ISERROR(C274/N274-1),IF($B$2="FR","ns","n.m."),IF(C274/N274-1&gt;100%,"x "&amp;(ROUND(C274/N274,1)),IF(C274/N274-1&lt;-100%,IF($B$2="FR","ns","n.m."),C274/N274-1)))</f>
        <v>4.630297465470834E-3</v>
      </c>
      <c r="H274" s="275">
        <f>IFERROR(($C:$C-$N:$N),"N/A")</f>
        <v>-4.1996798011820147</v>
      </c>
      <c r="I274" s="100"/>
      <c r="J274" s="274">
        <f>IF(ISERROR((C274-D274)/N274-1),IF($B$2="FR","ns","n.m."),IF((C274-D274)/N274-1&gt;100%,"x "&amp;(ROUND((C274-D274)/N274,1)),IF((C274-D274)/N274-1&lt;-100%,IF($B$2="FR","ns","n.m."),(C274-D274)/N274-1)))</f>
        <v>-2.7857675400418946E-3</v>
      </c>
      <c r="K274" s="275">
        <f>IFERROR(($C:$C-$D:$D-$N:$N),"N/A")</f>
        <v>2.5266911588180392</v>
      </c>
      <c r="L274" s="100"/>
      <c r="M274" s="341">
        <v>23</v>
      </c>
      <c r="N274" s="85">
        <v>-907</v>
      </c>
      <c r="O274" s="85">
        <v>-902</v>
      </c>
      <c r="P274" s="85">
        <v>-830</v>
      </c>
      <c r="Q274" s="85">
        <v>-993</v>
      </c>
      <c r="S274" s="292">
        <f t="shared" ref="S274:U277" si="74">C274-(C296+C361)</f>
        <v>0</v>
      </c>
      <c r="T274" s="291">
        <f t="shared" si="73"/>
        <v>-911.19967980118201</v>
      </c>
      <c r="U274" s="292">
        <f t="shared" si="74"/>
        <v>0</v>
      </c>
    </row>
    <row r="275" spans="1:21" ht="13">
      <c r="A275" s="247" t="s">
        <v>301</v>
      </c>
      <c r="B275" s="36" t="s">
        <v>42</v>
      </c>
      <c r="C275" s="111">
        <v>0</v>
      </c>
      <c r="D275" s="111">
        <v>0</v>
      </c>
      <c r="E275" s="111">
        <f t="shared" si="71"/>
        <v>0</v>
      </c>
      <c r="G275" s="276"/>
      <c r="H275" s="277"/>
      <c r="I275" s="26"/>
      <c r="J275" s="276"/>
      <c r="K275" s="277"/>
      <c r="L275" s="26"/>
      <c r="M275" s="284"/>
      <c r="N275" s="200"/>
      <c r="O275" s="200"/>
      <c r="P275" s="200"/>
      <c r="Q275" s="200"/>
      <c r="S275" s="290">
        <f t="shared" si="74"/>
        <v>0</v>
      </c>
      <c r="T275" s="293">
        <f t="shared" si="73"/>
        <v>0</v>
      </c>
      <c r="U275" s="290">
        <f t="shared" si="74"/>
        <v>0</v>
      </c>
    </row>
    <row r="276" spans="1:21" ht="13">
      <c r="A276" s="26" t="s">
        <v>302</v>
      </c>
      <c r="B276" s="33" t="s">
        <v>44</v>
      </c>
      <c r="C276" s="73">
        <v>514.39759421146596</v>
      </c>
      <c r="D276" s="295">
        <v>-19.03723455627447</v>
      </c>
      <c r="E276" s="73">
        <f t="shared" si="71"/>
        <v>533.43482876774044</v>
      </c>
      <c r="G276" s="272">
        <f t="shared" si="72"/>
        <v>-8.1432867479525051E-2</v>
      </c>
      <c r="H276" s="273">
        <f>IFERROR(($C:$C-$N:$N),"N/A")</f>
        <v>-45.602405788534043</v>
      </c>
      <c r="I276" s="100"/>
      <c r="J276" s="272">
        <f t="shared" ref="J276:J287" si="75">IF(ISERROR((C276-D276)/N276-1),IF($B$2="FR","ns","n.m."),IF((C276-D276)/N276-1&gt;100%,"x "&amp;(ROUND((C276-D276)/N276,1)),IF((C276-D276)/N276-1&lt;-100%,IF($B$2="FR","ns","n.m."),(C276-D276)/N276-1)))</f>
        <v>-4.743780577189205E-2</v>
      </c>
      <c r="K276" s="273">
        <f>IFERROR(($C:$C-$D:$D-$N:$N),"N/A")</f>
        <v>-26.565171232259559</v>
      </c>
      <c r="L276" s="100"/>
      <c r="M276" s="73">
        <v>23</v>
      </c>
      <c r="N276" s="73">
        <v>560</v>
      </c>
      <c r="O276" s="73">
        <v>560</v>
      </c>
      <c r="P276" s="73">
        <v>669</v>
      </c>
      <c r="Q276" s="73">
        <v>366</v>
      </c>
      <c r="S276" s="290">
        <f t="shared" si="74"/>
        <v>0</v>
      </c>
      <c r="T276" s="291">
        <f t="shared" si="73"/>
        <v>514.39759421146596</v>
      </c>
      <c r="U276" s="290">
        <f t="shared" si="74"/>
        <v>0</v>
      </c>
    </row>
    <row r="277" spans="1:21" ht="13">
      <c r="A277" s="26" t="s">
        <v>303</v>
      </c>
      <c r="B277" s="34" t="s">
        <v>46</v>
      </c>
      <c r="C277" s="85">
        <v>-110.633990573161</v>
      </c>
      <c r="D277" s="296">
        <v>0</v>
      </c>
      <c r="E277" s="85">
        <f>(C277-D277)</f>
        <v>-110.633990573161</v>
      </c>
      <c r="G277" s="274">
        <f t="shared" si="72"/>
        <v>-0.58251324312014718</v>
      </c>
      <c r="H277" s="275">
        <f>IFERROR(($C:$C-$N:$N),"N/A")</f>
        <v>154.36600942683901</v>
      </c>
      <c r="I277" s="100"/>
      <c r="J277" s="274">
        <f t="shared" si="75"/>
        <v>-0.58251324312014718</v>
      </c>
      <c r="K277" s="275">
        <f>IFERROR(($C:$C-$D:$D-$N:$N),"N/A")</f>
        <v>154.36600942683901</v>
      </c>
      <c r="L277" s="100"/>
      <c r="M277" s="341">
        <v>23</v>
      </c>
      <c r="N277" s="85">
        <v>-265</v>
      </c>
      <c r="O277" s="85">
        <v>-255</v>
      </c>
      <c r="P277" s="85">
        <v>-155</v>
      </c>
      <c r="Q277" s="85">
        <v>-381</v>
      </c>
      <c r="S277" s="290">
        <f t="shared" si="74"/>
        <v>1.1368683772161603E-13</v>
      </c>
      <c r="T277" s="291">
        <f t="shared" si="73"/>
        <v>-110.633990573161</v>
      </c>
      <c r="U277" s="290">
        <f t="shared" si="74"/>
        <v>1.1368683772161603E-13</v>
      </c>
    </row>
    <row r="278" spans="1:21" ht="13">
      <c r="A278" s="247" t="s">
        <v>304</v>
      </c>
      <c r="B278" s="36" t="s">
        <v>48</v>
      </c>
      <c r="C278" s="111">
        <v>0</v>
      </c>
      <c r="D278" s="111">
        <v>0</v>
      </c>
      <c r="E278" s="111">
        <f>(C278-D278)</f>
        <v>0</v>
      </c>
      <c r="G278" s="276"/>
      <c r="H278" s="277"/>
      <c r="I278" s="26"/>
      <c r="J278" s="276"/>
      <c r="K278" s="277"/>
      <c r="L278" s="26"/>
      <c r="M278" s="284"/>
      <c r="N278" s="200"/>
      <c r="O278" s="200"/>
      <c r="P278" s="200"/>
      <c r="Q278" s="200"/>
      <c r="S278" s="290">
        <f>C278-(C300)</f>
        <v>0</v>
      </c>
      <c r="T278" s="293">
        <f>C278</f>
        <v>0</v>
      </c>
      <c r="U278" s="290">
        <f>E278-(E300)</f>
        <v>0</v>
      </c>
    </row>
    <row r="279" spans="1:21" ht="13">
      <c r="A279" s="26" t="s">
        <v>305</v>
      </c>
      <c r="B279" s="34" t="s">
        <v>50</v>
      </c>
      <c r="C279" s="113">
        <v>2.3078529489203299</v>
      </c>
      <c r="D279" s="77">
        <v>0</v>
      </c>
      <c r="E279" s="113">
        <f t="shared" si="71"/>
        <v>2.3078529489203299</v>
      </c>
      <c r="G279" s="274" t="str">
        <f t="shared" si="72"/>
        <v>x 2,3</v>
      </c>
      <c r="H279" s="275">
        <f t="shared" ref="H279:H287" si="76">IFERROR(($C:$C-$N:$N),"N/A")</f>
        <v>1.3078529489203299</v>
      </c>
      <c r="I279" s="100"/>
      <c r="J279" s="274" t="str">
        <f t="shared" si="75"/>
        <v>x 2,3</v>
      </c>
      <c r="K279" s="275">
        <f t="shared" ref="K279:K287" si="77">IFERROR(($C:$C-$D:$D-$N:$N),"N/A")</f>
        <v>1.3078529489203299</v>
      </c>
      <c r="L279" s="100"/>
      <c r="M279" s="113">
        <v>23</v>
      </c>
      <c r="N279" s="113">
        <v>1</v>
      </c>
      <c r="O279" s="113">
        <v>0</v>
      </c>
      <c r="P279" s="113">
        <v>6</v>
      </c>
      <c r="Q279" s="113">
        <v>0</v>
      </c>
      <c r="S279" s="290">
        <f t="shared" ref="S279:U287" si="78">C279-(C301+C365)</f>
        <v>0</v>
      </c>
      <c r="T279" s="291">
        <f t="shared" si="73"/>
        <v>2.3078529489203299</v>
      </c>
      <c r="U279" s="290">
        <f t="shared" si="78"/>
        <v>0</v>
      </c>
    </row>
    <row r="280" spans="1:21" ht="13">
      <c r="A280" s="26" t="s">
        <v>306</v>
      </c>
      <c r="B280" s="34" t="s">
        <v>52</v>
      </c>
      <c r="C280" s="113">
        <v>-2.5999999999999999E-2</v>
      </c>
      <c r="D280" s="77">
        <v>0</v>
      </c>
      <c r="E280" s="113">
        <f t="shared" si="71"/>
        <v>-2.5999999999999999E-2</v>
      </c>
      <c r="G280" s="274" t="str">
        <f t="shared" si="72"/>
        <v>n.m.</v>
      </c>
      <c r="H280" s="275">
        <f t="shared" si="76"/>
        <v>-2.5999999999999999E-2</v>
      </c>
      <c r="I280" s="100"/>
      <c r="J280" s="274" t="str">
        <f t="shared" si="75"/>
        <v>n.m.</v>
      </c>
      <c r="K280" s="275">
        <f t="shared" si="77"/>
        <v>-2.5999999999999999E-2</v>
      </c>
      <c r="L280" s="100"/>
      <c r="M280" s="113">
        <v>23</v>
      </c>
      <c r="N280" s="113">
        <v>0</v>
      </c>
      <c r="O280" s="113">
        <v>0</v>
      </c>
      <c r="P280" s="113">
        <v>0</v>
      </c>
      <c r="Q280" s="113">
        <v>-1</v>
      </c>
      <c r="S280" s="290">
        <f t="shared" si="78"/>
        <v>0</v>
      </c>
      <c r="T280" s="291">
        <f t="shared" si="73"/>
        <v>-2.5999999999999999E-2</v>
      </c>
      <c r="U280" s="290">
        <f t="shared" si="78"/>
        <v>0</v>
      </c>
    </row>
    <row r="281" spans="1:21" ht="13">
      <c r="A281" s="26" t="s">
        <v>307</v>
      </c>
      <c r="B281" s="34" t="s">
        <v>54</v>
      </c>
      <c r="C281" s="113">
        <v>0</v>
      </c>
      <c r="D281" s="77">
        <v>0</v>
      </c>
      <c r="E281" s="113">
        <f t="shared" si="71"/>
        <v>0</v>
      </c>
      <c r="G281" s="274" t="str">
        <f t="shared" si="72"/>
        <v>n.m.</v>
      </c>
      <c r="H281" s="275">
        <f t="shared" si="76"/>
        <v>0</v>
      </c>
      <c r="I281" s="100"/>
      <c r="J281" s="274" t="str">
        <f t="shared" si="75"/>
        <v>n.m.</v>
      </c>
      <c r="K281" s="275">
        <f t="shared" si="77"/>
        <v>0</v>
      </c>
      <c r="L281" s="100"/>
      <c r="M281" s="113">
        <v>20</v>
      </c>
      <c r="N281" s="113">
        <v>0</v>
      </c>
      <c r="O281" s="113">
        <v>0</v>
      </c>
      <c r="P281" s="113">
        <v>0</v>
      </c>
      <c r="Q281" s="113">
        <v>0</v>
      </c>
      <c r="S281" s="290">
        <f t="shared" si="78"/>
        <v>0</v>
      </c>
      <c r="T281" s="291">
        <f t="shared" si="73"/>
        <v>0</v>
      </c>
      <c r="U281" s="290">
        <f t="shared" si="78"/>
        <v>0</v>
      </c>
    </row>
    <row r="282" spans="1:21" ht="13">
      <c r="A282" s="26" t="s">
        <v>308</v>
      </c>
      <c r="B282" s="33" t="s">
        <v>56</v>
      </c>
      <c r="C282" s="73">
        <v>406.04545658722498</v>
      </c>
      <c r="D282" s="295">
        <v>-19.03723455627447</v>
      </c>
      <c r="E282" s="73">
        <f t="shared" si="71"/>
        <v>425.08269114349946</v>
      </c>
      <c r="G282" s="272">
        <f t="shared" si="72"/>
        <v>0.37177519117305735</v>
      </c>
      <c r="H282" s="273">
        <f t="shared" si="76"/>
        <v>110.04545658722498</v>
      </c>
      <c r="I282" s="100"/>
      <c r="J282" s="272">
        <f t="shared" si="75"/>
        <v>0.43609017278209272</v>
      </c>
      <c r="K282" s="273">
        <f t="shared" si="77"/>
        <v>129.08269114349946</v>
      </c>
      <c r="L282" s="100"/>
      <c r="M282" s="73">
        <v>23</v>
      </c>
      <c r="N282" s="73">
        <v>296</v>
      </c>
      <c r="O282" s="73">
        <v>313</v>
      </c>
      <c r="P282" s="73">
        <v>480</v>
      </c>
      <c r="Q282" s="73">
        <v>117</v>
      </c>
      <c r="S282" s="290">
        <f t="shared" si="78"/>
        <v>5.1159076974727213E-13</v>
      </c>
      <c r="T282" s="291">
        <f t="shared" si="73"/>
        <v>406.04545658722498</v>
      </c>
      <c r="U282" s="290">
        <f t="shared" si="78"/>
        <v>5.1159076974727213E-13</v>
      </c>
    </row>
    <row r="283" spans="1:21" ht="13">
      <c r="A283" s="26" t="s">
        <v>309</v>
      </c>
      <c r="B283" s="34" t="s">
        <v>58</v>
      </c>
      <c r="C283" s="113">
        <v>-55.127758607754302</v>
      </c>
      <c r="D283" s="77">
        <v>6.9346796399999997</v>
      </c>
      <c r="E283" s="113">
        <f t="shared" si="71"/>
        <v>-62.062438247754301</v>
      </c>
      <c r="G283" s="274">
        <f t="shared" si="72"/>
        <v>-0.3805869819353449</v>
      </c>
      <c r="H283" s="275">
        <f t="shared" si="76"/>
        <v>33.872241392245698</v>
      </c>
      <c r="I283" s="100"/>
      <c r="J283" s="274">
        <f t="shared" si="75"/>
        <v>-0.30266923317130001</v>
      </c>
      <c r="K283" s="275">
        <f t="shared" si="77"/>
        <v>26.937561752245699</v>
      </c>
      <c r="L283" s="100"/>
      <c r="M283" s="113">
        <v>23</v>
      </c>
      <c r="N283" s="113">
        <v>-89</v>
      </c>
      <c r="O283" s="113">
        <v>-89</v>
      </c>
      <c r="P283" s="113">
        <v>-31</v>
      </c>
      <c r="Q283" s="113">
        <v>-188</v>
      </c>
      <c r="S283" s="290">
        <f t="shared" si="78"/>
        <v>0</v>
      </c>
      <c r="T283" s="291">
        <f t="shared" si="73"/>
        <v>-55.127758607754302</v>
      </c>
      <c r="U283" s="290">
        <f t="shared" si="78"/>
        <v>0</v>
      </c>
    </row>
    <row r="284" spans="1:21" ht="13">
      <c r="A284" s="26" t="s">
        <v>310</v>
      </c>
      <c r="B284" s="34" t="s">
        <v>60</v>
      </c>
      <c r="C284" s="113">
        <v>0</v>
      </c>
      <c r="D284" s="77">
        <v>0</v>
      </c>
      <c r="E284" s="113">
        <f t="shared" si="71"/>
        <v>0</v>
      </c>
      <c r="G284" s="274" t="str">
        <f t="shared" si="72"/>
        <v>n.m.</v>
      </c>
      <c r="H284" s="275">
        <f t="shared" si="76"/>
        <v>0</v>
      </c>
      <c r="I284" s="100"/>
      <c r="J284" s="274" t="str">
        <f t="shared" si="75"/>
        <v>n.m.</v>
      </c>
      <c r="K284" s="275">
        <f t="shared" si="77"/>
        <v>0</v>
      </c>
      <c r="L284" s="100"/>
      <c r="M284" s="113">
        <v>21</v>
      </c>
      <c r="N284" s="113">
        <v>0</v>
      </c>
      <c r="O284" s="113">
        <v>0</v>
      </c>
      <c r="P284" s="113">
        <v>0</v>
      </c>
      <c r="Q284" s="113">
        <v>0</v>
      </c>
      <c r="S284" s="290">
        <f t="shared" si="78"/>
        <v>0</v>
      </c>
      <c r="T284" s="291">
        <f t="shared" si="73"/>
        <v>0</v>
      </c>
      <c r="U284" s="290">
        <f t="shared" si="78"/>
        <v>0</v>
      </c>
    </row>
    <row r="285" spans="1:21" ht="13">
      <c r="A285" s="26" t="s">
        <v>311</v>
      </c>
      <c r="B285" s="33" t="s">
        <v>62</v>
      </c>
      <c r="C285" s="73">
        <v>350.91769797947001</v>
      </c>
      <c r="D285" s="295">
        <v>-12.102554916274471</v>
      </c>
      <c r="E285" s="73">
        <f t="shared" si="71"/>
        <v>363.02025289574448</v>
      </c>
      <c r="G285" s="272">
        <f t="shared" si="72"/>
        <v>0.69525457961096615</v>
      </c>
      <c r="H285" s="273">
        <f t="shared" si="76"/>
        <v>143.91769797947001</v>
      </c>
      <c r="I285" s="100"/>
      <c r="J285" s="272">
        <f t="shared" si="75"/>
        <v>0.7537210284818574</v>
      </c>
      <c r="K285" s="273">
        <f t="shared" si="77"/>
        <v>156.02025289574448</v>
      </c>
      <c r="L285" s="100"/>
      <c r="M285" s="73">
        <v>23</v>
      </c>
      <c r="N285" s="73">
        <v>207</v>
      </c>
      <c r="O285" s="73">
        <v>209</v>
      </c>
      <c r="P285" s="73">
        <v>356</v>
      </c>
      <c r="Q285" s="73">
        <v>86</v>
      </c>
      <c r="S285" s="290">
        <f t="shared" si="78"/>
        <v>0</v>
      </c>
      <c r="T285" s="291">
        <f t="shared" si="73"/>
        <v>350.91769797947001</v>
      </c>
      <c r="U285" s="290">
        <f t="shared" si="78"/>
        <v>0</v>
      </c>
    </row>
    <row r="286" spans="1:21" ht="13">
      <c r="A286" s="26" t="s">
        <v>312</v>
      </c>
      <c r="B286" s="34" t="s">
        <v>64</v>
      </c>
      <c r="C286" s="113">
        <v>-22.6927332747096</v>
      </c>
      <c r="D286" s="77">
        <v>1.6419254702999999</v>
      </c>
      <c r="E286" s="113">
        <f t="shared" si="71"/>
        <v>-24.334658745009598</v>
      </c>
      <c r="G286" s="274">
        <f t="shared" si="72"/>
        <v>0.51284888498064007</v>
      </c>
      <c r="H286" s="275">
        <f t="shared" si="76"/>
        <v>-7.6927332747095996</v>
      </c>
      <c r="I286" s="100"/>
      <c r="J286" s="274">
        <f t="shared" si="75"/>
        <v>0.62231058300063991</v>
      </c>
      <c r="K286" s="275">
        <f t="shared" si="77"/>
        <v>-9.3346587450095981</v>
      </c>
      <c r="L286" s="100"/>
      <c r="M286" s="113">
        <v>23</v>
      </c>
      <c r="N286" s="113">
        <v>-15</v>
      </c>
      <c r="O286" s="113">
        <v>-17</v>
      </c>
      <c r="P286" s="113">
        <v>-2</v>
      </c>
      <c r="Q286" s="113">
        <v>-27</v>
      </c>
      <c r="S286" s="290">
        <f t="shared" si="78"/>
        <v>0</v>
      </c>
      <c r="T286" s="291">
        <f t="shared" si="73"/>
        <v>-22.6927332747096</v>
      </c>
      <c r="U286" s="290">
        <f t="shared" si="78"/>
        <v>0</v>
      </c>
    </row>
    <row r="287" spans="1:21" ht="13">
      <c r="A287" s="26" t="s">
        <v>313</v>
      </c>
      <c r="B287" s="41" t="s">
        <v>66</v>
      </c>
      <c r="C287" s="74">
        <v>328.22496470476102</v>
      </c>
      <c r="D287" s="297">
        <v>-10.460629445974471</v>
      </c>
      <c r="E287" s="74">
        <f t="shared" si="71"/>
        <v>338.68559415073548</v>
      </c>
      <c r="G287" s="278">
        <f t="shared" si="72"/>
        <v>0.70950502450396358</v>
      </c>
      <c r="H287" s="279">
        <f t="shared" si="76"/>
        <v>136.22496470476102</v>
      </c>
      <c r="I287" s="100"/>
      <c r="J287" s="278">
        <f t="shared" si="75"/>
        <v>0.76398746953508057</v>
      </c>
      <c r="K287" s="279">
        <f t="shared" si="77"/>
        <v>146.68559415073548</v>
      </c>
      <c r="L287" s="100"/>
      <c r="M287" s="74">
        <v>23</v>
      </c>
      <c r="N287" s="74">
        <v>192</v>
      </c>
      <c r="O287" s="74">
        <v>188</v>
      </c>
      <c r="P287" s="74">
        <v>349</v>
      </c>
      <c r="Q287" s="74">
        <v>83</v>
      </c>
      <c r="S287" s="290">
        <f t="shared" si="78"/>
        <v>0</v>
      </c>
      <c r="T287" s="291">
        <f t="shared" si="73"/>
        <v>328.22496470476102</v>
      </c>
      <c r="U287" s="290">
        <f t="shared" si="78"/>
        <v>0</v>
      </c>
    </row>
    <row r="288" spans="1:21" ht="13">
      <c r="A288" s="26"/>
      <c r="C288" s="100"/>
      <c r="D288" s="26"/>
      <c r="E288" s="100"/>
      <c r="G288" s="261"/>
      <c r="H288" s="100"/>
      <c r="I288" s="100"/>
      <c r="J288" s="261"/>
      <c r="K288" s="100"/>
      <c r="L288" s="100"/>
      <c r="M288" s="100"/>
      <c r="N288" s="100"/>
      <c r="O288" s="100"/>
      <c r="P288" s="100"/>
      <c r="Q288" s="100"/>
    </row>
    <row r="289" spans="1:21" ht="16" thickBot="1">
      <c r="A289" s="128"/>
      <c r="B289" s="129" t="s">
        <v>417</v>
      </c>
      <c r="C289" s="130"/>
      <c r="D289" s="313"/>
      <c r="E289" s="130"/>
      <c r="G289" s="345"/>
      <c r="H289" s="130"/>
      <c r="I289" s="130"/>
      <c r="J289" s="345"/>
      <c r="K289" s="130"/>
      <c r="L289" s="130"/>
      <c r="M289" s="130"/>
      <c r="N289" s="130"/>
      <c r="O289" s="130"/>
      <c r="P289" s="130"/>
      <c r="Q289" s="130"/>
      <c r="S289" s="226"/>
      <c r="T289" s="226"/>
      <c r="U289" s="226"/>
    </row>
    <row r="290" spans="1:21" ht="15.5">
      <c r="A290" s="128"/>
      <c r="B290" s="256"/>
      <c r="C290" s="314"/>
      <c r="D290" s="315"/>
      <c r="E290" s="314"/>
      <c r="G290" s="346"/>
      <c r="H290" s="314"/>
      <c r="I290" s="314"/>
      <c r="J290" s="346"/>
      <c r="K290" s="314"/>
      <c r="L290" s="314"/>
      <c r="M290" s="314"/>
      <c r="N290" s="314"/>
      <c r="O290" s="314"/>
      <c r="P290" s="314"/>
      <c r="Q290" s="314"/>
      <c r="S290" s="226"/>
      <c r="T290" s="226"/>
      <c r="U290" s="226"/>
    </row>
    <row r="291" spans="1:21" ht="26">
      <c r="A291" s="128"/>
      <c r="B291" s="254"/>
      <c r="C291" s="117" t="str">
        <f>C$18</f>
        <v>Stated</v>
      </c>
      <c r="D291" s="303" t="str">
        <f>D$18</f>
        <v>Specific items</v>
      </c>
      <c r="E291" s="117" t="str">
        <f>E$18</f>
        <v>Underlying</v>
      </c>
      <c r="G291" s="330" t="str">
        <f>G$18</f>
        <v>Stated vs. MEAN</v>
      </c>
      <c r="H291" s="331"/>
      <c r="I291" s="347"/>
      <c r="J291" s="330" t="str">
        <f>J$18</f>
        <v>Underlying vs. MEAN</v>
      </c>
      <c r="K291" s="331"/>
      <c r="L291" s="347"/>
      <c r="M291" s="254"/>
      <c r="N291" s="117" t="str">
        <f>N$18</f>
        <v>MEAN</v>
      </c>
      <c r="O291" s="252" t="str">
        <f>O$18</f>
        <v>MEDIAN</v>
      </c>
      <c r="P291" s="252" t="str">
        <f>P$18</f>
        <v>MAX</v>
      </c>
      <c r="Q291" s="252" t="str">
        <f>Q$18</f>
        <v>MIN</v>
      </c>
      <c r="S291" s="226"/>
      <c r="T291" s="226"/>
      <c r="U291" s="226"/>
    </row>
    <row r="292" spans="1:21" ht="13">
      <c r="A292" s="128"/>
      <c r="B292" s="116" t="str">
        <f>B$19</f>
        <v>€m</v>
      </c>
      <c r="C292" s="117" t="str">
        <f>C$19</f>
        <v>Q4-20</v>
      </c>
      <c r="D292" s="303" t="str">
        <f>D$19</f>
        <v>Q4-20</v>
      </c>
      <c r="E292" s="117" t="str">
        <f>E$19</f>
        <v>Q4-20</v>
      </c>
      <c r="G292" s="332" t="str">
        <f>G$19</f>
        <v>(%)</v>
      </c>
      <c r="H292" s="117" t="str">
        <f>H$19</f>
        <v>€m</v>
      </c>
      <c r="I292" s="347"/>
      <c r="J292" s="332" t="str">
        <f>J$19</f>
        <v>(%)</v>
      </c>
      <c r="K292" s="117" t="str">
        <f>K$19</f>
        <v>€m</v>
      </c>
      <c r="L292" s="347"/>
      <c r="M292" s="252" t="str">
        <f>M$19</f>
        <v>#</v>
      </c>
      <c r="N292" s="117" t="str">
        <f>N$19</f>
        <v>4Q20E</v>
      </c>
      <c r="O292" s="117" t="str">
        <f>O$19</f>
        <v>4Q20E</v>
      </c>
      <c r="P292" s="117" t="str">
        <f>P$19</f>
        <v>4Q20E</v>
      </c>
      <c r="Q292" s="117" t="str">
        <f>Q$19</f>
        <v>4Q20E</v>
      </c>
      <c r="S292" s="226"/>
      <c r="T292" s="226"/>
      <c r="U292" s="226"/>
    </row>
    <row r="293" spans="1:21" ht="13">
      <c r="A293" s="26"/>
      <c r="B293" s="31"/>
      <c r="C293" s="100"/>
      <c r="D293" s="26"/>
      <c r="E293" s="100"/>
      <c r="G293" s="261"/>
      <c r="H293" s="100"/>
      <c r="I293" s="100"/>
      <c r="J293" s="261"/>
      <c r="K293" s="100"/>
      <c r="L293" s="100"/>
      <c r="M293" s="100"/>
      <c r="N293" s="100"/>
      <c r="O293" s="100"/>
      <c r="P293" s="100"/>
      <c r="Q293" s="100"/>
    </row>
    <row r="294" spans="1:21" ht="13">
      <c r="A294" s="120" t="s">
        <v>315</v>
      </c>
      <c r="B294" s="44" t="s">
        <v>38</v>
      </c>
      <c r="C294" s="104">
        <v>1144.7670000000001</v>
      </c>
      <c r="D294" s="266">
        <v>-12.310863596274469</v>
      </c>
      <c r="E294" s="173">
        <f t="shared" ref="E294:E309" si="79">(C294-D294)</f>
        <v>1157.0778635962745</v>
      </c>
      <c r="G294" s="348"/>
      <c r="H294" s="349"/>
      <c r="I294" s="301"/>
      <c r="J294" s="348"/>
      <c r="K294" s="349"/>
      <c r="L294" s="301"/>
      <c r="M294" s="350"/>
      <c r="N294" s="350"/>
      <c r="O294" s="350"/>
      <c r="P294" s="350"/>
      <c r="Q294" s="350"/>
      <c r="S294" s="290">
        <f t="shared" ref="S294:U309" si="80">C294-(C316+C338)</f>
        <v>0</v>
      </c>
      <c r="T294" s="294">
        <f>C294</f>
        <v>1144.7670000000001</v>
      </c>
      <c r="U294" s="290">
        <f t="shared" si="80"/>
        <v>0</v>
      </c>
    </row>
    <row r="295" spans="1:21" ht="13">
      <c r="A295" s="126" t="s">
        <v>298</v>
      </c>
      <c r="B295" s="46" t="s">
        <v>299</v>
      </c>
      <c r="C295" s="175" t="s">
        <v>618</v>
      </c>
      <c r="D295" s="175" t="s">
        <v>618</v>
      </c>
      <c r="E295" s="175" t="e">
        <f t="shared" si="79"/>
        <v>#VALUE!</v>
      </c>
      <c r="G295" s="351"/>
      <c r="H295" s="352"/>
      <c r="I295" s="301"/>
      <c r="J295" s="351"/>
      <c r="K295" s="352"/>
      <c r="L295" s="301"/>
      <c r="M295" s="353"/>
      <c r="N295" s="353"/>
      <c r="O295" s="353"/>
      <c r="P295" s="353"/>
      <c r="Q295" s="353"/>
      <c r="S295" s="292" t="e">
        <f t="shared" si="80"/>
        <v>#VALUE!</v>
      </c>
      <c r="T295" s="229" t="str">
        <f>C295</f>
        <v>N/A</v>
      </c>
      <c r="U295" s="292" t="e">
        <f t="shared" si="80"/>
        <v>#VALUE!</v>
      </c>
    </row>
    <row r="296" spans="1:21" ht="13">
      <c r="A296" s="26" t="s">
        <v>316</v>
      </c>
      <c r="B296" s="34" t="s">
        <v>40</v>
      </c>
      <c r="C296" s="85">
        <v>-686.57100000000003</v>
      </c>
      <c r="D296" s="296">
        <v>0</v>
      </c>
      <c r="E296" s="85">
        <f t="shared" si="79"/>
        <v>-686.57100000000003</v>
      </c>
      <c r="G296" s="354"/>
      <c r="H296" s="355"/>
      <c r="I296" s="100"/>
      <c r="J296" s="354"/>
      <c r="K296" s="355"/>
      <c r="L296" s="100"/>
      <c r="M296" s="356"/>
      <c r="N296" s="356"/>
      <c r="O296" s="356"/>
      <c r="P296" s="356"/>
      <c r="Q296" s="356"/>
      <c r="S296" s="290">
        <f t="shared" si="80"/>
        <v>0</v>
      </c>
      <c r="T296" s="291">
        <f t="shared" ref="T296:T309" si="81">C296</f>
        <v>-686.57100000000003</v>
      </c>
      <c r="U296" s="290">
        <f t="shared" si="80"/>
        <v>0</v>
      </c>
    </row>
    <row r="297" spans="1:21" ht="13">
      <c r="A297" s="247" t="s">
        <v>317</v>
      </c>
      <c r="B297" s="36" t="s">
        <v>42</v>
      </c>
      <c r="C297" s="111">
        <v>0</v>
      </c>
      <c r="D297" s="111">
        <v>0</v>
      </c>
      <c r="E297" s="111">
        <f t="shared" si="79"/>
        <v>0</v>
      </c>
      <c r="G297" s="354"/>
      <c r="H297" s="355"/>
      <c r="I297" s="100"/>
      <c r="J297" s="354"/>
      <c r="K297" s="355"/>
      <c r="L297" s="100"/>
      <c r="M297" s="356"/>
      <c r="N297" s="356"/>
      <c r="O297" s="356"/>
      <c r="P297" s="356"/>
      <c r="Q297" s="356"/>
      <c r="S297" s="292">
        <f t="shared" si="80"/>
        <v>0</v>
      </c>
      <c r="T297" s="293">
        <f t="shared" si="81"/>
        <v>0</v>
      </c>
      <c r="U297" s="292">
        <f t="shared" si="80"/>
        <v>0</v>
      </c>
    </row>
    <row r="298" spans="1:21" ht="13">
      <c r="A298" s="26" t="s">
        <v>318</v>
      </c>
      <c r="B298" s="33" t="s">
        <v>44</v>
      </c>
      <c r="C298" s="87">
        <v>458.19600000000003</v>
      </c>
      <c r="D298" s="304">
        <v>-12.310863596274469</v>
      </c>
      <c r="E298" s="87">
        <f t="shared" si="79"/>
        <v>470.50686359627451</v>
      </c>
      <c r="G298" s="280"/>
      <c r="H298" s="281"/>
      <c r="I298" s="100"/>
      <c r="J298" s="280"/>
      <c r="K298" s="281"/>
      <c r="L298" s="100"/>
      <c r="M298" s="357"/>
      <c r="N298" s="357"/>
      <c r="O298" s="357"/>
      <c r="P298" s="357"/>
      <c r="Q298" s="357"/>
      <c r="S298" s="290">
        <f t="shared" si="80"/>
        <v>0</v>
      </c>
      <c r="T298" s="208">
        <f t="shared" si="81"/>
        <v>458.19600000000003</v>
      </c>
      <c r="U298" s="290">
        <f t="shared" si="80"/>
        <v>0</v>
      </c>
    </row>
    <row r="299" spans="1:21" ht="13">
      <c r="A299" s="26" t="s">
        <v>319</v>
      </c>
      <c r="B299" s="34" t="s">
        <v>46</v>
      </c>
      <c r="C299" s="85">
        <v>-107.857</v>
      </c>
      <c r="D299" s="296">
        <v>0</v>
      </c>
      <c r="E299" s="85">
        <f t="shared" si="79"/>
        <v>-107.857</v>
      </c>
      <c r="G299" s="354"/>
      <c r="H299" s="355"/>
      <c r="I299" s="100"/>
      <c r="J299" s="354"/>
      <c r="K299" s="355"/>
      <c r="L299" s="100"/>
      <c r="M299" s="356"/>
      <c r="N299" s="356"/>
      <c r="O299" s="356"/>
      <c r="P299" s="356"/>
      <c r="Q299" s="356"/>
      <c r="S299" s="290">
        <f t="shared" si="80"/>
        <v>0</v>
      </c>
      <c r="T299" s="291">
        <f t="shared" si="81"/>
        <v>-107.857</v>
      </c>
      <c r="U299" s="290">
        <f t="shared" si="80"/>
        <v>0</v>
      </c>
    </row>
    <row r="300" spans="1:21" ht="13">
      <c r="A300" s="247" t="s">
        <v>320</v>
      </c>
      <c r="B300" s="36" t="s">
        <v>48</v>
      </c>
      <c r="C300" s="111">
        <v>0</v>
      </c>
      <c r="D300" s="111">
        <v>0</v>
      </c>
      <c r="E300" s="111">
        <f t="shared" si="79"/>
        <v>0</v>
      </c>
      <c r="G300" s="354"/>
      <c r="H300" s="355"/>
      <c r="I300" s="100"/>
      <c r="J300" s="354"/>
      <c r="K300" s="355"/>
      <c r="L300" s="100"/>
      <c r="M300" s="356"/>
      <c r="N300" s="356"/>
      <c r="O300" s="356"/>
      <c r="P300" s="356"/>
      <c r="Q300" s="356"/>
      <c r="S300" s="292">
        <f t="shared" si="80"/>
        <v>0</v>
      </c>
      <c r="T300" s="293">
        <f t="shared" si="81"/>
        <v>0</v>
      </c>
      <c r="U300" s="292">
        <f t="shared" si="80"/>
        <v>0</v>
      </c>
    </row>
    <row r="301" spans="1:21" ht="13">
      <c r="A301" s="26" t="s">
        <v>321</v>
      </c>
      <c r="B301" s="34" t="s">
        <v>50</v>
      </c>
      <c r="C301" s="85">
        <v>0</v>
      </c>
      <c r="D301" s="296">
        <v>0</v>
      </c>
      <c r="E301" s="85">
        <f t="shared" si="79"/>
        <v>0</v>
      </c>
      <c r="G301" s="354"/>
      <c r="H301" s="355"/>
      <c r="I301" s="100"/>
      <c r="J301" s="354"/>
      <c r="K301" s="355"/>
      <c r="L301" s="100"/>
      <c r="M301" s="356"/>
      <c r="N301" s="356"/>
      <c r="O301" s="356"/>
      <c r="P301" s="356"/>
      <c r="Q301" s="356"/>
      <c r="S301" s="290">
        <f t="shared" si="80"/>
        <v>0</v>
      </c>
      <c r="T301" s="208">
        <f t="shared" si="81"/>
        <v>0</v>
      </c>
      <c r="U301" s="290">
        <f t="shared" si="80"/>
        <v>0</v>
      </c>
    </row>
    <row r="302" spans="1:21" ht="13">
      <c r="A302" s="26" t="s">
        <v>322</v>
      </c>
      <c r="B302" s="34" t="s">
        <v>52</v>
      </c>
      <c r="C302" s="85">
        <v>-2.5999999999999999E-2</v>
      </c>
      <c r="D302" s="296">
        <v>0</v>
      </c>
      <c r="E302" s="85">
        <f t="shared" si="79"/>
        <v>-2.5999999999999999E-2</v>
      </c>
      <c r="G302" s="354"/>
      <c r="H302" s="355"/>
      <c r="I302" s="100"/>
      <c r="J302" s="354"/>
      <c r="K302" s="355"/>
      <c r="L302" s="100"/>
      <c r="M302" s="356"/>
      <c r="N302" s="356"/>
      <c r="O302" s="356"/>
      <c r="P302" s="356"/>
      <c r="Q302" s="356"/>
      <c r="S302" s="290">
        <f t="shared" si="80"/>
        <v>0</v>
      </c>
      <c r="T302" s="208">
        <f t="shared" si="81"/>
        <v>-2.5999999999999999E-2</v>
      </c>
      <c r="U302" s="290">
        <f t="shared" si="80"/>
        <v>0</v>
      </c>
    </row>
    <row r="303" spans="1:21" ht="13">
      <c r="A303" s="26" t="s">
        <v>323</v>
      </c>
      <c r="B303" s="34" t="s">
        <v>54</v>
      </c>
      <c r="C303" s="85">
        <v>0</v>
      </c>
      <c r="D303" s="296">
        <v>0</v>
      </c>
      <c r="E303" s="85">
        <f t="shared" si="79"/>
        <v>0</v>
      </c>
      <c r="G303" s="354"/>
      <c r="H303" s="355"/>
      <c r="I303" s="100"/>
      <c r="J303" s="354"/>
      <c r="K303" s="355"/>
      <c r="L303" s="100"/>
      <c r="M303" s="356"/>
      <c r="N303" s="356"/>
      <c r="O303" s="356"/>
      <c r="P303" s="356"/>
      <c r="Q303" s="356"/>
      <c r="S303" s="290">
        <f t="shared" si="80"/>
        <v>0</v>
      </c>
      <c r="T303" s="208">
        <f t="shared" si="81"/>
        <v>0</v>
      </c>
      <c r="U303" s="290">
        <f t="shared" si="80"/>
        <v>0</v>
      </c>
    </row>
    <row r="304" spans="1:21" ht="13">
      <c r="A304" s="26" t="s">
        <v>324</v>
      </c>
      <c r="B304" s="33" t="s">
        <v>56</v>
      </c>
      <c r="C304" s="87">
        <v>350.31299999999999</v>
      </c>
      <c r="D304" s="304">
        <v>-12.310863596274469</v>
      </c>
      <c r="E304" s="87">
        <f t="shared" si="79"/>
        <v>362.62386359627448</v>
      </c>
      <c r="G304" s="280"/>
      <c r="H304" s="281"/>
      <c r="I304" s="100"/>
      <c r="J304" s="280"/>
      <c r="K304" s="281"/>
      <c r="L304" s="100"/>
      <c r="M304" s="357"/>
      <c r="N304" s="357"/>
      <c r="O304" s="357"/>
      <c r="P304" s="357"/>
      <c r="Q304" s="357"/>
      <c r="S304" s="290">
        <f t="shared" si="80"/>
        <v>0</v>
      </c>
      <c r="T304" s="208">
        <f t="shared" si="81"/>
        <v>350.31299999999999</v>
      </c>
      <c r="U304" s="290">
        <f t="shared" si="80"/>
        <v>0</v>
      </c>
    </row>
    <row r="305" spans="1:21" ht="13">
      <c r="A305" s="26" t="s">
        <v>325</v>
      </c>
      <c r="B305" s="34" t="s">
        <v>58</v>
      </c>
      <c r="C305" s="85">
        <v>-47.353000000000002</v>
      </c>
      <c r="D305" s="296">
        <v>5.0619999999999994</v>
      </c>
      <c r="E305" s="85">
        <f t="shared" si="79"/>
        <v>-52.414999999999999</v>
      </c>
      <c r="G305" s="354"/>
      <c r="H305" s="355"/>
      <c r="I305" s="100"/>
      <c r="J305" s="354"/>
      <c r="K305" s="355"/>
      <c r="L305" s="100"/>
      <c r="M305" s="356"/>
      <c r="N305" s="356"/>
      <c r="O305" s="356"/>
      <c r="P305" s="356"/>
      <c r="Q305" s="356"/>
      <c r="S305" s="290">
        <f t="shared" si="80"/>
        <v>0</v>
      </c>
      <c r="T305" s="208">
        <f t="shared" si="81"/>
        <v>-47.353000000000002</v>
      </c>
      <c r="U305" s="290">
        <f t="shared" si="80"/>
        <v>0</v>
      </c>
    </row>
    <row r="306" spans="1:21" ht="13">
      <c r="A306" s="26" t="s">
        <v>326</v>
      </c>
      <c r="B306" s="34" t="s">
        <v>60</v>
      </c>
      <c r="C306" s="85">
        <v>0</v>
      </c>
      <c r="D306" s="296">
        <v>0</v>
      </c>
      <c r="E306" s="85">
        <f t="shared" si="79"/>
        <v>0</v>
      </c>
      <c r="G306" s="354"/>
      <c r="H306" s="355"/>
      <c r="I306" s="100"/>
      <c r="J306" s="354"/>
      <c r="K306" s="355"/>
      <c r="L306" s="100"/>
      <c r="M306" s="356"/>
      <c r="N306" s="356"/>
      <c r="O306" s="356"/>
      <c r="P306" s="356"/>
      <c r="Q306" s="356"/>
      <c r="S306" s="290">
        <f t="shared" si="80"/>
        <v>0</v>
      </c>
      <c r="T306" s="208">
        <f t="shared" si="81"/>
        <v>0</v>
      </c>
      <c r="U306" s="290">
        <f t="shared" si="80"/>
        <v>0</v>
      </c>
    </row>
    <row r="307" spans="1:21" ht="13">
      <c r="A307" s="26" t="s">
        <v>327</v>
      </c>
      <c r="B307" s="33" t="s">
        <v>62</v>
      </c>
      <c r="C307" s="87">
        <v>302.95999999999998</v>
      </c>
      <c r="D307" s="304">
        <v>-7.2488635962744699</v>
      </c>
      <c r="E307" s="87">
        <f t="shared" si="79"/>
        <v>310.20886359627445</v>
      </c>
      <c r="G307" s="280"/>
      <c r="H307" s="281"/>
      <c r="I307" s="100"/>
      <c r="J307" s="280"/>
      <c r="K307" s="281"/>
      <c r="L307" s="100"/>
      <c r="M307" s="357"/>
      <c r="N307" s="357"/>
      <c r="O307" s="357"/>
      <c r="P307" s="357"/>
      <c r="Q307" s="357"/>
      <c r="S307" s="290">
        <f t="shared" si="80"/>
        <v>0</v>
      </c>
      <c r="T307" s="208">
        <f t="shared" si="81"/>
        <v>302.95999999999998</v>
      </c>
      <c r="U307" s="290">
        <f t="shared" si="80"/>
        <v>0</v>
      </c>
    </row>
    <row r="308" spans="1:21" ht="13">
      <c r="A308" s="26" t="s">
        <v>328</v>
      </c>
      <c r="B308" s="34" t="s">
        <v>64</v>
      </c>
      <c r="C308" s="85">
        <v>-7.1210000000000004</v>
      </c>
      <c r="D308" s="296">
        <v>0.16154961770000004</v>
      </c>
      <c r="E308" s="85">
        <f t="shared" si="79"/>
        <v>-7.2825496177000009</v>
      </c>
      <c r="G308" s="354"/>
      <c r="H308" s="355"/>
      <c r="I308" s="100"/>
      <c r="J308" s="354"/>
      <c r="K308" s="355"/>
      <c r="L308" s="100"/>
      <c r="M308" s="356"/>
      <c r="N308" s="356"/>
      <c r="O308" s="356"/>
      <c r="P308" s="356"/>
      <c r="Q308" s="356"/>
      <c r="S308" s="290">
        <f t="shared" si="80"/>
        <v>0</v>
      </c>
      <c r="T308" s="208">
        <f t="shared" si="81"/>
        <v>-7.1210000000000004</v>
      </c>
      <c r="U308" s="290">
        <f t="shared" si="80"/>
        <v>0</v>
      </c>
    </row>
    <row r="309" spans="1:21" ht="13">
      <c r="A309" s="26" t="s">
        <v>329</v>
      </c>
      <c r="B309" s="41" t="s">
        <v>66</v>
      </c>
      <c r="C309" s="88">
        <v>295.839</v>
      </c>
      <c r="D309" s="305">
        <v>-7.0873139785744694</v>
      </c>
      <c r="E309" s="88">
        <f t="shared" si="79"/>
        <v>302.92631397857446</v>
      </c>
      <c r="G309" s="280"/>
      <c r="H309" s="281"/>
      <c r="I309" s="100"/>
      <c r="J309" s="280"/>
      <c r="K309" s="281"/>
      <c r="L309" s="100"/>
      <c r="M309" s="357"/>
      <c r="N309" s="357"/>
      <c r="O309" s="357"/>
      <c r="P309" s="357"/>
      <c r="Q309" s="357"/>
      <c r="S309" s="290">
        <f t="shared" si="80"/>
        <v>0</v>
      </c>
      <c r="T309" s="208">
        <f t="shared" si="81"/>
        <v>295.839</v>
      </c>
      <c r="U309" s="290">
        <f t="shared" si="80"/>
        <v>0</v>
      </c>
    </row>
    <row r="310" spans="1:21" ht="13">
      <c r="A310" s="26"/>
      <c r="C310" s="113"/>
      <c r="D310" s="77"/>
      <c r="E310" s="113"/>
      <c r="G310" s="261"/>
      <c r="H310" s="100"/>
      <c r="I310" s="100"/>
      <c r="J310" s="261"/>
      <c r="K310" s="100"/>
      <c r="L310" s="100"/>
      <c r="M310" s="113"/>
      <c r="N310" s="113"/>
      <c r="O310" s="113"/>
      <c r="P310" s="113"/>
      <c r="Q310" s="113"/>
    </row>
    <row r="311" spans="1:21" ht="16" thickBot="1">
      <c r="A311" s="26"/>
      <c r="B311" s="131" t="s">
        <v>330</v>
      </c>
      <c r="C311" s="132"/>
      <c r="D311" s="316"/>
      <c r="E311" s="132"/>
      <c r="G311" s="358"/>
      <c r="H311" s="132"/>
      <c r="I311" s="132"/>
      <c r="J311" s="358"/>
      <c r="K311" s="132"/>
      <c r="L311" s="132"/>
      <c r="M311" s="132"/>
      <c r="N311" s="132"/>
      <c r="O311" s="132"/>
      <c r="P311" s="132"/>
      <c r="Q311" s="132"/>
    </row>
    <row r="312" spans="1:21" ht="15.5">
      <c r="A312" s="26"/>
      <c r="B312" s="257"/>
      <c r="C312" s="314"/>
      <c r="D312" s="315"/>
      <c r="E312" s="314"/>
      <c r="G312" s="346"/>
      <c r="H312" s="314"/>
      <c r="I312" s="314"/>
      <c r="J312" s="346"/>
      <c r="K312" s="314"/>
      <c r="L312" s="314"/>
      <c r="M312" s="314"/>
      <c r="N312" s="314"/>
      <c r="O312" s="314"/>
      <c r="P312" s="314"/>
      <c r="Q312" s="314"/>
    </row>
    <row r="313" spans="1:21" ht="13">
      <c r="A313" s="26"/>
      <c r="B313" s="258"/>
      <c r="C313" s="258" t="str">
        <f>C$18</f>
        <v>Stated</v>
      </c>
      <c r="D313" s="317" t="str">
        <f>D$18</f>
        <v>Specific items</v>
      </c>
      <c r="E313" s="258" t="str">
        <f>E$18</f>
        <v>Underlying</v>
      </c>
      <c r="G313" s="359" t="str">
        <f>G$18</f>
        <v>Stated vs. MEAN</v>
      </c>
      <c r="H313" s="360"/>
      <c r="I313" s="100"/>
      <c r="J313" s="359" t="str">
        <f>J$18</f>
        <v>Underlying vs. MEAN</v>
      </c>
      <c r="K313" s="360"/>
      <c r="L313" s="100"/>
      <c r="M313" s="94"/>
      <c r="N313" s="134" t="str">
        <f>N$18</f>
        <v>MEAN</v>
      </c>
      <c r="O313" s="258" t="str">
        <f>O$18</f>
        <v>MEDIAN</v>
      </c>
      <c r="P313" s="258" t="str">
        <f>P$18</f>
        <v>MAX</v>
      </c>
      <c r="Q313" s="258" t="str">
        <f>Q$18</f>
        <v>MIN</v>
      </c>
    </row>
    <row r="314" spans="1:21" ht="13">
      <c r="A314" s="26"/>
      <c r="B314" s="133" t="str">
        <f>B$19</f>
        <v>€m</v>
      </c>
      <c r="C314" s="134" t="str">
        <f>C$19</f>
        <v>Q4-20</v>
      </c>
      <c r="D314" s="318" t="str">
        <f>D$19</f>
        <v>Q4-20</v>
      </c>
      <c r="E314" s="134" t="str">
        <f>E$19</f>
        <v>Q4-20</v>
      </c>
      <c r="G314" s="361" t="str">
        <f>G$19</f>
        <v>(%)</v>
      </c>
      <c r="H314" s="134" t="str">
        <f>H$19</f>
        <v>€m</v>
      </c>
      <c r="I314" s="100"/>
      <c r="J314" s="361" t="str">
        <f>J$19</f>
        <v>(%)</v>
      </c>
      <c r="K314" s="134" t="str">
        <f>K$19</f>
        <v>€m</v>
      </c>
      <c r="L314" s="100"/>
      <c r="M314" s="258" t="str">
        <f>M$19</f>
        <v>#</v>
      </c>
      <c r="N314" s="134" t="str">
        <f>N$19</f>
        <v>4Q20E</v>
      </c>
      <c r="O314" s="134" t="str">
        <f>O$19</f>
        <v>4Q20E</v>
      </c>
      <c r="P314" s="134" t="str">
        <f>P$19</f>
        <v>4Q20E</v>
      </c>
      <c r="Q314" s="134" t="str">
        <f>Q$19</f>
        <v>4Q20E</v>
      </c>
    </row>
    <row r="315" spans="1:21" ht="13">
      <c r="A315" s="26"/>
      <c r="B315" s="31"/>
      <c r="C315" s="100"/>
      <c r="D315" s="26"/>
      <c r="E315" s="100"/>
      <c r="G315" s="261"/>
      <c r="H315" s="100"/>
      <c r="I315" s="100"/>
      <c r="J315" s="261"/>
      <c r="K315" s="100"/>
      <c r="L315" s="100"/>
      <c r="M315" s="100"/>
      <c r="N315" s="100"/>
      <c r="O315" s="100"/>
      <c r="P315" s="100"/>
      <c r="Q315" s="100"/>
    </row>
    <row r="316" spans="1:21" ht="13">
      <c r="A316" s="120" t="s">
        <v>331</v>
      </c>
      <c r="B316" s="44" t="s">
        <v>38</v>
      </c>
      <c r="C316" s="104">
        <v>581.77300000000002</v>
      </c>
      <c r="D316" s="266">
        <v>-30.413</v>
      </c>
      <c r="E316" s="173">
        <f t="shared" ref="E316:E352" si="82">(C316-D316)</f>
        <v>612.18600000000004</v>
      </c>
      <c r="G316" s="333">
        <f>IF(ISERROR(C316/N316-1),IF($B$2="FR","ns","n.m."),IF(C316/N316-1&gt;100%,"x "&amp;(ROUND(C316/N316,1)),IF(C316/N316-1&lt;-100%,IF($B$2="FR","ns","n.m."),C316/N316-1)))</f>
        <v>-2.1046312178387705E-3</v>
      </c>
      <c r="H316" s="334">
        <f>IFERROR(($C:$C-$N:$N),"N/A")</f>
        <v>-1.2269999999999754</v>
      </c>
      <c r="I316" s="301"/>
      <c r="J316" s="335">
        <f t="shared" ref="J316:J331" si="83">IF(ISERROR((C316-D316)/N316-1),IF($B$2="FR","ns","n.m."),IF((C316-D316)/N316-1&gt;100%,"x "&amp;(ROUND((C316-D316)/N316,1)),IF((C316-D316)/N316-1&lt;-100%,IF($B$2="FR","ns","n.m."),(C316-D316)/N316-1)))</f>
        <v>5.00617495711837E-2</v>
      </c>
      <c r="K316" s="334">
        <f>IFERROR(($C:$C-$D:$D-$N:$N),"N/A")</f>
        <v>29.186000000000035</v>
      </c>
      <c r="L316" s="301"/>
      <c r="M316" s="336">
        <v>23</v>
      </c>
      <c r="N316" s="173">
        <v>583</v>
      </c>
      <c r="O316" s="173">
        <v>578</v>
      </c>
      <c r="P316" s="173">
        <v>640</v>
      </c>
      <c r="Q316" s="173">
        <v>546</v>
      </c>
      <c r="S316" s="214"/>
      <c r="T316" s="294"/>
      <c r="U316" s="214"/>
    </row>
    <row r="317" spans="1:21" ht="13">
      <c r="A317" s="122" t="s">
        <v>418</v>
      </c>
      <c r="B317" s="46" t="s">
        <v>333</v>
      </c>
      <c r="C317" s="175">
        <v>-30.413</v>
      </c>
      <c r="D317" s="175">
        <v>-30.413</v>
      </c>
      <c r="E317" s="175">
        <f t="shared" si="82"/>
        <v>0</v>
      </c>
      <c r="G317" s="337"/>
      <c r="H317" s="338"/>
      <c r="I317" s="120"/>
      <c r="J317" s="337"/>
      <c r="K317" s="338"/>
      <c r="L317" s="120"/>
      <c r="M317" s="339"/>
      <c r="N317" s="229"/>
      <c r="O317" s="229"/>
      <c r="P317" s="229"/>
      <c r="Q317" s="229"/>
      <c r="S317" s="221"/>
      <c r="T317" s="229"/>
      <c r="U317" s="214"/>
    </row>
    <row r="318" spans="1:21" ht="13">
      <c r="A318" s="26" t="s">
        <v>334</v>
      </c>
      <c r="B318" s="34" t="s">
        <v>40</v>
      </c>
      <c r="C318" s="85">
        <v>-268.26400000000001</v>
      </c>
      <c r="D318" s="296">
        <v>0</v>
      </c>
      <c r="E318" s="85">
        <f t="shared" si="82"/>
        <v>-268.26400000000001</v>
      </c>
      <c r="G318" s="274">
        <f>IF(ISERROR(C318/N318-1),IF($B$2="FR","ns","n.m."),IF(C318/N318-1&gt;100%,"x "&amp;(ROUND(C318/N318,1)),IF(C318/N318-1&lt;-100%,IF($B$2="FR","ns","n.m."),C318/N318-1)))</f>
        <v>-1.7347985347985317E-2</v>
      </c>
      <c r="H318" s="275">
        <f>IFERROR(($C:$C-$N:$N),"N/A")</f>
        <v>4.73599999999999</v>
      </c>
      <c r="I318" s="100"/>
      <c r="J318" s="274">
        <f>IF(ISERROR((C318-D318)/N318-1),IF($B$2="FR","ns","n.m."),IF((C318-D318)/N318-1&gt;100%,"x "&amp;(ROUND((C318-D318)/N318,1)),IF((C318-D318)/N318-1&lt;-100%,IF($B$2="FR","ns","n.m."),(C318-D318)/N318-1)))</f>
        <v>-1.7347985347985317E-2</v>
      </c>
      <c r="K318" s="275">
        <f>IFERROR(($C:$C-$D:$D-$N:$N),"N/A")</f>
        <v>4.73599999999999</v>
      </c>
      <c r="L318" s="100"/>
      <c r="M318" s="341">
        <v>23</v>
      </c>
      <c r="N318" s="85">
        <v>-273</v>
      </c>
      <c r="O318" s="85">
        <v>-276</v>
      </c>
      <c r="P318" s="85">
        <v>-241</v>
      </c>
      <c r="Q318" s="85">
        <v>-299</v>
      </c>
      <c r="S318" s="208"/>
      <c r="T318" s="291"/>
      <c r="U318" s="208"/>
    </row>
    <row r="319" spans="1:21" ht="13">
      <c r="A319" s="247" t="s">
        <v>335</v>
      </c>
      <c r="B319" s="36" t="s">
        <v>42</v>
      </c>
      <c r="C319" s="111">
        <v>0</v>
      </c>
      <c r="D319" s="111">
        <v>0</v>
      </c>
      <c r="E319" s="111">
        <f t="shared" si="82"/>
        <v>0</v>
      </c>
      <c r="G319" s="276"/>
      <c r="H319" s="277"/>
      <c r="I319" s="26"/>
      <c r="J319" s="276"/>
      <c r="K319" s="277"/>
      <c r="L319" s="26"/>
      <c r="M319" s="284"/>
      <c r="N319" s="200"/>
      <c r="O319" s="200"/>
      <c r="P319" s="200"/>
      <c r="Q319" s="200"/>
      <c r="S319" s="292"/>
      <c r="T319" s="293"/>
      <c r="U319" s="292"/>
    </row>
    <row r="320" spans="1:21" ht="13">
      <c r="A320" s="26" t="s">
        <v>336</v>
      </c>
      <c r="B320" s="33" t="s">
        <v>44</v>
      </c>
      <c r="C320" s="87">
        <v>313.50900000000001</v>
      </c>
      <c r="D320" s="304">
        <v>-30.413</v>
      </c>
      <c r="E320" s="87">
        <f t="shared" si="82"/>
        <v>343.92200000000003</v>
      </c>
      <c r="G320" s="272">
        <f t="shared" ref="G320:G331" si="84">IF(ISERROR(C320/N320-1),IF($B$2="FR","ns","n.m."),IF(C320/N320-1&gt;100%,"x "&amp;(ROUND(C320/N320,1)),IF(C320/N320-1&lt;-100%,IF($B$2="FR","ns","n.m."),C320/N320-1)))</f>
        <v>1.1319354838709828E-2</v>
      </c>
      <c r="H320" s="273">
        <f>IFERROR(($C:$C-$N:$N),"N/A")</f>
        <v>3.5090000000000146</v>
      </c>
      <c r="I320" s="100"/>
      <c r="J320" s="272">
        <f t="shared" si="83"/>
        <v>0.10942580645161293</v>
      </c>
      <c r="K320" s="273">
        <f>IFERROR(($C:$C-$D:$D-$N:$N),"N/A")</f>
        <v>33.922000000000025</v>
      </c>
      <c r="L320" s="100"/>
      <c r="M320" s="87">
        <v>23</v>
      </c>
      <c r="N320" s="87">
        <v>310</v>
      </c>
      <c r="O320" s="87">
        <v>308</v>
      </c>
      <c r="P320" s="87">
        <v>362</v>
      </c>
      <c r="Q320" s="87">
        <v>251</v>
      </c>
    </row>
    <row r="321" spans="1:21" ht="13">
      <c r="A321" s="26" t="s">
        <v>337</v>
      </c>
      <c r="B321" s="34" t="s">
        <v>46</v>
      </c>
      <c r="C321" s="85">
        <v>-121.496</v>
      </c>
      <c r="D321" s="296">
        <v>0</v>
      </c>
      <c r="E321" s="85">
        <f t="shared" si="82"/>
        <v>-121.496</v>
      </c>
      <c r="G321" s="274">
        <f t="shared" si="84"/>
        <v>-0.51401600000000003</v>
      </c>
      <c r="H321" s="275">
        <f>IFERROR(($C:$C-$N:$N),"N/A")</f>
        <v>128.50400000000002</v>
      </c>
      <c r="I321" s="100"/>
      <c r="J321" s="274">
        <f t="shared" si="83"/>
        <v>-0.51401600000000003</v>
      </c>
      <c r="K321" s="275">
        <f>IFERROR(($C:$C-$D:$D-$N:$N),"N/A")</f>
        <v>128.50400000000002</v>
      </c>
      <c r="L321" s="100"/>
      <c r="M321" s="341">
        <v>23</v>
      </c>
      <c r="N321" s="85">
        <v>-250</v>
      </c>
      <c r="O321" s="85">
        <v>-250</v>
      </c>
      <c r="P321" s="85">
        <v>-150</v>
      </c>
      <c r="Q321" s="85">
        <v>-340</v>
      </c>
      <c r="S321" s="208"/>
      <c r="T321" s="291"/>
      <c r="U321" s="208"/>
    </row>
    <row r="322" spans="1:21" ht="13">
      <c r="A322" s="247" t="s">
        <v>338</v>
      </c>
      <c r="B322" s="36" t="s">
        <v>48</v>
      </c>
      <c r="C322" s="111">
        <v>0</v>
      </c>
      <c r="D322" s="111">
        <v>0</v>
      </c>
      <c r="E322" s="111">
        <f t="shared" si="82"/>
        <v>0</v>
      </c>
      <c r="G322" s="276"/>
      <c r="H322" s="277"/>
      <c r="I322" s="26"/>
      <c r="J322" s="276"/>
      <c r="K322" s="277"/>
      <c r="L322" s="26"/>
      <c r="M322" s="284"/>
      <c r="N322" s="200"/>
      <c r="O322" s="200"/>
      <c r="P322" s="200"/>
      <c r="Q322" s="200"/>
      <c r="S322" s="292"/>
      <c r="T322" s="293"/>
      <c r="U322" s="292"/>
    </row>
    <row r="323" spans="1:21" ht="13">
      <c r="A323" s="26" t="s">
        <v>339</v>
      </c>
      <c r="B323" s="34" t="s">
        <v>50</v>
      </c>
      <c r="C323" s="85">
        <v>0</v>
      </c>
      <c r="D323" s="296">
        <v>0</v>
      </c>
      <c r="E323" s="85">
        <f t="shared" si="82"/>
        <v>0</v>
      </c>
      <c r="G323" s="274" t="str">
        <f t="shared" si="84"/>
        <v>n.m.</v>
      </c>
      <c r="H323" s="275">
        <f t="shared" ref="H323:H331" si="85">IFERROR(($C:$C-$N:$N),"N/A")</f>
        <v>0</v>
      </c>
      <c r="I323" s="100"/>
      <c r="J323" s="274" t="str">
        <f t="shared" si="83"/>
        <v>n.m.</v>
      </c>
      <c r="K323" s="275">
        <f t="shared" ref="K323:K331" si="86">IFERROR(($C:$C-$D:$D-$N:$N),"N/A")</f>
        <v>0</v>
      </c>
      <c r="L323" s="100"/>
      <c r="M323" s="85">
        <v>23</v>
      </c>
      <c r="N323" s="85">
        <v>0</v>
      </c>
      <c r="O323" s="85">
        <v>0</v>
      </c>
      <c r="P323" s="85">
        <v>4</v>
      </c>
      <c r="Q323" s="85">
        <v>0</v>
      </c>
    </row>
    <row r="324" spans="1:21" ht="13">
      <c r="A324" s="26" t="s">
        <v>340</v>
      </c>
      <c r="B324" s="34" t="s">
        <v>52</v>
      </c>
      <c r="C324" s="85">
        <v>-1.4999999999999999E-2</v>
      </c>
      <c r="D324" s="296">
        <v>0</v>
      </c>
      <c r="E324" s="85">
        <f t="shared" si="82"/>
        <v>-1.4999999999999999E-2</v>
      </c>
      <c r="G324" s="274" t="str">
        <f t="shared" si="84"/>
        <v>n.m.</v>
      </c>
      <c r="H324" s="275">
        <f t="shared" si="85"/>
        <v>-1.4999999999999999E-2</v>
      </c>
      <c r="I324" s="100"/>
      <c r="J324" s="274" t="str">
        <f t="shared" si="83"/>
        <v>n.m.</v>
      </c>
      <c r="K324" s="275">
        <f t="shared" si="86"/>
        <v>-1.4999999999999999E-2</v>
      </c>
      <c r="L324" s="100"/>
      <c r="M324" s="85">
        <v>23</v>
      </c>
      <c r="N324" s="85">
        <v>0</v>
      </c>
      <c r="O324" s="85">
        <v>0</v>
      </c>
      <c r="P324" s="85">
        <v>0</v>
      </c>
      <c r="Q324" s="85">
        <v>-1</v>
      </c>
    </row>
    <row r="325" spans="1:21" ht="13">
      <c r="A325" s="26" t="s">
        <v>341</v>
      </c>
      <c r="B325" s="34" t="s">
        <v>54</v>
      </c>
      <c r="C325" s="85">
        <v>0</v>
      </c>
      <c r="D325" s="296">
        <v>0</v>
      </c>
      <c r="E325" s="85">
        <f t="shared" si="82"/>
        <v>0</v>
      </c>
      <c r="G325" s="274" t="str">
        <f t="shared" si="84"/>
        <v>n.m.</v>
      </c>
      <c r="H325" s="275">
        <f t="shared" si="85"/>
        <v>0</v>
      </c>
      <c r="I325" s="100"/>
      <c r="J325" s="274" t="str">
        <f t="shared" si="83"/>
        <v>n.m.</v>
      </c>
      <c r="K325" s="275">
        <f t="shared" si="86"/>
        <v>0</v>
      </c>
      <c r="L325" s="100"/>
      <c r="M325" s="85">
        <v>19</v>
      </c>
      <c r="N325" s="85">
        <v>0</v>
      </c>
      <c r="O325" s="85">
        <v>0</v>
      </c>
      <c r="P325" s="85">
        <v>0</v>
      </c>
      <c r="Q325" s="85">
        <v>0</v>
      </c>
    </row>
    <row r="326" spans="1:21" ht="13">
      <c r="A326" s="26" t="s">
        <v>342</v>
      </c>
      <c r="B326" s="33" t="s">
        <v>56</v>
      </c>
      <c r="C326" s="87">
        <v>191.99799999999999</v>
      </c>
      <c r="D326" s="304">
        <v>-30.413</v>
      </c>
      <c r="E326" s="87">
        <f t="shared" si="82"/>
        <v>222.411</v>
      </c>
      <c r="G326" s="272" t="str">
        <f t="shared" si="84"/>
        <v>x 3</v>
      </c>
      <c r="H326" s="273">
        <f t="shared" si="85"/>
        <v>127.99799999999999</v>
      </c>
      <c r="I326" s="100"/>
      <c r="J326" s="272" t="str">
        <f t="shared" si="83"/>
        <v>x 3,5</v>
      </c>
      <c r="K326" s="273">
        <f t="shared" si="86"/>
        <v>158.411</v>
      </c>
      <c r="L326" s="100"/>
      <c r="M326" s="87">
        <v>23</v>
      </c>
      <c r="N326" s="87">
        <v>64</v>
      </c>
      <c r="O326" s="87">
        <v>60</v>
      </c>
      <c r="P326" s="87">
        <v>205</v>
      </c>
      <c r="Q326" s="87">
        <v>-61</v>
      </c>
    </row>
    <row r="327" spans="1:21" ht="13">
      <c r="A327" s="26" t="s">
        <v>343</v>
      </c>
      <c r="B327" s="34" t="s">
        <v>58</v>
      </c>
      <c r="C327" s="85">
        <v>-23.960999999999999</v>
      </c>
      <c r="D327" s="296">
        <v>9.7379999999999995</v>
      </c>
      <c r="E327" s="85">
        <f t="shared" si="82"/>
        <v>-33.698999999999998</v>
      </c>
      <c r="G327" s="274">
        <f t="shared" si="84"/>
        <v>8.9136363636363569E-2</v>
      </c>
      <c r="H327" s="275">
        <f t="shared" si="85"/>
        <v>-1.9609999999999985</v>
      </c>
      <c r="I327" s="100"/>
      <c r="J327" s="274">
        <f t="shared" si="83"/>
        <v>0.53177272727272729</v>
      </c>
      <c r="K327" s="275">
        <f t="shared" si="86"/>
        <v>-11.698999999999998</v>
      </c>
      <c r="L327" s="100"/>
      <c r="M327" s="85">
        <v>23</v>
      </c>
      <c r="N327" s="85">
        <v>-22</v>
      </c>
      <c r="O327" s="85">
        <v>-12</v>
      </c>
      <c r="P327" s="85">
        <v>12</v>
      </c>
      <c r="Q327" s="85">
        <v>-97</v>
      </c>
    </row>
    <row r="328" spans="1:21" ht="13">
      <c r="A328" s="26" t="s">
        <v>344</v>
      </c>
      <c r="B328" s="34" t="s">
        <v>60</v>
      </c>
      <c r="C328" s="85">
        <v>0</v>
      </c>
      <c r="D328" s="296">
        <v>0</v>
      </c>
      <c r="E328" s="85">
        <f t="shared" si="82"/>
        <v>0</v>
      </c>
      <c r="G328" s="274" t="str">
        <f t="shared" si="84"/>
        <v>n.m.</v>
      </c>
      <c r="H328" s="275">
        <f t="shared" si="85"/>
        <v>0</v>
      </c>
      <c r="I328" s="100"/>
      <c r="J328" s="274" t="str">
        <f t="shared" si="83"/>
        <v>n.m.</v>
      </c>
      <c r="K328" s="275">
        <f t="shared" si="86"/>
        <v>0</v>
      </c>
      <c r="L328" s="100"/>
      <c r="M328" s="85">
        <v>19</v>
      </c>
      <c r="N328" s="85">
        <v>0</v>
      </c>
      <c r="O328" s="85">
        <v>0</v>
      </c>
      <c r="P328" s="85">
        <v>0</v>
      </c>
      <c r="Q328" s="85">
        <v>0</v>
      </c>
    </row>
    <row r="329" spans="1:21" ht="13">
      <c r="A329" s="26" t="s">
        <v>345</v>
      </c>
      <c r="B329" s="33" t="s">
        <v>62</v>
      </c>
      <c r="C329" s="87">
        <v>168.03700000000001</v>
      </c>
      <c r="D329" s="304">
        <v>-20.675000000000001</v>
      </c>
      <c r="E329" s="87">
        <f t="shared" si="82"/>
        <v>188.71200000000002</v>
      </c>
      <c r="G329" s="272" t="str">
        <f t="shared" si="84"/>
        <v>x 4</v>
      </c>
      <c r="H329" s="273">
        <f t="shared" si="85"/>
        <v>126.03700000000001</v>
      </c>
      <c r="I329" s="100"/>
      <c r="J329" s="272" t="str">
        <f t="shared" si="83"/>
        <v>x 4,5</v>
      </c>
      <c r="K329" s="273">
        <f t="shared" si="86"/>
        <v>146.71200000000002</v>
      </c>
      <c r="L329" s="100"/>
      <c r="M329" s="87">
        <v>23</v>
      </c>
      <c r="N329" s="87">
        <v>42</v>
      </c>
      <c r="O329" s="87">
        <v>36</v>
      </c>
      <c r="P329" s="87">
        <v>152</v>
      </c>
      <c r="Q329" s="87">
        <v>-49</v>
      </c>
    </row>
    <row r="330" spans="1:21" ht="13">
      <c r="A330" s="26" t="s">
        <v>346</v>
      </c>
      <c r="B330" s="34" t="s">
        <v>64</v>
      </c>
      <c r="C330" s="85">
        <v>-3.3410000000000002</v>
      </c>
      <c r="D330" s="296">
        <v>0.46100000000000002</v>
      </c>
      <c r="E330" s="85">
        <f t="shared" si="82"/>
        <v>-3.802</v>
      </c>
      <c r="G330" s="274">
        <f t="shared" si="84"/>
        <v>0.6705000000000001</v>
      </c>
      <c r="H330" s="275">
        <f t="shared" si="85"/>
        <v>-1.3410000000000002</v>
      </c>
      <c r="I330" s="100"/>
      <c r="J330" s="274">
        <f t="shared" si="83"/>
        <v>0.90100000000000002</v>
      </c>
      <c r="K330" s="275">
        <f t="shared" si="86"/>
        <v>-1.802</v>
      </c>
      <c r="L330" s="100"/>
      <c r="M330" s="85">
        <v>23</v>
      </c>
      <c r="N330" s="85">
        <v>-2</v>
      </c>
      <c r="O330" s="85">
        <v>-2</v>
      </c>
      <c r="P330" s="85">
        <v>0</v>
      </c>
      <c r="Q330" s="85">
        <v>-14</v>
      </c>
    </row>
    <row r="331" spans="1:21" ht="13">
      <c r="A331" s="26" t="s">
        <v>347</v>
      </c>
      <c r="B331" s="41" t="s">
        <v>66</v>
      </c>
      <c r="C331" s="88">
        <v>164.696</v>
      </c>
      <c r="D331" s="305">
        <v>-20.214000000000002</v>
      </c>
      <c r="E331" s="88">
        <f>(C331-D331)</f>
        <v>184.91</v>
      </c>
      <c r="G331" s="278" t="str">
        <f t="shared" si="84"/>
        <v>x 4,1</v>
      </c>
      <c r="H331" s="279">
        <f t="shared" si="85"/>
        <v>124.696</v>
      </c>
      <c r="I331" s="100"/>
      <c r="J331" s="278" t="str">
        <f t="shared" si="83"/>
        <v>x 4,6</v>
      </c>
      <c r="K331" s="279">
        <f t="shared" si="86"/>
        <v>144.91</v>
      </c>
      <c r="L331" s="100"/>
      <c r="M331" s="88">
        <v>23</v>
      </c>
      <c r="N331" s="88">
        <v>40</v>
      </c>
      <c r="O331" s="88">
        <v>35</v>
      </c>
      <c r="P331" s="88">
        <v>148</v>
      </c>
      <c r="Q331" s="88">
        <v>-49</v>
      </c>
    </row>
    <row r="332" spans="1:21" ht="13">
      <c r="A332" s="26"/>
      <c r="C332" s="189"/>
      <c r="D332" s="319"/>
      <c r="E332" s="189"/>
      <c r="G332" s="261"/>
      <c r="H332" s="100"/>
      <c r="I332" s="100"/>
      <c r="J332" s="261"/>
      <c r="K332" s="100"/>
      <c r="L332" s="100"/>
      <c r="M332" s="189"/>
      <c r="N332" s="189"/>
      <c r="O332" s="189"/>
      <c r="P332" s="189"/>
      <c r="Q332" s="189"/>
    </row>
    <row r="333" spans="1:21" ht="16" thickBot="1">
      <c r="A333" s="26"/>
      <c r="B333" s="131" t="s">
        <v>349</v>
      </c>
      <c r="C333" s="136"/>
      <c r="D333" s="320"/>
      <c r="E333" s="136"/>
      <c r="G333" s="362"/>
      <c r="H333" s="136"/>
      <c r="I333" s="136"/>
      <c r="J333" s="362"/>
      <c r="K333" s="136"/>
      <c r="L333" s="136"/>
      <c r="M333" s="136"/>
      <c r="N333" s="136"/>
      <c r="O333" s="136"/>
      <c r="P333" s="136"/>
      <c r="Q333" s="136"/>
    </row>
    <row r="334" spans="1:21" ht="15.5">
      <c r="A334" s="26"/>
      <c r="B334" s="257"/>
      <c r="C334" s="321"/>
      <c r="D334" s="322"/>
      <c r="E334" s="321"/>
      <c r="G334" s="363"/>
      <c r="H334" s="321"/>
      <c r="I334" s="321"/>
      <c r="J334" s="363"/>
      <c r="K334" s="321"/>
      <c r="L334" s="321"/>
      <c r="M334" s="321"/>
      <c r="N334" s="321"/>
      <c r="O334" s="321"/>
      <c r="P334" s="321"/>
      <c r="Q334" s="321"/>
    </row>
    <row r="335" spans="1:21" ht="13">
      <c r="A335" s="26"/>
      <c r="B335" s="258"/>
      <c r="C335" s="258" t="str">
        <f>C$18</f>
        <v>Stated</v>
      </c>
      <c r="D335" s="317" t="str">
        <f>D$18</f>
        <v>Specific items</v>
      </c>
      <c r="E335" s="258" t="str">
        <f>E$18</f>
        <v>Underlying</v>
      </c>
      <c r="G335" s="359" t="str">
        <f>G$18</f>
        <v>Stated vs. MEAN</v>
      </c>
      <c r="H335" s="360"/>
      <c r="I335" s="100"/>
      <c r="J335" s="359" t="str">
        <f>J$18</f>
        <v>Underlying vs. MEAN</v>
      </c>
      <c r="K335" s="360"/>
      <c r="L335" s="100"/>
      <c r="M335" s="94"/>
      <c r="N335" s="134" t="str">
        <f>N$18</f>
        <v>MEAN</v>
      </c>
      <c r="O335" s="258" t="str">
        <f>O$18</f>
        <v>MEDIAN</v>
      </c>
      <c r="P335" s="258" t="str">
        <f>P$18</f>
        <v>MAX</v>
      </c>
      <c r="Q335" s="258" t="str">
        <f>Q$18</f>
        <v>MIN</v>
      </c>
    </row>
    <row r="336" spans="1:21" ht="13">
      <c r="A336" s="26"/>
      <c r="B336" s="133" t="str">
        <f>B$19</f>
        <v>€m</v>
      </c>
      <c r="C336" s="134" t="str">
        <f>C$19</f>
        <v>Q4-20</v>
      </c>
      <c r="D336" s="318" t="str">
        <f>D$19</f>
        <v>Q4-20</v>
      </c>
      <c r="E336" s="134" t="str">
        <f>E$19</f>
        <v>Q4-20</v>
      </c>
      <c r="G336" s="361" t="str">
        <f>G$19</f>
        <v>(%)</v>
      </c>
      <c r="H336" s="134" t="str">
        <f>H$19</f>
        <v>€m</v>
      </c>
      <c r="I336" s="100"/>
      <c r="J336" s="361" t="str">
        <f>J$19</f>
        <v>(%)</v>
      </c>
      <c r="K336" s="134" t="str">
        <f>K$19</f>
        <v>€m</v>
      </c>
      <c r="L336" s="100"/>
      <c r="M336" s="258" t="str">
        <f>M$19</f>
        <v>#</v>
      </c>
      <c r="N336" s="134" t="str">
        <f>N$19</f>
        <v>4Q20E</v>
      </c>
      <c r="O336" s="134" t="str">
        <f>O$19</f>
        <v>4Q20E</v>
      </c>
      <c r="P336" s="134" t="str">
        <f>P$19</f>
        <v>4Q20E</v>
      </c>
      <c r="Q336" s="134" t="str">
        <f>Q$19</f>
        <v>4Q20E</v>
      </c>
    </row>
    <row r="337" spans="1:21" ht="13">
      <c r="A337" s="26"/>
      <c r="B337" s="31"/>
      <c r="C337" s="100"/>
      <c r="D337" s="26"/>
      <c r="E337" s="100"/>
      <c r="G337" s="261"/>
      <c r="H337" s="100"/>
      <c r="I337" s="100"/>
      <c r="J337" s="261"/>
      <c r="K337" s="100"/>
      <c r="L337" s="100"/>
      <c r="M337" s="100"/>
      <c r="N337" s="100"/>
      <c r="O337" s="100"/>
      <c r="P337" s="100"/>
      <c r="Q337" s="100"/>
    </row>
    <row r="338" spans="1:21" ht="13">
      <c r="A338" s="120" t="s">
        <v>350</v>
      </c>
      <c r="B338" s="44" t="s">
        <v>38</v>
      </c>
      <c r="C338" s="104">
        <v>562.99400000000003</v>
      </c>
      <c r="D338" s="266">
        <v>18.102136403725531</v>
      </c>
      <c r="E338" s="173">
        <f t="shared" si="82"/>
        <v>544.89186359627445</v>
      </c>
      <c r="G338" s="333">
        <f t="shared" ref="G338:G353" si="87">IF(ISERROR(C338/N338-1),IF($B$2="FR","ns","n.m."),IF(C338/N338-1&gt;100%,"x "&amp;(ROUND(C338/N338,1)),IF(C338/N338-1&lt;-100%,IF($B$2="FR","ns","n.m."),C338/N338-1)))</f>
        <v>-6.7890728476821094E-2</v>
      </c>
      <c r="H338" s="334">
        <f>IFERROR(($C:$C-$N:$N),"N/A")</f>
        <v>-41.005999999999972</v>
      </c>
      <c r="I338" s="301"/>
      <c r="J338" s="335">
        <f>IF(ISERROR((C338-D338)/N338-1),IF($B$2="FR","ns","n.m."),IF((C338-D338)/N338-1&gt;100%,"x "&amp;(ROUND((C338-D338)/N338,1)),IF((C338-D338)/N338-1&lt;-100%,IF($B$2="FR","ns","n.m."),(C338-D338)/N338-1)))</f>
        <v>-9.7861152986300604E-2</v>
      </c>
      <c r="K338" s="334">
        <f>IFERROR(($C:$C-$D:$D-$N:$N),"N/A")</f>
        <v>-59.108136403725553</v>
      </c>
      <c r="L338" s="301"/>
      <c r="M338" s="336">
        <v>23</v>
      </c>
      <c r="N338" s="173">
        <v>604</v>
      </c>
      <c r="O338" s="173">
        <v>610</v>
      </c>
      <c r="P338" s="173">
        <v>682</v>
      </c>
      <c r="Q338" s="173">
        <v>454</v>
      </c>
      <c r="S338" s="214"/>
      <c r="T338" s="294"/>
      <c r="U338" s="214"/>
    </row>
    <row r="339" spans="1:21" ht="13">
      <c r="A339" s="122" t="s">
        <v>351</v>
      </c>
      <c r="B339" s="46" t="s">
        <v>352</v>
      </c>
      <c r="C339" s="175">
        <v>18.102136403725531</v>
      </c>
      <c r="D339" s="175">
        <v>18.102136403725531</v>
      </c>
      <c r="E339" s="175">
        <f t="shared" si="82"/>
        <v>0</v>
      </c>
      <c r="G339" s="337" t="str">
        <f t="shared" si="87"/>
        <v>n.m.</v>
      </c>
      <c r="H339" s="338">
        <f>IFERROR(($C:$C-$N:$N),"N/A")</f>
        <v>18.102136403725531</v>
      </c>
      <c r="I339" s="120"/>
      <c r="J339" s="337" t="str">
        <f>IF(ISERROR((C339-D339)/N339-1),IF($B$2="FR","ns","n.m."),IF((C339-D339)/N339-1&gt;100%,"x "&amp;(ROUND((C339-D339)/N339,1)),IF((C339-D339)/N339-1&lt;-100%,IF($B$2="FR","ns","n.m."),(C339-D339)/N339-1)))</f>
        <v>n.m.</v>
      </c>
      <c r="K339" s="338">
        <f>IFERROR(($C:$C-$D:$D-$N:$N),"N/A")</f>
        <v>0</v>
      </c>
      <c r="L339" s="120"/>
      <c r="M339" s="339"/>
      <c r="N339" s="229"/>
      <c r="O339" s="229"/>
      <c r="P339" s="229"/>
      <c r="Q339" s="229"/>
      <c r="S339" s="221"/>
      <c r="T339" s="229"/>
      <c r="U339" s="214"/>
    </row>
    <row r="340" spans="1:21" ht="13">
      <c r="A340" s="26" t="s">
        <v>353</v>
      </c>
      <c r="B340" s="34" t="s">
        <v>40</v>
      </c>
      <c r="C340" s="85">
        <v>-418.30700000000002</v>
      </c>
      <c r="D340" s="296">
        <v>0</v>
      </c>
      <c r="E340" s="85">
        <f>(C340-D340)</f>
        <v>-418.30700000000002</v>
      </c>
      <c r="G340" s="274">
        <f t="shared" si="87"/>
        <v>1.5308252427184588E-2</v>
      </c>
      <c r="H340" s="275">
        <f>IFERROR(($C:$C-$N:$N),"N/A")</f>
        <v>-6.3070000000000164</v>
      </c>
      <c r="I340" s="100"/>
      <c r="J340" s="274">
        <f>IF(ISERROR((C340-D340)/N340-1),IF($B$2="FR","ns","n.m."),IF((C340-D340)/N340-1&gt;100%,"x "&amp;(ROUND((C340-D340)/N340,1)),IF((C340-D340)/N340-1&lt;-100%,IF($B$2="FR","ns","n.m."),(C340-D340)/N340-1)))</f>
        <v>1.5308252427184588E-2</v>
      </c>
      <c r="K340" s="275">
        <f>IFERROR(($C:$C-$D:$D-$N:$N),"N/A")</f>
        <v>-6.3070000000000164</v>
      </c>
      <c r="L340" s="100"/>
      <c r="M340" s="341">
        <v>23</v>
      </c>
      <c r="N340" s="85">
        <v>-412</v>
      </c>
      <c r="O340" s="85">
        <v>-411</v>
      </c>
      <c r="P340" s="85">
        <v>-380</v>
      </c>
      <c r="Q340" s="85">
        <v>-469</v>
      </c>
    </row>
    <row r="341" spans="1:21" ht="13">
      <c r="A341" s="247" t="s">
        <v>354</v>
      </c>
      <c r="B341" s="36" t="s">
        <v>42</v>
      </c>
      <c r="C341" s="111">
        <v>0</v>
      </c>
      <c r="D341" s="111">
        <v>0</v>
      </c>
      <c r="E341" s="111">
        <f>(C341-D341)</f>
        <v>0</v>
      </c>
      <c r="G341" s="276"/>
      <c r="H341" s="277"/>
      <c r="I341" s="26"/>
      <c r="J341" s="276"/>
      <c r="K341" s="277"/>
      <c r="L341" s="26"/>
      <c r="M341" s="284"/>
      <c r="N341" s="200"/>
      <c r="O341" s="200"/>
      <c r="P341" s="200"/>
      <c r="Q341" s="200"/>
      <c r="S341" s="292"/>
      <c r="T341" s="293"/>
      <c r="U341" s="292"/>
    </row>
    <row r="342" spans="1:21" ht="13">
      <c r="A342" s="26" t="s">
        <v>355</v>
      </c>
      <c r="B342" s="33" t="s">
        <v>44</v>
      </c>
      <c r="C342" s="87">
        <v>144.68700000000001</v>
      </c>
      <c r="D342" s="304">
        <v>18.102136403725531</v>
      </c>
      <c r="E342" s="87">
        <f t="shared" si="82"/>
        <v>126.58486359627449</v>
      </c>
      <c r="G342" s="272">
        <f t="shared" si="87"/>
        <v>-0.2503264248704663</v>
      </c>
      <c r="H342" s="273">
        <f>IFERROR(($C:$C-$N:$N),"N/A")</f>
        <v>-48.312999999999988</v>
      </c>
      <c r="I342" s="100"/>
      <c r="J342" s="272">
        <f t="shared" ref="J342:J353" si="88">IF(ISERROR((C342-D342)/N342-1),IF($B$2="FR","ns","n.m."),IF((C342-D342)/N342-1&gt;100%,"x "&amp;(ROUND((C342-D342)/N342,1)),IF((C342-D342)/N342-1&lt;-100%,IF($B$2="FR","ns","n.m."),(C342-D342)/N342-1)))</f>
        <v>-0.34411987773951047</v>
      </c>
      <c r="K342" s="273">
        <f>IFERROR(($C:$C-$D:$D-$N:$N),"N/A")</f>
        <v>-66.415136403725512</v>
      </c>
      <c r="L342" s="100"/>
      <c r="M342" s="87">
        <v>23</v>
      </c>
      <c r="N342" s="87">
        <v>193</v>
      </c>
      <c r="O342" s="87">
        <v>195</v>
      </c>
      <c r="P342" s="87">
        <v>258</v>
      </c>
      <c r="Q342" s="87">
        <v>65</v>
      </c>
    </row>
    <row r="343" spans="1:21" ht="13">
      <c r="A343" s="26" t="s">
        <v>356</v>
      </c>
      <c r="B343" s="34" t="s">
        <v>46</v>
      </c>
      <c r="C343" s="85">
        <v>13.638999999999999</v>
      </c>
      <c r="D343" s="296">
        <v>0</v>
      </c>
      <c r="E343" s="85">
        <f>(C343-D343)</f>
        <v>13.638999999999999</v>
      </c>
      <c r="G343" s="274" t="str">
        <f t="shared" si="87"/>
        <v>n.m.</v>
      </c>
      <c r="H343" s="275">
        <f>IFERROR(($C:$C-$N:$N),"N/A")</f>
        <v>28.638999999999999</v>
      </c>
      <c r="I343" s="100"/>
      <c r="J343" s="274" t="str">
        <f t="shared" si="88"/>
        <v>n.m.</v>
      </c>
      <c r="K343" s="275">
        <f>IFERROR(($C:$C-$D:$D-$N:$N),"N/A")</f>
        <v>28.638999999999999</v>
      </c>
      <c r="L343" s="100"/>
      <c r="M343" s="341">
        <v>23</v>
      </c>
      <c r="N343" s="85">
        <v>-15</v>
      </c>
      <c r="O343" s="85">
        <v>-11</v>
      </c>
      <c r="P343" s="85">
        <v>0</v>
      </c>
      <c r="Q343" s="85">
        <v>-50</v>
      </c>
    </row>
    <row r="344" spans="1:21" ht="13">
      <c r="A344" s="247" t="s">
        <v>357</v>
      </c>
      <c r="B344" s="36" t="s">
        <v>48</v>
      </c>
      <c r="C344" s="111">
        <v>0</v>
      </c>
      <c r="D344" s="111">
        <v>0</v>
      </c>
      <c r="E344" s="111">
        <f>(C344-D344)</f>
        <v>0</v>
      </c>
      <c r="G344" s="276"/>
      <c r="H344" s="277"/>
      <c r="I344" s="26"/>
      <c r="J344" s="276"/>
      <c r="K344" s="277"/>
      <c r="L344" s="26"/>
      <c r="M344" s="284"/>
      <c r="N344" s="200"/>
      <c r="O344" s="200"/>
      <c r="P344" s="200"/>
      <c r="Q344" s="200"/>
      <c r="S344" s="292"/>
      <c r="T344" s="293"/>
      <c r="U344" s="292"/>
    </row>
    <row r="345" spans="1:21" ht="13">
      <c r="A345" s="26" t="s">
        <v>358</v>
      </c>
      <c r="B345" s="34" t="s">
        <v>50</v>
      </c>
      <c r="C345" s="85">
        <v>0</v>
      </c>
      <c r="D345" s="296">
        <v>0</v>
      </c>
      <c r="E345" s="85">
        <f t="shared" si="82"/>
        <v>0</v>
      </c>
      <c r="G345" s="274" t="str">
        <f t="shared" si="87"/>
        <v>n.m.</v>
      </c>
      <c r="H345" s="275">
        <f t="shared" ref="H345:H353" si="89">IFERROR(($C:$C-$N:$N),"N/A")</f>
        <v>0</v>
      </c>
      <c r="I345" s="100"/>
      <c r="J345" s="274" t="str">
        <f t="shared" si="88"/>
        <v>n.m.</v>
      </c>
      <c r="K345" s="275">
        <f t="shared" ref="K345:K353" si="90">IFERROR(($C:$C-$D:$D-$N:$N),"N/A")</f>
        <v>0</v>
      </c>
      <c r="L345" s="100"/>
      <c r="M345" s="85">
        <v>23</v>
      </c>
      <c r="N345" s="85">
        <v>0</v>
      </c>
      <c r="O345" s="85">
        <v>0</v>
      </c>
      <c r="P345" s="85">
        <v>0</v>
      </c>
      <c r="Q345" s="85">
        <v>0</v>
      </c>
    </row>
    <row r="346" spans="1:21" ht="13">
      <c r="A346" s="26" t="s">
        <v>359</v>
      </c>
      <c r="B346" s="34" t="s">
        <v>52</v>
      </c>
      <c r="C346" s="85">
        <v>-1.0999999999999999E-2</v>
      </c>
      <c r="D346" s="296">
        <v>0</v>
      </c>
      <c r="E346" s="85">
        <f t="shared" si="82"/>
        <v>-1.0999999999999999E-2</v>
      </c>
      <c r="G346" s="274" t="str">
        <f t="shared" si="87"/>
        <v>n.m.</v>
      </c>
      <c r="H346" s="275">
        <f t="shared" si="89"/>
        <v>-1.0999999999999999E-2</v>
      </c>
      <c r="I346" s="100"/>
      <c r="J346" s="274" t="str">
        <f t="shared" si="88"/>
        <v>n.m.</v>
      </c>
      <c r="K346" s="275">
        <f t="shared" si="90"/>
        <v>-1.0999999999999999E-2</v>
      </c>
      <c r="L346" s="100"/>
      <c r="M346" s="85">
        <v>22</v>
      </c>
      <c r="N346" s="85">
        <v>0</v>
      </c>
      <c r="O346" s="85">
        <v>0</v>
      </c>
      <c r="P346" s="85">
        <v>0</v>
      </c>
      <c r="Q346" s="85">
        <v>0</v>
      </c>
    </row>
    <row r="347" spans="1:21" ht="13">
      <c r="A347" s="26" t="s">
        <v>360</v>
      </c>
      <c r="B347" s="34" t="s">
        <v>54</v>
      </c>
      <c r="C347" s="85">
        <v>0</v>
      </c>
      <c r="D347" s="296">
        <v>0</v>
      </c>
      <c r="E347" s="85">
        <f t="shared" si="82"/>
        <v>0</v>
      </c>
      <c r="G347" s="274" t="str">
        <f t="shared" si="87"/>
        <v>n.m.</v>
      </c>
      <c r="H347" s="275">
        <f t="shared" si="89"/>
        <v>0</v>
      </c>
      <c r="I347" s="100"/>
      <c r="J347" s="274" t="str">
        <f t="shared" si="88"/>
        <v>n.m.</v>
      </c>
      <c r="K347" s="275">
        <f t="shared" si="90"/>
        <v>0</v>
      </c>
      <c r="L347" s="100"/>
      <c r="M347" s="85">
        <v>19</v>
      </c>
      <c r="N347" s="85">
        <v>0</v>
      </c>
      <c r="O347" s="85">
        <v>0</v>
      </c>
      <c r="P347" s="85">
        <v>0</v>
      </c>
      <c r="Q347" s="85">
        <v>0</v>
      </c>
    </row>
    <row r="348" spans="1:21" ht="13">
      <c r="A348" s="26" t="s">
        <v>361</v>
      </c>
      <c r="B348" s="33" t="s">
        <v>56</v>
      </c>
      <c r="C348" s="87">
        <v>158.315</v>
      </c>
      <c r="D348" s="304">
        <v>18.102136403725531</v>
      </c>
      <c r="E348" s="87">
        <f t="shared" si="82"/>
        <v>140.21286359627447</v>
      </c>
      <c r="G348" s="272">
        <f t="shared" si="87"/>
        <v>-9.5342857142857174E-2</v>
      </c>
      <c r="H348" s="273">
        <f t="shared" si="89"/>
        <v>-16.685000000000002</v>
      </c>
      <c r="I348" s="100"/>
      <c r="J348" s="272">
        <f t="shared" si="88"/>
        <v>-0.19878363659271725</v>
      </c>
      <c r="K348" s="273">
        <f t="shared" si="90"/>
        <v>-34.787136403725526</v>
      </c>
      <c r="L348" s="100"/>
      <c r="M348" s="87">
        <v>23</v>
      </c>
      <c r="N348" s="87">
        <v>175</v>
      </c>
      <c r="O348" s="87">
        <v>173</v>
      </c>
      <c r="P348" s="87">
        <v>243</v>
      </c>
      <c r="Q348" s="87">
        <v>15</v>
      </c>
    </row>
    <row r="349" spans="1:21" ht="13">
      <c r="A349" s="26" t="s">
        <v>362</v>
      </c>
      <c r="B349" s="34" t="s">
        <v>58</v>
      </c>
      <c r="C349" s="85">
        <v>-23.391999999999999</v>
      </c>
      <c r="D349" s="296">
        <v>-4.6760000000000002</v>
      </c>
      <c r="E349" s="85">
        <f t="shared" si="82"/>
        <v>-18.716000000000001</v>
      </c>
      <c r="G349" s="274">
        <f t="shared" si="87"/>
        <v>-0.54133333333333333</v>
      </c>
      <c r="H349" s="275">
        <f t="shared" si="89"/>
        <v>27.608000000000001</v>
      </c>
      <c r="I349" s="100"/>
      <c r="J349" s="274">
        <f t="shared" si="88"/>
        <v>-0.63301960784313716</v>
      </c>
      <c r="K349" s="275">
        <f t="shared" si="90"/>
        <v>32.283999999999999</v>
      </c>
      <c r="L349" s="100"/>
      <c r="M349" s="85">
        <v>23</v>
      </c>
      <c r="N349" s="85">
        <v>-51</v>
      </c>
      <c r="O349" s="85">
        <v>-49</v>
      </c>
      <c r="P349" s="85">
        <v>-5</v>
      </c>
      <c r="Q349" s="85">
        <v>-74</v>
      </c>
    </row>
    <row r="350" spans="1:21" ht="13">
      <c r="A350" s="26" t="s">
        <v>363</v>
      </c>
      <c r="B350" s="34" t="s">
        <v>60</v>
      </c>
      <c r="C350" s="85">
        <v>0</v>
      </c>
      <c r="D350" s="296">
        <v>0</v>
      </c>
      <c r="E350" s="85">
        <f t="shared" si="82"/>
        <v>0</v>
      </c>
      <c r="G350" s="274" t="str">
        <f t="shared" si="87"/>
        <v>n.m.</v>
      </c>
      <c r="H350" s="275">
        <f t="shared" si="89"/>
        <v>0</v>
      </c>
      <c r="I350" s="100"/>
      <c r="J350" s="274" t="str">
        <f t="shared" si="88"/>
        <v>n.m.</v>
      </c>
      <c r="K350" s="275">
        <f t="shared" si="90"/>
        <v>0</v>
      </c>
      <c r="L350" s="100"/>
      <c r="M350" s="85">
        <v>21</v>
      </c>
      <c r="N350" s="85">
        <v>0</v>
      </c>
      <c r="O350" s="85">
        <v>0</v>
      </c>
      <c r="P350" s="85">
        <v>0</v>
      </c>
      <c r="Q350" s="85">
        <v>0</v>
      </c>
    </row>
    <row r="351" spans="1:21" ht="13">
      <c r="A351" s="26" t="s">
        <v>364</v>
      </c>
      <c r="B351" s="33" t="s">
        <v>62</v>
      </c>
      <c r="C351" s="87">
        <v>134.923</v>
      </c>
      <c r="D351" s="304">
        <v>13.426136403725531</v>
      </c>
      <c r="E351" s="87">
        <f t="shared" si="82"/>
        <v>121.49686359627447</v>
      </c>
      <c r="G351" s="272">
        <f t="shared" si="87"/>
        <v>8.8088709677419441E-2</v>
      </c>
      <c r="H351" s="273">
        <f t="shared" si="89"/>
        <v>10.923000000000002</v>
      </c>
      <c r="I351" s="100"/>
      <c r="J351" s="272">
        <f t="shared" si="88"/>
        <v>-2.0186583901012356E-2</v>
      </c>
      <c r="K351" s="273">
        <f t="shared" si="90"/>
        <v>-2.5031364037255344</v>
      </c>
      <c r="L351" s="100"/>
      <c r="M351" s="87">
        <v>23</v>
      </c>
      <c r="N351" s="87">
        <v>124</v>
      </c>
      <c r="O351" s="87">
        <v>125</v>
      </c>
      <c r="P351" s="87">
        <v>183</v>
      </c>
      <c r="Q351" s="87">
        <v>10</v>
      </c>
    </row>
    <row r="352" spans="1:21" ht="13">
      <c r="A352" s="26" t="s">
        <v>365</v>
      </c>
      <c r="B352" s="34" t="s">
        <v>64</v>
      </c>
      <c r="C352" s="85">
        <v>-3.78</v>
      </c>
      <c r="D352" s="296">
        <v>-0.29945038229999998</v>
      </c>
      <c r="E352" s="85">
        <f t="shared" si="82"/>
        <v>-3.4805496176999999</v>
      </c>
      <c r="G352" s="274">
        <f t="shared" si="87"/>
        <v>0.26</v>
      </c>
      <c r="H352" s="275">
        <f t="shared" si="89"/>
        <v>-0.7799999999999998</v>
      </c>
      <c r="I352" s="100"/>
      <c r="J352" s="274">
        <f t="shared" si="88"/>
        <v>0.1601832058999999</v>
      </c>
      <c r="K352" s="275">
        <f t="shared" si="90"/>
        <v>-0.48054961769999993</v>
      </c>
      <c r="L352" s="100"/>
      <c r="M352" s="85">
        <v>23</v>
      </c>
      <c r="N352" s="85">
        <v>-3</v>
      </c>
      <c r="O352" s="85">
        <v>-2</v>
      </c>
      <c r="P352" s="85">
        <v>5</v>
      </c>
      <c r="Q352" s="85">
        <v>-21</v>
      </c>
    </row>
    <row r="353" spans="1:21" ht="13">
      <c r="A353" s="26" t="s">
        <v>366</v>
      </c>
      <c r="B353" s="41" t="s">
        <v>66</v>
      </c>
      <c r="C353" s="88">
        <v>131.143</v>
      </c>
      <c r="D353" s="305">
        <v>13.126686021425531</v>
      </c>
      <c r="E353" s="88">
        <f>(C353-D353)</f>
        <v>118.01631397857447</v>
      </c>
      <c r="G353" s="278">
        <f t="shared" si="87"/>
        <v>7.494262295081966E-2</v>
      </c>
      <c r="H353" s="279">
        <f t="shared" si="89"/>
        <v>9.1430000000000007</v>
      </c>
      <c r="I353" s="100"/>
      <c r="J353" s="278">
        <f t="shared" si="88"/>
        <v>-3.2653164110045263E-2</v>
      </c>
      <c r="K353" s="279">
        <f t="shared" si="90"/>
        <v>-3.9836860214255267</v>
      </c>
      <c r="L353" s="100"/>
      <c r="M353" s="88">
        <v>23</v>
      </c>
      <c r="N353" s="88">
        <v>122</v>
      </c>
      <c r="O353" s="88">
        <v>119</v>
      </c>
      <c r="P353" s="88">
        <v>179</v>
      </c>
      <c r="Q353" s="88">
        <v>10</v>
      </c>
    </row>
    <row r="354" spans="1:21" ht="13">
      <c r="A354" s="26"/>
      <c r="B354" s="26"/>
      <c r="C354" s="113"/>
      <c r="D354" s="77"/>
      <c r="E354" s="113"/>
      <c r="G354" s="261"/>
      <c r="H354" s="100"/>
      <c r="I354" s="100"/>
      <c r="J354" s="261"/>
      <c r="K354" s="100"/>
      <c r="L354" s="100"/>
      <c r="M354" s="113"/>
      <c r="N354" s="113"/>
      <c r="O354" s="113"/>
      <c r="P354" s="113"/>
      <c r="Q354" s="113"/>
    </row>
    <row r="355" spans="1:21" ht="16" thickBot="1">
      <c r="A355" s="26"/>
      <c r="B355" s="114" t="s">
        <v>419</v>
      </c>
      <c r="C355" s="115"/>
      <c r="D355" s="300"/>
      <c r="E355" s="115"/>
      <c r="G355" s="328"/>
      <c r="H355" s="115"/>
      <c r="I355" s="115"/>
      <c r="J355" s="328"/>
      <c r="K355" s="115"/>
      <c r="L355" s="115"/>
      <c r="M355" s="115"/>
      <c r="N355" s="115"/>
      <c r="O355" s="115"/>
      <c r="P355" s="115"/>
      <c r="Q355" s="115"/>
    </row>
    <row r="356" spans="1:21" ht="15.5">
      <c r="A356" s="26"/>
      <c r="B356" s="251"/>
      <c r="C356" s="301"/>
      <c r="D356" s="120"/>
      <c r="E356" s="301"/>
      <c r="G356" s="329"/>
      <c r="H356" s="301"/>
      <c r="I356" s="301"/>
      <c r="J356" s="329"/>
      <c r="K356" s="301"/>
      <c r="L356" s="301"/>
      <c r="M356" s="301"/>
      <c r="N356" s="301"/>
      <c r="O356" s="301"/>
      <c r="P356" s="301"/>
      <c r="Q356" s="301"/>
    </row>
    <row r="357" spans="1:21" ht="13">
      <c r="A357" s="26"/>
      <c r="B357" s="252"/>
      <c r="C357" s="252" t="str">
        <f>C$18</f>
        <v>Stated</v>
      </c>
      <c r="D357" s="302" t="str">
        <f>D$18</f>
        <v>Specific items</v>
      </c>
      <c r="E357" s="252" t="str">
        <f>E$18</f>
        <v>Underlying</v>
      </c>
      <c r="G357" s="330" t="str">
        <f>G$18</f>
        <v>Stated vs. MEAN</v>
      </c>
      <c r="H357" s="331"/>
      <c r="I357" s="100"/>
      <c r="J357" s="330" t="str">
        <f>J$18</f>
        <v>Underlying vs. MEAN</v>
      </c>
      <c r="K357" s="331"/>
      <c r="L357" s="100"/>
      <c r="M357" s="254"/>
      <c r="N357" s="117" t="str">
        <f>N$18</f>
        <v>MEAN</v>
      </c>
      <c r="O357" s="252" t="str">
        <f>O$18</f>
        <v>MEDIAN</v>
      </c>
      <c r="P357" s="252" t="str">
        <f>P$18</f>
        <v>MAX</v>
      </c>
      <c r="Q357" s="252" t="str">
        <f>Q$18</f>
        <v>MIN</v>
      </c>
    </row>
    <row r="358" spans="1:21" ht="13">
      <c r="A358" s="26"/>
      <c r="B358" s="116" t="str">
        <f>B$19</f>
        <v>€m</v>
      </c>
      <c r="C358" s="117" t="str">
        <f>C$19</f>
        <v>Q4-20</v>
      </c>
      <c r="D358" s="303" t="str">
        <f>D$19</f>
        <v>Q4-20</v>
      </c>
      <c r="E358" s="117" t="str">
        <f>E$19</f>
        <v>Q4-20</v>
      </c>
      <c r="G358" s="332" t="str">
        <f>G$19</f>
        <v>(%)</v>
      </c>
      <c r="H358" s="117" t="str">
        <f>H$19</f>
        <v>€m</v>
      </c>
      <c r="I358" s="100"/>
      <c r="J358" s="332" t="str">
        <f>J$19</f>
        <v>(%)</v>
      </c>
      <c r="K358" s="117" t="str">
        <f>K$19</f>
        <v>€m</v>
      </c>
      <c r="L358" s="100"/>
      <c r="M358" s="252" t="str">
        <f>M$19</f>
        <v>#</v>
      </c>
      <c r="N358" s="117" t="str">
        <f>N$19</f>
        <v>4Q20E</v>
      </c>
      <c r="O358" s="117" t="str">
        <f>O$19</f>
        <v>4Q20E</v>
      </c>
      <c r="P358" s="117" t="str">
        <f>P$19</f>
        <v>4Q20E</v>
      </c>
      <c r="Q358" s="117" t="str">
        <f>Q$19</f>
        <v>4Q20E</v>
      </c>
    </row>
    <row r="359" spans="1:21" ht="13">
      <c r="A359" s="26"/>
      <c r="B359" s="31"/>
      <c r="C359" s="100"/>
      <c r="D359" s="26"/>
      <c r="E359" s="100"/>
      <c r="G359" s="261"/>
      <c r="H359" s="100"/>
      <c r="I359" s="100"/>
      <c r="J359" s="261"/>
      <c r="K359" s="100"/>
      <c r="L359" s="100"/>
      <c r="M359" s="100"/>
      <c r="N359" s="100"/>
      <c r="O359" s="100"/>
      <c r="P359" s="100"/>
      <c r="Q359" s="100"/>
    </row>
    <row r="360" spans="1:21" ht="13">
      <c r="A360" s="26" t="s">
        <v>369</v>
      </c>
      <c r="B360" s="33" t="s">
        <v>38</v>
      </c>
      <c r="C360" s="104">
        <v>280.83027401264798</v>
      </c>
      <c r="D360" s="266">
        <v>0</v>
      </c>
      <c r="E360" s="87">
        <f t="shared" ref="E360:E373" si="91">(C360-D360)</f>
        <v>280.83027401264798</v>
      </c>
      <c r="G360" s="272">
        <f t="shared" ref="G360:G373" si="92">IF(ISERROR(C360/N360-1),IF($B$2="FR","ns","n.m."),IF(C360/N360-1&gt;100%,"x "&amp;(ROUND(C360/N360,1)),IF(C360/N360-1&lt;-100%,IF($B$2="FR","ns","n.m."),C360/N360-1)))</f>
        <v>2.9652643308857307E-3</v>
      </c>
      <c r="H360" s="273">
        <f>IFERROR(($C:$C-$N:$N),"N/A")</f>
        <v>0.83027401264797618</v>
      </c>
      <c r="I360" s="100"/>
      <c r="J360" s="272">
        <f t="shared" ref="J360:J373" si="93">IF(ISERROR((C360-D360)/N360-1),IF($B$2="FR","ns","n.m."),IF((C360-D360)/N360-1&gt;100%,"x "&amp;(ROUND((C360-D360)/N360,1)),IF((C360-D360)/N360-1&lt;-100%,IF($B$2="FR","ns","n.m."),(C360-D360)/N360-1)))</f>
        <v>2.9652643308857307E-3</v>
      </c>
      <c r="K360" s="273">
        <f>IFERROR(($C:$C-$D:$D-$N:$N),"N/A")</f>
        <v>0.83027401264797618</v>
      </c>
      <c r="L360" s="100"/>
      <c r="M360" s="87">
        <v>23</v>
      </c>
      <c r="N360" s="87">
        <v>280</v>
      </c>
      <c r="O360" s="87">
        <v>281</v>
      </c>
      <c r="P360" s="87">
        <v>312</v>
      </c>
      <c r="Q360" s="87">
        <v>253</v>
      </c>
    </row>
    <row r="361" spans="1:21" ht="13">
      <c r="A361" s="26" t="s">
        <v>370</v>
      </c>
      <c r="B361" s="34" t="s">
        <v>40</v>
      </c>
      <c r="C361" s="85">
        <v>-224.62867980118199</v>
      </c>
      <c r="D361" s="296">
        <v>-6.7263709599999997</v>
      </c>
      <c r="E361" s="85">
        <f t="shared" si="91"/>
        <v>-217.90230884118199</v>
      </c>
      <c r="G361" s="274">
        <f t="shared" si="92"/>
        <v>1.184090000532434E-2</v>
      </c>
      <c r="H361" s="275">
        <f>IFERROR(($C:$C-$N:$N),"N/A")</f>
        <v>-2.6286798011819883</v>
      </c>
      <c r="I361" s="100"/>
      <c r="J361" s="274">
        <f t="shared" si="93"/>
        <v>-1.8458068282964035E-2</v>
      </c>
      <c r="K361" s="275">
        <f>IFERROR(($C:$C-$D:$D-$N:$N),"N/A")</f>
        <v>4.0976911588180087</v>
      </c>
      <c r="L361" s="100"/>
      <c r="M361" s="341">
        <v>23</v>
      </c>
      <c r="N361" s="85">
        <v>-222</v>
      </c>
      <c r="O361" s="85">
        <v>-220</v>
      </c>
      <c r="P361" s="85">
        <v>-196</v>
      </c>
      <c r="Q361" s="85">
        <v>-261</v>
      </c>
    </row>
    <row r="362" spans="1:21" ht="13">
      <c r="A362" s="247" t="s">
        <v>371</v>
      </c>
      <c r="B362" s="36" t="s">
        <v>42</v>
      </c>
      <c r="C362" s="111">
        <v>0</v>
      </c>
      <c r="D362" s="111">
        <v>0</v>
      </c>
      <c r="E362" s="111">
        <f t="shared" si="91"/>
        <v>0</v>
      </c>
      <c r="G362" s="276"/>
      <c r="H362" s="277"/>
      <c r="I362" s="26"/>
      <c r="J362" s="276"/>
      <c r="K362" s="277"/>
      <c r="L362" s="26"/>
      <c r="M362" s="284"/>
      <c r="N362" s="200"/>
      <c r="O362" s="200"/>
      <c r="P362" s="200"/>
      <c r="Q362" s="200"/>
      <c r="S362" s="292"/>
      <c r="T362" s="293"/>
      <c r="U362" s="292"/>
    </row>
    <row r="363" spans="1:21" ht="13">
      <c r="A363" s="26" t="s">
        <v>372</v>
      </c>
      <c r="B363" s="33" t="s">
        <v>44</v>
      </c>
      <c r="C363" s="87">
        <v>56.201594211465398</v>
      </c>
      <c r="D363" s="304">
        <v>-6.7263709599999997</v>
      </c>
      <c r="E363" s="87">
        <f t="shared" si="91"/>
        <v>62.927965171465395</v>
      </c>
      <c r="G363" s="272">
        <f t="shared" si="92"/>
        <v>-3.1006996354044913E-2</v>
      </c>
      <c r="H363" s="273">
        <f t="shared" ref="H363:H373" si="94">IFERROR(($C:$C-$N:$N),"N/A")</f>
        <v>-1.7984057885346019</v>
      </c>
      <c r="I363" s="100"/>
      <c r="J363" s="272">
        <f t="shared" si="93"/>
        <v>8.4964916749403319E-2</v>
      </c>
      <c r="K363" s="273">
        <f t="shared" ref="K363:K373" si="95">IFERROR(($C:$C-$D:$D-$N:$N),"N/A")</f>
        <v>4.9279651714653951</v>
      </c>
      <c r="L363" s="100"/>
      <c r="M363" s="87">
        <v>23</v>
      </c>
      <c r="N363" s="87">
        <v>58</v>
      </c>
      <c r="O363" s="87">
        <v>58</v>
      </c>
      <c r="P363" s="87">
        <v>75</v>
      </c>
      <c r="Q363" s="87">
        <v>41</v>
      </c>
    </row>
    <row r="364" spans="1:21" ht="13">
      <c r="A364" s="26" t="s">
        <v>373</v>
      </c>
      <c r="B364" s="34" t="s">
        <v>46</v>
      </c>
      <c r="C364" s="113">
        <v>-2.77699057316112</v>
      </c>
      <c r="D364" s="77">
        <v>0</v>
      </c>
      <c r="E364" s="113">
        <f t="shared" si="91"/>
        <v>-2.77699057316112</v>
      </c>
      <c r="G364" s="274" t="str">
        <f t="shared" si="92"/>
        <v>n.m.</v>
      </c>
      <c r="H364" s="275">
        <f t="shared" si="94"/>
        <v>-2.77699057316112</v>
      </c>
      <c r="I364" s="100"/>
      <c r="J364" s="274" t="str">
        <f t="shared" si="93"/>
        <v>n.m.</v>
      </c>
      <c r="K364" s="275">
        <f t="shared" si="95"/>
        <v>-2.77699057316112</v>
      </c>
      <c r="L364" s="100"/>
      <c r="M364" s="113">
        <v>23</v>
      </c>
      <c r="N364" s="113">
        <v>0</v>
      </c>
      <c r="O364" s="113">
        <v>0</v>
      </c>
      <c r="P364" s="113">
        <v>0</v>
      </c>
      <c r="Q364" s="113">
        <v>-3</v>
      </c>
    </row>
    <row r="365" spans="1:21" ht="13">
      <c r="A365" s="26" t="s">
        <v>374</v>
      </c>
      <c r="B365" s="34" t="s">
        <v>50</v>
      </c>
      <c r="C365" s="85">
        <v>2.3078529489203299</v>
      </c>
      <c r="D365" s="296">
        <v>0</v>
      </c>
      <c r="E365" s="85">
        <f t="shared" si="91"/>
        <v>2.3078529489203299</v>
      </c>
      <c r="G365" s="274" t="str">
        <f t="shared" si="92"/>
        <v>n.m.</v>
      </c>
      <c r="H365" s="275">
        <f t="shared" si="94"/>
        <v>2.3078529489203299</v>
      </c>
      <c r="I365" s="100"/>
      <c r="J365" s="274" t="str">
        <f t="shared" si="93"/>
        <v>n.m.</v>
      </c>
      <c r="K365" s="275">
        <f t="shared" si="95"/>
        <v>2.3078529489203299</v>
      </c>
      <c r="L365" s="100"/>
      <c r="M365" s="85">
        <v>22</v>
      </c>
      <c r="N365" s="85">
        <v>0</v>
      </c>
      <c r="O365" s="85">
        <v>0</v>
      </c>
      <c r="P365" s="85">
        <v>3</v>
      </c>
      <c r="Q365" s="85">
        <v>0</v>
      </c>
    </row>
    <row r="366" spans="1:21" ht="13">
      <c r="A366" s="26" t="s">
        <v>375</v>
      </c>
      <c r="B366" s="34" t="s">
        <v>52</v>
      </c>
      <c r="C366" s="85">
        <v>0</v>
      </c>
      <c r="D366" s="296">
        <v>0</v>
      </c>
      <c r="E366" s="85">
        <f t="shared" si="91"/>
        <v>0</v>
      </c>
      <c r="G366" s="274" t="str">
        <f t="shared" si="92"/>
        <v>n.m.</v>
      </c>
      <c r="H366" s="275">
        <f t="shared" si="94"/>
        <v>0</v>
      </c>
      <c r="I366" s="100"/>
      <c r="J366" s="274" t="str">
        <f t="shared" si="93"/>
        <v>n.m.</v>
      </c>
      <c r="K366" s="275">
        <f t="shared" si="95"/>
        <v>0</v>
      </c>
      <c r="L366" s="100"/>
      <c r="M366" s="85">
        <v>23</v>
      </c>
      <c r="N366" s="85">
        <v>0</v>
      </c>
      <c r="O366" s="85">
        <v>0</v>
      </c>
      <c r="P366" s="85">
        <v>0</v>
      </c>
      <c r="Q366" s="85">
        <v>0</v>
      </c>
    </row>
    <row r="367" spans="1:21" ht="13">
      <c r="A367" s="26" t="s">
        <v>376</v>
      </c>
      <c r="B367" s="34" t="s">
        <v>54</v>
      </c>
      <c r="C367" s="85">
        <v>0</v>
      </c>
      <c r="D367" s="296">
        <v>0</v>
      </c>
      <c r="E367" s="85">
        <f t="shared" si="91"/>
        <v>0</v>
      </c>
      <c r="G367" s="274" t="str">
        <f t="shared" si="92"/>
        <v>n.m.</v>
      </c>
      <c r="H367" s="275">
        <f t="shared" si="94"/>
        <v>0</v>
      </c>
      <c r="I367" s="100"/>
      <c r="J367" s="274" t="str">
        <f t="shared" si="93"/>
        <v>n.m.</v>
      </c>
      <c r="K367" s="275">
        <f t="shared" si="95"/>
        <v>0</v>
      </c>
      <c r="L367" s="100"/>
      <c r="M367" s="85">
        <v>19</v>
      </c>
      <c r="N367" s="85">
        <v>0</v>
      </c>
      <c r="O367" s="85">
        <v>0</v>
      </c>
      <c r="P367" s="85">
        <v>0</v>
      </c>
      <c r="Q367" s="85">
        <v>0</v>
      </c>
    </row>
    <row r="368" spans="1:21" ht="13">
      <c r="A368" s="26" t="s">
        <v>377</v>
      </c>
      <c r="B368" s="33" t="s">
        <v>56</v>
      </c>
      <c r="C368" s="87">
        <v>55.732456587224497</v>
      </c>
      <c r="D368" s="304">
        <v>-6.7263709599999997</v>
      </c>
      <c r="E368" s="87">
        <f t="shared" si="91"/>
        <v>62.458827547224494</v>
      </c>
      <c r="G368" s="272">
        <f t="shared" si="92"/>
        <v>-2.223760373290351E-2</v>
      </c>
      <c r="H368" s="273">
        <f t="shared" si="94"/>
        <v>-1.2675434127755025</v>
      </c>
      <c r="I368" s="100"/>
      <c r="J368" s="272">
        <f t="shared" si="93"/>
        <v>9.576890433727181E-2</v>
      </c>
      <c r="K368" s="273">
        <f t="shared" si="95"/>
        <v>5.4588275472244945</v>
      </c>
      <c r="L368" s="100"/>
      <c r="M368" s="87">
        <v>23</v>
      </c>
      <c r="N368" s="87">
        <v>57</v>
      </c>
      <c r="O368" s="87">
        <v>57</v>
      </c>
      <c r="P368" s="87">
        <v>75</v>
      </c>
      <c r="Q368" s="87">
        <v>21</v>
      </c>
    </row>
    <row r="369" spans="1:21" ht="13">
      <c r="A369" s="26" t="s">
        <v>378</v>
      </c>
      <c r="B369" s="34" t="s">
        <v>58</v>
      </c>
      <c r="C369" s="85">
        <v>-7.7747586077543396</v>
      </c>
      <c r="D369" s="296">
        <v>1.8726796400000001</v>
      </c>
      <c r="E369" s="85">
        <f t="shared" si="91"/>
        <v>-9.647438247754339</v>
      </c>
      <c r="G369" s="274">
        <f t="shared" si="92"/>
        <v>-0.51407758701535378</v>
      </c>
      <c r="H369" s="275">
        <f t="shared" si="94"/>
        <v>8.2252413922456604</v>
      </c>
      <c r="I369" s="100"/>
      <c r="J369" s="274">
        <f t="shared" si="93"/>
        <v>-0.39703510951535381</v>
      </c>
      <c r="K369" s="275">
        <f t="shared" si="95"/>
        <v>6.352561752245661</v>
      </c>
      <c r="L369" s="100"/>
      <c r="M369" s="85">
        <v>23</v>
      </c>
      <c r="N369" s="85">
        <v>-16</v>
      </c>
      <c r="O369" s="85">
        <v>-15</v>
      </c>
      <c r="P369" s="85">
        <v>-4</v>
      </c>
      <c r="Q369" s="85">
        <v>-25</v>
      </c>
    </row>
    <row r="370" spans="1:21" ht="13">
      <c r="A370" s="26" t="s">
        <v>379</v>
      </c>
      <c r="B370" s="34" t="s">
        <v>60</v>
      </c>
      <c r="C370" s="85">
        <v>0</v>
      </c>
      <c r="D370" s="296">
        <v>0</v>
      </c>
      <c r="E370" s="85">
        <f t="shared" si="91"/>
        <v>0</v>
      </c>
      <c r="G370" s="274" t="str">
        <f t="shared" si="92"/>
        <v>n.m.</v>
      </c>
      <c r="H370" s="275">
        <f t="shared" si="94"/>
        <v>0</v>
      </c>
      <c r="I370" s="100"/>
      <c r="J370" s="274" t="str">
        <f t="shared" si="93"/>
        <v>n.m.</v>
      </c>
      <c r="K370" s="275">
        <f t="shared" si="95"/>
        <v>0</v>
      </c>
      <c r="L370" s="100"/>
      <c r="M370" s="85">
        <v>20</v>
      </c>
      <c r="N370" s="85">
        <v>0</v>
      </c>
      <c r="O370" s="85">
        <v>0</v>
      </c>
      <c r="P370" s="85">
        <v>0</v>
      </c>
      <c r="Q370" s="85">
        <v>0</v>
      </c>
    </row>
    <row r="371" spans="1:21" ht="13">
      <c r="A371" s="26" t="s">
        <v>380</v>
      </c>
      <c r="B371" s="33" t="s">
        <v>62</v>
      </c>
      <c r="C371" s="87">
        <v>47.957697979470296</v>
      </c>
      <c r="D371" s="304">
        <v>-4.8536913199999994</v>
      </c>
      <c r="E371" s="87">
        <f t="shared" si="91"/>
        <v>52.811389299470292</v>
      </c>
      <c r="G371" s="272">
        <f t="shared" si="92"/>
        <v>0.16969995071878774</v>
      </c>
      <c r="H371" s="273">
        <f t="shared" si="94"/>
        <v>6.9576979794702964</v>
      </c>
      <c r="I371" s="100"/>
      <c r="J371" s="272">
        <f t="shared" si="93"/>
        <v>0.28808266584073894</v>
      </c>
      <c r="K371" s="273">
        <f t="shared" si="95"/>
        <v>11.811389299470292</v>
      </c>
      <c r="L371" s="100"/>
      <c r="M371" s="87">
        <v>23</v>
      </c>
      <c r="N371" s="87">
        <v>41</v>
      </c>
      <c r="O371" s="87">
        <v>42</v>
      </c>
      <c r="P371" s="87">
        <v>56</v>
      </c>
      <c r="Q371" s="87">
        <v>17</v>
      </c>
    </row>
    <row r="372" spans="1:21" ht="13">
      <c r="A372" s="26" t="s">
        <v>381</v>
      </c>
      <c r="B372" s="34" t="s">
        <v>64</v>
      </c>
      <c r="C372" s="85">
        <v>-15.571733274709599</v>
      </c>
      <c r="D372" s="296">
        <v>1.4803758525999999</v>
      </c>
      <c r="E372" s="85">
        <f t="shared" si="91"/>
        <v>-17.052109127309599</v>
      </c>
      <c r="G372" s="274">
        <f t="shared" si="92"/>
        <v>0.41561211588269087</v>
      </c>
      <c r="H372" s="275">
        <f t="shared" si="94"/>
        <v>-4.5717332747095991</v>
      </c>
      <c r="I372" s="100"/>
      <c r="J372" s="274">
        <f t="shared" si="93"/>
        <v>0.55019173884632711</v>
      </c>
      <c r="K372" s="275">
        <f t="shared" si="95"/>
        <v>-6.052109127309599</v>
      </c>
      <c r="L372" s="100"/>
      <c r="M372" s="85">
        <v>22</v>
      </c>
      <c r="N372" s="85">
        <v>-11</v>
      </c>
      <c r="O372" s="85">
        <v>-12</v>
      </c>
      <c r="P372" s="85">
        <v>0</v>
      </c>
      <c r="Q372" s="85">
        <v>-17</v>
      </c>
    </row>
    <row r="373" spans="1:21" ht="13">
      <c r="A373" s="26" t="s">
        <v>382</v>
      </c>
      <c r="B373" s="41" t="s">
        <v>66</v>
      </c>
      <c r="C373" s="88">
        <v>32.385964704760703</v>
      </c>
      <c r="D373" s="305">
        <v>-3.3733154673999994</v>
      </c>
      <c r="E373" s="88">
        <f t="shared" si="91"/>
        <v>35.7592801721607</v>
      </c>
      <c r="G373" s="278">
        <f t="shared" si="92"/>
        <v>4.4708538863248437E-2</v>
      </c>
      <c r="H373" s="279">
        <f t="shared" si="94"/>
        <v>1.3859647047607027</v>
      </c>
      <c r="I373" s="100"/>
      <c r="J373" s="278">
        <f t="shared" si="93"/>
        <v>0.1535251668438935</v>
      </c>
      <c r="K373" s="279">
        <f t="shared" si="95"/>
        <v>4.7592801721607003</v>
      </c>
      <c r="L373" s="100"/>
      <c r="M373" s="88">
        <v>23</v>
      </c>
      <c r="N373" s="88">
        <v>31</v>
      </c>
      <c r="O373" s="88">
        <v>33</v>
      </c>
      <c r="P373" s="88">
        <v>43</v>
      </c>
      <c r="Q373" s="88">
        <v>11</v>
      </c>
    </row>
    <row r="374" spans="1:21" ht="13">
      <c r="A374" s="26"/>
      <c r="C374" s="100"/>
      <c r="D374" s="26"/>
      <c r="E374" s="100"/>
      <c r="G374" s="261"/>
      <c r="H374" s="100"/>
      <c r="I374" s="100"/>
      <c r="J374" s="261"/>
      <c r="K374" s="100"/>
      <c r="L374" s="100"/>
      <c r="M374" s="100"/>
      <c r="N374" s="100"/>
      <c r="O374" s="100"/>
      <c r="P374" s="100"/>
      <c r="Q374" s="100"/>
    </row>
    <row r="375" spans="1:21" ht="13">
      <c r="A375" s="26"/>
      <c r="C375" s="100"/>
      <c r="D375" s="26"/>
      <c r="E375" s="100"/>
      <c r="G375" s="261"/>
      <c r="H375" s="100"/>
      <c r="I375" s="100"/>
      <c r="J375" s="261"/>
      <c r="K375" s="100"/>
      <c r="L375" s="100"/>
      <c r="M375" s="100"/>
      <c r="N375" s="100"/>
      <c r="O375" s="100"/>
      <c r="P375" s="100"/>
      <c r="Q375" s="100"/>
    </row>
    <row r="376" spans="1:21" ht="16" thickBot="1">
      <c r="A376" s="26"/>
      <c r="B376" s="29" t="s">
        <v>386</v>
      </c>
      <c r="C376" s="102"/>
      <c r="D376" s="306"/>
      <c r="E376" s="102"/>
      <c r="G376" s="262"/>
      <c r="H376" s="102"/>
      <c r="I376" s="102"/>
      <c r="J376" s="262"/>
      <c r="K376" s="102"/>
      <c r="L376" s="102"/>
      <c r="M376" s="102"/>
      <c r="N376" s="102"/>
      <c r="O376" s="102"/>
      <c r="P376" s="102"/>
      <c r="Q376" s="102"/>
    </row>
    <row r="377" spans="1:21" ht="15.5">
      <c r="A377" s="26"/>
      <c r="B377" s="249"/>
      <c r="C377" s="301"/>
      <c r="D377" s="120"/>
      <c r="E377" s="301"/>
      <c r="G377" s="329"/>
      <c r="H377" s="301"/>
      <c r="I377" s="301"/>
      <c r="J377" s="329"/>
      <c r="K377" s="301"/>
      <c r="L377" s="301"/>
      <c r="M377" s="301"/>
      <c r="N377" s="301"/>
      <c r="O377" s="301"/>
      <c r="P377" s="301"/>
      <c r="Q377" s="301"/>
    </row>
    <row r="378" spans="1:21" ht="13">
      <c r="A378" s="26"/>
      <c r="B378" s="30"/>
      <c r="C378" s="250" t="str">
        <f>C$18</f>
        <v>Stated</v>
      </c>
      <c r="D378" s="263" t="str">
        <f>D$18</f>
        <v>Specific items</v>
      </c>
      <c r="E378" s="250" t="str">
        <f>E$18</f>
        <v>Underlying</v>
      </c>
      <c r="G378" s="325" t="str">
        <f>G$18</f>
        <v>Stated vs. MEAN</v>
      </c>
      <c r="H378" s="270"/>
      <c r="I378" s="100"/>
      <c r="J378" s="325" t="str">
        <f>J$18</f>
        <v>Underlying vs. MEAN</v>
      </c>
      <c r="K378" s="270"/>
      <c r="L378" s="100"/>
      <c r="M378" s="255"/>
      <c r="N378" s="250" t="str">
        <f>N$18</f>
        <v>MEAN</v>
      </c>
      <c r="O378" s="250" t="str">
        <f>O$18</f>
        <v>MEDIAN</v>
      </c>
      <c r="P378" s="250" t="str">
        <f>P$18</f>
        <v>MAX</v>
      </c>
      <c r="Q378" s="250" t="str">
        <f>Q$18</f>
        <v>MIN</v>
      </c>
    </row>
    <row r="379" spans="1:21" ht="13">
      <c r="A379" s="26"/>
      <c r="B379" s="30" t="str">
        <f>B$19</f>
        <v>€m</v>
      </c>
      <c r="C379" s="70" t="str">
        <f>C$19</f>
        <v>Q4-20</v>
      </c>
      <c r="D379" s="265" t="str">
        <f>D$19</f>
        <v>Q4-20</v>
      </c>
      <c r="E379" s="70" t="str">
        <f>E$19</f>
        <v>Q4-20</v>
      </c>
      <c r="G379" s="271" t="str">
        <f>G$19</f>
        <v>(%)</v>
      </c>
      <c r="H379" s="70" t="str">
        <f>H$19</f>
        <v>€m</v>
      </c>
      <c r="I379" s="100"/>
      <c r="J379" s="271" t="str">
        <f>J$19</f>
        <v>(%)</v>
      </c>
      <c r="K379" s="70" t="str">
        <f>K$19</f>
        <v>€m</v>
      </c>
      <c r="L379" s="100"/>
      <c r="M379" s="255" t="str">
        <f>M$19</f>
        <v>#</v>
      </c>
      <c r="N379" s="70" t="str">
        <f>N$19</f>
        <v>4Q20E</v>
      </c>
      <c r="O379" s="70" t="str">
        <f>O$19</f>
        <v>4Q20E</v>
      </c>
      <c r="P379" s="70" t="str">
        <f>P$19</f>
        <v>4Q20E</v>
      </c>
      <c r="Q379" s="70" t="str">
        <f>Q$19</f>
        <v>4Q20E</v>
      </c>
    </row>
    <row r="380" spans="1:21" ht="13">
      <c r="A380" s="26"/>
      <c r="B380" s="31"/>
      <c r="C380" s="100"/>
      <c r="D380" s="26"/>
      <c r="E380" s="100"/>
      <c r="G380" s="261"/>
      <c r="H380" s="100"/>
      <c r="I380" s="100"/>
      <c r="J380" s="261"/>
      <c r="K380" s="100"/>
      <c r="L380" s="100"/>
      <c r="M380" s="100"/>
      <c r="N380" s="100"/>
      <c r="O380" s="100"/>
      <c r="P380" s="100"/>
      <c r="Q380" s="100"/>
    </row>
    <row r="381" spans="1:21" ht="13">
      <c r="A381" s="120" t="s">
        <v>387</v>
      </c>
      <c r="B381" s="44" t="s">
        <v>38</v>
      </c>
      <c r="C381" s="104">
        <v>-68.341716729619904</v>
      </c>
      <c r="D381" s="266">
        <v>-14.493489</v>
      </c>
      <c r="E381" s="173">
        <f t="shared" ref="E381:E397" si="96">(C381-D381)</f>
        <v>-53.848227729619907</v>
      </c>
      <c r="G381" s="333">
        <f t="shared" ref="G381:G397" si="97">IF(ISERROR(C381/N381-1),IF($B$2="FR","ns","n.m."),IF(C381/N381-1&gt;100%,"x "&amp;(ROUND(C381/N381,1)),IF(C381/N381-1&lt;-100%,IF($B$2="FR","ns","n.m."),C381/N381-1)))</f>
        <v>-0.18640813417119162</v>
      </c>
      <c r="H381" s="334">
        <f>IFERROR(($C:$C-$N:$N),"N/A")</f>
        <v>15.658283270380096</v>
      </c>
      <c r="I381" s="301"/>
      <c r="J381" s="335">
        <f t="shared" ref="J381:J397" si="98">IF(ISERROR((C381-D381)/N381-1),IF($B$2="FR","ns","n.m."),IF((C381-D381)/N381-1&gt;100%,"x "&amp;(ROUND((C381-D381)/N381,1)),IF((C381-D381)/N381-1&lt;-100%,IF($B$2="FR","ns","n.m."),(C381-D381)/N381-1)))</f>
        <v>-0.35894966988547727</v>
      </c>
      <c r="K381" s="334">
        <f>IFERROR(($C:$C-$D:$D-$N:$N),"N/A")</f>
        <v>30.151772270380093</v>
      </c>
      <c r="L381" s="301"/>
      <c r="M381" s="336">
        <v>23</v>
      </c>
      <c r="N381" s="173">
        <v>-84</v>
      </c>
      <c r="O381" s="173">
        <v>-78</v>
      </c>
      <c r="P381" s="173">
        <v>-29</v>
      </c>
      <c r="Q381" s="173">
        <v>-180</v>
      </c>
      <c r="S381" s="214"/>
      <c r="T381" s="294">
        <f t="shared" ref="T381:T397" si="99">C381</f>
        <v>-68.341716729619904</v>
      </c>
      <c r="U381" s="214"/>
    </row>
    <row r="382" spans="1:21" ht="13">
      <c r="A382" s="122" t="s">
        <v>388</v>
      </c>
      <c r="B382" s="36" t="s">
        <v>389</v>
      </c>
      <c r="C382" s="193">
        <v>0</v>
      </c>
      <c r="D382" s="193">
        <v>0</v>
      </c>
      <c r="E382" s="193">
        <f>(C382-D382)</f>
        <v>0</v>
      </c>
      <c r="G382" s="337"/>
      <c r="H382" s="338"/>
      <c r="I382" s="120"/>
      <c r="J382" s="337"/>
      <c r="K382" s="338"/>
      <c r="L382" s="120"/>
      <c r="M382" s="339"/>
      <c r="N382" s="229"/>
      <c r="O382" s="229"/>
      <c r="P382" s="229"/>
      <c r="Q382" s="229"/>
      <c r="S382" s="221"/>
      <c r="T382" s="229">
        <f t="shared" si="99"/>
        <v>0</v>
      </c>
      <c r="U382" s="214"/>
    </row>
    <row r="383" spans="1:21" ht="13">
      <c r="A383" s="122" t="s">
        <v>390</v>
      </c>
      <c r="B383" s="46" t="s">
        <v>70</v>
      </c>
      <c r="C383" s="175">
        <v>-14.493489</v>
      </c>
      <c r="D383" s="175">
        <v>-14.493489</v>
      </c>
      <c r="E383" s="175">
        <f>(C383-D383)</f>
        <v>0</v>
      </c>
      <c r="G383" s="337"/>
      <c r="H383" s="338"/>
      <c r="I383" s="120"/>
      <c r="J383" s="337"/>
      <c r="K383" s="338"/>
      <c r="L383" s="120"/>
      <c r="M383" s="339"/>
      <c r="N383" s="229"/>
      <c r="O383" s="229"/>
      <c r="P383" s="229"/>
      <c r="Q383" s="229"/>
      <c r="S383" s="221"/>
      <c r="T383" s="229"/>
      <c r="U383" s="214"/>
    </row>
    <row r="384" spans="1:21" ht="13">
      <c r="A384" s="26" t="s">
        <v>391</v>
      </c>
      <c r="B384" s="34" t="s">
        <v>40</v>
      </c>
      <c r="C384" s="85">
        <v>-197.84327578716201</v>
      </c>
      <c r="D384" s="296">
        <v>0</v>
      </c>
      <c r="E384" s="85">
        <f>(C384-D384)</f>
        <v>-197.84327578716201</v>
      </c>
      <c r="G384" s="274">
        <f>IF(ISERROR(C384/N384-1),IF($B$2="FR","ns","n.m."),IF(C384/N384-1&gt;100%,"x "&amp;(ROUND(C384/N384,1)),IF(C384/N384-1&lt;-100%,IF($B$2="FR","ns","n.m."),C384/N384-1)))</f>
        <v>1.4580901472625696E-2</v>
      </c>
      <c r="H384" s="275">
        <f>IFERROR(($C:$C-$N:$N),"N/A")</f>
        <v>-2.843275787162014</v>
      </c>
      <c r="I384" s="100"/>
      <c r="J384" s="274">
        <f>IF(ISERROR((C384-D384)/N384-1),IF($B$2="FR","ns","n.m."),IF((C384-D384)/N384-1&gt;100%,"x "&amp;(ROUND((C384-D384)/N384,1)),IF((C384-D384)/N384-1&lt;-100%,IF($B$2="FR","ns","n.m."),(C384-D384)/N384-1)))</f>
        <v>1.4580901472625696E-2</v>
      </c>
      <c r="K384" s="275">
        <f>IFERROR(($C:$C-$D:$D-$N:$N),"N/A")</f>
        <v>-2.843275787162014</v>
      </c>
      <c r="L384" s="100"/>
      <c r="M384" s="341">
        <v>23</v>
      </c>
      <c r="N384" s="85">
        <v>-195</v>
      </c>
      <c r="O384" s="85">
        <v>-200</v>
      </c>
      <c r="P384" s="85">
        <v>-63</v>
      </c>
      <c r="Q384" s="85">
        <v>-230</v>
      </c>
      <c r="T384" s="291">
        <f t="shared" si="99"/>
        <v>-197.84327578716201</v>
      </c>
    </row>
    <row r="385" spans="1:21" ht="13">
      <c r="A385" s="247" t="s">
        <v>392</v>
      </c>
      <c r="B385" s="36" t="s">
        <v>42</v>
      </c>
      <c r="C385" s="111">
        <v>0</v>
      </c>
      <c r="D385" s="111">
        <v>0</v>
      </c>
      <c r="E385" s="111">
        <f t="shared" si="96"/>
        <v>0</v>
      </c>
      <c r="G385" s="276"/>
      <c r="H385" s="277"/>
      <c r="I385" s="26"/>
      <c r="J385" s="276"/>
      <c r="K385" s="277"/>
      <c r="L385" s="26"/>
      <c r="M385" s="284"/>
      <c r="N385" s="200"/>
      <c r="O385" s="200"/>
      <c r="P385" s="200"/>
      <c r="Q385" s="200"/>
      <c r="S385" s="292"/>
      <c r="T385" s="293">
        <f t="shared" si="99"/>
        <v>0</v>
      </c>
      <c r="U385" s="292"/>
    </row>
    <row r="386" spans="1:21" ht="13">
      <c r="A386" s="26" t="s">
        <v>393</v>
      </c>
      <c r="B386" s="33" t="s">
        <v>44</v>
      </c>
      <c r="C386" s="323">
        <v>-266.18499251678202</v>
      </c>
      <c r="D386" s="295">
        <v>-14.493489</v>
      </c>
      <c r="E386" s="323">
        <f t="shared" si="96"/>
        <v>-251.69150351678201</v>
      </c>
      <c r="G386" s="272">
        <f t="shared" si="97"/>
        <v>-4.5931926463146922E-2</v>
      </c>
      <c r="H386" s="273">
        <f>IFERROR(($C:$C-$N:$N),"N/A")</f>
        <v>12.815007483217983</v>
      </c>
      <c r="I386" s="100"/>
      <c r="J386" s="272">
        <f t="shared" si="98"/>
        <v>-9.7879915710458731E-2</v>
      </c>
      <c r="K386" s="273">
        <f>IFERROR(($C:$C-$D:$D-$N:$N),"N/A")</f>
        <v>27.308496483217994</v>
      </c>
      <c r="L386" s="100"/>
      <c r="M386" s="340">
        <v>23</v>
      </c>
      <c r="N386" s="73">
        <v>-279</v>
      </c>
      <c r="O386" s="73">
        <v>-283</v>
      </c>
      <c r="P386" s="73">
        <v>-214</v>
      </c>
      <c r="Q386" s="73">
        <v>-405</v>
      </c>
      <c r="T386" s="291">
        <f t="shared" si="99"/>
        <v>-266.18499251678202</v>
      </c>
    </row>
    <row r="387" spans="1:21" ht="13">
      <c r="A387" s="26" t="s">
        <v>394</v>
      </c>
      <c r="B387" s="34" t="s">
        <v>46</v>
      </c>
      <c r="C387" s="85">
        <v>6.258</v>
      </c>
      <c r="D387" s="296">
        <v>0</v>
      </c>
      <c r="E387" s="85">
        <f t="shared" si="96"/>
        <v>6.258</v>
      </c>
      <c r="G387" s="274" t="str">
        <f t="shared" si="97"/>
        <v>n.m.</v>
      </c>
      <c r="H387" s="275">
        <f>IFERROR(($C:$C-$N:$N),"N/A")</f>
        <v>11.257999999999999</v>
      </c>
      <c r="I387" s="100"/>
      <c r="J387" s="274" t="str">
        <f t="shared" si="98"/>
        <v>n.m.</v>
      </c>
      <c r="K387" s="275">
        <f>IFERROR(($C:$C-$D:$D-$N:$N),"N/A")</f>
        <v>11.257999999999999</v>
      </c>
      <c r="L387" s="100"/>
      <c r="M387" s="341">
        <v>23</v>
      </c>
      <c r="N387" s="85">
        <v>-5</v>
      </c>
      <c r="O387" s="85">
        <v>0</v>
      </c>
      <c r="P387" s="85">
        <v>0</v>
      </c>
      <c r="Q387" s="85">
        <v>-35</v>
      </c>
      <c r="T387" s="291">
        <f t="shared" si="99"/>
        <v>6.258</v>
      </c>
    </row>
    <row r="388" spans="1:21" ht="13">
      <c r="A388" s="247" t="s">
        <v>395</v>
      </c>
      <c r="B388" s="36" t="s">
        <v>48</v>
      </c>
      <c r="C388" s="111">
        <v>0</v>
      </c>
      <c r="D388" s="111">
        <v>0</v>
      </c>
      <c r="E388" s="111">
        <f t="shared" si="96"/>
        <v>0</v>
      </c>
      <c r="G388" s="276"/>
      <c r="H388" s="277"/>
      <c r="I388" s="26"/>
      <c r="J388" s="276"/>
      <c r="K388" s="277"/>
      <c r="L388" s="26"/>
      <c r="M388" s="284"/>
      <c r="N388" s="200"/>
      <c r="O388" s="200"/>
      <c r="P388" s="200"/>
      <c r="Q388" s="200"/>
      <c r="S388" s="292"/>
      <c r="T388" s="293">
        <f t="shared" si="99"/>
        <v>0</v>
      </c>
      <c r="U388" s="292"/>
    </row>
    <row r="389" spans="1:21" ht="13">
      <c r="A389" s="26" t="s">
        <v>396</v>
      </c>
      <c r="B389" s="34" t="s">
        <v>50</v>
      </c>
      <c r="C389" s="324">
        <v>-25.690011444609802</v>
      </c>
      <c r="D389" s="77">
        <v>0</v>
      </c>
      <c r="E389" s="324">
        <f t="shared" si="96"/>
        <v>-25.690011444609802</v>
      </c>
      <c r="G389" s="274" t="str">
        <f t="shared" si="97"/>
        <v>n.m.</v>
      </c>
      <c r="H389" s="275">
        <f t="shared" ref="H389:H397" si="100">IFERROR(($C:$C-$N:$N),"N/A")</f>
        <v>-27.690011444609802</v>
      </c>
      <c r="I389" s="100"/>
      <c r="J389" s="274" t="str">
        <f t="shared" si="98"/>
        <v>n.m.</v>
      </c>
      <c r="K389" s="275">
        <f t="shared" ref="K389:K397" si="101">IFERROR(($C:$C-$D:$D-$N:$N),"N/A")</f>
        <v>-27.690011444609802</v>
      </c>
      <c r="L389" s="100"/>
      <c r="M389" s="341">
        <v>23</v>
      </c>
      <c r="N389" s="113">
        <v>2</v>
      </c>
      <c r="O389" s="113">
        <v>2</v>
      </c>
      <c r="P389" s="113">
        <v>10</v>
      </c>
      <c r="Q389" s="113">
        <v>-22</v>
      </c>
      <c r="T389" s="291">
        <f t="shared" si="99"/>
        <v>-25.690011444609802</v>
      </c>
    </row>
    <row r="390" spans="1:21" ht="13">
      <c r="A390" s="26" t="s">
        <v>397</v>
      </c>
      <c r="B390" s="34" t="s">
        <v>52</v>
      </c>
      <c r="C390" s="324">
        <v>-0.126</v>
      </c>
      <c r="D390" s="77">
        <v>0</v>
      </c>
      <c r="E390" s="324">
        <f t="shared" si="96"/>
        <v>-0.126</v>
      </c>
      <c r="G390" s="274">
        <f t="shared" si="97"/>
        <v>-0.96850000000000003</v>
      </c>
      <c r="H390" s="275">
        <f t="shared" si="100"/>
        <v>3.8740000000000001</v>
      </c>
      <c r="I390" s="100"/>
      <c r="J390" s="274">
        <f t="shared" si="98"/>
        <v>-0.96850000000000003</v>
      </c>
      <c r="K390" s="275">
        <f t="shared" si="101"/>
        <v>3.8740000000000001</v>
      </c>
      <c r="L390" s="100"/>
      <c r="M390" s="341">
        <v>23</v>
      </c>
      <c r="N390" s="113">
        <v>-4</v>
      </c>
      <c r="O390" s="113">
        <v>0</v>
      </c>
      <c r="P390" s="113">
        <v>5</v>
      </c>
      <c r="Q390" s="113">
        <v>-100</v>
      </c>
      <c r="T390" s="291">
        <f t="shared" si="99"/>
        <v>-0.126</v>
      </c>
    </row>
    <row r="391" spans="1:21" ht="13">
      <c r="A391" s="26" t="s">
        <v>398</v>
      </c>
      <c r="B391" s="34" t="s">
        <v>54</v>
      </c>
      <c r="C391" s="324">
        <v>-903</v>
      </c>
      <c r="D391" s="77">
        <v>-903</v>
      </c>
      <c r="E391" s="324">
        <f t="shared" si="96"/>
        <v>0</v>
      </c>
      <c r="G391" s="274">
        <f t="shared" si="97"/>
        <v>3.3333333333334103E-3</v>
      </c>
      <c r="H391" s="275">
        <f t="shared" si="100"/>
        <v>-3</v>
      </c>
      <c r="I391" s="100"/>
      <c r="J391" s="274">
        <f t="shared" si="98"/>
        <v>-1</v>
      </c>
      <c r="K391" s="275">
        <f t="shared" si="101"/>
        <v>900</v>
      </c>
      <c r="L391" s="100"/>
      <c r="M391" s="341">
        <v>23</v>
      </c>
      <c r="N391" s="113">
        <v>-900</v>
      </c>
      <c r="O391" s="113">
        <v>-900</v>
      </c>
      <c r="P391" s="113">
        <v>-900</v>
      </c>
      <c r="Q391" s="113">
        <v>-900</v>
      </c>
      <c r="T391" s="291">
        <f t="shared" si="99"/>
        <v>-903</v>
      </c>
    </row>
    <row r="392" spans="1:21" ht="13">
      <c r="A392" s="26" t="s">
        <v>399</v>
      </c>
      <c r="B392" s="33" t="s">
        <v>56</v>
      </c>
      <c r="C392" s="323">
        <v>-1188.7430039613901</v>
      </c>
      <c r="D392" s="295">
        <v>-917.49348899999995</v>
      </c>
      <c r="E392" s="323">
        <f t="shared" si="96"/>
        <v>-271.2495149613901</v>
      </c>
      <c r="G392" s="272">
        <f t="shared" si="97"/>
        <v>1.4684110879443768E-3</v>
      </c>
      <c r="H392" s="273">
        <f t="shared" si="100"/>
        <v>-1.743003961390059</v>
      </c>
      <c r="I392" s="100"/>
      <c r="J392" s="272">
        <f t="shared" si="98"/>
        <v>-0.77148313819596459</v>
      </c>
      <c r="K392" s="273">
        <f t="shared" si="101"/>
        <v>915.7504850386099</v>
      </c>
      <c r="L392" s="100"/>
      <c r="M392" s="340">
        <v>23</v>
      </c>
      <c r="N392" s="73">
        <v>-1187</v>
      </c>
      <c r="O392" s="73">
        <v>-1190</v>
      </c>
      <c r="P392" s="73">
        <v>-1105</v>
      </c>
      <c r="Q392" s="73">
        <v>-1340</v>
      </c>
      <c r="T392" s="291">
        <f t="shared" si="99"/>
        <v>-1188.7430039613901</v>
      </c>
    </row>
    <row r="393" spans="1:21" ht="13">
      <c r="A393" s="26" t="s">
        <v>400</v>
      </c>
      <c r="B393" s="34" t="s">
        <v>58</v>
      </c>
      <c r="C393" s="324">
        <v>21.4110126048799</v>
      </c>
      <c r="D393" s="77">
        <v>4.6408151778000004</v>
      </c>
      <c r="E393" s="324">
        <f t="shared" si="96"/>
        <v>16.7701974270799</v>
      </c>
      <c r="G393" s="274">
        <f t="shared" si="97"/>
        <v>-0.721934901235326</v>
      </c>
      <c r="H393" s="275">
        <f t="shared" si="100"/>
        <v>-55.5889873951201</v>
      </c>
      <c r="I393" s="100"/>
      <c r="J393" s="274">
        <f t="shared" si="98"/>
        <v>-0.78220522821974159</v>
      </c>
      <c r="K393" s="275">
        <f t="shared" si="101"/>
        <v>-60.2298025729201</v>
      </c>
      <c r="L393" s="100"/>
      <c r="M393" s="341">
        <v>22</v>
      </c>
      <c r="N393" s="113">
        <v>77</v>
      </c>
      <c r="O393" s="113">
        <v>86</v>
      </c>
      <c r="P393" s="113">
        <v>132</v>
      </c>
      <c r="Q393" s="113">
        <v>-44</v>
      </c>
      <c r="T393" s="291">
        <f t="shared" si="99"/>
        <v>21.4110126048799</v>
      </c>
    </row>
    <row r="394" spans="1:21" ht="13">
      <c r="A394" s="26" t="s">
        <v>401</v>
      </c>
      <c r="B394" s="34" t="s">
        <v>60</v>
      </c>
      <c r="C394" s="324">
        <v>0.105</v>
      </c>
      <c r="D394" s="77">
        <v>0</v>
      </c>
      <c r="E394" s="324">
        <f t="shared" si="96"/>
        <v>0.105</v>
      </c>
      <c r="G394" s="274" t="str">
        <f t="shared" si="97"/>
        <v>n.m.</v>
      </c>
      <c r="H394" s="275">
        <f t="shared" si="100"/>
        <v>3.105</v>
      </c>
      <c r="I394" s="100"/>
      <c r="J394" s="274" t="str">
        <f t="shared" si="98"/>
        <v>n.m.</v>
      </c>
      <c r="K394" s="275">
        <f t="shared" si="101"/>
        <v>3.105</v>
      </c>
      <c r="L394" s="100"/>
      <c r="M394" s="341">
        <v>21</v>
      </c>
      <c r="N394" s="113">
        <v>-3</v>
      </c>
      <c r="O394" s="113">
        <v>0</v>
      </c>
      <c r="P394" s="113">
        <v>0</v>
      </c>
      <c r="Q394" s="113">
        <v>-55</v>
      </c>
      <c r="T394" s="291">
        <f t="shared" si="99"/>
        <v>0.105</v>
      </c>
    </row>
    <row r="395" spans="1:21" ht="13">
      <c r="A395" s="26" t="s">
        <v>402</v>
      </c>
      <c r="B395" s="33" t="s">
        <v>62</v>
      </c>
      <c r="C395" s="323">
        <v>-1167.2269913565101</v>
      </c>
      <c r="D395" s="295">
        <v>-912.8526738221999</v>
      </c>
      <c r="E395" s="323">
        <f t="shared" si="96"/>
        <v>-254.37431753431019</v>
      </c>
      <c r="G395" s="272">
        <f t="shared" si="97"/>
        <v>4.5902322004041318E-2</v>
      </c>
      <c r="H395" s="273">
        <f t="shared" si="100"/>
        <v>-51.226991356510098</v>
      </c>
      <c r="I395" s="100"/>
      <c r="J395" s="272">
        <f t="shared" si="98"/>
        <v>-0.77206602371477584</v>
      </c>
      <c r="K395" s="273">
        <f t="shared" si="101"/>
        <v>861.62568246568981</v>
      </c>
      <c r="L395" s="100"/>
      <c r="M395" s="340">
        <v>23</v>
      </c>
      <c r="N395" s="73">
        <v>-1116</v>
      </c>
      <c r="O395" s="73">
        <v>-1113</v>
      </c>
      <c r="P395" s="73">
        <v>-1019</v>
      </c>
      <c r="Q395" s="73">
        <v>-1238</v>
      </c>
      <c r="T395" s="291">
        <f t="shared" si="99"/>
        <v>-1167.2269913565101</v>
      </c>
    </row>
    <row r="396" spans="1:21" ht="13">
      <c r="A396" s="26" t="s">
        <v>403</v>
      </c>
      <c r="B396" s="34" t="s">
        <v>64</v>
      </c>
      <c r="C396" s="324">
        <v>127.592545024747</v>
      </c>
      <c r="D396" s="77">
        <v>125</v>
      </c>
      <c r="E396" s="324">
        <f t="shared" si="96"/>
        <v>2.5925450247469968</v>
      </c>
      <c r="G396" s="274" t="str">
        <f t="shared" si="97"/>
        <v>n.m.</v>
      </c>
      <c r="H396" s="275">
        <f t="shared" si="100"/>
        <v>131.59254502474698</v>
      </c>
      <c r="I396" s="100"/>
      <c r="J396" s="274" t="str">
        <f t="shared" si="98"/>
        <v>n.m.</v>
      </c>
      <c r="K396" s="275">
        <f t="shared" si="101"/>
        <v>6.5925450247469968</v>
      </c>
      <c r="L396" s="100"/>
      <c r="M396" s="341">
        <v>23</v>
      </c>
      <c r="N396" s="113">
        <v>-4</v>
      </c>
      <c r="O396" s="113">
        <v>0</v>
      </c>
      <c r="P396" s="113">
        <v>32</v>
      </c>
      <c r="Q396" s="113">
        <v>-82</v>
      </c>
      <c r="T396" s="291">
        <f t="shared" si="99"/>
        <v>127.592545024747</v>
      </c>
    </row>
    <row r="397" spans="1:21" ht="13">
      <c r="A397" s="26" t="s">
        <v>404</v>
      </c>
      <c r="B397" s="41" t="s">
        <v>66</v>
      </c>
      <c r="C397" s="88">
        <v>-1039.63444633176</v>
      </c>
      <c r="D397" s="297">
        <v>-787.8526738221999</v>
      </c>
      <c r="E397" s="88">
        <f t="shared" si="96"/>
        <v>-251.78177250956014</v>
      </c>
      <c r="G397" s="278">
        <f t="shared" si="97"/>
        <v>-7.092542776428945E-2</v>
      </c>
      <c r="H397" s="279">
        <f t="shared" si="100"/>
        <v>79.365553668239954</v>
      </c>
      <c r="I397" s="100"/>
      <c r="J397" s="278">
        <f t="shared" si="98"/>
        <v>-0.77499394771263619</v>
      </c>
      <c r="K397" s="279">
        <f t="shared" si="101"/>
        <v>867.21822749043986</v>
      </c>
      <c r="L397" s="100"/>
      <c r="M397" s="342">
        <v>23</v>
      </c>
      <c r="N397" s="74">
        <v>-1119</v>
      </c>
      <c r="O397" s="74">
        <v>-1113</v>
      </c>
      <c r="P397" s="74">
        <v>-1019</v>
      </c>
      <c r="Q397" s="74">
        <v>-1249</v>
      </c>
      <c r="T397" s="291">
        <f t="shared" si="99"/>
        <v>-1039.63444633176</v>
      </c>
    </row>
    <row r="398" spans="1:21" ht="13">
      <c r="A398" s="26"/>
      <c r="B398" s="137"/>
    </row>
    <row r="400" spans="1:21" ht="13">
      <c r="B400" s="26"/>
    </row>
  </sheetData>
  <conditionalFormatting sqref="H21">
    <cfRule type="iconSet" priority="316">
      <iconSet iconSet="3Arrows">
        <cfvo type="percent" val="0"/>
        <cfvo type="num" val="-7"/>
        <cfvo type="num" val="7"/>
      </iconSet>
    </cfRule>
  </conditionalFormatting>
  <conditionalFormatting sqref="H22 H24:H25 H27:H35">
    <cfRule type="iconSet" priority="315">
      <iconSet iconSet="3Arrows">
        <cfvo type="percent" val="0"/>
        <cfvo type="num" val="-7"/>
        <cfvo type="num" val="7"/>
      </iconSet>
    </cfRule>
  </conditionalFormatting>
  <conditionalFormatting sqref="H23">
    <cfRule type="iconSet" priority="314">
      <iconSet iconSet="3Arrows">
        <cfvo type="percent" val="0"/>
        <cfvo type="num" val="-7"/>
        <cfvo type="num" val="7"/>
      </iconSet>
    </cfRule>
  </conditionalFormatting>
  <conditionalFormatting sqref="H26">
    <cfRule type="iconSet" priority="313">
      <iconSet iconSet="3Arrows">
        <cfvo type="percent" val="0"/>
        <cfvo type="num" val="-7"/>
        <cfvo type="num" val="7"/>
      </iconSet>
    </cfRule>
  </conditionalFormatting>
  <conditionalFormatting sqref="K21">
    <cfRule type="iconSet" priority="312">
      <iconSet iconSet="3Arrows">
        <cfvo type="percent" val="0"/>
        <cfvo type="num" val="-7"/>
        <cfvo type="num" val="7"/>
      </iconSet>
    </cfRule>
  </conditionalFormatting>
  <conditionalFormatting sqref="K22 K24:K25 K27:K35">
    <cfRule type="iconSet" priority="311">
      <iconSet iconSet="3Arrows">
        <cfvo type="percent" val="0"/>
        <cfvo type="num" val="-7"/>
        <cfvo type="num" val="7"/>
      </iconSet>
    </cfRule>
  </conditionalFormatting>
  <conditionalFormatting sqref="K36">
    <cfRule type="iconSet" priority="310">
      <iconSet iconSet="3Arrows">
        <cfvo type="percent" val="0"/>
        <cfvo type="num" val="-7"/>
        <cfvo type="num" val="7"/>
      </iconSet>
    </cfRule>
  </conditionalFormatting>
  <conditionalFormatting sqref="K23">
    <cfRule type="iconSet" priority="309">
      <iconSet iconSet="3Arrows">
        <cfvo type="percent" val="0"/>
        <cfvo type="num" val="-7"/>
        <cfvo type="num" val="7"/>
      </iconSet>
    </cfRule>
  </conditionalFormatting>
  <conditionalFormatting sqref="K26">
    <cfRule type="iconSet" priority="308">
      <iconSet iconSet="3Arrows">
        <cfvo type="percent" val="0"/>
        <cfvo type="num" val="-7"/>
        <cfvo type="num" val="7"/>
      </iconSet>
    </cfRule>
  </conditionalFormatting>
  <conditionalFormatting sqref="K48">
    <cfRule type="iconSet" priority="277">
      <iconSet iconSet="3Arrows">
        <cfvo type="percent" val="0"/>
        <cfvo type="num" val="-7"/>
        <cfvo type="num" val="7"/>
      </iconSet>
    </cfRule>
  </conditionalFormatting>
  <conditionalFormatting sqref="K49">
    <cfRule type="iconSet" priority="247">
      <iconSet iconSet="3Arrows">
        <cfvo type="percent" val="0"/>
        <cfvo type="num" val="-7"/>
        <cfvo type="num" val="7"/>
      </iconSet>
    </cfRule>
  </conditionalFormatting>
  <conditionalFormatting sqref="K50">
    <cfRule type="iconSet" priority="245">
      <iconSet iconSet="3Arrows">
        <cfvo type="percent" val="0"/>
        <cfvo type="num" val="-7"/>
        <cfvo type="num" val="7"/>
      </iconSet>
    </cfRule>
  </conditionalFormatting>
  <conditionalFormatting sqref="H48">
    <cfRule type="iconSet" priority="152">
      <iconSet iconSet="3Arrows">
        <cfvo type="percent" val="0"/>
        <cfvo type="num" val="-7"/>
        <cfvo type="num" val="7"/>
      </iconSet>
    </cfRule>
  </conditionalFormatting>
  <conditionalFormatting sqref="H49">
    <cfRule type="iconSet" priority="151">
      <iconSet iconSet="3Arrows">
        <cfvo type="percent" val="0"/>
        <cfvo type="num" val="-7"/>
        <cfvo type="num" val="7"/>
      </iconSet>
    </cfRule>
  </conditionalFormatting>
  <conditionalFormatting sqref="H50">
    <cfRule type="iconSet" priority="150">
      <iconSet iconSet="3Arrows">
        <cfvo type="percent" val="0"/>
        <cfvo type="num" val="-7"/>
        <cfvo type="num" val="7"/>
      </iconSet>
    </cfRule>
  </conditionalFormatting>
  <conditionalFormatting sqref="H51:H61">
    <cfRule type="iconSet" priority="149">
      <iconSet iconSet="3Arrows">
        <cfvo type="percent" val="0"/>
        <cfvo type="num" val="-7"/>
        <cfvo type="num" val="7"/>
      </iconSet>
    </cfRule>
  </conditionalFormatting>
  <conditionalFormatting sqref="K51:K61">
    <cfRule type="iconSet" priority="148">
      <iconSet iconSet="3Arrows">
        <cfvo type="percent" val="0"/>
        <cfvo type="num" val="-7"/>
        <cfvo type="num" val="7"/>
      </iconSet>
    </cfRule>
  </conditionalFormatting>
  <conditionalFormatting sqref="H68">
    <cfRule type="iconSet" priority="147">
      <iconSet iconSet="3Arrows">
        <cfvo type="percent" val="0"/>
        <cfvo type="num" val="-7"/>
        <cfvo type="num" val="7"/>
      </iconSet>
    </cfRule>
  </conditionalFormatting>
  <conditionalFormatting sqref="H69:H80">
    <cfRule type="iconSet" priority="146">
      <iconSet iconSet="3Arrows">
        <cfvo type="percent" val="0"/>
        <cfvo type="num" val="-7"/>
        <cfvo type="num" val="7"/>
      </iconSet>
    </cfRule>
  </conditionalFormatting>
  <conditionalFormatting sqref="H87">
    <cfRule type="iconSet" priority="145">
      <iconSet iconSet="3Arrows">
        <cfvo type="percent" val="0"/>
        <cfvo type="num" val="-7"/>
        <cfvo type="num" val="7"/>
      </iconSet>
    </cfRule>
  </conditionalFormatting>
  <conditionalFormatting sqref="H90:H100">
    <cfRule type="iconSet" priority="144">
      <iconSet iconSet="3Arrows">
        <cfvo type="percent" val="0"/>
        <cfvo type="num" val="-7"/>
        <cfvo type="num" val="7"/>
      </iconSet>
    </cfRule>
  </conditionalFormatting>
  <conditionalFormatting sqref="H108">
    <cfRule type="iconSet" priority="143">
      <iconSet iconSet="3Arrows">
        <cfvo type="percent" val="0"/>
        <cfvo type="num" val="-7"/>
        <cfvo type="num" val="7"/>
      </iconSet>
    </cfRule>
  </conditionalFormatting>
  <conditionalFormatting sqref="H111:H121">
    <cfRule type="iconSet" priority="142">
      <iconSet iconSet="3Arrows">
        <cfvo type="percent" val="0"/>
        <cfvo type="num" val="-7"/>
        <cfvo type="num" val="7"/>
      </iconSet>
    </cfRule>
  </conditionalFormatting>
  <conditionalFormatting sqref="H151">
    <cfRule type="iconSet" priority="141">
      <iconSet iconSet="3Arrows">
        <cfvo type="percent" val="0"/>
        <cfvo type="num" val="-7"/>
        <cfvo type="num" val="7"/>
      </iconSet>
    </cfRule>
  </conditionalFormatting>
  <conditionalFormatting sqref="H154:H164">
    <cfRule type="iconSet" priority="140">
      <iconSet iconSet="3Arrows">
        <cfvo type="percent" val="0"/>
        <cfvo type="num" val="-7"/>
        <cfvo type="num" val="7"/>
      </iconSet>
    </cfRule>
  </conditionalFormatting>
  <conditionalFormatting sqref="H171">
    <cfRule type="iconSet" priority="139">
      <iconSet iconSet="3Arrows">
        <cfvo type="percent" val="0"/>
        <cfvo type="num" val="-7"/>
        <cfvo type="num" val="7"/>
      </iconSet>
    </cfRule>
  </conditionalFormatting>
  <conditionalFormatting sqref="H174:H184">
    <cfRule type="iconSet" priority="138">
      <iconSet iconSet="3Arrows">
        <cfvo type="percent" val="0"/>
        <cfvo type="num" val="-7"/>
        <cfvo type="num" val="7"/>
      </iconSet>
    </cfRule>
  </conditionalFormatting>
  <conditionalFormatting sqref="H191">
    <cfRule type="iconSet" priority="137">
      <iconSet iconSet="3Arrows">
        <cfvo type="percent" val="0"/>
        <cfvo type="num" val="-7"/>
        <cfvo type="num" val="7"/>
      </iconSet>
    </cfRule>
  </conditionalFormatting>
  <conditionalFormatting sqref="H192:H203">
    <cfRule type="iconSet" priority="136">
      <iconSet iconSet="3Arrows">
        <cfvo type="percent" val="0"/>
        <cfvo type="num" val="-7"/>
        <cfvo type="num" val="7"/>
      </iconSet>
    </cfRule>
  </conditionalFormatting>
  <conditionalFormatting sqref="H211">
    <cfRule type="iconSet" priority="135">
      <iconSet iconSet="3Arrows">
        <cfvo type="percent" val="0"/>
        <cfvo type="num" val="-7"/>
        <cfvo type="num" val="7"/>
      </iconSet>
    </cfRule>
  </conditionalFormatting>
  <conditionalFormatting sqref="H214:H224">
    <cfRule type="iconSet" priority="134">
      <iconSet iconSet="3Arrows">
        <cfvo type="percent" val="0"/>
        <cfvo type="num" val="-7"/>
        <cfvo type="num" val="7"/>
      </iconSet>
    </cfRule>
  </conditionalFormatting>
  <conditionalFormatting sqref="H231">
    <cfRule type="iconSet" priority="133">
      <iconSet iconSet="3Arrows">
        <cfvo type="percent" val="0"/>
        <cfvo type="num" val="-7"/>
        <cfvo type="num" val="7"/>
      </iconSet>
    </cfRule>
  </conditionalFormatting>
  <conditionalFormatting sqref="H234:H244">
    <cfRule type="iconSet" priority="132">
      <iconSet iconSet="3Arrows">
        <cfvo type="percent" val="0"/>
        <cfvo type="num" val="-7"/>
        <cfvo type="num" val="7"/>
      </iconSet>
    </cfRule>
  </conditionalFormatting>
  <conditionalFormatting sqref="H251">
    <cfRule type="iconSet" priority="131">
      <iconSet iconSet="3Arrows">
        <cfvo type="percent" val="0"/>
        <cfvo type="num" val="-7"/>
        <cfvo type="num" val="7"/>
      </iconSet>
    </cfRule>
  </conditionalFormatting>
  <conditionalFormatting sqref="H252 H254:H264">
    <cfRule type="iconSet" priority="130">
      <iconSet iconSet="3Arrows">
        <cfvo type="percent" val="0"/>
        <cfvo type="num" val="-7"/>
        <cfvo type="num" val="7"/>
      </iconSet>
    </cfRule>
  </conditionalFormatting>
  <conditionalFormatting sqref="H276 H279:H287">
    <cfRule type="iconSet" priority="129">
      <iconSet iconSet="3Arrows">
        <cfvo type="percent" val="0"/>
        <cfvo type="num" val="-7"/>
        <cfvo type="num" val="7"/>
      </iconSet>
    </cfRule>
  </conditionalFormatting>
  <conditionalFormatting sqref="H301:H309 H298">
    <cfRule type="iconSet" priority="128">
      <iconSet iconSet="3Arrows">
        <cfvo type="percent" val="0"/>
        <cfvo type="num" val="-7"/>
        <cfvo type="num" val="7"/>
      </iconSet>
    </cfRule>
  </conditionalFormatting>
  <conditionalFormatting sqref="H320 H323:H331">
    <cfRule type="iconSet" priority="127">
      <iconSet iconSet="3Arrows">
        <cfvo type="percent" val="0"/>
        <cfvo type="num" val="-7"/>
        <cfvo type="num" val="7"/>
      </iconSet>
    </cfRule>
  </conditionalFormatting>
  <conditionalFormatting sqref="H342 H345:H353">
    <cfRule type="iconSet" priority="126">
      <iconSet iconSet="3Arrows">
        <cfvo type="percent" val="0"/>
        <cfvo type="num" val="-7"/>
        <cfvo type="num" val="7"/>
      </iconSet>
    </cfRule>
  </conditionalFormatting>
  <conditionalFormatting sqref="H360">
    <cfRule type="iconSet" priority="125">
      <iconSet iconSet="3Arrows">
        <cfvo type="percent" val="0"/>
        <cfvo type="num" val="-7"/>
        <cfvo type="num" val="7"/>
      </iconSet>
    </cfRule>
  </conditionalFormatting>
  <conditionalFormatting sqref="H363:H373">
    <cfRule type="iconSet" priority="124">
      <iconSet iconSet="3Arrows">
        <cfvo type="percent" val="0"/>
        <cfvo type="num" val="-7"/>
        <cfvo type="num" val="7"/>
      </iconSet>
    </cfRule>
  </conditionalFormatting>
  <conditionalFormatting sqref="H386 H389:H397">
    <cfRule type="iconSet" priority="123">
      <iconSet iconSet="3Arrows">
        <cfvo type="percent" val="0"/>
        <cfvo type="num" val="-7"/>
        <cfvo type="num" val="7"/>
      </iconSet>
    </cfRule>
  </conditionalFormatting>
  <conditionalFormatting sqref="H129">
    <cfRule type="iconSet" priority="122">
      <iconSet iconSet="3Arrows">
        <cfvo type="percent" val="0"/>
        <cfvo type="num" val="-7"/>
        <cfvo type="num" val="7"/>
      </iconSet>
    </cfRule>
  </conditionalFormatting>
  <conditionalFormatting sqref="H133:H142">
    <cfRule type="iconSet" priority="121">
      <iconSet iconSet="3Arrows">
        <cfvo type="percent" val="0"/>
        <cfvo type="num" val="-7"/>
        <cfvo type="num" val="7"/>
      </iconSet>
    </cfRule>
  </conditionalFormatting>
  <conditionalFormatting sqref="H143">
    <cfRule type="iconSet" priority="120">
      <iconSet iconSet="3Arrows">
        <cfvo type="percent" val="0"/>
        <cfvo type="num" val="-7"/>
        <cfvo type="num" val="7"/>
      </iconSet>
    </cfRule>
  </conditionalFormatting>
  <conditionalFormatting sqref="K68">
    <cfRule type="iconSet" priority="119">
      <iconSet iconSet="3Arrows">
        <cfvo type="percent" val="0"/>
        <cfvo type="num" val="-7"/>
        <cfvo type="num" val="7"/>
      </iconSet>
    </cfRule>
  </conditionalFormatting>
  <conditionalFormatting sqref="K69:K80">
    <cfRule type="iconSet" priority="118">
      <iconSet iconSet="3Arrows">
        <cfvo type="percent" val="0"/>
        <cfvo type="num" val="-7"/>
        <cfvo type="num" val="7"/>
      </iconSet>
    </cfRule>
  </conditionalFormatting>
  <conditionalFormatting sqref="K87">
    <cfRule type="iconSet" priority="117">
      <iconSet iconSet="3Arrows">
        <cfvo type="percent" val="0"/>
        <cfvo type="num" val="-7"/>
        <cfvo type="num" val="7"/>
      </iconSet>
    </cfRule>
  </conditionalFormatting>
  <conditionalFormatting sqref="K90:K100">
    <cfRule type="iconSet" priority="116">
      <iconSet iconSet="3Arrows">
        <cfvo type="percent" val="0"/>
        <cfvo type="num" val="-7"/>
        <cfvo type="num" val="7"/>
      </iconSet>
    </cfRule>
  </conditionalFormatting>
  <conditionalFormatting sqref="K108">
    <cfRule type="iconSet" priority="115">
      <iconSet iconSet="3Arrows">
        <cfvo type="percent" val="0"/>
        <cfvo type="num" val="-7"/>
        <cfvo type="num" val="7"/>
      </iconSet>
    </cfRule>
  </conditionalFormatting>
  <conditionalFormatting sqref="K111:K121">
    <cfRule type="iconSet" priority="114">
      <iconSet iconSet="3Arrows">
        <cfvo type="percent" val="0"/>
        <cfvo type="num" val="-7"/>
        <cfvo type="num" val="7"/>
      </iconSet>
    </cfRule>
  </conditionalFormatting>
  <conditionalFormatting sqref="K129">
    <cfRule type="iconSet" priority="113">
      <iconSet iconSet="3Arrows">
        <cfvo type="percent" val="0"/>
        <cfvo type="num" val="-7"/>
        <cfvo type="num" val="7"/>
      </iconSet>
    </cfRule>
  </conditionalFormatting>
  <conditionalFormatting sqref="K133:K143">
    <cfRule type="iconSet" priority="112">
      <iconSet iconSet="3Arrows">
        <cfvo type="percent" val="0"/>
        <cfvo type="num" val="-7"/>
        <cfvo type="num" val="7"/>
      </iconSet>
    </cfRule>
  </conditionalFormatting>
  <conditionalFormatting sqref="K151">
    <cfRule type="iconSet" priority="111">
      <iconSet iconSet="3Arrows">
        <cfvo type="percent" val="0"/>
        <cfvo type="num" val="-7"/>
        <cfvo type="num" val="7"/>
      </iconSet>
    </cfRule>
  </conditionalFormatting>
  <conditionalFormatting sqref="K154:K164">
    <cfRule type="iconSet" priority="110">
      <iconSet iconSet="3Arrows">
        <cfvo type="percent" val="0"/>
        <cfvo type="num" val="-7"/>
        <cfvo type="num" val="7"/>
      </iconSet>
    </cfRule>
  </conditionalFormatting>
  <conditionalFormatting sqref="K171">
    <cfRule type="iconSet" priority="109">
      <iconSet iconSet="3Arrows">
        <cfvo type="percent" val="0"/>
        <cfvo type="num" val="-7"/>
        <cfvo type="num" val="7"/>
      </iconSet>
    </cfRule>
  </conditionalFormatting>
  <conditionalFormatting sqref="K174:K184">
    <cfRule type="iconSet" priority="108">
      <iconSet iconSet="3Arrows">
        <cfvo type="percent" val="0"/>
        <cfvo type="num" val="-7"/>
        <cfvo type="num" val="7"/>
      </iconSet>
    </cfRule>
  </conditionalFormatting>
  <conditionalFormatting sqref="K191">
    <cfRule type="iconSet" priority="107">
      <iconSet iconSet="3Arrows">
        <cfvo type="percent" val="0"/>
        <cfvo type="num" val="-7"/>
        <cfvo type="num" val="7"/>
      </iconSet>
    </cfRule>
  </conditionalFormatting>
  <conditionalFormatting sqref="K192:K203">
    <cfRule type="iconSet" priority="106">
      <iconSet iconSet="3Arrows">
        <cfvo type="percent" val="0"/>
        <cfvo type="num" val="-7"/>
        <cfvo type="num" val="7"/>
      </iconSet>
    </cfRule>
  </conditionalFormatting>
  <conditionalFormatting sqref="K211">
    <cfRule type="iconSet" priority="105">
      <iconSet iconSet="3Arrows">
        <cfvo type="percent" val="0"/>
        <cfvo type="num" val="-7"/>
        <cfvo type="num" val="7"/>
      </iconSet>
    </cfRule>
  </conditionalFormatting>
  <conditionalFormatting sqref="K214:K224">
    <cfRule type="iconSet" priority="104">
      <iconSet iconSet="3Arrows">
        <cfvo type="percent" val="0"/>
        <cfvo type="num" val="-7"/>
        <cfvo type="num" val="7"/>
      </iconSet>
    </cfRule>
  </conditionalFormatting>
  <conditionalFormatting sqref="K231">
    <cfRule type="iconSet" priority="103">
      <iconSet iconSet="3Arrows">
        <cfvo type="percent" val="0"/>
        <cfvo type="num" val="-7"/>
        <cfvo type="num" val="7"/>
      </iconSet>
    </cfRule>
  </conditionalFormatting>
  <conditionalFormatting sqref="K234:K244">
    <cfRule type="iconSet" priority="102">
      <iconSet iconSet="3Arrows">
        <cfvo type="percent" val="0"/>
        <cfvo type="num" val="-7"/>
        <cfvo type="num" val="7"/>
      </iconSet>
    </cfRule>
  </conditionalFormatting>
  <conditionalFormatting sqref="K251">
    <cfRule type="iconSet" priority="101">
      <iconSet iconSet="3Arrows">
        <cfvo type="percent" val="0"/>
        <cfvo type="num" val="-7"/>
        <cfvo type="num" val="7"/>
      </iconSet>
    </cfRule>
  </conditionalFormatting>
  <conditionalFormatting sqref="K252 K254:K264">
    <cfRule type="iconSet" priority="100">
      <iconSet iconSet="3Arrows">
        <cfvo type="percent" val="0"/>
        <cfvo type="num" val="-7"/>
        <cfvo type="num" val="7"/>
      </iconSet>
    </cfRule>
  </conditionalFormatting>
  <conditionalFormatting sqref="K276 K279:K287">
    <cfRule type="iconSet" priority="99">
      <iconSet iconSet="3Arrows">
        <cfvo type="percent" val="0"/>
        <cfvo type="num" val="-7"/>
        <cfvo type="num" val="7"/>
      </iconSet>
    </cfRule>
  </conditionalFormatting>
  <conditionalFormatting sqref="K301:K309 K298">
    <cfRule type="iconSet" priority="98">
      <iconSet iconSet="3Arrows">
        <cfvo type="percent" val="0"/>
        <cfvo type="num" val="-7"/>
        <cfvo type="num" val="7"/>
      </iconSet>
    </cfRule>
  </conditionalFormatting>
  <conditionalFormatting sqref="K320 K323:K331">
    <cfRule type="iconSet" priority="97">
      <iconSet iconSet="3Arrows">
        <cfvo type="percent" val="0"/>
        <cfvo type="num" val="-7"/>
        <cfvo type="num" val="7"/>
      </iconSet>
    </cfRule>
  </conditionalFormatting>
  <conditionalFormatting sqref="K342 K345:K353">
    <cfRule type="iconSet" priority="96">
      <iconSet iconSet="3Arrows">
        <cfvo type="percent" val="0"/>
        <cfvo type="num" val="-7"/>
        <cfvo type="num" val="7"/>
      </iconSet>
    </cfRule>
  </conditionalFormatting>
  <conditionalFormatting sqref="K360">
    <cfRule type="iconSet" priority="95">
      <iconSet iconSet="3Arrows">
        <cfvo type="percent" val="0"/>
        <cfvo type="num" val="-7"/>
        <cfvo type="num" val="7"/>
      </iconSet>
    </cfRule>
  </conditionalFormatting>
  <conditionalFormatting sqref="K363:K373">
    <cfRule type="iconSet" priority="94">
      <iconSet iconSet="3Arrows">
        <cfvo type="percent" val="0"/>
        <cfvo type="num" val="-7"/>
        <cfvo type="num" val="7"/>
      </iconSet>
    </cfRule>
  </conditionalFormatting>
  <conditionalFormatting sqref="K386 K389:K397">
    <cfRule type="iconSet" priority="93">
      <iconSet iconSet="3Arrows">
        <cfvo type="percent" val="0"/>
        <cfvo type="num" val="-7"/>
        <cfvo type="num" val="7"/>
      </iconSet>
    </cfRule>
  </conditionalFormatting>
  <conditionalFormatting sqref="H89">
    <cfRule type="iconSet" priority="90">
      <iconSet iconSet="3Arrows">
        <cfvo type="percent" val="0"/>
        <cfvo type="num" val="-7"/>
        <cfvo type="num" val="7"/>
      </iconSet>
    </cfRule>
  </conditionalFormatting>
  <conditionalFormatting sqref="K89">
    <cfRule type="iconSet" priority="89">
      <iconSet iconSet="3Arrows">
        <cfvo type="percent" val="0"/>
        <cfvo type="num" val="-7"/>
        <cfvo type="num" val="7"/>
      </iconSet>
    </cfRule>
  </conditionalFormatting>
  <conditionalFormatting sqref="H88">
    <cfRule type="iconSet" priority="92">
      <iconSet iconSet="3Arrows">
        <cfvo type="percent" val="0"/>
        <cfvo type="num" val="-7"/>
        <cfvo type="num" val="7"/>
      </iconSet>
    </cfRule>
  </conditionalFormatting>
  <conditionalFormatting sqref="K88">
    <cfRule type="iconSet" priority="91">
      <iconSet iconSet="3Arrows">
        <cfvo type="percent" val="0"/>
        <cfvo type="num" val="-7"/>
        <cfvo type="num" val="7"/>
      </iconSet>
    </cfRule>
  </conditionalFormatting>
  <conditionalFormatting sqref="H110">
    <cfRule type="iconSet" priority="86">
      <iconSet iconSet="3Arrows">
        <cfvo type="percent" val="0"/>
        <cfvo type="num" val="-7"/>
        <cfvo type="num" val="7"/>
      </iconSet>
    </cfRule>
  </conditionalFormatting>
  <conditionalFormatting sqref="K110">
    <cfRule type="iconSet" priority="85">
      <iconSet iconSet="3Arrows">
        <cfvo type="percent" val="0"/>
        <cfvo type="num" val="-7"/>
        <cfvo type="num" val="7"/>
      </iconSet>
    </cfRule>
  </conditionalFormatting>
  <conditionalFormatting sqref="H109">
    <cfRule type="iconSet" priority="88">
      <iconSet iconSet="3Arrows">
        <cfvo type="percent" val="0"/>
        <cfvo type="num" val="-7"/>
        <cfvo type="num" val="7"/>
      </iconSet>
    </cfRule>
  </conditionalFormatting>
  <conditionalFormatting sqref="K109">
    <cfRule type="iconSet" priority="87">
      <iconSet iconSet="3Arrows">
        <cfvo type="percent" val="0"/>
        <cfvo type="num" val="-7"/>
        <cfvo type="num" val="7"/>
      </iconSet>
    </cfRule>
  </conditionalFormatting>
  <conditionalFormatting sqref="H132">
    <cfRule type="iconSet" priority="84">
      <iconSet iconSet="3Arrows">
        <cfvo type="percent" val="0"/>
        <cfvo type="num" val="-7"/>
        <cfvo type="num" val="7"/>
      </iconSet>
    </cfRule>
  </conditionalFormatting>
  <conditionalFormatting sqref="K132">
    <cfRule type="iconSet" priority="83">
      <iconSet iconSet="3Arrows">
        <cfvo type="percent" val="0"/>
        <cfvo type="num" val="-7"/>
        <cfvo type="num" val="7"/>
      </iconSet>
    </cfRule>
  </conditionalFormatting>
  <conditionalFormatting sqref="H130">
    <cfRule type="iconSet" priority="82">
      <iconSet iconSet="3Arrows">
        <cfvo type="percent" val="0"/>
        <cfvo type="num" val="-7"/>
        <cfvo type="num" val="7"/>
      </iconSet>
    </cfRule>
  </conditionalFormatting>
  <conditionalFormatting sqref="K130">
    <cfRule type="iconSet" priority="81">
      <iconSet iconSet="3Arrows">
        <cfvo type="percent" val="0"/>
        <cfvo type="num" val="-7"/>
        <cfvo type="num" val="7"/>
      </iconSet>
    </cfRule>
  </conditionalFormatting>
  <conditionalFormatting sqref="H131">
    <cfRule type="iconSet" priority="80">
      <iconSet iconSet="3Arrows">
        <cfvo type="percent" val="0"/>
        <cfvo type="num" val="-7"/>
        <cfvo type="num" val="7"/>
      </iconSet>
    </cfRule>
  </conditionalFormatting>
  <conditionalFormatting sqref="K131">
    <cfRule type="iconSet" priority="79">
      <iconSet iconSet="3Arrows">
        <cfvo type="percent" val="0"/>
        <cfvo type="num" val="-7"/>
        <cfvo type="num" val="7"/>
      </iconSet>
    </cfRule>
  </conditionalFormatting>
  <conditionalFormatting sqref="H153">
    <cfRule type="iconSet" priority="78">
      <iconSet iconSet="3Arrows">
        <cfvo type="percent" val="0"/>
        <cfvo type="num" val="-7"/>
        <cfvo type="num" val="7"/>
      </iconSet>
    </cfRule>
  </conditionalFormatting>
  <conditionalFormatting sqref="K153">
    <cfRule type="iconSet" priority="77">
      <iconSet iconSet="3Arrows">
        <cfvo type="percent" val="0"/>
        <cfvo type="num" val="-7"/>
        <cfvo type="num" val="7"/>
      </iconSet>
    </cfRule>
  </conditionalFormatting>
  <conditionalFormatting sqref="H152">
    <cfRule type="iconSet" priority="76">
      <iconSet iconSet="3Arrows">
        <cfvo type="percent" val="0"/>
        <cfvo type="num" val="-7"/>
        <cfvo type="num" val="7"/>
      </iconSet>
    </cfRule>
  </conditionalFormatting>
  <conditionalFormatting sqref="K152">
    <cfRule type="iconSet" priority="75">
      <iconSet iconSet="3Arrows">
        <cfvo type="percent" val="0"/>
        <cfvo type="num" val="-7"/>
        <cfvo type="num" val="7"/>
      </iconSet>
    </cfRule>
  </conditionalFormatting>
  <conditionalFormatting sqref="H173">
    <cfRule type="iconSet" priority="74">
      <iconSet iconSet="3Arrows">
        <cfvo type="percent" val="0"/>
        <cfvo type="num" val="-7"/>
        <cfvo type="num" val="7"/>
      </iconSet>
    </cfRule>
  </conditionalFormatting>
  <conditionalFormatting sqref="K173">
    <cfRule type="iconSet" priority="73">
      <iconSet iconSet="3Arrows">
        <cfvo type="percent" val="0"/>
        <cfvo type="num" val="-7"/>
        <cfvo type="num" val="7"/>
      </iconSet>
    </cfRule>
  </conditionalFormatting>
  <conditionalFormatting sqref="H172">
    <cfRule type="iconSet" priority="72">
      <iconSet iconSet="3Arrows">
        <cfvo type="percent" val="0"/>
        <cfvo type="num" val="-7"/>
        <cfvo type="num" val="7"/>
      </iconSet>
    </cfRule>
  </conditionalFormatting>
  <conditionalFormatting sqref="K172">
    <cfRule type="iconSet" priority="71">
      <iconSet iconSet="3Arrows">
        <cfvo type="percent" val="0"/>
        <cfvo type="num" val="-7"/>
        <cfvo type="num" val="7"/>
      </iconSet>
    </cfRule>
  </conditionalFormatting>
  <conditionalFormatting sqref="H213">
    <cfRule type="iconSet" priority="70">
      <iconSet iconSet="3Arrows">
        <cfvo type="percent" val="0"/>
        <cfvo type="num" val="-7"/>
        <cfvo type="num" val="7"/>
      </iconSet>
    </cfRule>
  </conditionalFormatting>
  <conditionalFormatting sqref="K213">
    <cfRule type="iconSet" priority="69">
      <iconSet iconSet="3Arrows">
        <cfvo type="percent" val="0"/>
        <cfvo type="num" val="-7"/>
        <cfvo type="num" val="7"/>
      </iconSet>
    </cfRule>
  </conditionalFormatting>
  <conditionalFormatting sqref="H212">
    <cfRule type="iconSet" priority="68">
      <iconSet iconSet="3Arrows">
        <cfvo type="percent" val="0"/>
        <cfvo type="num" val="-7"/>
        <cfvo type="num" val="7"/>
      </iconSet>
    </cfRule>
  </conditionalFormatting>
  <conditionalFormatting sqref="K212">
    <cfRule type="iconSet" priority="67">
      <iconSet iconSet="3Arrows">
        <cfvo type="percent" val="0"/>
        <cfvo type="num" val="-7"/>
        <cfvo type="num" val="7"/>
      </iconSet>
    </cfRule>
  </conditionalFormatting>
  <conditionalFormatting sqref="H233">
    <cfRule type="iconSet" priority="66">
      <iconSet iconSet="3Arrows">
        <cfvo type="percent" val="0"/>
        <cfvo type="num" val="-7"/>
        <cfvo type="num" val="7"/>
      </iconSet>
    </cfRule>
  </conditionalFormatting>
  <conditionalFormatting sqref="K233">
    <cfRule type="iconSet" priority="65">
      <iconSet iconSet="3Arrows">
        <cfvo type="percent" val="0"/>
        <cfvo type="num" val="-7"/>
        <cfvo type="num" val="7"/>
      </iconSet>
    </cfRule>
  </conditionalFormatting>
  <conditionalFormatting sqref="H232">
    <cfRule type="iconSet" priority="64">
      <iconSet iconSet="3Arrows">
        <cfvo type="percent" val="0"/>
        <cfvo type="num" val="-7"/>
        <cfvo type="num" val="7"/>
      </iconSet>
    </cfRule>
  </conditionalFormatting>
  <conditionalFormatting sqref="K232">
    <cfRule type="iconSet" priority="63">
      <iconSet iconSet="3Arrows">
        <cfvo type="percent" val="0"/>
        <cfvo type="num" val="-7"/>
        <cfvo type="num" val="7"/>
      </iconSet>
    </cfRule>
  </conditionalFormatting>
  <conditionalFormatting sqref="H253">
    <cfRule type="iconSet" priority="62">
      <iconSet iconSet="3Arrows">
        <cfvo type="percent" val="0"/>
        <cfvo type="num" val="-7"/>
        <cfvo type="num" val="7"/>
      </iconSet>
    </cfRule>
  </conditionalFormatting>
  <conditionalFormatting sqref="K253">
    <cfRule type="iconSet" priority="61">
      <iconSet iconSet="3Arrows">
        <cfvo type="percent" val="0"/>
        <cfvo type="num" val="-7"/>
        <cfvo type="num" val="7"/>
      </iconSet>
    </cfRule>
  </conditionalFormatting>
  <conditionalFormatting sqref="H272">
    <cfRule type="iconSet" priority="60">
      <iconSet iconSet="3Arrows">
        <cfvo type="percent" val="0"/>
        <cfvo type="num" val="-7"/>
        <cfvo type="num" val="7"/>
      </iconSet>
    </cfRule>
  </conditionalFormatting>
  <conditionalFormatting sqref="K272">
    <cfRule type="iconSet" priority="59">
      <iconSet iconSet="3Arrows">
        <cfvo type="percent" val="0"/>
        <cfvo type="num" val="-7"/>
        <cfvo type="num" val="7"/>
      </iconSet>
    </cfRule>
  </conditionalFormatting>
  <conditionalFormatting sqref="H273">
    <cfRule type="iconSet" priority="58">
      <iconSet iconSet="3Arrows">
        <cfvo type="percent" val="0"/>
        <cfvo type="num" val="-7"/>
        <cfvo type="num" val="7"/>
      </iconSet>
    </cfRule>
  </conditionalFormatting>
  <conditionalFormatting sqref="K273">
    <cfRule type="iconSet" priority="57">
      <iconSet iconSet="3Arrows">
        <cfvo type="percent" val="0"/>
        <cfvo type="num" val="-7"/>
        <cfvo type="num" val="7"/>
      </iconSet>
    </cfRule>
  </conditionalFormatting>
  <conditionalFormatting sqref="H316">
    <cfRule type="iconSet" priority="56">
      <iconSet iconSet="3Arrows">
        <cfvo type="percent" val="0"/>
        <cfvo type="num" val="-7"/>
        <cfvo type="num" val="7"/>
      </iconSet>
    </cfRule>
  </conditionalFormatting>
  <conditionalFormatting sqref="K316">
    <cfRule type="iconSet" priority="55">
      <iconSet iconSet="3Arrows">
        <cfvo type="percent" val="0"/>
        <cfvo type="num" val="-7"/>
        <cfvo type="num" val="7"/>
      </iconSet>
    </cfRule>
  </conditionalFormatting>
  <conditionalFormatting sqref="H317">
    <cfRule type="iconSet" priority="54">
      <iconSet iconSet="3Arrows">
        <cfvo type="percent" val="0"/>
        <cfvo type="num" val="-7"/>
        <cfvo type="num" val="7"/>
      </iconSet>
    </cfRule>
  </conditionalFormatting>
  <conditionalFormatting sqref="K317">
    <cfRule type="iconSet" priority="53">
      <iconSet iconSet="3Arrows">
        <cfvo type="percent" val="0"/>
        <cfvo type="num" val="-7"/>
        <cfvo type="num" val="7"/>
      </iconSet>
    </cfRule>
  </conditionalFormatting>
  <conditionalFormatting sqref="H338">
    <cfRule type="iconSet" priority="52">
      <iconSet iconSet="3Arrows">
        <cfvo type="percent" val="0"/>
        <cfvo type="num" val="-7"/>
        <cfvo type="num" val="7"/>
      </iconSet>
    </cfRule>
  </conditionalFormatting>
  <conditionalFormatting sqref="K338">
    <cfRule type="iconSet" priority="51">
      <iconSet iconSet="3Arrows">
        <cfvo type="percent" val="0"/>
        <cfvo type="num" val="-7"/>
        <cfvo type="num" val="7"/>
      </iconSet>
    </cfRule>
  </conditionalFormatting>
  <conditionalFormatting sqref="H339">
    <cfRule type="iconSet" priority="50">
      <iconSet iconSet="3Arrows">
        <cfvo type="percent" val="0"/>
        <cfvo type="num" val="-7"/>
        <cfvo type="num" val="7"/>
      </iconSet>
    </cfRule>
  </conditionalFormatting>
  <conditionalFormatting sqref="K339">
    <cfRule type="iconSet" priority="49">
      <iconSet iconSet="3Arrows">
        <cfvo type="percent" val="0"/>
        <cfvo type="num" val="-7"/>
        <cfvo type="num" val="7"/>
      </iconSet>
    </cfRule>
  </conditionalFormatting>
  <conditionalFormatting sqref="H381">
    <cfRule type="iconSet" priority="48">
      <iconSet iconSet="3Arrows">
        <cfvo type="percent" val="0"/>
        <cfvo type="num" val="-7"/>
        <cfvo type="num" val="7"/>
      </iconSet>
    </cfRule>
  </conditionalFormatting>
  <conditionalFormatting sqref="K381">
    <cfRule type="iconSet" priority="47">
      <iconSet iconSet="3Arrows">
        <cfvo type="percent" val="0"/>
        <cfvo type="num" val="-7"/>
        <cfvo type="num" val="7"/>
      </iconSet>
    </cfRule>
  </conditionalFormatting>
  <conditionalFormatting sqref="H382">
    <cfRule type="iconSet" priority="46">
      <iconSet iconSet="3Arrows">
        <cfvo type="percent" val="0"/>
        <cfvo type="num" val="-7"/>
        <cfvo type="num" val="7"/>
      </iconSet>
    </cfRule>
  </conditionalFormatting>
  <conditionalFormatting sqref="K382">
    <cfRule type="iconSet" priority="45">
      <iconSet iconSet="3Arrows">
        <cfvo type="percent" val="0"/>
        <cfvo type="num" val="-7"/>
        <cfvo type="num" val="7"/>
      </iconSet>
    </cfRule>
  </conditionalFormatting>
  <conditionalFormatting sqref="H383">
    <cfRule type="iconSet" priority="44">
      <iconSet iconSet="3Arrows">
        <cfvo type="percent" val="0"/>
        <cfvo type="num" val="-7"/>
        <cfvo type="num" val="7"/>
      </iconSet>
    </cfRule>
  </conditionalFormatting>
  <conditionalFormatting sqref="K383">
    <cfRule type="iconSet" priority="43">
      <iconSet iconSet="3Arrows">
        <cfvo type="percent" val="0"/>
        <cfvo type="num" val="-7"/>
        <cfvo type="num" val="7"/>
      </iconSet>
    </cfRule>
  </conditionalFormatting>
  <conditionalFormatting sqref="H275">
    <cfRule type="iconSet" priority="42">
      <iconSet iconSet="3Arrows">
        <cfvo type="percent" val="0"/>
        <cfvo type="num" val="-7"/>
        <cfvo type="num" val="7"/>
      </iconSet>
    </cfRule>
  </conditionalFormatting>
  <conditionalFormatting sqref="K275">
    <cfRule type="iconSet" priority="41">
      <iconSet iconSet="3Arrows">
        <cfvo type="percent" val="0"/>
        <cfvo type="num" val="-7"/>
        <cfvo type="num" val="7"/>
      </iconSet>
    </cfRule>
  </conditionalFormatting>
  <conditionalFormatting sqref="H274">
    <cfRule type="iconSet" priority="40">
      <iconSet iconSet="3Arrows">
        <cfvo type="percent" val="0"/>
        <cfvo type="num" val="-7"/>
        <cfvo type="num" val="7"/>
      </iconSet>
    </cfRule>
  </conditionalFormatting>
  <conditionalFormatting sqref="K274">
    <cfRule type="iconSet" priority="39">
      <iconSet iconSet="3Arrows">
        <cfvo type="percent" val="0"/>
        <cfvo type="num" val="-7"/>
        <cfvo type="num" val="7"/>
      </iconSet>
    </cfRule>
  </conditionalFormatting>
  <conditionalFormatting sqref="H278">
    <cfRule type="iconSet" priority="38">
      <iconSet iconSet="3Arrows">
        <cfvo type="percent" val="0"/>
        <cfvo type="num" val="-7"/>
        <cfvo type="num" val="7"/>
      </iconSet>
    </cfRule>
  </conditionalFormatting>
  <conditionalFormatting sqref="K278">
    <cfRule type="iconSet" priority="37">
      <iconSet iconSet="3Arrows">
        <cfvo type="percent" val="0"/>
        <cfvo type="num" val="-7"/>
        <cfvo type="num" val="7"/>
      </iconSet>
    </cfRule>
  </conditionalFormatting>
  <conditionalFormatting sqref="H277">
    <cfRule type="iconSet" priority="36">
      <iconSet iconSet="3Arrows">
        <cfvo type="percent" val="0"/>
        <cfvo type="num" val="-7"/>
        <cfvo type="num" val="7"/>
      </iconSet>
    </cfRule>
  </conditionalFormatting>
  <conditionalFormatting sqref="K277">
    <cfRule type="iconSet" priority="35">
      <iconSet iconSet="3Arrows">
        <cfvo type="percent" val="0"/>
        <cfvo type="num" val="-7"/>
        <cfvo type="num" val="7"/>
      </iconSet>
    </cfRule>
  </conditionalFormatting>
  <conditionalFormatting sqref="H319">
    <cfRule type="iconSet" priority="34">
      <iconSet iconSet="3Arrows">
        <cfvo type="percent" val="0"/>
        <cfvo type="num" val="-7"/>
        <cfvo type="num" val="7"/>
      </iconSet>
    </cfRule>
  </conditionalFormatting>
  <conditionalFormatting sqref="K319">
    <cfRule type="iconSet" priority="33">
      <iconSet iconSet="3Arrows">
        <cfvo type="percent" val="0"/>
        <cfvo type="num" val="-7"/>
        <cfvo type="num" val="7"/>
      </iconSet>
    </cfRule>
  </conditionalFormatting>
  <conditionalFormatting sqref="H322">
    <cfRule type="iconSet" priority="32">
      <iconSet iconSet="3Arrows">
        <cfvo type="percent" val="0"/>
        <cfvo type="num" val="-7"/>
        <cfvo type="num" val="7"/>
      </iconSet>
    </cfRule>
  </conditionalFormatting>
  <conditionalFormatting sqref="K322">
    <cfRule type="iconSet" priority="31">
      <iconSet iconSet="3Arrows">
        <cfvo type="percent" val="0"/>
        <cfvo type="num" val="-7"/>
        <cfvo type="num" val="7"/>
      </iconSet>
    </cfRule>
  </conditionalFormatting>
  <conditionalFormatting sqref="H318">
    <cfRule type="iconSet" priority="30">
      <iconSet iconSet="3Arrows">
        <cfvo type="percent" val="0"/>
        <cfvo type="num" val="-7"/>
        <cfvo type="num" val="7"/>
      </iconSet>
    </cfRule>
  </conditionalFormatting>
  <conditionalFormatting sqref="K318">
    <cfRule type="iconSet" priority="29">
      <iconSet iconSet="3Arrows">
        <cfvo type="percent" val="0"/>
        <cfvo type="num" val="-7"/>
        <cfvo type="num" val="7"/>
      </iconSet>
    </cfRule>
  </conditionalFormatting>
  <conditionalFormatting sqref="H321">
    <cfRule type="iconSet" priority="28">
      <iconSet iconSet="3Arrows">
        <cfvo type="percent" val="0"/>
        <cfvo type="num" val="-7"/>
        <cfvo type="num" val="7"/>
      </iconSet>
    </cfRule>
  </conditionalFormatting>
  <conditionalFormatting sqref="K321">
    <cfRule type="iconSet" priority="27">
      <iconSet iconSet="3Arrows">
        <cfvo type="percent" val="0"/>
        <cfvo type="num" val="-7"/>
        <cfvo type="num" val="7"/>
      </iconSet>
    </cfRule>
  </conditionalFormatting>
  <conditionalFormatting sqref="H299:H300">
    <cfRule type="iconSet" priority="26">
      <iconSet iconSet="3Arrows">
        <cfvo type="percent" val="0"/>
        <cfvo type="num" val="-7"/>
        <cfvo type="num" val="7"/>
      </iconSet>
    </cfRule>
  </conditionalFormatting>
  <conditionalFormatting sqref="K299:K300">
    <cfRule type="iconSet" priority="25">
      <iconSet iconSet="3Arrows">
        <cfvo type="percent" val="0"/>
        <cfvo type="num" val="-7"/>
        <cfvo type="num" val="7"/>
      </iconSet>
    </cfRule>
  </conditionalFormatting>
  <conditionalFormatting sqref="H296:H297">
    <cfRule type="iconSet" priority="24">
      <iconSet iconSet="3Arrows">
        <cfvo type="percent" val="0"/>
        <cfvo type="num" val="-7"/>
        <cfvo type="num" val="7"/>
      </iconSet>
    </cfRule>
  </conditionalFormatting>
  <conditionalFormatting sqref="K296:K297">
    <cfRule type="iconSet" priority="23">
      <iconSet iconSet="3Arrows">
        <cfvo type="percent" val="0"/>
        <cfvo type="num" val="-7"/>
        <cfvo type="num" val="7"/>
      </iconSet>
    </cfRule>
  </conditionalFormatting>
  <conditionalFormatting sqref="H294:H295">
    <cfRule type="iconSet" priority="22">
      <iconSet iconSet="3Arrows">
        <cfvo type="percent" val="0"/>
        <cfvo type="num" val="-7"/>
        <cfvo type="num" val="7"/>
      </iconSet>
    </cfRule>
  </conditionalFormatting>
  <conditionalFormatting sqref="K294:K295">
    <cfRule type="iconSet" priority="21">
      <iconSet iconSet="3Arrows">
        <cfvo type="percent" val="0"/>
        <cfvo type="num" val="-7"/>
        <cfvo type="num" val="7"/>
      </iconSet>
    </cfRule>
  </conditionalFormatting>
  <conditionalFormatting sqref="H341">
    <cfRule type="iconSet" priority="20">
      <iconSet iconSet="3Arrows">
        <cfvo type="percent" val="0"/>
        <cfvo type="num" val="-7"/>
        <cfvo type="num" val="7"/>
      </iconSet>
    </cfRule>
  </conditionalFormatting>
  <conditionalFormatting sqref="K341">
    <cfRule type="iconSet" priority="19">
      <iconSet iconSet="3Arrows">
        <cfvo type="percent" val="0"/>
        <cfvo type="num" val="-7"/>
        <cfvo type="num" val="7"/>
      </iconSet>
    </cfRule>
  </conditionalFormatting>
  <conditionalFormatting sqref="H344">
    <cfRule type="iconSet" priority="18">
      <iconSet iconSet="3Arrows">
        <cfvo type="percent" val="0"/>
        <cfvo type="num" val="-7"/>
        <cfvo type="num" val="7"/>
      </iconSet>
    </cfRule>
  </conditionalFormatting>
  <conditionalFormatting sqref="K344">
    <cfRule type="iconSet" priority="17">
      <iconSet iconSet="3Arrows">
        <cfvo type="percent" val="0"/>
        <cfvo type="num" val="-7"/>
        <cfvo type="num" val="7"/>
      </iconSet>
    </cfRule>
  </conditionalFormatting>
  <conditionalFormatting sqref="H340">
    <cfRule type="iconSet" priority="16">
      <iconSet iconSet="3Arrows">
        <cfvo type="percent" val="0"/>
        <cfvo type="num" val="-7"/>
        <cfvo type="num" val="7"/>
      </iconSet>
    </cfRule>
  </conditionalFormatting>
  <conditionalFormatting sqref="K340">
    <cfRule type="iconSet" priority="15">
      <iconSet iconSet="3Arrows">
        <cfvo type="percent" val="0"/>
        <cfvo type="num" val="-7"/>
        <cfvo type="num" val="7"/>
      </iconSet>
    </cfRule>
  </conditionalFormatting>
  <conditionalFormatting sqref="H343">
    <cfRule type="iconSet" priority="14">
      <iconSet iconSet="3Arrows">
        <cfvo type="percent" val="0"/>
        <cfvo type="num" val="-7"/>
        <cfvo type="num" val="7"/>
      </iconSet>
    </cfRule>
  </conditionalFormatting>
  <conditionalFormatting sqref="K343">
    <cfRule type="iconSet" priority="13">
      <iconSet iconSet="3Arrows">
        <cfvo type="percent" val="0"/>
        <cfvo type="num" val="-7"/>
        <cfvo type="num" val="7"/>
      </iconSet>
    </cfRule>
  </conditionalFormatting>
  <conditionalFormatting sqref="H362">
    <cfRule type="iconSet" priority="12">
      <iconSet iconSet="3Arrows">
        <cfvo type="percent" val="0"/>
        <cfvo type="num" val="-7"/>
        <cfvo type="num" val="7"/>
      </iconSet>
    </cfRule>
  </conditionalFormatting>
  <conditionalFormatting sqref="K362">
    <cfRule type="iconSet" priority="11">
      <iconSet iconSet="3Arrows">
        <cfvo type="percent" val="0"/>
        <cfvo type="num" val="-7"/>
        <cfvo type="num" val="7"/>
      </iconSet>
    </cfRule>
  </conditionalFormatting>
  <conditionalFormatting sqref="H361">
    <cfRule type="iconSet" priority="10">
      <iconSet iconSet="3Arrows">
        <cfvo type="percent" val="0"/>
        <cfvo type="num" val="-7"/>
        <cfvo type="num" val="7"/>
      </iconSet>
    </cfRule>
  </conditionalFormatting>
  <conditionalFormatting sqref="K361">
    <cfRule type="iconSet" priority="9">
      <iconSet iconSet="3Arrows">
        <cfvo type="percent" val="0"/>
        <cfvo type="num" val="-7"/>
        <cfvo type="num" val="7"/>
      </iconSet>
    </cfRule>
  </conditionalFormatting>
  <conditionalFormatting sqref="H385">
    <cfRule type="iconSet" priority="8">
      <iconSet iconSet="3Arrows">
        <cfvo type="percent" val="0"/>
        <cfvo type="num" val="-7"/>
        <cfvo type="num" val="7"/>
      </iconSet>
    </cfRule>
  </conditionalFormatting>
  <conditionalFormatting sqref="K385">
    <cfRule type="iconSet" priority="7">
      <iconSet iconSet="3Arrows">
        <cfvo type="percent" val="0"/>
        <cfvo type="num" val="-7"/>
        <cfvo type="num" val="7"/>
      </iconSet>
    </cfRule>
  </conditionalFormatting>
  <conditionalFormatting sqref="H384">
    <cfRule type="iconSet" priority="6">
      <iconSet iconSet="3Arrows">
        <cfvo type="percent" val="0"/>
        <cfvo type="num" val="-7"/>
        <cfvo type="num" val="7"/>
      </iconSet>
    </cfRule>
  </conditionalFormatting>
  <conditionalFormatting sqref="K384">
    <cfRule type="iconSet" priority="5">
      <iconSet iconSet="3Arrows">
        <cfvo type="percent" val="0"/>
        <cfvo type="num" val="-7"/>
        <cfvo type="num" val="7"/>
      </iconSet>
    </cfRule>
  </conditionalFormatting>
  <conditionalFormatting sqref="H388">
    <cfRule type="iconSet" priority="4">
      <iconSet iconSet="3Arrows">
        <cfvo type="percent" val="0"/>
        <cfvo type="num" val="-7"/>
        <cfvo type="num" val="7"/>
      </iconSet>
    </cfRule>
  </conditionalFormatting>
  <conditionalFormatting sqref="K388">
    <cfRule type="iconSet" priority="3">
      <iconSet iconSet="3Arrows">
        <cfvo type="percent" val="0"/>
        <cfvo type="num" val="-7"/>
        <cfvo type="num" val="7"/>
      </iconSet>
    </cfRule>
  </conditionalFormatting>
  <conditionalFormatting sqref="H387">
    <cfRule type="iconSet" priority="2">
      <iconSet iconSet="3Arrows">
        <cfvo type="percent" val="0"/>
        <cfvo type="num" val="-7"/>
        <cfvo type="num" val="7"/>
      </iconSet>
    </cfRule>
  </conditionalFormatting>
  <conditionalFormatting sqref="K387">
    <cfRule type="iconSet" priority="1">
      <iconSet iconSet="3Arrows">
        <cfvo type="percent" val="0"/>
        <cfvo type="num" val="-7"/>
        <cfvo type="num" val="7"/>
      </iconSet>
    </cfRule>
  </conditionalFormatting>
  <pageMargins left="0" right="0" top="0" bottom="0" header="0.31496062992125984" footer="0.31496062992125984"/>
  <pageSetup paperSize="9" scale="45" fitToHeight="0" orientation="portrait" r:id="rId1"/>
  <rowBreaks count="3" manualBreakCount="3">
    <brk id="122" max="16" man="1"/>
    <brk id="245" max="16" man="1"/>
    <brk id="354" max="1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FFFF00"/>
    <pageSetUpPr fitToPage="1"/>
  </sheetPr>
  <dimension ref="A1:XFD681"/>
  <sheetViews>
    <sheetView showGridLines="0" topLeftCell="A199" zoomScale="70" zoomScaleNormal="70" workbookViewId="0">
      <selection activeCell="AW120" sqref="AW120"/>
    </sheetView>
  </sheetViews>
  <sheetFormatPr baseColWidth="10" defaultColWidth="11.453125" defaultRowHeight="0" customHeight="1" zeroHeight="1" outlineLevelRow="2" outlineLevelCol="6"/>
  <cols>
    <col min="1" max="1" width="13.81640625" style="367" customWidth="1" outlineLevel="1"/>
    <col min="2" max="2" width="16" style="367" customWidth="1" outlineLevel="1"/>
    <col min="3" max="3" width="2.453125" style="368" customWidth="1" collapsed="1"/>
    <col min="4" max="4" width="47" style="368" customWidth="1"/>
    <col min="5" max="5" width="4.54296875" style="368" customWidth="1" outlineLevel="1"/>
    <col min="6" max="9" width="9.81640625" style="368" hidden="1" customWidth="1" outlineLevel="6"/>
    <col min="10" max="10" width="7.81640625" style="368" hidden="1" customWidth="1" outlineLevel="6"/>
    <col min="11" max="11" width="9.81640625" style="368" hidden="1" customWidth="1" outlineLevel="4" collapsed="1"/>
    <col min="12" max="12" width="7.7265625" style="368" hidden="1" customWidth="1" outlineLevel="4"/>
    <col min="13" max="13" width="9.81640625" style="368" hidden="1" customWidth="1" outlineLevel="3" collapsed="1"/>
    <col min="14" max="14" width="9.81640625" style="368" hidden="1" customWidth="1" outlineLevel="4"/>
    <col min="15" max="15" width="7.7265625" style="368" hidden="1" customWidth="1" outlineLevel="4"/>
    <col min="16" max="16" width="9.81640625" style="368" hidden="1" customWidth="1" outlineLevel="3" collapsed="1"/>
    <col min="17" max="17" width="9.81640625" style="368" hidden="1" customWidth="1" outlineLevel="4"/>
    <col min="18" max="18" width="7.7265625" style="368" hidden="1" customWidth="1" outlineLevel="4"/>
    <col min="19" max="19" width="9.81640625" style="368" hidden="1" customWidth="1" outlineLevel="3" collapsed="1"/>
    <col min="20" max="20" width="9.81640625" style="368" hidden="1" customWidth="1" outlineLevel="4"/>
    <col min="21" max="21" width="7.7265625" style="368" hidden="1" customWidth="1" outlineLevel="4"/>
    <col min="22" max="22" width="9.81640625" style="368" hidden="1" customWidth="1" outlineLevel="3" collapsed="1"/>
    <col min="23" max="23" width="9.81640625" style="368" hidden="1" customWidth="1" outlineLevel="3"/>
    <col min="24" max="24" width="9.81640625" style="368" hidden="1" customWidth="1" outlineLevel="2"/>
    <col min="25" max="25" width="7.7265625" style="368" hidden="1" customWidth="1" outlineLevel="2"/>
    <col min="26" max="26" width="9.81640625" style="368" hidden="1" customWidth="1" outlineLevel="1" collapsed="1"/>
    <col min="27" max="27" width="9.81640625" style="368" hidden="1" customWidth="1" outlineLevel="2"/>
    <col min="28" max="28" width="7.7265625" style="368" hidden="1" customWidth="1" outlineLevel="2"/>
    <col min="29" max="29" width="9.81640625" style="368" hidden="1" customWidth="1" outlineLevel="1" collapsed="1"/>
    <col min="30" max="30" width="9.81640625" style="368" hidden="1" customWidth="1" outlineLevel="2"/>
    <col min="31" max="31" width="7.7265625" style="368" hidden="1" customWidth="1" outlineLevel="2"/>
    <col min="32" max="32" width="9.81640625" style="368" hidden="1" customWidth="1" outlineLevel="1" collapsed="1"/>
    <col min="33" max="33" width="9.81640625" style="368" hidden="1" customWidth="1" outlineLevel="2"/>
    <col min="34" max="34" width="7.7265625" style="368" hidden="1" customWidth="1" outlineLevel="2"/>
    <col min="35" max="35" width="9.81640625" style="368" hidden="1" customWidth="1" outlineLevel="1" collapsed="1"/>
    <col min="36" max="36" width="9.81640625" style="368" hidden="1" customWidth="1"/>
    <col min="37" max="37" width="9.81640625" style="368" hidden="1" customWidth="1" outlineLevel="1"/>
    <col min="38" max="38" width="7.7265625" style="368" hidden="1" customWidth="1" outlineLevel="1"/>
    <col min="39" max="39" width="9.81640625" style="368" customWidth="1" collapsed="1"/>
    <col min="40" max="40" width="9.81640625" style="368" hidden="1" customWidth="1" outlineLevel="1"/>
    <col min="41" max="41" width="7.7265625" style="368" hidden="1" customWidth="1" outlineLevel="1"/>
    <col min="42" max="42" width="9.81640625" style="368" customWidth="1" collapsed="1"/>
    <col min="43" max="43" width="9.81640625" style="368" hidden="1" customWidth="1" outlineLevel="1"/>
    <col min="44" max="44" width="7.7265625" style="368" hidden="1" customWidth="1" outlineLevel="1"/>
    <col min="45" max="45" width="9.81640625" style="368" customWidth="1" collapsed="1"/>
    <col min="46" max="46" width="9.81640625" style="368" customWidth="1" outlineLevel="1"/>
    <col min="47" max="47" width="7.7265625" style="368" customWidth="1" outlineLevel="1"/>
    <col min="48" max="48" width="9.81640625" style="368" customWidth="1" collapsed="1"/>
    <col min="49" max="49" width="9.81640625" style="368" customWidth="1"/>
    <col min="50" max="50" width="9.81640625" style="368" hidden="1" customWidth="1" outlineLevel="1"/>
    <col min="51" max="51" width="7.7265625" style="368" hidden="1" customWidth="1" outlineLevel="1"/>
    <col min="52" max="52" width="10.1796875" style="368" bestFit="1" customWidth="1" collapsed="1"/>
    <col min="53" max="53" width="36.26953125" style="368" hidden="1" customWidth="1" outlineLevel="2"/>
    <col min="54" max="54" width="5.453125" style="368" hidden="1" customWidth="1" outlineLevel="2"/>
    <col min="55" max="55" width="10.1796875" style="368" bestFit="1" customWidth="1" collapsed="1"/>
    <col min="56" max="56" width="9.81640625" style="368" hidden="1" customWidth="1" outlineLevel="1"/>
    <col min="57" max="57" width="7.7265625" style="368" hidden="1" customWidth="1" outlineLevel="1"/>
    <col min="58" max="58" width="9.81640625" style="368" customWidth="1" collapsed="1"/>
    <col min="59" max="59" width="9.81640625" style="368" hidden="1" customWidth="1" outlineLevel="1"/>
    <col min="60" max="60" width="7.7265625" style="368" hidden="1" customWidth="1" outlineLevel="1"/>
    <col min="61" max="61" width="9.81640625" style="368" customWidth="1" collapsed="1"/>
    <col min="62" max="62" width="10.453125" style="368" customWidth="1"/>
    <col min="63" max="63" width="9.81640625" style="368" customWidth="1" outlineLevel="1"/>
    <col min="64" max="64" width="7.7265625" style="368" customWidth="1" outlineLevel="1"/>
    <col min="65" max="65" width="10" style="368" customWidth="1" collapsed="1"/>
    <col min="66" max="66" width="9.81640625" style="368" customWidth="1" outlineLevel="1"/>
    <col min="67" max="67" width="7.7265625" style="368" customWidth="1" outlineLevel="1"/>
    <col min="68" max="68" width="12.54296875" style="368" bestFit="1" customWidth="1" collapsed="1"/>
    <col min="69" max="70" width="12.54296875" style="368" customWidth="1"/>
    <col min="71" max="71" width="12.54296875" style="368" bestFit="1" customWidth="1" collapsed="1"/>
    <col min="72" max="73" width="12.54296875" style="368" customWidth="1"/>
    <col min="74" max="74" width="12.54296875" style="368" bestFit="1" customWidth="1" collapsed="1"/>
    <col min="75" max="75" width="10.453125" style="368" customWidth="1"/>
  </cols>
  <sheetData>
    <row r="1" spans="1:16384" s="365" customFormat="1" ht="13.5" customHeight="1">
      <c r="A1" s="364"/>
      <c r="B1" s="364"/>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c r="XFD1"/>
    </row>
    <row r="2" spans="1:16384" s="365" customFormat="1" ht="13.5" customHeight="1">
      <c r="A2" s="364"/>
      <c r="B2" s="364"/>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c r="XFD2"/>
    </row>
    <row r="3" spans="1:16384" s="365" customFormat="1" ht="13.5" customHeight="1">
      <c r="A3" s="364"/>
      <c r="B3" s="364"/>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c r="XFD3"/>
    </row>
    <row r="4" spans="1:16384" s="365" customFormat="1" ht="13.5" customHeight="1">
      <c r="A4" s="364"/>
      <c r="B4" s="364"/>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row>
    <row r="5" spans="1:16384" s="365" customFormat="1" ht="19">
      <c r="A5" s="364"/>
      <c r="B5" s="364"/>
      <c r="C5" s="1"/>
      <c r="D5" s="2" t="s">
        <v>442</v>
      </c>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6" spans="1:16384" s="365" customFormat="1" ht="13.5" customHeight="1">
      <c r="A6" s="364"/>
      <c r="B6" s="364"/>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row>
    <row r="7" spans="1:16384" s="365" customFormat="1" ht="13.5" customHeight="1">
      <c r="A7" s="364"/>
      <c r="B7" s="364"/>
      <c r="C7" s="1"/>
      <c r="D7" s="1"/>
      <c r="E7" s="1"/>
      <c r="F7" s="1"/>
      <c r="G7" s="1"/>
      <c r="H7" s="1"/>
      <c r="I7" s="1"/>
      <c r="J7" s="1"/>
      <c r="K7" s="1"/>
      <c r="L7" s="1"/>
      <c r="M7" s="366"/>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row>
    <row r="8" spans="1:16384" ht="13">
      <c r="D8" s="369" t="s">
        <v>443</v>
      </c>
      <c r="E8" s="369"/>
      <c r="F8" s="369"/>
      <c r="G8" s="369"/>
      <c r="H8" s="369"/>
      <c r="I8" s="369"/>
      <c r="J8" s="369"/>
      <c r="K8" s="369"/>
      <c r="L8" s="369"/>
      <c r="M8" s="369"/>
      <c r="N8" s="369"/>
      <c r="O8" s="369"/>
      <c r="P8" s="369"/>
      <c r="Q8" s="369"/>
      <c r="R8" s="369"/>
      <c r="S8" s="369"/>
      <c r="T8" s="369"/>
      <c r="U8" s="369"/>
      <c r="V8" s="369"/>
      <c r="W8" s="369"/>
      <c r="X8" s="369"/>
      <c r="Y8" s="369"/>
      <c r="Z8" s="369"/>
      <c r="AA8" s="369"/>
      <c r="AB8" s="369"/>
      <c r="AC8" s="369"/>
      <c r="AD8" s="369"/>
      <c r="AE8" s="369"/>
      <c r="AF8" s="369"/>
      <c r="AG8" s="369"/>
      <c r="AH8" s="369"/>
      <c r="AI8" s="369"/>
      <c r="AJ8" s="369"/>
      <c r="AK8" s="369"/>
      <c r="AL8" s="369"/>
      <c r="AM8" s="369"/>
      <c r="AN8" s="369"/>
      <c r="AO8" s="369"/>
      <c r="AP8" s="369"/>
      <c r="AQ8" s="369"/>
      <c r="AR8" s="369"/>
      <c r="AS8" s="369"/>
      <c r="AT8" s="369"/>
      <c r="AU8" s="369"/>
      <c r="AV8" s="369"/>
      <c r="AW8" s="369"/>
      <c r="AX8" s="369"/>
      <c r="AY8" s="369"/>
      <c r="AZ8" s="369"/>
      <c r="BA8" s="369"/>
      <c r="BB8" s="369"/>
      <c r="BC8" s="369"/>
      <c r="BD8" s="369"/>
      <c r="BE8" s="369"/>
      <c r="BF8" s="369"/>
      <c r="BG8" s="369"/>
      <c r="BH8" s="369"/>
      <c r="BI8" s="369"/>
      <c r="BJ8" s="369"/>
      <c r="BK8" s="369"/>
      <c r="BL8" s="369"/>
      <c r="BM8" s="369"/>
      <c r="BN8" s="369"/>
      <c r="BO8" s="369"/>
      <c r="BP8" s="369"/>
      <c r="BQ8" s="369"/>
      <c r="BR8" s="369"/>
      <c r="BS8" s="369"/>
      <c r="BT8" s="369"/>
      <c r="BU8" s="369"/>
      <c r="BV8" s="369"/>
      <c r="BW8" s="369"/>
    </row>
    <row r="9" spans="1:16384" ht="6" customHeight="1" thickBot="1">
      <c r="D9" s="370"/>
      <c r="E9" s="370"/>
      <c r="F9" s="370"/>
      <c r="G9" s="370"/>
      <c r="H9" s="370"/>
      <c r="I9" s="370"/>
      <c r="J9" s="370"/>
      <c r="K9" s="370"/>
      <c r="L9" s="370"/>
      <c r="M9" s="370"/>
      <c r="N9" s="370"/>
      <c r="O9" s="370"/>
      <c r="P9" s="370"/>
      <c r="Q9" s="370"/>
      <c r="R9" s="370"/>
      <c r="S9" s="370"/>
      <c r="T9" s="370"/>
      <c r="U9" s="370"/>
      <c r="V9" s="370"/>
      <c r="W9" s="370"/>
      <c r="X9" s="370"/>
      <c r="Y9" s="370"/>
      <c r="Z9" s="370"/>
      <c r="AA9" s="370"/>
      <c r="AB9" s="370"/>
      <c r="AC9" s="370"/>
      <c r="AD9" s="370"/>
      <c r="AE9" s="370"/>
      <c r="AF9" s="370"/>
      <c r="AG9" s="370"/>
      <c r="AH9" s="370"/>
      <c r="AI9" s="370"/>
      <c r="AJ9" s="370"/>
      <c r="AK9" s="370"/>
      <c r="AL9" s="370"/>
      <c r="AM9" s="370"/>
      <c r="AN9" s="370"/>
      <c r="AO9" s="370"/>
      <c r="AP9" s="370"/>
      <c r="AQ9" s="370"/>
      <c r="AR9" s="370"/>
      <c r="AS9" s="370"/>
      <c r="AT9" s="370"/>
      <c r="AU9" s="370"/>
      <c r="AV9" s="370"/>
      <c r="AW9" s="370"/>
      <c r="AX9" s="370"/>
      <c r="AY9" s="370"/>
      <c r="AZ9" s="370"/>
      <c r="BA9" s="370"/>
      <c r="BB9" s="370"/>
      <c r="BC9" s="370"/>
      <c r="BD9" s="370"/>
      <c r="BE9" s="370"/>
      <c r="BF9" s="370"/>
      <c r="BG9" s="370"/>
      <c r="BH9" s="370"/>
      <c r="BI9" s="370"/>
      <c r="BJ9" s="370"/>
      <c r="BK9" s="370"/>
      <c r="BL9" s="370"/>
      <c r="BM9" s="370"/>
      <c r="BN9" s="370"/>
      <c r="BO9" s="370"/>
      <c r="BP9" s="370"/>
      <c r="BQ9" s="370"/>
      <c r="BR9" s="370"/>
      <c r="BS9" s="370"/>
      <c r="BT9" s="370"/>
      <c r="BU9" s="370"/>
      <c r="BV9" s="370"/>
      <c r="BW9" s="370"/>
    </row>
    <row r="10" spans="1:16384" s="378" customFormat="1" ht="13">
      <c r="A10" s="371"/>
      <c r="B10" s="371"/>
      <c r="C10" s="372"/>
      <c r="D10" s="373" t="s">
        <v>444</v>
      </c>
      <c r="E10" s="374" t="s">
        <v>445</v>
      </c>
      <c r="F10" s="374" t="s">
        <v>446</v>
      </c>
      <c r="G10" s="375" t="s">
        <v>447</v>
      </c>
      <c r="H10" s="375" t="s">
        <v>448</v>
      </c>
      <c r="I10" s="375" t="s">
        <v>449</v>
      </c>
      <c r="J10" s="376" t="s">
        <v>450</v>
      </c>
      <c r="K10" s="377"/>
      <c r="L10" s="377"/>
      <c r="M10" s="377" t="s">
        <v>451</v>
      </c>
      <c r="N10" s="377"/>
      <c r="O10" s="377"/>
      <c r="P10" s="377" t="s">
        <v>452</v>
      </c>
      <c r="Q10" s="377"/>
      <c r="R10" s="377"/>
      <c r="S10" s="377" t="s">
        <v>453</v>
      </c>
      <c r="T10" s="377"/>
      <c r="U10" s="377"/>
      <c r="V10" s="377" t="s">
        <v>454</v>
      </c>
      <c r="W10" s="376" t="s">
        <v>455</v>
      </c>
      <c r="X10" s="377"/>
      <c r="Y10" s="377"/>
      <c r="Z10" s="377" t="s">
        <v>456</v>
      </c>
      <c r="AA10" s="377"/>
      <c r="AB10" s="377"/>
      <c r="AC10" s="377" t="s">
        <v>457</v>
      </c>
      <c r="AD10" s="377"/>
      <c r="AE10" s="377"/>
      <c r="AF10" s="377" t="s">
        <v>458</v>
      </c>
      <c r="AG10" s="377"/>
      <c r="AH10" s="377"/>
      <c r="AI10" s="377" t="s">
        <v>459</v>
      </c>
      <c r="AJ10" s="376" t="s">
        <v>548</v>
      </c>
      <c r="AK10" s="377"/>
      <c r="AL10" s="377"/>
      <c r="AM10" s="377" t="s">
        <v>460</v>
      </c>
      <c r="AN10" s="377"/>
      <c r="AO10" s="377"/>
      <c r="AP10" s="377" t="s">
        <v>461</v>
      </c>
      <c r="AQ10" s="377"/>
      <c r="AR10" s="377"/>
      <c r="AS10" s="377" t="s">
        <v>462</v>
      </c>
      <c r="AT10" s="377"/>
      <c r="AU10" s="377"/>
      <c r="AV10" s="377" t="s">
        <v>463</v>
      </c>
      <c r="AW10" s="376" t="s">
        <v>549</v>
      </c>
      <c r="AX10" s="377"/>
      <c r="AY10" s="377"/>
      <c r="AZ10" s="377" t="s">
        <v>464</v>
      </c>
      <c r="BA10" s="377"/>
      <c r="BB10" s="377"/>
      <c r="BC10" s="377" t="s">
        <v>550</v>
      </c>
      <c r="BD10" s="377"/>
      <c r="BE10" s="377"/>
      <c r="BF10" s="377" t="s">
        <v>552</v>
      </c>
      <c r="BG10" s="377"/>
      <c r="BH10" s="377"/>
      <c r="BI10" s="377" t="s">
        <v>555</v>
      </c>
      <c r="BJ10" s="376" t="s">
        <v>556</v>
      </c>
      <c r="BK10" s="377"/>
      <c r="BL10" s="377"/>
      <c r="BM10" s="377" t="s">
        <v>570</v>
      </c>
      <c r="BN10" s="377"/>
      <c r="BO10" s="377"/>
      <c r="BP10" s="377" t="s">
        <v>580</v>
      </c>
      <c r="BQ10" s="377"/>
      <c r="BR10" s="377"/>
      <c r="BS10" s="377" t="s">
        <v>594</v>
      </c>
      <c r="BT10" s="377"/>
      <c r="BU10" s="377"/>
      <c r="BV10" s="377" t="s">
        <v>599</v>
      </c>
      <c r="BW10" s="376" t="s">
        <v>600</v>
      </c>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pans="1:16384" ht="13">
      <c r="A11" s="404"/>
      <c r="B11" s="404"/>
      <c r="D11" s="379" t="s">
        <v>38</v>
      </c>
      <c r="E11" s="380"/>
      <c r="F11" s="380">
        <f>SUM(F14:F66)</f>
        <v>-24.700000000000003</v>
      </c>
      <c r="G11" s="380">
        <f>SUM(G14:G66)</f>
        <v>311.5</v>
      </c>
      <c r="H11" s="380">
        <f>SUM(H14:H66)</f>
        <v>-26.1</v>
      </c>
      <c r="I11" s="380">
        <f>SUM(I14:I66)</f>
        <v>250.5</v>
      </c>
      <c r="J11" s="381">
        <f>SUM(F11:I11)</f>
        <v>511.2</v>
      </c>
      <c r="K11" s="380"/>
      <c r="L11" s="380"/>
      <c r="M11" s="380">
        <f>SUM(M14:M66)</f>
        <v>-395</v>
      </c>
      <c r="N11" s="380"/>
      <c r="O11" s="380"/>
      <c r="P11" s="380">
        <f>SUM(P14:P66)</f>
        <v>400.536</v>
      </c>
      <c r="Q11" s="380"/>
      <c r="R11" s="380"/>
      <c r="S11" s="380">
        <f>SUM(S14:S66)</f>
        <v>-673</v>
      </c>
      <c r="T11" s="380"/>
      <c r="U11" s="380"/>
      <c r="V11" s="380">
        <f>SUM(V14:V66)</f>
        <v>15.868396999999987</v>
      </c>
      <c r="W11" s="381">
        <f>SUM(K11:V11)</f>
        <v>-651.59560299999998</v>
      </c>
      <c r="X11" s="380"/>
      <c r="Y11" s="380"/>
      <c r="Z11" s="380">
        <f>SUM(Z14:Z66)</f>
        <v>-78.738000000000014</v>
      </c>
      <c r="AA11" s="380"/>
      <c r="AB11" s="380"/>
      <c r="AC11" s="380">
        <f>SUM(AC14:AC66)</f>
        <v>88.813999999999993</v>
      </c>
      <c r="AD11" s="380"/>
      <c r="AE11" s="380"/>
      <c r="AF11" s="380">
        <f>SUM(AF14:AF66)</f>
        <v>10.400721249227981</v>
      </c>
      <c r="AG11" s="380"/>
      <c r="AH11" s="380"/>
      <c r="AI11" s="380">
        <f>SUM(AI14:AI66)</f>
        <v>-158.29000000000002</v>
      </c>
      <c r="AJ11" s="381">
        <f>SUM(X11:AI11)</f>
        <v>-137.81327875077207</v>
      </c>
      <c r="AK11" s="380"/>
      <c r="AL11" s="380"/>
      <c r="AM11" s="380">
        <f>SUM(AM14:AM66)</f>
        <v>9.3647185108776405</v>
      </c>
      <c r="AN11" s="380"/>
      <c r="AO11" s="380"/>
      <c r="AP11" s="380">
        <f>SUM(AP14:AP66)</f>
        <v>25.491601708055697</v>
      </c>
      <c r="AQ11" s="380"/>
      <c r="AR11" s="380"/>
      <c r="AS11" s="380">
        <f>SUM(AS14:AS66)</f>
        <v>-32.661000406370782</v>
      </c>
      <c r="AT11" s="380"/>
      <c r="AU11" s="380"/>
      <c r="AV11" s="380">
        <f>SUM(AV14:AV66)</f>
        <v>38.934999997767292</v>
      </c>
      <c r="AW11" s="381">
        <f>SUM(AK11:AV11)</f>
        <v>41.130319810329844</v>
      </c>
      <c r="AX11" s="380"/>
      <c r="AY11" s="380"/>
      <c r="AZ11" s="380">
        <f>SUM(AZ14:AZ66)</f>
        <v>-47.958650000000006</v>
      </c>
      <c r="BA11" s="380"/>
      <c r="BB11" s="380"/>
      <c r="BC11" s="380">
        <f>SUM(BC14:BC66)</f>
        <v>-29.663384115335184</v>
      </c>
      <c r="BD11" s="380"/>
      <c r="BE11" s="380"/>
      <c r="BF11" s="380">
        <f>SUM(BF14:BF66)</f>
        <v>-42.643999999999998</v>
      </c>
      <c r="BG11" s="380"/>
      <c r="BH11" s="380"/>
      <c r="BI11" s="380">
        <f>SUM(BI14:BI66)</f>
        <v>-65.674921000000012</v>
      </c>
      <c r="BJ11" s="381">
        <f>SUM(AX11:BI11)</f>
        <v>-185.94095511533521</v>
      </c>
      <c r="BK11" s="380"/>
      <c r="BL11" s="380"/>
      <c r="BM11" s="380">
        <f>SUM(BM14:BM66)</f>
        <v>62.834363596274471</v>
      </c>
      <c r="BN11" s="380"/>
      <c r="BO11" s="380"/>
      <c r="BP11" s="380">
        <f>SUM(BP14:BP66)</f>
        <v>-287.88125700000001</v>
      </c>
      <c r="BQ11" s="380"/>
      <c r="BR11" s="380"/>
      <c r="BS11" s="380">
        <f>SUM(BS14:BS66)</f>
        <v>7.9763719999999978</v>
      </c>
      <c r="BT11" s="380"/>
      <c r="BU11" s="380"/>
      <c r="BV11" s="380">
        <f>SUM(BV14:BV66)</f>
        <v>-47.08587259627447</v>
      </c>
      <c r="BW11" s="381">
        <f>SUM(BK11:BV11)</f>
        <v>-264.15639399999998</v>
      </c>
    </row>
    <row r="12" spans="1:16384" ht="23" hidden="1" outlineLevel="1">
      <c r="A12" s="382" t="s">
        <v>465</v>
      </c>
      <c r="B12" s="382" t="s">
        <v>466</v>
      </c>
      <c r="C12" s="383"/>
      <c r="D12" s="384"/>
      <c r="E12" s="385"/>
      <c r="F12" s="386"/>
      <c r="G12" s="386"/>
      <c r="H12" s="386"/>
      <c r="I12" s="386"/>
      <c r="J12" s="387"/>
      <c r="K12" s="388" t="str">
        <f>$A:$A</f>
        <v>Nature de l'ajustement</v>
      </c>
      <c r="L12" s="388" t="str">
        <f>$B:$B</f>
        <v>Pôle</v>
      </c>
      <c r="M12" s="388" t="s">
        <v>515</v>
      </c>
      <c r="N12" s="388" t="str">
        <f>$A:$A</f>
        <v>Nature de l'ajustement</v>
      </c>
      <c r="O12" s="388" t="str">
        <f>$B:$B</f>
        <v>Pôle</v>
      </c>
      <c r="P12" s="388" t="s">
        <v>515</v>
      </c>
      <c r="Q12" s="388" t="str">
        <f>$A:$A</f>
        <v>Nature de l'ajustement</v>
      </c>
      <c r="R12" s="388" t="str">
        <f>$B:$B</f>
        <v>Pôle</v>
      </c>
      <c r="S12" s="388" t="s">
        <v>515</v>
      </c>
      <c r="T12" s="388" t="str">
        <f>$A:$A</f>
        <v>Nature de l'ajustement</v>
      </c>
      <c r="U12" s="388" t="str">
        <f>$B:$B</f>
        <v>Pôle</v>
      </c>
      <c r="V12" s="388" t="s">
        <v>515</v>
      </c>
      <c r="W12" s="387"/>
      <c r="X12" s="388" t="str">
        <f>$A:$A</f>
        <v>Nature de l'ajustement</v>
      </c>
      <c r="Y12" s="388" t="str">
        <f>$B:$B</f>
        <v>Pôle</v>
      </c>
      <c r="Z12" s="388" t="s">
        <v>515</v>
      </c>
      <c r="AA12" s="388" t="str">
        <f>$A:$A</f>
        <v>Nature de l'ajustement</v>
      </c>
      <c r="AB12" s="388" t="str">
        <f>$B:$B</f>
        <v>Pôle</v>
      </c>
      <c r="AC12" s="388" t="s">
        <v>515</v>
      </c>
      <c r="AD12" s="388" t="str">
        <f>$A:$A</f>
        <v>Nature de l'ajustement</v>
      </c>
      <c r="AE12" s="388" t="str">
        <f>$B:$B</f>
        <v>Pôle</v>
      </c>
      <c r="AF12" s="388" t="s">
        <v>515</v>
      </c>
      <c r="AG12" s="388" t="str">
        <f>$A:$A</f>
        <v>Nature de l'ajustement</v>
      </c>
      <c r="AH12" s="388" t="str">
        <f>$B:$B</f>
        <v>Pôle</v>
      </c>
      <c r="AI12" s="388" t="s">
        <v>515</v>
      </c>
      <c r="AJ12" s="387"/>
      <c r="AK12" s="388" t="str">
        <f>$A:$A</f>
        <v>Nature de l'ajustement</v>
      </c>
      <c r="AL12" s="388" t="str">
        <f>$B:$B</f>
        <v>Pôle</v>
      </c>
      <c r="AM12" s="388" t="s">
        <v>515</v>
      </c>
      <c r="AN12" s="388" t="str">
        <f>$A:$A</f>
        <v>Nature de l'ajustement</v>
      </c>
      <c r="AO12" s="388" t="str">
        <f>$B:$B</f>
        <v>Pôle</v>
      </c>
      <c r="AP12" s="388" t="s">
        <v>515</v>
      </c>
      <c r="AQ12" s="388" t="str">
        <f>$A:$A</f>
        <v>Nature de l'ajustement</v>
      </c>
      <c r="AR12" s="388" t="str">
        <f>$B:$B</f>
        <v>Pôle</v>
      </c>
      <c r="AS12" s="388" t="s">
        <v>515</v>
      </c>
      <c r="AT12" s="388" t="str">
        <f>$A:$A</f>
        <v>Nature de l'ajustement</v>
      </c>
      <c r="AU12" s="388" t="str">
        <f>$B:$B</f>
        <v>Pôle</v>
      </c>
      <c r="AV12" s="388" t="s">
        <v>515</v>
      </c>
      <c r="AW12" s="387"/>
      <c r="AX12" s="388" t="str">
        <f>$A:$A</f>
        <v>Nature de l'ajustement</v>
      </c>
      <c r="AY12" s="388" t="str">
        <f>$B:$B</f>
        <v>Pôle</v>
      </c>
      <c r="AZ12" s="388" t="s">
        <v>515</v>
      </c>
      <c r="BA12" s="388" t="str">
        <f>$A:$A</f>
        <v>Nature de l'ajustement</v>
      </c>
      <c r="BB12" s="388" t="str">
        <f>$B:$B</f>
        <v>Pôle</v>
      </c>
      <c r="BC12" s="388" t="s">
        <v>515</v>
      </c>
      <c r="BD12" s="388" t="str">
        <f>$A:$A</f>
        <v>Nature de l'ajustement</v>
      </c>
      <c r="BE12" s="388" t="str">
        <f>$B:$B</f>
        <v>Pôle</v>
      </c>
      <c r="BF12" s="388" t="s">
        <v>515</v>
      </c>
      <c r="BG12" s="388" t="str">
        <f>$A:$A</f>
        <v>Nature de l'ajustement</v>
      </c>
      <c r="BH12" s="388" t="str">
        <f>$B:$B</f>
        <v>Pôle</v>
      </c>
      <c r="BI12" s="388" t="s">
        <v>515</v>
      </c>
      <c r="BJ12" s="387"/>
      <c r="BK12" s="388" t="str">
        <f>$A:$A</f>
        <v>Nature de l'ajustement</v>
      </c>
      <c r="BL12" s="388" t="str">
        <f>$B:$B</f>
        <v>Pôle</v>
      </c>
      <c r="BM12" s="388" t="s">
        <v>515</v>
      </c>
      <c r="BN12" s="388" t="str">
        <f>$A:$A</f>
        <v>Nature de l'ajustement</v>
      </c>
      <c r="BO12" s="388" t="str">
        <f>$B:$B</f>
        <v>Pôle</v>
      </c>
      <c r="BP12" s="388" t="s">
        <v>515</v>
      </c>
      <c r="BQ12" s="388"/>
      <c r="BR12" s="388"/>
      <c r="BS12" s="388" t="s">
        <v>515</v>
      </c>
      <c r="BT12" s="388"/>
      <c r="BU12" s="388"/>
      <c r="BV12" s="388" t="s">
        <v>515</v>
      </c>
      <c r="BW12" s="387"/>
    </row>
    <row r="13" spans="1:16384" ht="13" hidden="1" outlineLevel="1">
      <c r="A13" s="389" t="s">
        <v>467</v>
      </c>
      <c r="B13" s="389" t="s">
        <v>468</v>
      </c>
      <c r="C13" s="383"/>
      <c r="D13" s="384"/>
      <c r="E13" s="385"/>
      <c r="F13" s="386"/>
      <c r="G13" s="386"/>
      <c r="H13" s="386"/>
      <c r="I13" s="386"/>
      <c r="J13" s="387"/>
      <c r="K13" s="390" t="str">
        <f>$A:$A</f>
        <v>Spread émetteurs (AHM)</v>
      </c>
      <c r="L13" s="390" t="str">
        <f>$B:$B</f>
        <v>AHM</v>
      </c>
      <c r="M13" s="391" t="str">
        <f>"20"&amp;RIGHT($10:$10,2)&amp;"-T"&amp;MID($10:$10,2,1)</f>
        <v>2016-T1</v>
      </c>
      <c r="N13" s="390" t="str">
        <f>$A:$A</f>
        <v>Spread émetteurs (AHM)</v>
      </c>
      <c r="O13" s="390" t="str">
        <f>$B:$B</f>
        <v>AHM</v>
      </c>
      <c r="P13" s="391" t="str">
        <f>"20"&amp;RIGHT($10:$10,2)&amp;"-T"&amp;MID($10:$10,2,1)</f>
        <v>2016-T2</v>
      </c>
      <c r="Q13" s="390" t="str">
        <f>$A:$A</f>
        <v>Spread émetteurs (AHM)</v>
      </c>
      <c r="R13" s="390" t="str">
        <f>$B:$B</f>
        <v>AHM</v>
      </c>
      <c r="S13" s="391" t="str">
        <f>"20"&amp;RIGHT($10:$10,2)&amp;"-T"&amp;MID($10:$10,2,1)</f>
        <v>2016-T3</v>
      </c>
      <c r="T13" s="390" t="str">
        <f>$A:$A</f>
        <v>Spread émetteurs (AHM)</v>
      </c>
      <c r="U13" s="390" t="str">
        <f>$B:$B</f>
        <v>AHM</v>
      </c>
      <c r="V13" s="391" t="str">
        <f>"20"&amp;RIGHT($10:$10,2)&amp;"-T"&amp;MID($10:$10,2,1)</f>
        <v>2016-T4</v>
      </c>
      <c r="W13" s="387"/>
      <c r="X13" s="390" t="str">
        <f>$A:$A</f>
        <v>Spread émetteurs (AHM)</v>
      </c>
      <c r="Y13" s="390" t="str">
        <f>$B:$B</f>
        <v>AHM</v>
      </c>
      <c r="Z13" s="391" t="str">
        <f>"20"&amp;RIGHT($10:$10,2)&amp;"-T"&amp;MID($10:$10,2,1)</f>
        <v>2017-T1</v>
      </c>
      <c r="AA13" s="390" t="str">
        <f>$A:$A</f>
        <v>Spread émetteurs (AHM)</v>
      </c>
      <c r="AB13" s="390" t="str">
        <f>$B:$B</f>
        <v>AHM</v>
      </c>
      <c r="AC13" s="391" t="str">
        <f>"20"&amp;RIGHT($10:$10,2)&amp;"-T"&amp;MID($10:$10,2,1)</f>
        <v>2017-T2</v>
      </c>
      <c r="AD13" s="390" t="str">
        <f>$A:$A</f>
        <v>Spread émetteurs (AHM)</v>
      </c>
      <c r="AE13" s="390" t="str">
        <f>$B:$B</f>
        <v>AHM</v>
      </c>
      <c r="AF13" s="391" t="str">
        <f>"20"&amp;RIGHT($10:$10,2)&amp;"-T"&amp;MID($10:$10,2,1)</f>
        <v>2017-T3</v>
      </c>
      <c r="AG13" s="390" t="str">
        <f>$A:$A</f>
        <v>Spread émetteurs (AHM)</v>
      </c>
      <c r="AH13" s="390" t="str">
        <f>$B:$B</f>
        <v>AHM</v>
      </c>
      <c r="AI13" s="391" t="str">
        <f>"20"&amp;RIGHT($10:$10,2)&amp;"-T"&amp;MID($10:$10,2,1)</f>
        <v>2017-T4</v>
      </c>
      <c r="AJ13" s="387"/>
      <c r="AK13" s="390" t="str">
        <f>$A:$A</f>
        <v>Spread émetteurs (AHM)</v>
      </c>
      <c r="AL13" s="390" t="str">
        <f>$B:$B</f>
        <v>AHM</v>
      </c>
      <c r="AM13" s="391" t="str">
        <f>"20"&amp;RIGHT($10:$10,2)&amp;"-T"&amp;MID($10:$10,2,1)</f>
        <v>2018-T1</v>
      </c>
      <c r="AN13" s="390" t="str">
        <f>$A:$A</f>
        <v>Spread émetteurs (AHM)</v>
      </c>
      <c r="AO13" s="390" t="str">
        <f>$B:$B</f>
        <v>AHM</v>
      </c>
      <c r="AP13" s="391" t="str">
        <f>"20"&amp;RIGHT($10:$10,2)&amp;"-T"&amp;MID($10:$10,2,1)</f>
        <v>2018-T2</v>
      </c>
      <c r="AQ13" s="390" t="str">
        <f>$A:$A</f>
        <v>Spread émetteurs (AHM)</v>
      </c>
      <c r="AR13" s="390" t="str">
        <f>$B:$B</f>
        <v>AHM</v>
      </c>
      <c r="AS13" s="391" t="str">
        <f>"20"&amp;RIGHT($10:$10,2)&amp;"-T"&amp;MID($10:$10,2,1)</f>
        <v>2018-T3</v>
      </c>
      <c r="AT13" s="390" t="str">
        <f>$A:$A</f>
        <v>Spread émetteurs (AHM)</v>
      </c>
      <c r="AU13" s="390" t="str">
        <f>$B:$B</f>
        <v>AHM</v>
      </c>
      <c r="AV13" s="391" t="str">
        <f>"20"&amp;RIGHT($10:$10,2)&amp;"-T"&amp;MID($10:$10,2,1)</f>
        <v>2018-T4</v>
      </c>
      <c r="AW13" s="387"/>
      <c r="AX13" s="390" t="str">
        <f>$A:$A</f>
        <v>Spread émetteurs (AHM)</v>
      </c>
      <c r="AY13" s="390" t="str">
        <f>$B:$B</f>
        <v>AHM</v>
      </c>
      <c r="AZ13" s="391" t="str">
        <f>"20"&amp;RIGHT($10:$10,2)&amp;"-T"&amp;MID($10:$10,2,1)</f>
        <v>2019-T1</v>
      </c>
      <c r="BA13" s="390" t="str">
        <f>$A:$A</f>
        <v>Spread émetteurs (AHM)</v>
      </c>
      <c r="BB13" s="390" t="str">
        <f>$B:$B</f>
        <v>AHM</v>
      </c>
      <c r="BC13" s="391" t="str">
        <f>"20"&amp;RIGHT($10:$10,2)&amp;"-T"&amp;MID($10:$10,2,1)</f>
        <v>2019-T2</v>
      </c>
      <c r="BD13" s="390" t="str">
        <f>$A:$A</f>
        <v>Spread émetteurs (AHM)</v>
      </c>
      <c r="BE13" s="390" t="str">
        <f>$B:$B</f>
        <v>AHM</v>
      </c>
      <c r="BF13" s="391" t="str">
        <f>"20"&amp;RIGHT($10:$10,2)&amp;"-T"&amp;MID($10:$10,2,1)</f>
        <v>2019-T3</v>
      </c>
      <c r="BG13" s="390" t="str">
        <f>$A:$A</f>
        <v>Spread émetteurs (AHM)</v>
      </c>
      <c r="BH13" s="390" t="str">
        <f>$B:$B</f>
        <v>AHM</v>
      </c>
      <c r="BI13" s="391" t="str">
        <f>"20"&amp;RIGHT($10:$10,2)&amp;"-T"&amp;MID($10:$10,2,1)</f>
        <v>2019-T4</v>
      </c>
      <c r="BJ13" s="387"/>
      <c r="BK13" s="390" t="str">
        <f>$A:$A</f>
        <v>Spread émetteurs (AHM)</v>
      </c>
      <c r="BL13" s="390" t="str">
        <f>$B:$B</f>
        <v>AHM</v>
      </c>
      <c r="BM13" s="391" t="str">
        <f>"20"&amp;RIGHT($10:$10,2)&amp;"-T"&amp;MID($10:$10,2,1)</f>
        <v>2020-T1</v>
      </c>
      <c r="BN13" s="390" t="str">
        <f>$A:$A</f>
        <v>Spread émetteurs (AHM)</v>
      </c>
      <c r="BO13" s="390" t="str">
        <f>$B:$B</f>
        <v>AHM</v>
      </c>
      <c r="BP13" s="391" t="str">
        <f>"20"&amp;RIGHT($10:$10,2)&amp;"-T"&amp;MID($10:$10,2,1)</f>
        <v>2020-T2</v>
      </c>
      <c r="BQ13" s="391"/>
      <c r="BR13" s="391"/>
      <c r="BS13" s="391" t="str">
        <f>"20"&amp;RIGHT($10:$10,2)&amp;"-T"&amp;MID($10:$10,2,1)</f>
        <v>2020-T3</v>
      </c>
      <c r="BT13" s="391"/>
      <c r="BU13" s="391"/>
      <c r="BV13" s="391" t="str">
        <f>"20"&amp;RIGHT($10:$10,2)&amp;"-T"&amp;MID($10:$10,2,1)</f>
        <v>2020-T4</v>
      </c>
      <c r="BW13" s="387"/>
    </row>
    <row r="14" spans="1:16384" ht="13" hidden="1" collapsed="1">
      <c r="A14" s="403" t="s">
        <v>469</v>
      </c>
      <c r="B14" s="403"/>
      <c r="C14" s="383"/>
      <c r="D14" s="384" t="s">
        <v>472</v>
      </c>
      <c r="E14" s="385" t="s">
        <v>504</v>
      </c>
      <c r="F14" s="386">
        <v>-30.700000000000003</v>
      </c>
      <c r="G14" s="386">
        <v>229.5</v>
      </c>
      <c r="H14" s="386">
        <v>-26.1</v>
      </c>
      <c r="I14" s="386">
        <v>99.5</v>
      </c>
      <c r="J14" s="387">
        <f>SUM(F14:I14)</f>
        <v>272.20000000000005</v>
      </c>
      <c r="K14" s="405"/>
      <c r="L14" s="405"/>
      <c r="M14" s="405">
        <v>19</v>
      </c>
      <c r="N14" s="393"/>
      <c r="O14" s="393"/>
      <c r="P14" s="393">
        <v>19.149999999999999</v>
      </c>
      <c r="Q14" s="393"/>
      <c r="R14" s="393"/>
      <c r="S14" s="393">
        <v>-280.99</v>
      </c>
      <c r="T14" s="393"/>
      <c r="U14" s="393"/>
      <c r="V14" s="393">
        <v>103.46099999999998</v>
      </c>
      <c r="W14" s="387">
        <f>SUM(K14:V14)</f>
        <v>-139.37900000000002</v>
      </c>
      <c r="X14" s="393"/>
      <c r="Y14" s="393"/>
      <c r="Z14" s="393">
        <v>-8.4480000000000075</v>
      </c>
      <c r="AA14" s="393"/>
      <c r="AB14" s="393"/>
      <c r="AC14" s="393">
        <v>-96.61</v>
      </c>
      <c r="AD14" s="393"/>
      <c r="AE14" s="393"/>
      <c r="AF14" s="393">
        <v>-15.577000000000018</v>
      </c>
      <c r="AG14" s="393"/>
      <c r="AH14" s="393"/>
      <c r="AI14" s="393">
        <v>-95.376999999999995</v>
      </c>
      <c r="AJ14" s="387">
        <f>SUM(X14:AI14)</f>
        <v>-216.012</v>
      </c>
      <c r="AK14" s="393"/>
      <c r="AL14" s="393"/>
      <c r="AM14" s="393">
        <v>0</v>
      </c>
      <c r="AN14" s="393"/>
      <c r="AO14" s="393"/>
      <c r="AP14" s="393">
        <v>0</v>
      </c>
      <c r="AQ14" s="393"/>
      <c r="AR14" s="393"/>
      <c r="AS14" s="393">
        <v>0</v>
      </c>
      <c r="AT14" s="393"/>
      <c r="AU14" s="393"/>
      <c r="AV14" s="393">
        <v>0</v>
      </c>
      <c r="AW14" s="387">
        <f>SUM(AK14:AV14)</f>
        <v>0</v>
      </c>
      <c r="AX14" s="393"/>
      <c r="AY14" s="393"/>
      <c r="AZ14" s="393">
        <v>0</v>
      </c>
      <c r="BA14" s="393"/>
      <c r="BB14" s="393"/>
      <c r="BC14" s="393">
        <v>0</v>
      </c>
      <c r="BD14" s="393"/>
      <c r="BE14" s="393"/>
      <c r="BF14" s="393">
        <v>0</v>
      </c>
      <c r="BG14" s="393"/>
      <c r="BH14" s="393"/>
      <c r="BI14" s="393">
        <v>0</v>
      </c>
      <c r="BJ14" s="387">
        <f>SUM(AX14:BI14)</f>
        <v>0</v>
      </c>
      <c r="BK14" s="393"/>
      <c r="BL14" s="393"/>
      <c r="BM14" s="393">
        <v>0</v>
      </c>
      <c r="BN14" s="393"/>
      <c r="BO14" s="393"/>
      <c r="BP14" s="393">
        <v>0</v>
      </c>
      <c r="BQ14" s="393"/>
      <c r="BR14" s="393"/>
      <c r="BS14" s="393">
        <v>0</v>
      </c>
      <c r="BT14" s="393"/>
      <c r="BU14" s="393"/>
      <c r="BV14" s="393">
        <v>0</v>
      </c>
      <c r="BW14" s="387">
        <f>SUM(BK14:BV14)</f>
        <v>0</v>
      </c>
    </row>
    <row r="15" spans="1:16384" ht="23" hidden="1" outlineLevel="1">
      <c r="A15" s="382" t="s">
        <v>465</v>
      </c>
      <c r="B15" s="382" t="s">
        <v>466</v>
      </c>
      <c r="C15" s="383"/>
      <c r="D15" s="384"/>
      <c r="E15" s="385"/>
      <c r="F15" s="386"/>
      <c r="G15" s="386"/>
      <c r="H15" s="386"/>
      <c r="I15" s="386"/>
      <c r="J15" s="387"/>
      <c r="K15" s="388" t="str">
        <f>$A:$A</f>
        <v>Nature de l'ajustement</v>
      </c>
      <c r="L15" s="388" t="str">
        <f>$B:$B</f>
        <v>Pôle</v>
      </c>
      <c r="M15" s="388" t="s">
        <v>515</v>
      </c>
      <c r="N15" s="388" t="str">
        <f>$A:$A</f>
        <v>Nature de l'ajustement</v>
      </c>
      <c r="O15" s="388" t="str">
        <f>$B:$B</f>
        <v>Pôle</v>
      </c>
      <c r="P15" s="388" t="s">
        <v>515</v>
      </c>
      <c r="Q15" s="388" t="str">
        <f>$A:$A</f>
        <v>Nature de l'ajustement</v>
      </c>
      <c r="R15" s="388" t="str">
        <f>$B:$B</f>
        <v>Pôle</v>
      </c>
      <c r="S15" s="388" t="s">
        <v>515</v>
      </c>
      <c r="T15" s="388" t="str">
        <f>$A:$A</f>
        <v>Nature de l'ajustement</v>
      </c>
      <c r="U15" s="388" t="str">
        <f>$B:$B</f>
        <v>Pôle</v>
      </c>
      <c r="V15" s="388" t="s">
        <v>515</v>
      </c>
      <c r="W15" s="387"/>
      <c r="X15" s="388" t="str">
        <f>$A:$A</f>
        <v>Nature de l'ajustement</v>
      </c>
      <c r="Y15" s="388" t="str">
        <f>$B:$B</f>
        <v>Pôle</v>
      </c>
      <c r="Z15" s="388" t="s">
        <v>515</v>
      </c>
      <c r="AA15" s="388" t="str">
        <f>$A:$A</f>
        <v>Nature de l'ajustement</v>
      </c>
      <c r="AB15" s="388" t="str">
        <f>$B:$B</f>
        <v>Pôle</v>
      </c>
      <c r="AC15" s="388" t="s">
        <v>515</v>
      </c>
      <c r="AD15" s="388" t="str">
        <f>$A:$A</f>
        <v>Nature de l'ajustement</v>
      </c>
      <c r="AE15" s="388" t="str">
        <f>$B:$B</f>
        <v>Pôle</v>
      </c>
      <c r="AF15" s="388" t="s">
        <v>515</v>
      </c>
      <c r="AG15" s="388" t="str">
        <f>$A:$A</f>
        <v>Nature de l'ajustement</v>
      </c>
      <c r="AH15" s="388" t="str">
        <f>$B:$B</f>
        <v>Pôle</v>
      </c>
      <c r="AI15" s="388" t="s">
        <v>515</v>
      </c>
      <c r="AJ15" s="387"/>
      <c r="AK15" s="388" t="str">
        <f>$A:$A</f>
        <v>Nature de l'ajustement</v>
      </c>
      <c r="AL15" s="388" t="str">
        <f>$B:$B</f>
        <v>Pôle</v>
      </c>
      <c r="AM15" s="388" t="s">
        <v>515</v>
      </c>
      <c r="AN15" s="388" t="str">
        <f>$A:$A</f>
        <v>Nature de l'ajustement</v>
      </c>
      <c r="AO15" s="388" t="str">
        <f>$B:$B</f>
        <v>Pôle</v>
      </c>
      <c r="AP15" s="388" t="s">
        <v>515</v>
      </c>
      <c r="AQ15" s="388" t="str">
        <f>$A:$A</f>
        <v>Nature de l'ajustement</v>
      </c>
      <c r="AR15" s="388" t="str">
        <f>$B:$B</f>
        <v>Pôle</v>
      </c>
      <c r="AS15" s="388" t="s">
        <v>515</v>
      </c>
      <c r="AT15" s="388" t="str">
        <f>$A:$A</f>
        <v>Nature de l'ajustement</v>
      </c>
      <c r="AU15" s="388" t="str">
        <f>$B:$B</f>
        <v>Pôle</v>
      </c>
      <c r="AV15" s="388" t="s">
        <v>515</v>
      </c>
      <c r="AW15" s="387"/>
      <c r="AX15" s="388" t="str">
        <f>$A:$A</f>
        <v>Nature de l'ajustement</v>
      </c>
      <c r="AY15" s="388" t="str">
        <f>$B:$B</f>
        <v>Pôle</v>
      </c>
      <c r="AZ15" s="388" t="s">
        <v>515</v>
      </c>
      <c r="BA15" s="388" t="str">
        <f>$A:$A</f>
        <v>Nature de l'ajustement</v>
      </c>
      <c r="BB15" s="388" t="str">
        <f>$B:$B</f>
        <v>Pôle</v>
      </c>
      <c r="BC15" s="388" t="s">
        <v>515</v>
      </c>
      <c r="BD15" s="388" t="str">
        <f>$A:$A</f>
        <v>Nature de l'ajustement</v>
      </c>
      <c r="BE15" s="388" t="str">
        <f>$B:$B</f>
        <v>Pôle</v>
      </c>
      <c r="BF15" s="388" t="s">
        <v>515</v>
      </c>
      <c r="BG15" s="388" t="str">
        <f>$A:$A</f>
        <v>Nature de l'ajustement</v>
      </c>
      <c r="BH15" s="388" t="str">
        <f>$B:$B</f>
        <v>Pôle</v>
      </c>
      <c r="BI15" s="388" t="s">
        <v>515</v>
      </c>
      <c r="BJ15" s="387"/>
      <c r="BK15" s="388" t="str">
        <f>$A:$A</f>
        <v>Nature de l'ajustement</v>
      </c>
      <c r="BL15" s="388" t="str">
        <f>$B:$B</f>
        <v>Pôle</v>
      </c>
      <c r="BM15" s="388" t="s">
        <v>515</v>
      </c>
      <c r="BN15" s="388" t="str">
        <f>$A:$A</f>
        <v>Nature de l'ajustement</v>
      </c>
      <c r="BO15" s="388" t="str">
        <f>$B:$B</f>
        <v>Pôle</v>
      </c>
      <c r="BP15" s="388" t="s">
        <v>515</v>
      </c>
      <c r="BQ15" s="388" t="str">
        <f>$A:$A</f>
        <v>Nature de l'ajustement</v>
      </c>
      <c r="BR15" s="388" t="str">
        <f>$B:$B</f>
        <v>Pôle</v>
      </c>
      <c r="BS15" s="388" t="s">
        <v>515</v>
      </c>
      <c r="BT15" s="388" t="str">
        <f>$A:$A</f>
        <v>Nature de l'ajustement</v>
      </c>
      <c r="BU15" s="388" t="str">
        <f>$B:$B</f>
        <v>Pôle</v>
      </c>
      <c r="BV15" s="388" t="s">
        <v>515</v>
      </c>
      <c r="BW15" s="387"/>
    </row>
    <row r="16" spans="1:16384" ht="13" hidden="1" outlineLevel="1">
      <c r="A16" s="389" t="s">
        <v>470</v>
      </c>
      <c r="B16" s="389" t="s">
        <v>511</v>
      </c>
      <c r="C16" s="383"/>
      <c r="D16" s="384"/>
      <c r="E16" s="385"/>
      <c r="F16" s="386"/>
      <c r="G16" s="386"/>
      <c r="H16" s="386"/>
      <c r="I16" s="386"/>
      <c r="J16" s="387"/>
      <c r="K16" s="390" t="str">
        <f>$A:$A</f>
        <v>DVA (GC)</v>
      </c>
      <c r="L16" s="390" t="str">
        <f>$B:$B</f>
        <v>GC</v>
      </c>
      <c r="M16" s="391" t="str">
        <f>"20"&amp;RIGHT($10:$10,2)&amp;"-T"&amp;MID($10:$10,2,1)</f>
        <v>2016-T1</v>
      </c>
      <c r="N16" s="390" t="str">
        <f>$A:$A</f>
        <v>DVA (GC)</v>
      </c>
      <c r="O16" s="390" t="str">
        <f>$B:$B</f>
        <v>GC</v>
      </c>
      <c r="P16" s="391" t="str">
        <f>"20"&amp;RIGHT($10:$10,2)&amp;"-T"&amp;MID($10:$10,2,1)</f>
        <v>2016-T2</v>
      </c>
      <c r="Q16" s="390" t="str">
        <f>$A:$A</f>
        <v>DVA (GC)</v>
      </c>
      <c r="R16" s="390" t="str">
        <f>$B:$B</f>
        <v>GC</v>
      </c>
      <c r="S16" s="391" t="str">
        <f>"20"&amp;RIGHT($10:$10,2)&amp;"-T"&amp;MID($10:$10,2,1)</f>
        <v>2016-T3</v>
      </c>
      <c r="T16" s="390" t="str">
        <f>$A:$A</f>
        <v>DVA (GC)</v>
      </c>
      <c r="U16" s="390" t="str">
        <f>$B:$B</f>
        <v>GC</v>
      </c>
      <c r="V16" s="391" t="str">
        <f>"20"&amp;RIGHT($10:$10,2)&amp;"-T"&amp;MID($10:$10,2,1)</f>
        <v>2016-T4</v>
      </c>
      <c r="W16" s="387"/>
      <c r="X16" s="390" t="str">
        <f>$A:$A</f>
        <v>DVA (GC)</v>
      </c>
      <c r="Y16" s="390" t="str">
        <f>$B:$B</f>
        <v>GC</v>
      </c>
      <c r="Z16" s="391" t="str">
        <f>"20"&amp;RIGHT($10:$10,2)&amp;"-T"&amp;MID($10:$10,2,1)</f>
        <v>2017-T1</v>
      </c>
      <c r="AA16" s="390" t="str">
        <f>$A:$A</f>
        <v>DVA (GC)</v>
      </c>
      <c r="AB16" s="390" t="str">
        <f>$B:$B</f>
        <v>GC</v>
      </c>
      <c r="AC16" s="391" t="str">
        <f>"20"&amp;RIGHT($10:$10,2)&amp;"-T"&amp;MID($10:$10,2,1)</f>
        <v>2017-T2</v>
      </c>
      <c r="AD16" s="390" t="str">
        <f>$A:$A</f>
        <v>DVA (GC)</v>
      </c>
      <c r="AE16" s="390" t="str">
        <f>$B:$B</f>
        <v>GC</v>
      </c>
      <c r="AF16" s="391" t="str">
        <f>"20"&amp;RIGHT($10:$10,2)&amp;"-T"&amp;MID($10:$10,2,1)</f>
        <v>2017-T3</v>
      </c>
      <c r="AG16" s="390" t="str">
        <f>$A:$A</f>
        <v>DVA (GC)</v>
      </c>
      <c r="AH16" s="390" t="str">
        <f>$B:$B</f>
        <v>GC</v>
      </c>
      <c r="AI16" s="391" t="str">
        <f>"20"&amp;RIGHT($10:$10,2)&amp;"-T"&amp;MID($10:$10,2,1)</f>
        <v>2017-T4</v>
      </c>
      <c r="AJ16" s="387"/>
      <c r="AK16" s="390" t="str">
        <f>$A:$A</f>
        <v>DVA (GC)</v>
      </c>
      <c r="AL16" s="390" t="str">
        <f>$B:$B</f>
        <v>GC</v>
      </c>
      <c r="AM16" s="391" t="str">
        <f>"20"&amp;RIGHT($10:$10,2)&amp;"-T"&amp;MID($10:$10,2,1)</f>
        <v>2018-T1</v>
      </c>
      <c r="AN16" s="390" t="str">
        <f>$A:$A</f>
        <v>DVA (GC)</v>
      </c>
      <c r="AO16" s="390" t="str">
        <f>$B:$B</f>
        <v>GC</v>
      </c>
      <c r="AP16" s="391" t="str">
        <f>"20"&amp;RIGHT($10:$10,2)&amp;"-T"&amp;MID($10:$10,2,1)</f>
        <v>2018-T2</v>
      </c>
      <c r="AQ16" s="390" t="str">
        <f>$A:$A</f>
        <v>DVA (GC)</v>
      </c>
      <c r="AR16" s="390" t="str">
        <f>$B:$B</f>
        <v>GC</v>
      </c>
      <c r="AS16" s="391" t="str">
        <f>"20"&amp;RIGHT($10:$10,2)&amp;"-T"&amp;MID($10:$10,2,1)</f>
        <v>2018-T3</v>
      </c>
      <c r="AT16" s="390" t="str">
        <f>$A:$A</f>
        <v>DVA (GC)</v>
      </c>
      <c r="AU16" s="390" t="str">
        <f>$B:$B</f>
        <v>GC</v>
      </c>
      <c r="AV16" s="391" t="str">
        <f>"20"&amp;RIGHT($10:$10,2)&amp;"-T"&amp;MID($10:$10,2,1)</f>
        <v>2018-T4</v>
      </c>
      <c r="AW16" s="387"/>
      <c r="AX16" s="390" t="str">
        <f>$A:$A</f>
        <v>DVA (GC)</v>
      </c>
      <c r="AY16" s="390" t="str">
        <f>$B:$B</f>
        <v>GC</v>
      </c>
      <c r="AZ16" s="391" t="str">
        <f>"20"&amp;RIGHT($10:$10,2)&amp;"-T"&amp;MID($10:$10,2,1)</f>
        <v>2019-T1</v>
      </c>
      <c r="BA16" s="390" t="str">
        <f>$A:$A</f>
        <v>DVA (GC)</v>
      </c>
      <c r="BB16" s="390" t="str">
        <f>$B:$B</f>
        <v>GC</v>
      </c>
      <c r="BC16" s="391" t="str">
        <f>"20"&amp;RIGHT($10:$10,2)&amp;"-T"&amp;MID($10:$10,2,1)</f>
        <v>2019-T2</v>
      </c>
      <c r="BD16" s="390" t="str">
        <f>$A:$A</f>
        <v>DVA (GC)</v>
      </c>
      <c r="BE16" s="390" t="str">
        <f>$B:$B</f>
        <v>GC</v>
      </c>
      <c r="BF16" s="391" t="str">
        <f>"20"&amp;RIGHT($10:$10,2)&amp;"-T"&amp;MID($10:$10,2,1)</f>
        <v>2019-T3</v>
      </c>
      <c r="BG16" s="390" t="str">
        <f>$A:$A</f>
        <v>DVA (GC)</v>
      </c>
      <c r="BH16" s="390" t="str">
        <f>$B:$B</f>
        <v>GC</v>
      </c>
      <c r="BI16" s="391" t="str">
        <f>"20"&amp;RIGHT($10:$10,2)&amp;"-T"&amp;MID($10:$10,2,1)</f>
        <v>2019-T4</v>
      </c>
      <c r="BJ16" s="387"/>
      <c r="BK16" s="390" t="str">
        <f>$A:$A</f>
        <v>DVA (GC)</v>
      </c>
      <c r="BL16" s="390" t="str">
        <f>$B:$B</f>
        <v>GC</v>
      </c>
      <c r="BM16" s="391" t="str">
        <f>"20"&amp;RIGHT($10:$10,2)&amp;"-T"&amp;MID($10:$10,2,1)</f>
        <v>2020-T1</v>
      </c>
      <c r="BN16" s="390" t="str">
        <f>$A:$A</f>
        <v>DVA (GC)</v>
      </c>
      <c r="BO16" s="390" t="str">
        <f>$B:$B</f>
        <v>GC</v>
      </c>
      <c r="BP16" s="391" t="str">
        <f>"20"&amp;RIGHT($10:$10,2)&amp;"-T"&amp;MID($10:$10,2,1)</f>
        <v>2020-T2</v>
      </c>
      <c r="BQ16" s="390" t="str">
        <f>$A:$A</f>
        <v>DVA (GC)</v>
      </c>
      <c r="BR16" s="390" t="str">
        <f>$B:$B</f>
        <v>GC</v>
      </c>
      <c r="BS16" s="391" t="str">
        <f>"20"&amp;RIGHT($10:$10,2)&amp;"-T"&amp;MID($10:$10,2,1)</f>
        <v>2020-T3</v>
      </c>
      <c r="BT16" s="390" t="str">
        <f>$A:$A</f>
        <v>DVA (GC)</v>
      </c>
      <c r="BU16" s="390" t="str">
        <f>$B:$B</f>
        <v>GC</v>
      </c>
      <c r="BV16" s="391" t="str">
        <f>"20"&amp;RIGHT($10:$10,2)&amp;"-T"&amp;MID($10:$10,2,1)</f>
        <v>2020-T4</v>
      </c>
      <c r="BW16" s="387"/>
    </row>
    <row r="17" spans="1:75" ht="13" collapsed="1">
      <c r="A17" s="403" t="s">
        <v>469</v>
      </c>
      <c r="B17" s="403"/>
      <c r="C17" s="383"/>
      <c r="D17" s="384" t="s">
        <v>473</v>
      </c>
      <c r="E17" s="385" t="s">
        <v>505</v>
      </c>
      <c r="F17" s="386">
        <v>10</v>
      </c>
      <c r="G17" s="386">
        <v>57</v>
      </c>
      <c r="H17" s="386">
        <v>14</v>
      </c>
      <c r="I17" s="386">
        <v>-53</v>
      </c>
      <c r="J17" s="387">
        <f>SUM(F17:I17)</f>
        <v>28</v>
      </c>
      <c r="K17" s="405"/>
      <c r="L17" s="405"/>
      <c r="M17" s="405">
        <v>13</v>
      </c>
      <c r="N17" s="393"/>
      <c r="O17" s="393"/>
      <c r="P17" s="393">
        <v>-4</v>
      </c>
      <c r="Q17" s="393"/>
      <c r="R17" s="393"/>
      <c r="S17" s="393">
        <v>-44</v>
      </c>
      <c r="T17" s="393"/>
      <c r="U17" s="393"/>
      <c r="V17" s="393">
        <v>-3.132602999999996</v>
      </c>
      <c r="W17" s="387">
        <f>SUM(K17:V17)</f>
        <v>-38.132602999999996</v>
      </c>
      <c r="X17" s="393"/>
      <c r="Y17" s="393"/>
      <c r="Z17" s="393">
        <v>-48.49</v>
      </c>
      <c r="AA17" s="393"/>
      <c r="AB17" s="393"/>
      <c r="AC17" s="393">
        <v>-12.756</v>
      </c>
      <c r="AD17" s="393"/>
      <c r="AE17" s="393"/>
      <c r="AF17" s="393">
        <v>-9.9278750772001004E-2</v>
      </c>
      <c r="AG17" s="393"/>
      <c r="AH17" s="393"/>
      <c r="AI17" s="393">
        <v>-4.9240000000000004</v>
      </c>
      <c r="AJ17" s="387">
        <f>SUM(X17:AI17)</f>
        <v>-66.269278750772003</v>
      </c>
      <c r="AK17" s="393"/>
      <c r="AL17" s="393"/>
      <c r="AM17" s="393">
        <v>4.9647185108776402</v>
      </c>
      <c r="AN17" s="393"/>
      <c r="AO17" s="393"/>
      <c r="AP17" s="393">
        <v>10.291601708055699</v>
      </c>
      <c r="AQ17" s="393"/>
      <c r="AR17" s="393"/>
      <c r="AS17" s="393">
        <v>-7.6849999999999996</v>
      </c>
      <c r="AT17" s="393"/>
      <c r="AU17" s="393"/>
      <c r="AV17" s="393">
        <v>14.641</v>
      </c>
      <c r="AW17" s="387">
        <f>SUM(AK17:AV17)</f>
        <v>22.212320218933339</v>
      </c>
      <c r="AX17" s="393"/>
      <c r="AY17" s="393"/>
      <c r="AZ17" s="393">
        <v>-7.7566499999999996</v>
      </c>
      <c r="BA17" s="393"/>
      <c r="BB17" s="393"/>
      <c r="BC17" s="393">
        <v>-4.5363841153351823</v>
      </c>
      <c r="BD17" s="393"/>
      <c r="BE17" s="393"/>
      <c r="BF17" s="393">
        <v>-2.64</v>
      </c>
      <c r="BG17" s="393"/>
      <c r="BH17" s="393"/>
      <c r="BI17" s="393">
        <v>-6</v>
      </c>
      <c r="BJ17" s="387">
        <f>SUM(AX17:BI17)</f>
        <v>-20.933034115335182</v>
      </c>
      <c r="BK17" s="393"/>
      <c r="BL17" s="393"/>
      <c r="BM17" s="393">
        <v>-18.983493403725529</v>
      </c>
      <c r="BN17" s="393"/>
      <c r="BO17" s="393"/>
      <c r="BP17" s="393">
        <v>-6.788494</v>
      </c>
      <c r="BQ17" s="393"/>
      <c r="BR17" s="393"/>
      <c r="BS17" s="393">
        <v>18.898682999999998</v>
      </c>
      <c r="BT17" s="393"/>
      <c r="BU17" s="393"/>
      <c r="BV17" s="393">
        <v>18.102136403725531</v>
      </c>
      <c r="BW17" s="387">
        <f>SUM(BK17:BV17)</f>
        <v>11.228832000000001</v>
      </c>
    </row>
    <row r="18" spans="1:75" ht="23" hidden="1" outlineLevel="1">
      <c r="A18" s="382" t="s">
        <v>465</v>
      </c>
      <c r="B18" s="382" t="s">
        <v>466</v>
      </c>
      <c r="C18" s="383"/>
      <c r="D18" s="384"/>
      <c r="E18" s="385"/>
      <c r="F18" s="386"/>
      <c r="G18" s="386"/>
      <c r="H18" s="386"/>
      <c r="I18" s="386"/>
      <c r="J18" s="387"/>
      <c r="K18" s="388" t="str">
        <f>$A:$A</f>
        <v>Nature de l'ajustement</v>
      </c>
      <c r="L18" s="388" t="str">
        <f>$B:$B</f>
        <v>Pôle</v>
      </c>
      <c r="M18" s="388" t="s">
        <v>515</v>
      </c>
      <c r="N18" s="388" t="str">
        <f>$A:$A</f>
        <v>Nature de l'ajustement</v>
      </c>
      <c r="O18" s="388" t="str">
        <f>$B:$B</f>
        <v>Pôle</v>
      </c>
      <c r="P18" s="388" t="s">
        <v>515</v>
      </c>
      <c r="Q18" s="388" t="str">
        <f>$A:$A</f>
        <v>Nature de l'ajustement</v>
      </c>
      <c r="R18" s="388" t="str">
        <f>$B:$B</f>
        <v>Pôle</v>
      </c>
      <c r="S18" s="388" t="s">
        <v>515</v>
      </c>
      <c r="T18" s="388" t="str">
        <f>$A:$A</f>
        <v>Nature de l'ajustement</v>
      </c>
      <c r="U18" s="388" t="str">
        <f>$B:$B</f>
        <v>Pôle</v>
      </c>
      <c r="V18" s="388" t="s">
        <v>515</v>
      </c>
      <c r="W18" s="387"/>
      <c r="X18" s="388" t="str">
        <f>$A:$A</f>
        <v>Nature de l'ajustement</v>
      </c>
      <c r="Y18" s="388" t="str">
        <f>$B:$B</f>
        <v>Pôle</v>
      </c>
      <c r="Z18" s="388" t="s">
        <v>515</v>
      </c>
      <c r="AA18" s="388" t="str">
        <f>$A:$A</f>
        <v>Nature de l'ajustement</v>
      </c>
      <c r="AB18" s="388" t="str">
        <f>$B:$B</f>
        <v>Pôle</v>
      </c>
      <c r="AC18" s="388" t="s">
        <v>515</v>
      </c>
      <c r="AD18" s="388" t="str">
        <f>$A:$A</f>
        <v>Nature de l'ajustement</v>
      </c>
      <c r="AE18" s="388" t="str">
        <f>$B:$B</f>
        <v>Pôle</v>
      </c>
      <c r="AF18" s="388" t="s">
        <v>515</v>
      </c>
      <c r="AG18" s="388" t="str">
        <f>$A:$A</f>
        <v>Nature de l'ajustement</v>
      </c>
      <c r="AH18" s="388" t="str">
        <f>$B:$B</f>
        <v>Pôle</v>
      </c>
      <c r="AI18" s="388" t="s">
        <v>515</v>
      </c>
      <c r="AJ18" s="387"/>
      <c r="AK18" s="388" t="str">
        <f>$A:$A</f>
        <v>Nature de l'ajustement</v>
      </c>
      <c r="AL18" s="388" t="str">
        <f>$B:$B</f>
        <v>Pôle</v>
      </c>
      <c r="AM18" s="388" t="s">
        <v>515</v>
      </c>
      <c r="AN18" s="388" t="str">
        <f>$A:$A</f>
        <v>Nature de l'ajustement</v>
      </c>
      <c r="AO18" s="388" t="str">
        <f>$B:$B</f>
        <v>Pôle</v>
      </c>
      <c r="AP18" s="388" t="s">
        <v>515</v>
      </c>
      <c r="AQ18" s="388" t="str">
        <f>$A:$A</f>
        <v>Nature de l'ajustement</v>
      </c>
      <c r="AR18" s="388" t="str">
        <f>$B:$B</f>
        <v>Pôle</v>
      </c>
      <c r="AS18" s="388" t="s">
        <v>515</v>
      </c>
      <c r="AT18" s="388" t="str">
        <f>$A:$A</f>
        <v>Nature de l'ajustement</v>
      </c>
      <c r="AU18" s="388" t="str">
        <f>$B:$B</f>
        <v>Pôle</v>
      </c>
      <c r="AV18" s="388" t="s">
        <v>515</v>
      </c>
      <c r="AW18" s="387"/>
      <c r="AX18" s="388" t="str">
        <f>$A:$A</f>
        <v>Nature de l'ajustement</v>
      </c>
      <c r="AY18" s="388" t="str">
        <f>$B:$B</f>
        <v>Pôle</v>
      </c>
      <c r="AZ18" s="388" t="s">
        <v>515</v>
      </c>
      <c r="BA18" s="388" t="str">
        <f>$A:$A</f>
        <v>Nature de l'ajustement</v>
      </c>
      <c r="BB18" s="388" t="str">
        <f>$B:$B</f>
        <v>Pôle</v>
      </c>
      <c r="BC18" s="388" t="s">
        <v>515</v>
      </c>
      <c r="BD18" s="388" t="str">
        <f>$A:$A</f>
        <v>Nature de l'ajustement</v>
      </c>
      <c r="BE18" s="388" t="str">
        <f>$B:$B</f>
        <v>Pôle</v>
      </c>
      <c r="BF18" s="388" t="s">
        <v>515</v>
      </c>
      <c r="BG18" s="388" t="str">
        <f>$A:$A</f>
        <v>Nature de l'ajustement</v>
      </c>
      <c r="BH18" s="388" t="str">
        <f>$B:$B</f>
        <v>Pôle</v>
      </c>
      <c r="BI18" s="388" t="s">
        <v>515</v>
      </c>
      <c r="BJ18" s="387"/>
      <c r="BK18" s="388" t="str">
        <f>$A:$A</f>
        <v>Nature de l'ajustement</v>
      </c>
      <c r="BL18" s="388" t="str">
        <f>$B:$B</f>
        <v>Pôle</v>
      </c>
      <c r="BM18" s="388" t="s">
        <v>515</v>
      </c>
      <c r="BN18" s="388" t="str">
        <f>$A:$A</f>
        <v>Nature de l'ajustement</v>
      </c>
      <c r="BO18" s="388" t="str">
        <f>$B:$B</f>
        <v>Pôle</v>
      </c>
      <c r="BP18" s="388" t="s">
        <v>515</v>
      </c>
      <c r="BQ18" s="388" t="str">
        <f>$A:$A</f>
        <v>Nature de l'ajustement</v>
      </c>
      <c r="BR18" s="388" t="str">
        <f>$B:$B</f>
        <v>Pôle</v>
      </c>
      <c r="BS18" s="388" t="s">
        <v>515</v>
      </c>
      <c r="BT18" s="388" t="str">
        <f>$A:$A</f>
        <v>Nature de l'ajustement</v>
      </c>
      <c r="BU18" s="388" t="str">
        <f>$B:$B</f>
        <v>Pôle</v>
      </c>
      <c r="BV18" s="388" t="s">
        <v>515</v>
      </c>
      <c r="BW18" s="387"/>
    </row>
    <row r="19" spans="1:75" ht="13" hidden="1" outlineLevel="1">
      <c r="A19" s="389" t="s">
        <v>471</v>
      </c>
      <c r="B19" s="389" t="s">
        <v>468</v>
      </c>
      <c r="C19" s="383"/>
      <c r="D19" s="384"/>
      <c r="E19" s="385"/>
      <c r="F19" s="386"/>
      <c r="G19" s="386"/>
      <c r="H19" s="386"/>
      <c r="I19" s="386"/>
      <c r="J19" s="387"/>
      <c r="K19" s="390" t="str">
        <f>$A:$A</f>
        <v>DVA (AHM)</v>
      </c>
      <c r="L19" s="390" t="str">
        <f>$B:$B</f>
        <v>AHM</v>
      </c>
      <c r="M19" s="391" t="str">
        <f>"20"&amp;RIGHT($10:$10,2)&amp;"-T"&amp;MID($10:$10,2,1)</f>
        <v>2016-T1</v>
      </c>
      <c r="N19" s="390" t="str">
        <f>$A:$A</f>
        <v>DVA (AHM)</v>
      </c>
      <c r="O19" s="390" t="str">
        <f>$B:$B</f>
        <v>AHM</v>
      </c>
      <c r="P19" s="391" t="str">
        <f>"20"&amp;RIGHT($10:$10,2)&amp;"-T"&amp;MID($10:$10,2,1)</f>
        <v>2016-T2</v>
      </c>
      <c r="Q19" s="390" t="str">
        <f>$A:$A</f>
        <v>DVA (AHM)</v>
      </c>
      <c r="R19" s="390" t="str">
        <f>$B:$B</f>
        <v>AHM</v>
      </c>
      <c r="S19" s="391" t="str">
        <f>"20"&amp;RIGHT($10:$10,2)&amp;"-T"&amp;MID($10:$10,2,1)</f>
        <v>2016-T3</v>
      </c>
      <c r="T19" s="390" t="str">
        <f>$A:$A</f>
        <v>DVA (AHM)</v>
      </c>
      <c r="U19" s="390" t="str">
        <f>$B:$B</f>
        <v>AHM</v>
      </c>
      <c r="V19" s="391" t="str">
        <f>"20"&amp;RIGHT($10:$10,2)&amp;"-T"&amp;MID($10:$10,2,1)</f>
        <v>2016-T4</v>
      </c>
      <c r="W19" s="387"/>
      <c r="X19" s="390" t="str">
        <f>$A:$A</f>
        <v>DVA (AHM)</v>
      </c>
      <c r="Y19" s="390" t="str">
        <f>$B:$B</f>
        <v>AHM</v>
      </c>
      <c r="Z19" s="391" t="str">
        <f>"20"&amp;RIGHT($10:$10,2)&amp;"-T"&amp;MID($10:$10,2,1)</f>
        <v>2017-T1</v>
      </c>
      <c r="AA19" s="390" t="str">
        <f>$A:$A</f>
        <v>DVA (AHM)</v>
      </c>
      <c r="AB19" s="390" t="str">
        <f>$B:$B</f>
        <v>AHM</v>
      </c>
      <c r="AC19" s="391" t="str">
        <f>"20"&amp;RIGHT($10:$10,2)&amp;"-T"&amp;MID($10:$10,2,1)</f>
        <v>2017-T2</v>
      </c>
      <c r="AD19" s="390" t="str">
        <f>$A:$A</f>
        <v>DVA (AHM)</v>
      </c>
      <c r="AE19" s="390" t="str">
        <f>$B:$B</f>
        <v>AHM</v>
      </c>
      <c r="AF19" s="391" t="str">
        <f>"20"&amp;RIGHT($10:$10,2)&amp;"-T"&amp;MID($10:$10,2,1)</f>
        <v>2017-T3</v>
      </c>
      <c r="AG19" s="390" t="str">
        <f>$A:$A</f>
        <v>DVA (AHM)</v>
      </c>
      <c r="AH19" s="390" t="str">
        <f>$B:$B</f>
        <v>AHM</v>
      </c>
      <c r="AI19" s="391" t="str">
        <f>"20"&amp;RIGHT($10:$10,2)&amp;"-T"&amp;MID($10:$10,2,1)</f>
        <v>2017-T4</v>
      </c>
      <c r="AJ19" s="387"/>
      <c r="AK19" s="390" t="str">
        <f>$A:$A</f>
        <v>DVA (AHM)</v>
      </c>
      <c r="AL19" s="390" t="str">
        <f>$B:$B</f>
        <v>AHM</v>
      </c>
      <c r="AM19" s="391" t="str">
        <f>"20"&amp;RIGHT($10:$10,2)&amp;"-T"&amp;MID($10:$10,2,1)</f>
        <v>2018-T1</v>
      </c>
      <c r="AN19" s="390" t="str">
        <f>$A:$A</f>
        <v>DVA (AHM)</v>
      </c>
      <c r="AO19" s="390" t="str">
        <f>$B:$B</f>
        <v>AHM</v>
      </c>
      <c r="AP19" s="391" t="str">
        <f>"20"&amp;RIGHT($10:$10,2)&amp;"-T"&amp;MID($10:$10,2,1)</f>
        <v>2018-T2</v>
      </c>
      <c r="AQ19" s="390" t="str">
        <f>$A:$A</f>
        <v>DVA (AHM)</v>
      </c>
      <c r="AR19" s="390" t="str">
        <f>$B:$B</f>
        <v>AHM</v>
      </c>
      <c r="AS19" s="391" t="str">
        <f>"20"&amp;RIGHT($10:$10,2)&amp;"-T"&amp;MID($10:$10,2,1)</f>
        <v>2018-T3</v>
      </c>
      <c r="AT19" s="390" t="str">
        <f>$A:$A</f>
        <v>DVA (AHM)</v>
      </c>
      <c r="AU19" s="390" t="str">
        <f>$B:$B</f>
        <v>AHM</v>
      </c>
      <c r="AV19" s="391" t="str">
        <f>"20"&amp;RIGHT($10:$10,2)&amp;"-T"&amp;MID($10:$10,2,1)</f>
        <v>2018-T4</v>
      </c>
      <c r="AW19" s="387"/>
      <c r="AX19" s="390" t="str">
        <f>$A:$A</f>
        <v>DVA (AHM)</v>
      </c>
      <c r="AY19" s="390" t="str">
        <f>$B:$B</f>
        <v>AHM</v>
      </c>
      <c r="AZ19" s="391" t="str">
        <f>"20"&amp;RIGHT($10:$10,2)&amp;"-T"&amp;MID($10:$10,2,1)</f>
        <v>2019-T1</v>
      </c>
      <c r="BA19" s="390" t="str">
        <f>$A:$A</f>
        <v>DVA (AHM)</v>
      </c>
      <c r="BB19" s="390" t="str">
        <f>$B:$B</f>
        <v>AHM</v>
      </c>
      <c r="BC19" s="391" t="str">
        <f>"20"&amp;RIGHT($10:$10,2)&amp;"-T"&amp;MID($10:$10,2,1)</f>
        <v>2019-T2</v>
      </c>
      <c r="BD19" s="390" t="str">
        <f>$A:$A</f>
        <v>DVA (AHM)</v>
      </c>
      <c r="BE19" s="390" t="str">
        <f>$B:$B</f>
        <v>AHM</v>
      </c>
      <c r="BF19" s="391" t="str">
        <f>"20"&amp;RIGHT($10:$10,2)&amp;"-T"&amp;MID($10:$10,2,1)</f>
        <v>2019-T3</v>
      </c>
      <c r="BG19" s="390" t="str">
        <f>$A:$A</f>
        <v>DVA (AHM)</v>
      </c>
      <c r="BH19" s="390" t="str">
        <f>$B:$B</f>
        <v>AHM</v>
      </c>
      <c r="BI19" s="391" t="str">
        <f>"20"&amp;RIGHT($10:$10,2)&amp;"-T"&amp;MID($10:$10,2,1)</f>
        <v>2019-T4</v>
      </c>
      <c r="BJ19" s="387"/>
      <c r="BK19" s="390" t="str">
        <f>$A:$A</f>
        <v>DVA (AHM)</v>
      </c>
      <c r="BL19" s="390" t="str">
        <f>$B:$B</f>
        <v>AHM</v>
      </c>
      <c r="BM19" s="391" t="str">
        <f>"20"&amp;RIGHT($10:$10,2)&amp;"-T"&amp;MID($10:$10,2,1)</f>
        <v>2020-T1</v>
      </c>
      <c r="BN19" s="390" t="str">
        <f>$A:$A</f>
        <v>DVA (AHM)</v>
      </c>
      <c r="BO19" s="390" t="str">
        <f>$B:$B</f>
        <v>AHM</v>
      </c>
      <c r="BP19" s="391" t="str">
        <f>"20"&amp;RIGHT($10:$10,2)&amp;"-T"&amp;MID($10:$10,2,1)</f>
        <v>2020-T2</v>
      </c>
      <c r="BQ19" s="390" t="str">
        <f>$A:$A</f>
        <v>DVA (AHM)</v>
      </c>
      <c r="BR19" s="390" t="str">
        <f>$B:$B</f>
        <v>AHM</v>
      </c>
      <c r="BS19" s="391" t="str">
        <f>"20"&amp;RIGHT($10:$10,2)&amp;"-T"&amp;MID($10:$10,2,1)</f>
        <v>2020-T3</v>
      </c>
      <c r="BT19" s="390" t="str">
        <f>$A:$A</f>
        <v>DVA (AHM)</v>
      </c>
      <c r="BU19" s="390" t="str">
        <f>$B:$B</f>
        <v>AHM</v>
      </c>
      <c r="BV19" s="391" t="str">
        <f>"20"&amp;RIGHT($10:$10,2)&amp;"-T"&amp;MID($10:$10,2,1)</f>
        <v>2020-T4</v>
      </c>
      <c r="BW19" s="387"/>
    </row>
    <row r="20" spans="1:75" ht="13" hidden="1">
      <c r="A20" s="403" t="s">
        <v>469</v>
      </c>
      <c r="B20" s="403"/>
      <c r="C20" s="383"/>
      <c r="D20" s="384" t="s">
        <v>474</v>
      </c>
      <c r="E20" s="385" t="s">
        <v>504</v>
      </c>
      <c r="F20" s="386"/>
      <c r="G20" s="386"/>
      <c r="H20" s="386">
        <v>-50</v>
      </c>
      <c r="I20" s="386">
        <v>50</v>
      </c>
      <c r="J20" s="387">
        <f>SUM(F20:I20)</f>
        <v>0</v>
      </c>
      <c r="K20" s="405"/>
      <c r="L20" s="405"/>
      <c r="M20" s="405">
        <v>0</v>
      </c>
      <c r="N20" s="393"/>
      <c r="O20" s="393"/>
      <c r="P20" s="393">
        <v>0</v>
      </c>
      <c r="Q20" s="393"/>
      <c r="R20" s="393"/>
      <c r="S20" s="393">
        <v>0</v>
      </c>
      <c r="T20" s="393"/>
      <c r="U20" s="393"/>
      <c r="V20" s="393">
        <v>0</v>
      </c>
      <c r="W20" s="387">
        <f>SUM(K20:V20)</f>
        <v>0</v>
      </c>
      <c r="X20" s="393"/>
      <c r="Y20" s="393"/>
      <c r="Z20" s="393">
        <v>0</v>
      </c>
      <c r="AA20" s="393"/>
      <c r="AB20" s="393"/>
      <c r="AC20" s="393">
        <v>0</v>
      </c>
      <c r="AD20" s="393"/>
      <c r="AE20" s="393"/>
      <c r="AF20" s="393">
        <v>0</v>
      </c>
      <c r="AG20" s="393"/>
      <c r="AH20" s="393"/>
      <c r="AI20" s="393">
        <v>0</v>
      </c>
      <c r="AJ20" s="387">
        <f>SUM(X20:AI20)</f>
        <v>0</v>
      </c>
      <c r="AK20" s="393"/>
      <c r="AL20" s="393"/>
      <c r="AM20" s="393">
        <v>0</v>
      </c>
      <c r="AN20" s="393"/>
      <c r="AO20" s="393"/>
      <c r="AP20" s="393">
        <v>0</v>
      </c>
      <c r="AQ20" s="393"/>
      <c r="AR20" s="393"/>
      <c r="AS20" s="393">
        <v>0</v>
      </c>
      <c r="AT20" s="393"/>
      <c r="AU20" s="393"/>
      <c r="AV20" s="393">
        <v>0</v>
      </c>
      <c r="AW20" s="387">
        <f>SUM(AK20:AV20)</f>
        <v>0</v>
      </c>
      <c r="AX20" s="393"/>
      <c r="AY20" s="393"/>
      <c r="AZ20" s="393">
        <v>0</v>
      </c>
      <c r="BA20" s="393"/>
      <c r="BB20" s="393"/>
      <c r="BC20" s="393">
        <v>0</v>
      </c>
      <c r="BD20" s="393"/>
      <c r="BE20" s="393"/>
      <c r="BF20" s="393">
        <v>0</v>
      </c>
      <c r="BG20" s="393"/>
      <c r="BH20" s="393"/>
      <c r="BI20" s="393">
        <v>0</v>
      </c>
      <c r="BJ20" s="387">
        <f>SUM(AX20:BI20)</f>
        <v>0</v>
      </c>
      <c r="BK20" s="393"/>
      <c r="BL20" s="393"/>
      <c r="BM20" s="393">
        <v>0</v>
      </c>
      <c r="BN20" s="393"/>
      <c r="BO20" s="393"/>
      <c r="BP20" s="393">
        <v>0</v>
      </c>
      <c r="BQ20" s="393"/>
      <c r="BR20" s="393"/>
      <c r="BS20" s="393">
        <v>0</v>
      </c>
      <c r="BT20" s="393"/>
      <c r="BU20" s="393"/>
      <c r="BV20" s="393">
        <v>0</v>
      </c>
      <c r="BW20" s="387">
        <f>SUM(BK20:BV20)</f>
        <v>0</v>
      </c>
    </row>
    <row r="21" spans="1:75" ht="23" hidden="1" outlineLevel="1">
      <c r="A21" s="382" t="s">
        <v>465</v>
      </c>
      <c r="B21" s="382" t="s">
        <v>466</v>
      </c>
      <c r="C21" s="383"/>
      <c r="D21" s="384"/>
      <c r="E21" s="385"/>
      <c r="F21" s="386"/>
      <c r="G21" s="386"/>
      <c r="H21" s="386"/>
      <c r="I21" s="386"/>
      <c r="J21" s="387"/>
      <c r="K21" s="388" t="str">
        <f>$A:$A</f>
        <v>Nature de l'ajustement</v>
      </c>
      <c r="L21" s="388" t="str">
        <f>$B:$B</f>
        <v>Pôle</v>
      </c>
      <c r="M21" s="388" t="s">
        <v>515</v>
      </c>
      <c r="N21" s="388" t="str">
        <f>$A:$A</f>
        <v>Nature de l'ajustement</v>
      </c>
      <c r="O21" s="388" t="str">
        <f>$B:$B</f>
        <v>Pôle</v>
      </c>
      <c r="P21" s="388" t="s">
        <v>515</v>
      </c>
      <c r="Q21" s="388" t="str">
        <f>$A:$A</f>
        <v>Nature de l'ajustement</v>
      </c>
      <c r="R21" s="388" t="str">
        <f>$B:$B</f>
        <v>Pôle</v>
      </c>
      <c r="S21" s="388" t="s">
        <v>515</v>
      </c>
      <c r="T21" s="388" t="str">
        <f>$A:$A</f>
        <v>Nature de l'ajustement</v>
      </c>
      <c r="U21" s="388" t="str">
        <f>$B:$B</f>
        <v>Pôle</v>
      </c>
      <c r="V21" s="388" t="s">
        <v>515</v>
      </c>
      <c r="W21" s="387"/>
      <c r="X21" s="388" t="str">
        <f>$A:$A</f>
        <v>Nature de l'ajustement</v>
      </c>
      <c r="Y21" s="388" t="str">
        <f>$B:$B</f>
        <v>Pôle</v>
      </c>
      <c r="Z21" s="388" t="s">
        <v>515</v>
      </c>
      <c r="AA21" s="388" t="str">
        <f>$A:$A</f>
        <v>Nature de l'ajustement</v>
      </c>
      <c r="AB21" s="388" t="str">
        <f>$B:$B</f>
        <v>Pôle</v>
      </c>
      <c r="AC21" s="388" t="s">
        <v>515</v>
      </c>
      <c r="AD21" s="388" t="str">
        <f>$A:$A</f>
        <v>Nature de l'ajustement</v>
      </c>
      <c r="AE21" s="388" t="str">
        <f>$B:$B</f>
        <v>Pôle</v>
      </c>
      <c r="AF21" s="388" t="s">
        <v>515</v>
      </c>
      <c r="AG21" s="388" t="str">
        <f>$A:$A</f>
        <v>Nature de l'ajustement</v>
      </c>
      <c r="AH21" s="388" t="str">
        <f>$B:$B</f>
        <v>Pôle</v>
      </c>
      <c r="AI21" s="388" t="s">
        <v>515</v>
      </c>
      <c r="AJ21" s="387"/>
      <c r="AK21" s="388" t="str">
        <f>$A:$A</f>
        <v>Nature de l'ajustement</v>
      </c>
      <c r="AL21" s="388" t="str">
        <f>$B:$B</f>
        <v>Pôle</v>
      </c>
      <c r="AM21" s="388" t="s">
        <v>515</v>
      </c>
      <c r="AN21" s="388" t="str">
        <f>$A:$A</f>
        <v>Nature de l'ajustement</v>
      </c>
      <c r="AO21" s="388" t="str">
        <f>$B:$B</f>
        <v>Pôle</v>
      </c>
      <c r="AP21" s="388" t="s">
        <v>515</v>
      </c>
      <c r="AQ21" s="388" t="str">
        <f>$A:$A</f>
        <v>Nature de l'ajustement</v>
      </c>
      <c r="AR21" s="388" t="str">
        <f>$B:$B</f>
        <v>Pôle</v>
      </c>
      <c r="AS21" s="388" t="s">
        <v>515</v>
      </c>
      <c r="AT21" s="388" t="str">
        <f>$A:$A</f>
        <v>Nature de l'ajustement</v>
      </c>
      <c r="AU21" s="388" t="str">
        <f>$B:$B</f>
        <v>Pôle</v>
      </c>
      <c r="AV21" s="388" t="s">
        <v>515</v>
      </c>
      <c r="AW21" s="387"/>
      <c r="AX21" s="388" t="str">
        <f>$A:$A</f>
        <v>Nature de l'ajustement</v>
      </c>
      <c r="AY21" s="388" t="str">
        <f>$B:$B</f>
        <v>Pôle</v>
      </c>
      <c r="AZ21" s="388" t="s">
        <v>515</v>
      </c>
      <c r="BA21" s="388" t="str">
        <f>$A:$A</f>
        <v>Nature de l'ajustement</v>
      </c>
      <c r="BB21" s="388" t="str">
        <f>$B:$B</f>
        <v>Pôle</v>
      </c>
      <c r="BC21" s="388" t="s">
        <v>515</v>
      </c>
      <c r="BD21" s="388" t="str">
        <f>$A:$A</f>
        <v>Nature de l'ajustement</v>
      </c>
      <c r="BE21" s="388" t="str">
        <f>$B:$B</f>
        <v>Pôle</v>
      </c>
      <c r="BF21" s="388" t="s">
        <v>515</v>
      </c>
      <c r="BG21" s="388" t="str">
        <f>$A:$A</f>
        <v>Nature de l'ajustement</v>
      </c>
      <c r="BH21" s="388" t="str">
        <f>$B:$B</f>
        <v>Pôle</v>
      </c>
      <c r="BI21" s="388" t="s">
        <v>515</v>
      </c>
      <c r="BJ21" s="387"/>
      <c r="BK21" s="388" t="str">
        <f>$A:$A</f>
        <v>Nature de l'ajustement</v>
      </c>
      <c r="BL21" s="388" t="str">
        <f>$B:$B</f>
        <v>Pôle</v>
      </c>
      <c r="BM21" s="388" t="s">
        <v>515</v>
      </c>
      <c r="BN21" s="388" t="str">
        <f>$A:$A</f>
        <v>Nature de l'ajustement</v>
      </c>
      <c r="BO21" s="388" t="str">
        <f>$B:$B</f>
        <v>Pôle</v>
      </c>
      <c r="BP21" s="388" t="s">
        <v>515</v>
      </c>
      <c r="BQ21" s="388" t="str">
        <f>$A:$A</f>
        <v>Nature de l'ajustement</v>
      </c>
      <c r="BR21" s="388" t="str">
        <f>$B:$B</f>
        <v>Pôle</v>
      </c>
      <c r="BS21" s="388" t="s">
        <v>515</v>
      </c>
      <c r="BT21" s="388" t="str">
        <f>$A:$A</f>
        <v>Nature de l'ajustement</v>
      </c>
      <c r="BU21" s="388" t="str">
        <f>$B:$B</f>
        <v>Pôle</v>
      </c>
      <c r="BV21" s="388" t="s">
        <v>515</v>
      </c>
      <c r="BW21" s="387"/>
    </row>
    <row r="22" spans="1:75" ht="13" hidden="1" outlineLevel="1">
      <c r="A22" s="389" t="s">
        <v>517</v>
      </c>
      <c r="B22" s="389" t="s">
        <v>511</v>
      </c>
      <c r="C22" s="383"/>
      <c r="D22" s="384"/>
      <c r="E22" s="385"/>
      <c r="F22" s="386"/>
      <c r="G22" s="386"/>
      <c r="H22" s="386"/>
      <c r="I22" s="386"/>
      <c r="J22" s="387"/>
      <c r="K22" s="390" t="str">
        <f>$A:$A</f>
        <v xml:space="preserve">Couvertures de portefeuilles de prêts (GC) </v>
      </c>
      <c r="L22" s="390" t="str">
        <f>$B:$B</f>
        <v>GC</v>
      </c>
      <c r="M22" s="391" t="str">
        <f>"20"&amp;RIGHT($10:$10,2)&amp;"-T"&amp;MID($10:$10,2,1)</f>
        <v>2016-T1</v>
      </c>
      <c r="N22" s="390" t="str">
        <f>$A:$A</f>
        <v xml:space="preserve">Couvertures de portefeuilles de prêts (GC) </v>
      </c>
      <c r="O22" s="390" t="str">
        <f>$B:$B</f>
        <v>GC</v>
      </c>
      <c r="P22" s="391" t="str">
        <f>"20"&amp;RIGHT($10:$10,2)&amp;"-T"&amp;MID($10:$10,2,1)</f>
        <v>2016-T2</v>
      </c>
      <c r="Q22" s="390" t="str">
        <f>$A:$A</f>
        <v xml:space="preserve">Couvertures de portefeuilles de prêts (GC) </v>
      </c>
      <c r="R22" s="390" t="str">
        <f>$B:$B</f>
        <v>GC</v>
      </c>
      <c r="S22" s="391" t="str">
        <f>"20"&amp;RIGHT($10:$10,2)&amp;"-T"&amp;MID($10:$10,2,1)</f>
        <v>2016-T3</v>
      </c>
      <c r="T22" s="390" t="str">
        <f>$A:$A</f>
        <v xml:space="preserve">Couvertures de portefeuilles de prêts (GC) </v>
      </c>
      <c r="U22" s="390" t="str">
        <f>$B:$B</f>
        <v>GC</v>
      </c>
      <c r="V22" s="391" t="str">
        <f>"20"&amp;RIGHT($10:$10,2)&amp;"-T"&amp;MID($10:$10,2,1)</f>
        <v>2016-T4</v>
      </c>
      <c r="W22" s="387"/>
      <c r="X22" s="390" t="str">
        <f>$A:$A</f>
        <v xml:space="preserve">Couvertures de portefeuilles de prêts (GC) </v>
      </c>
      <c r="Y22" s="390" t="str">
        <f>$B:$B</f>
        <v>GC</v>
      </c>
      <c r="Z22" s="391" t="str">
        <f>"20"&amp;RIGHT($10:$10,2)&amp;"-T"&amp;MID($10:$10,2,1)</f>
        <v>2017-T1</v>
      </c>
      <c r="AA22" s="390" t="str">
        <f>$A:$A</f>
        <v xml:space="preserve">Couvertures de portefeuilles de prêts (GC) </v>
      </c>
      <c r="AB22" s="390" t="str">
        <f>$B:$B</f>
        <v>GC</v>
      </c>
      <c r="AC22" s="391" t="str">
        <f>"20"&amp;RIGHT($10:$10,2)&amp;"-T"&amp;MID($10:$10,2,1)</f>
        <v>2017-T2</v>
      </c>
      <c r="AD22" s="390" t="str">
        <f>$A:$A</f>
        <v xml:space="preserve">Couvertures de portefeuilles de prêts (GC) </v>
      </c>
      <c r="AE22" s="390" t="str">
        <f>$B:$B</f>
        <v>GC</v>
      </c>
      <c r="AF22" s="391" t="str">
        <f>"20"&amp;RIGHT($10:$10,2)&amp;"-T"&amp;MID($10:$10,2,1)</f>
        <v>2017-T3</v>
      </c>
      <c r="AG22" s="390" t="str">
        <f>$A:$A</f>
        <v xml:space="preserve">Couvertures de portefeuilles de prêts (GC) </v>
      </c>
      <c r="AH22" s="390" t="str">
        <f>$B:$B</f>
        <v>GC</v>
      </c>
      <c r="AI22" s="391" t="str">
        <f>"20"&amp;RIGHT($10:$10,2)&amp;"-T"&amp;MID($10:$10,2,1)</f>
        <v>2017-T4</v>
      </c>
      <c r="AJ22" s="387"/>
      <c r="AK22" s="390" t="str">
        <f>$A:$A</f>
        <v xml:space="preserve">Couvertures de portefeuilles de prêts (GC) </v>
      </c>
      <c r="AL22" s="390" t="str">
        <f>$B:$B</f>
        <v>GC</v>
      </c>
      <c r="AM22" s="391" t="str">
        <f>"20"&amp;RIGHT($10:$10,2)&amp;"-T"&amp;MID($10:$10,2,1)</f>
        <v>2018-T1</v>
      </c>
      <c r="AN22" s="390" t="str">
        <f>$A:$A</f>
        <v xml:space="preserve">Couvertures de portefeuilles de prêts (GC) </v>
      </c>
      <c r="AO22" s="390" t="str">
        <f>$B:$B</f>
        <v>GC</v>
      </c>
      <c r="AP22" s="391" t="str">
        <f>"20"&amp;RIGHT($10:$10,2)&amp;"-T"&amp;MID($10:$10,2,1)</f>
        <v>2018-T2</v>
      </c>
      <c r="AQ22" s="390" t="str">
        <f>$A:$A</f>
        <v xml:space="preserve">Couvertures de portefeuilles de prêts (GC) </v>
      </c>
      <c r="AR22" s="390" t="str">
        <f>$B:$B</f>
        <v>GC</v>
      </c>
      <c r="AS22" s="391" t="str">
        <f>"20"&amp;RIGHT($10:$10,2)&amp;"-T"&amp;MID($10:$10,2,1)</f>
        <v>2018-T3</v>
      </c>
      <c r="AT22" s="390" t="str">
        <f>$A:$A</f>
        <v xml:space="preserve">Couvertures de portefeuilles de prêts (GC) </v>
      </c>
      <c r="AU22" s="390" t="str">
        <f>$B:$B</f>
        <v>GC</v>
      </c>
      <c r="AV22" s="391" t="str">
        <f>"20"&amp;RIGHT($10:$10,2)&amp;"-T"&amp;MID($10:$10,2,1)</f>
        <v>2018-T4</v>
      </c>
      <c r="AW22" s="387"/>
      <c r="AX22" s="390" t="str">
        <f>$A:$A</f>
        <v xml:space="preserve">Couvertures de portefeuilles de prêts (GC) </v>
      </c>
      <c r="AY22" s="390" t="str">
        <f>$B:$B</f>
        <v>GC</v>
      </c>
      <c r="AZ22" s="391" t="str">
        <f>"20"&amp;RIGHT($10:$10,2)&amp;"-T"&amp;MID($10:$10,2,1)</f>
        <v>2019-T1</v>
      </c>
      <c r="BA22" s="390" t="str">
        <f>$A:$A</f>
        <v xml:space="preserve">Couvertures de portefeuilles de prêts (GC) </v>
      </c>
      <c r="BB22" s="390" t="str">
        <f>$B:$B</f>
        <v>GC</v>
      </c>
      <c r="BC22" s="391" t="str">
        <f>"20"&amp;RIGHT($10:$10,2)&amp;"-T"&amp;MID($10:$10,2,1)</f>
        <v>2019-T2</v>
      </c>
      <c r="BD22" s="390" t="str">
        <f>$A:$A</f>
        <v xml:space="preserve">Couvertures de portefeuilles de prêts (GC) </v>
      </c>
      <c r="BE22" s="390" t="str">
        <f>$B:$B</f>
        <v>GC</v>
      </c>
      <c r="BF22" s="391" t="str">
        <f>"20"&amp;RIGHT($10:$10,2)&amp;"-T"&amp;MID($10:$10,2,1)</f>
        <v>2019-T3</v>
      </c>
      <c r="BG22" s="390" t="str">
        <f>$A:$A</f>
        <v xml:space="preserve">Couvertures de portefeuilles de prêts (GC) </v>
      </c>
      <c r="BH22" s="390" t="str">
        <f>$B:$B</f>
        <v>GC</v>
      </c>
      <c r="BI22" s="391" t="str">
        <f>"20"&amp;RIGHT($10:$10,2)&amp;"-T"&amp;MID($10:$10,2,1)</f>
        <v>2019-T4</v>
      </c>
      <c r="BJ22" s="387"/>
      <c r="BK22" s="390" t="str">
        <f>$A:$A</f>
        <v xml:space="preserve">Couvertures de portefeuilles de prêts (GC) </v>
      </c>
      <c r="BL22" s="390" t="str">
        <f>$B:$B</f>
        <v>GC</v>
      </c>
      <c r="BM22" s="391" t="str">
        <f>"20"&amp;RIGHT($10:$10,2)&amp;"-T"&amp;MID($10:$10,2,1)</f>
        <v>2020-T1</v>
      </c>
      <c r="BN22" s="390" t="str">
        <f>$A:$A</f>
        <v xml:space="preserve">Couvertures de portefeuilles de prêts (GC) </v>
      </c>
      <c r="BO22" s="390" t="str">
        <f>$B:$B</f>
        <v>GC</v>
      </c>
      <c r="BP22" s="391" t="str">
        <f>"20"&amp;RIGHT($10:$10,2)&amp;"-T"&amp;MID($10:$10,2,1)</f>
        <v>2020-T2</v>
      </c>
      <c r="BQ22" s="390" t="str">
        <f>$A:$A</f>
        <v xml:space="preserve">Couvertures de portefeuilles de prêts (GC) </v>
      </c>
      <c r="BR22" s="390" t="str">
        <f>$B:$B</f>
        <v>GC</v>
      </c>
      <c r="BS22" s="391" t="str">
        <f>"20"&amp;RIGHT($10:$10,2)&amp;"-T"&amp;MID($10:$10,2,1)</f>
        <v>2020-T3</v>
      </c>
      <c r="BT22" s="390" t="str">
        <f>$A:$A</f>
        <v xml:space="preserve">Couvertures de portefeuilles de prêts (GC) </v>
      </c>
      <c r="BU22" s="390" t="str">
        <f>$B:$B</f>
        <v>GC</v>
      </c>
      <c r="BV22" s="391" t="str">
        <f>"20"&amp;RIGHT($10:$10,2)&amp;"-T"&amp;MID($10:$10,2,1)</f>
        <v>2020-T4</v>
      </c>
      <c r="BW22" s="387"/>
    </row>
    <row r="23" spans="1:75" ht="13" collapsed="1">
      <c r="A23" s="403" t="s">
        <v>469</v>
      </c>
      <c r="B23" s="403"/>
      <c r="C23" s="383"/>
      <c r="D23" s="384" t="s">
        <v>475</v>
      </c>
      <c r="E23" s="385" t="s">
        <v>505</v>
      </c>
      <c r="F23" s="386">
        <v>-4</v>
      </c>
      <c r="G23" s="386">
        <v>25</v>
      </c>
      <c r="H23" s="386">
        <v>36</v>
      </c>
      <c r="I23" s="386">
        <v>-9</v>
      </c>
      <c r="J23" s="387">
        <f>SUM(F23:I23)</f>
        <v>48</v>
      </c>
      <c r="K23" s="405"/>
      <c r="L23" s="405"/>
      <c r="M23" s="405">
        <v>0</v>
      </c>
      <c r="N23" s="393"/>
      <c r="O23" s="393"/>
      <c r="P23" s="393">
        <v>1</v>
      </c>
      <c r="Q23" s="393"/>
      <c r="R23" s="393"/>
      <c r="S23" s="393">
        <v>-25</v>
      </c>
      <c r="T23" s="393"/>
      <c r="U23" s="393"/>
      <c r="V23" s="393">
        <v>-1.1999999999999993</v>
      </c>
      <c r="W23" s="387">
        <f>SUM(K23:V23)</f>
        <v>-25.2</v>
      </c>
      <c r="X23" s="393"/>
      <c r="Y23" s="393"/>
      <c r="Z23" s="393">
        <v>-23.8</v>
      </c>
      <c r="AA23" s="393"/>
      <c r="AB23" s="393"/>
      <c r="AC23" s="393">
        <v>-15.8</v>
      </c>
      <c r="AD23" s="393"/>
      <c r="AE23" s="393"/>
      <c r="AF23" s="393">
        <v>-13.4</v>
      </c>
      <c r="AG23" s="393"/>
      <c r="AH23" s="393"/>
      <c r="AI23" s="393">
        <v>-3.7</v>
      </c>
      <c r="AJ23" s="387">
        <f>SUM(X23:AI23)</f>
        <v>-56.7</v>
      </c>
      <c r="AK23" s="393"/>
      <c r="AL23" s="393"/>
      <c r="AM23" s="393">
        <v>4.4000000000000004</v>
      </c>
      <c r="AN23" s="393"/>
      <c r="AO23" s="393"/>
      <c r="AP23" s="393">
        <v>15.2</v>
      </c>
      <c r="AQ23" s="393"/>
      <c r="AR23" s="393"/>
      <c r="AS23" s="393">
        <v>-13.700000406370782</v>
      </c>
      <c r="AT23" s="393"/>
      <c r="AU23" s="393"/>
      <c r="AV23" s="393">
        <v>17.099999997767291</v>
      </c>
      <c r="AW23" s="387">
        <f>SUM(AK23:AV23)</f>
        <v>22.999999591396509</v>
      </c>
      <c r="AX23" s="393"/>
      <c r="AY23" s="393"/>
      <c r="AZ23" s="393">
        <v>-19.3</v>
      </c>
      <c r="BA23" s="393"/>
      <c r="BB23" s="393"/>
      <c r="BC23" s="393">
        <v>-7.6</v>
      </c>
      <c r="BD23" s="393"/>
      <c r="BE23" s="393"/>
      <c r="BF23" s="393">
        <v>-1.3</v>
      </c>
      <c r="BG23" s="393"/>
      <c r="BH23" s="393"/>
      <c r="BI23" s="393">
        <v>-15.6</v>
      </c>
      <c r="BJ23" s="387">
        <f>SUM(AX23:BI23)</f>
        <v>-43.8</v>
      </c>
      <c r="BK23" s="393"/>
      <c r="BL23" s="393"/>
      <c r="BM23" s="393">
        <v>122.5</v>
      </c>
      <c r="BN23" s="393"/>
      <c r="BO23" s="393"/>
      <c r="BP23" s="393">
        <v>-74.900000000000006</v>
      </c>
      <c r="BQ23" s="393"/>
      <c r="BR23" s="393"/>
      <c r="BS23" s="393">
        <v>-6.9</v>
      </c>
      <c r="BT23" s="393"/>
      <c r="BU23" s="393"/>
      <c r="BV23" s="393">
        <v>-30.413</v>
      </c>
      <c r="BW23" s="387">
        <f>SUM(BK23:BV23)</f>
        <v>10.286999999999995</v>
      </c>
    </row>
    <row r="24" spans="1:75" ht="23" hidden="1" outlineLevel="1">
      <c r="A24" s="382" t="s">
        <v>465</v>
      </c>
      <c r="B24" s="382" t="s">
        <v>466</v>
      </c>
      <c r="C24" s="383"/>
      <c r="D24" s="384"/>
      <c r="E24" s="385"/>
      <c r="F24" s="386"/>
      <c r="G24" s="386"/>
      <c r="H24" s="386"/>
      <c r="I24" s="386"/>
      <c r="J24" s="387"/>
      <c r="K24" s="388" t="str">
        <f>$A:$A</f>
        <v>Nature de l'ajustement</v>
      </c>
      <c r="L24" s="388" t="str">
        <f>$B:$B</f>
        <v>Pôle</v>
      </c>
      <c r="M24" s="388" t="s">
        <v>515</v>
      </c>
      <c r="N24" s="388" t="str">
        <f>$A:$A</f>
        <v>Nature de l'ajustement</v>
      </c>
      <c r="O24" s="388" t="str">
        <f>$B:$B</f>
        <v>Pôle</v>
      </c>
      <c r="P24" s="388" t="s">
        <v>515</v>
      </c>
      <c r="Q24" s="388" t="str">
        <f>$A:$A</f>
        <v>Nature de l'ajustement</v>
      </c>
      <c r="R24" s="388" t="str">
        <f>$B:$B</f>
        <v>Pôle</v>
      </c>
      <c r="S24" s="388" t="s">
        <v>515</v>
      </c>
      <c r="T24" s="388" t="str">
        <f>$A:$A</f>
        <v>Nature de l'ajustement</v>
      </c>
      <c r="U24" s="388" t="str">
        <f>$B:$B</f>
        <v>Pôle</v>
      </c>
      <c r="V24" s="388" t="s">
        <v>515</v>
      </c>
      <c r="W24" s="387"/>
      <c r="X24" s="388" t="str">
        <f>$A:$A</f>
        <v>Nature de l'ajustement</v>
      </c>
      <c r="Y24" s="388" t="str">
        <f>$B:$B</f>
        <v>Pôle</v>
      </c>
      <c r="Z24" s="388" t="s">
        <v>515</v>
      </c>
      <c r="AA24" s="388" t="str">
        <f>$A:$A</f>
        <v>Nature de l'ajustement</v>
      </c>
      <c r="AB24" s="388" t="str">
        <f>$B:$B</f>
        <v>Pôle</v>
      </c>
      <c r="AC24" s="388" t="s">
        <v>515</v>
      </c>
      <c r="AD24" s="388" t="str">
        <f>$A:$A</f>
        <v>Nature de l'ajustement</v>
      </c>
      <c r="AE24" s="388" t="str">
        <f>$B:$B</f>
        <v>Pôle</v>
      </c>
      <c r="AF24" s="388" t="s">
        <v>515</v>
      </c>
      <c r="AG24" s="388" t="str">
        <f>$A:$A</f>
        <v>Nature de l'ajustement</v>
      </c>
      <c r="AH24" s="388" t="str">
        <f>$B:$B</f>
        <v>Pôle</v>
      </c>
      <c r="AI24" s="388" t="s">
        <v>515</v>
      </c>
      <c r="AJ24" s="387"/>
      <c r="AK24" s="388" t="str">
        <f>$A:$A</f>
        <v>Nature de l'ajustement</v>
      </c>
      <c r="AL24" s="388" t="str">
        <f>$B:$B</f>
        <v>Pôle</v>
      </c>
      <c r="AM24" s="388" t="s">
        <v>515</v>
      </c>
      <c r="AN24" s="388" t="str">
        <f>$A:$A</f>
        <v>Nature de l'ajustement</v>
      </c>
      <c r="AO24" s="388" t="str">
        <f>$B:$B</f>
        <v>Pôle</v>
      </c>
      <c r="AP24" s="388" t="s">
        <v>515</v>
      </c>
      <c r="AQ24" s="388" t="str">
        <f>$A:$A</f>
        <v>Nature de l'ajustement</v>
      </c>
      <c r="AR24" s="388" t="str">
        <f>$B:$B</f>
        <v>Pôle</v>
      </c>
      <c r="AS24" s="388" t="s">
        <v>515</v>
      </c>
      <c r="AT24" s="388" t="str">
        <f>$A:$A</f>
        <v>Nature de l'ajustement</v>
      </c>
      <c r="AU24" s="388" t="str">
        <f>$B:$B</f>
        <v>Pôle</v>
      </c>
      <c r="AV24" s="388" t="s">
        <v>515</v>
      </c>
      <c r="AW24" s="387"/>
      <c r="AX24" s="388" t="str">
        <f>$A:$A</f>
        <v>Nature de l'ajustement</v>
      </c>
      <c r="AY24" s="388" t="str">
        <f>$B:$B</f>
        <v>Pôle</v>
      </c>
      <c r="AZ24" s="388" t="s">
        <v>515</v>
      </c>
      <c r="BA24" s="388" t="str">
        <f>$A:$A</f>
        <v>Nature de l'ajustement</v>
      </c>
      <c r="BB24" s="388" t="str">
        <f>$B:$B</f>
        <v>Pôle</v>
      </c>
      <c r="BC24" s="388" t="s">
        <v>515</v>
      </c>
      <c r="BD24" s="388" t="str">
        <f>$A:$A</f>
        <v>Nature de l'ajustement</v>
      </c>
      <c r="BE24" s="388" t="str">
        <f>$B:$B</f>
        <v>Pôle</v>
      </c>
      <c r="BF24" s="388" t="s">
        <v>515</v>
      </c>
      <c r="BG24" s="388" t="str">
        <f>$A:$A</f>
        <v>Nature de l'ajustement</v>
      </c>
      <c r="BH24" s="388" t="str">
        <f>$B:$B</f>
        <v>Pôle</v>
      </c>
      <c r="BI24" s="388" t="s">
        <v>515</v>
      </c>
      <c r="BJ24" s="387"/>
      <c r="BK24" s="388" t="str">
        <f>$A:$A</f>
        <v>Nature de l'ajustement</v>
      </c>
      <c r="BL24" s="388" t="str">
        <f>$B:$B</f>
        <v>Pôle</v>
      </c>
      <c r="BM24" s="388" t="s">
        <v>515</v>
      </c>
      <c r="BN24" s="388" t="str">
        <f>$A:$A</f>
        <v>Nature de l'ajustement</v>
      </c>
      <c r="BO24" s="388" t="str">
        <f>$B:$B</f>
        <v>Pôle</v>
      </c>
      <c r="BP24" s="388" t="s">
        <v>515</v>
      </c>
      <c r="BQ24" s="388" t="str">
        <f>$A:$A</f>
        <v>Nature de l'ajustement</v>
      </c>
      <c r="BR24" s="388" t="str">
        <f>$B:$B</f>
        <v>Pôle</v>
      </c>
      <c r="BS24" s="388" t="s">
        <v>515</v>
      </c>
      <c r="BT24" s="388" t="str">
        <f>$A:$A</f>
        <v>Nature de l'ajustement</v>
      </c>
      <c r="BU24" s="388" t="str">
        <f>$B:$B</f>
        <v>Pôle</v>
      </c>
      <c r="BV24" s="388" t="s">
        <v>515</v>
      </c>
      <c r="BW24" s="387"/>
    </row>
    <row r="25" spans="1:75" ht="13" hidden="1" outlineLevel="1">
      <c r="A25" s="389" t="s">
        <v>518</v>
      </c>
      <c r="B25" s="389" t="s">
        <v>512</v>
      </c>
      <c r="C25" s="383"/>
      <c r="D25" s="384"/>
      <c r="E25" s="385"/>
      <c r="F25" s="386"/>
      <c r="G25" s="386"/>
      <c r="H25" s="386"/>
      <c r="I25" s="386"/>
      <c r="J25" s="387"/>
      <c r="K25" s="390" t="str">
        <f>$A:$A</f>
        <v>Provisions Epargne logement (LCL)</v>
      </c>
      <c r="L25" s="390" t="str">
        <f>$B:$B</f>
        <v>BPF</v>
      </c>
      <c r="M25" s="391" t="str">
        <f>"20"&amp;RIGHT($10:$10,2)&amp;"-T"&amp;MID($10:$10,2,1)</f>
        <v>2016-T1</v>
      </c>
      <c r="N25" s="390" t="str">
        <f>$A:$A</f>
        <v>Provisions Epargne logement (LCL)</v>
      </c>
      <c r="O25" s="390" t="str">
        <f>$B:$B</f>
        <v>BPF</v>
      </c>
      <c r="P25" s="391" t="str">
        <f>"20"&amp;RIGHT($10:$10,2)&amp;"-T"&amp;MID($10:$10,2,1)</f>
        <v>2016-T2</v>
      </c>
      <c r="Q25" s="390" t="str">
        <f>$A:$A</f>
        <v>Provisions Epargne logement (LCL)</v>
      </c>
      <c r="R25" s="390" t="str">
        <f>$B:$B</f>
        <v>BPF</v>
      </c>
      <c r="S25" s="391" t="str">
        <f>"20"&amp;RIGHT($10:$10,2)&amp;"-T"&amp;MID($10:$10,2,1)</f>
        <v>2016-T3</v>
      </c>
      <c r="T25" s="390" t="str">
        <f>$A:$A</f>
        <v>Provisions Epargne logement (LCL)</v>
      </c>
      <c r="U25" s="390" t="str">
        <f>$B:$B</f>
        <v>BPF</v>
      </c>
      <c r="V25" s="391" t="str">
        <f>"20"&amp;RIGHT($10:$10,2)&amp;"-T"&amp;MID($10:$10,2,1)</f>
        <v>2016-T4</v>
      </c>
      <c r="W25" s="387"/>
      <c r="X25" s="390" t="str">
        <f>$A:$A</f>
        <v>Provisions Epargne logement (LCL)</v>
      </c>
      <c r="Y25" s="390" t="str">
        <f>$B:$B</f>
        <v>BPF</v>
      </c>
      <c r="Z25" s="391" t="str">
        <f>"20"&amp;RIGHT($10:$10,2)&amp;"-T"&amp;MID($10:$10,2,1)</f>
        <v>2017-T1</v>
      </c>
      <c r="AA25" s="390" t="str">
        <f>$A:$A</f>
        <v>Provisions Epargne logement (LCL)</v>
      </c>
      <c r="AB25" s="390" t="str">
        <f>$B:$B</f>
        <v>BPF</v>
      </c>
      <c r="AC25" s="391" t="str">
        <f>"20"&amp;RIGHT($10:$10,2)&amp;"-T"&amp;MID($10:$10,2,1)</f>
        <v>2017-T2</v>
      </c>
      <c r="AD25" s="390" t="str">
        <f>$A:$A</f>
        <v>Provisions Epargne logement (LCL)</v>
      </c>
      <c r="AE25" s="390" t="str">
        <f>$B:$B</f>
        <v>BPF</v>
      </c>
      <c r="AF25" s="391" t="str">
        <f>"20"&amp;RIGHT($10:$10,2)&amp;"-T"&amp;MID($10:$10,2,1)</f>
        <v>2017-T3</v>
      </c>
      <c r="AG25" s="390" t="str">
        <f>$A:$A</f>
        <v>Provisions Epargne logement (LCL)</v>
      </c>
      <c r="AH25" s="390" t="str">
        <f>$B:$B</f>
        <v>BPF</v>
      </c>
      <c r="AI25" s="391" t="str">
        <f>"20"&amp;RIGHT($10:$10,2)&amp;"-T"&amp;MID($10:$10,2,1)</f>
        <v>2017-T4</v>
      </c>
      <c r="AJ25" s="387"/>
      <c r="AK25" s="390" t="str">
        <f>$A:$A</f>
        <v>Provisions Epargne logement (LCL)</v>
      </c>
      <c r="AL25" s="390" t="str">
        <f>$B:$B</f>
        <v>BPF</v>
      </c>
      <c r="AM25" s="391" t="str">
        <f>"20"&amp;RIGHT($10:$10,2)&amp;"-T"&amp;MID($10:$10,2,1)</f>
        <v>2018-T1</v>
      </c>
      <c r="AN25" s="390" t="str">
        <f>$A:$A</f>
        <v>Provisions Epargne logement (LCL)</v>
      </c>
      <c r="AO25" s="390" t="str">
        <f>$B:$B</f>
        <v>BPF</v>
      </c>
      <c r="AP25" s="391" t="str">
        <f>"20"&amp;RIGHT($10:$10,2)&amp;"-T"&amp;MID($10:$10,2,1)</f>
        <v>2018-T2</v>
      </c>
      <c r="AQ25" s="390" t="str">
        <f>$A:$A</f>
        <v>Provisions Epargne logement (LCL)</v>
      </c>
      <c r="AR25" s="390" t="str">
        <f>$B:$B</f>
        <v>BPF</v>
      </c>
      <c r="AS25" s="391" t="str">
        <f>"20"&amp;RIGHT($10:$10,2)&amp;"-T"&amp;MID($10:$10,2,1)</f>
        <v>2018-T3</v>
      </c>
      <c r="AT25" s="390" t="str">
        <f>$A:$A</f>
        <v>Provisions Epargne logement (LCL)</v>
      </c>
      <c r="AU25" s="390" t="str">
        <f>$B:$B</f>
        <v>BPF</v>
      </c>
      <c r="AV25" s="391" t="str">
        <f>"20"&amp;RIGHT($10:$10,2)&amp;"-T"&amp;MID($10:$10,2,1)</f>
        <v>2018-T4</v>
      </c>
      <c r="AW25" s="387"/>
      <c r="AX25" s="390" t="str">
        <f>$A:$A</f>
        <v>Provisions Epargne logement (LCL)</v>
      </c>
      <c r="AY25" s="390" t="str">
        <f>$B:$B</f>
        <v>BPF</v>
      </c>
      <c r="AZ25" s="391" t="str">
        <f>"20"&amp;RIGHT($10:$10,2)&amp;"-T"&amp;MID($10:$10,2,1)</f>
        <v>2019-T1</v>
      </c>
      <c r="BA25" s="390" t="str">
        <f>$A:$A</f>
        <v>Provisions Epargne logement (LCL)</v>
      </c>
      <c r="BB25" s="390" t="str">
        <f>$B:$B</f>
        <v>BPF</v>
      </c>
      <c r="BC25" s="391" t="str">
        <f>"20"&amp;RIGHT($10:$10,2)&amp;"-T"&amp;MID($10:$10,2,1)</f>
        <v>2019-T2</v>
      </c>
      <c r="BD25" s="390" t="str">
        <f>$A:$A</f>
        <v>Provisions Epargne logement (LCL)</v>
      </c>
      <c r="BE25" s="390" t="str">
        <f>$B:$B</f>
        <v>BPF</v>
      </c>
      <c r="BF25" s="391" t="str">
        <f>"20"&amp;RIGHT($10:$10,2)&amp;"-T"&amp;MID($10:$10,2,1)</f>
        <v>2019-T3</v>
      </c>
      <c r="BG25" s="390" t="str">
        <f>$A:$A</f>
        <v>Provisions Epargne logement (LCL)</v>
      </c>
      <c r="BH25" s="390" t="str">
        <f>$B:$B</f>
        <v>BPF</v>
      </c>
      <c r="BI25" s="391" t="str">
        <f>"20"&amp;RIGHT($10:$10,2)&amp;"-T"&amp;MID($10:$10,2,1)</f>
        <v>2019-T4</v>
      </c>
      <c r="BJ25" s="387"/>
      <c r="BK25" s="390" t="str">
        <f>$A:$A</f>
        <v>Provisions Epargne logement (LCL)</v>
      </c>
      <c r="BL25" s="390" t="str">
        <f>$B:$B</f>
        <v>BPF</v>
      </c>
      <c r="BM25" s="391" t="str">
        <f>"20"&amp;RIGHT($10:$10,2)&amp;"-T"&amp;MID($10:$10,2,1)</f>
        <v>2020-T1</v>
      </c>
      <c r="BN25" s="390" t="str">
        <f>$A:$A</f>
        <v>Provisions Epargne logement (LCL)</v>
      </c>
      <c r="BO25" s="390" t="str">
        <f>$B:$B</f>
        <v>BPF</v>
      </c>
      <c r="BP25" s="391" t="str">
        <f>"20"&amp;RIGHT($10:$10,2)&amp;"-T"&amp;MID($10:$10,2,1)</f>
        <v>2020-T2</v>
      </c>
      <c r="BQ25" s="390" t="str">
        <f>$A:$A</f>
        <v>Provisions Epargne logement (LCL)</v>
      </c>
      <c r="BR25" s="390" t="str">
        <f>$B:$B</f>
        <v>BPF</v>
      </c>
      <c r="BS25" s="391" t="str">
        <f>"20"&amp;RIGHT($10:$10,2)&amp;"-T"&amp;MID($10:$10,2,1)</f>
        <v>2020-T3</v>
      </c>
      <c r="BT25" s="390" t="str">
        <f>$A:$A</f>
        <v>Provisions Epargne logement (LCL)</v>
      </c>
      <c r="BU25" s="390" t="str">
        <f>$B:$B</f>
        <v>BPF</v>
      </c>
      <c r="BV25" s="391" t="str">
        <f>"20"&amp;RIGHT($10:$10,2)&amp;"-T"&amp;MID($10:$10,2,1)</f>
        <v>2020-T4</v>
      </c>
      <c r="BW25" s="387"/>
    </row>
    <row r="26" spans="1:75" ht="13" collapsed="1">
      <c r="A26" s="403" t="s">
        <v>469</v>
      </c>
      <c r="B26" s="403"/>
      <c r="C26" s="383"/>
      <c r="D26" s="384" t="s">
        <v>476</v>
      </c>
      <c r="E26" s="385" t="s">
        <v>506</v>
      </c>
      <c r="F26" s="386"/>
      <c r="G26" s="386"/>
      <c r="H26" s="386"/>
      <c r="I26" s="386"/>
      <c r="J26" s="387">
        <f>SUM(F26:I26)</f>
        <v>0</v>
      </c>
      <c r="K26" s="405"/>
      <c r="L26" s="405"/>
      <c r="M26" s="405">
        <v>0</v>
      </c>
      <c r="N26" s="393"/>
      <c r="O26" s="393"/>
      <c r="P26" s="393">
        <v>0</v>
      </c>
      <c r="Q26" s="393"/>
      <c r="R26" s="393"/>
      <c r="S26" s="393">
        <v>0</v>
      </c>
      <c r="T26" s="393"/>
      <c r="U26" s="393"/>
      <c r="V26" s="393">
        <v>-17</v>
      </c>
      <c r="W26" s="387">
        <f>SUM(K26:V26)</f>
        <v>-17</v>
      </c>
      <c r="X26" s="393"/>
      <c r="Y26" s="393"/>
      <c r="Z26" s="393">
        <v>0</v>
      </c>
      <c r="AA26" s="393"/>
      <c r="AB26" s="393"/>
      <c r="AC26" s="393">
        <v>55</v>
      </c>
      <c r="AD26" s="393"/>
      <c r="AE26" s="393"/>
      <c r="AF26" s="393">
        <v>7.6879999999999997</v>
      </c>
      <c r="AG26" s="393"/>
      <c r="AH26" s="393"/>
      <c r="AI26" s="393">
        <v>2.3479999999999999</v>
      </c>
      <c r="AJ26" s="387">
        <f>SUM(X26:AI26)</f>
        <v>65.036000000000001</v>
      </c>
      <c r="AK26" s="393"/>
      <c r="AL26" s="393"/>
      <c r="AM26" s="393">
        <v>0</v>
      </c>
      <c r="AN26" s="393"/>
      <c r="AO26" s="393"/>
      <c r="AP26" s="393">
        <v>0</v>
      </c>
      <c r="AQ26" s="393"/>
      <c r="AR26" s="393"/>
      <c r="AS26" s="393">
        <v>-1.88</v>
      </c>
      <c r="AT26" s="393"/>
      <c r="AU26" s="393"/>
      <c r="AV26" s="393">
        <v>0.997</v>
      </c>
      <c r="AW26" s="387">
        <f>SUM(AK26:AV26)</f>
        <v>-0.8829999999999999</v>
      </c>
      <c r="AX26" s="393"/>
      <c r="AY26" s="393"/>
      <c r="AZ26" s="393">
        <v>-8.33</v>
      </c>
      <c r="BA26" s="393"/>
      <c r="BB26" s="393"/>
      <c r="BC26" s="393">
        <v>-2.5209999999999999</v>
      </c>
      <c r="BD26" s="393"/>
      <c r="BE26" s="393"/>
      <c r="BF26" s="393">
        <v>-8.3409999999999993</v>
      </c>
      <c r="BG26" s="393"/>
      <c r="BH26" s="393"/>
      <c r="BI26" s="393">
        <v>-12.066921000000001</v>
      </c>
      <c r="BJ26" s="387">
        <f>SUM(AX26:BI26)</f>
        <v>-31.258921000000001</v>
      </c>
      <c r="BK26" s="393"/>
      <c r="BL26" s="393"/>
      <c r="BM26" s="393">
        <v>-11.427</v>
      </c>
      <c r="BN26" s="393"/>
      <c r="BO26" s="393"/>
      <c r="BP26" s="393">
        <v>-3.78348</v>
      </c>
      <c r="BQ26" s="393"/>
      <c r="BR26" s="393"/>
      <c r="BS26" s="393">
        <v>0</v>
      </c>
      <c r="BT26" s="393"/>
      <c r="BU26" s="393"/>
      <c r="BV26" s="393">
        <v>1.5204800000000001</v>
      </c>
      <c r="BW26" s="387">
        <f>SUM(BK26:BV26)</f>
        <v>-13.690000000000001</v>
      </c>
    </row>
    <row r="27" spans="1:75" ht="23" hidden="1" outlineLevel="1">
      <c r="A27" s="382" t="s">
        <v>465</v>
      </c>
      <c r="B27" s="382" t="s">
        <v>466</v>
      </c>
      <c r="C27" s="383"/>
      <c r="D27" s="384"/>
      <c r="E27" s="385"/>
      <c r="F27" s="386"/>
      <c r="G27" s="386"/>
      <c r="H27" s="386"/>
      <c r="I27" s="386"/>
      <c r="J27" s="387"/>
      <c r="K27" s="388" t="str">
        <f>$A:$A</f>
        <v>Nature de l'ajustement</v>
      </c>
      <c r="L27" s="388" t="str">
        <f>$B:$B</f>
        <v>Pôle</v>
      </c>
      <c r="M27" s="388" t="s">
        <v>515</v>
      </c>
      <c r="N27" s="388" t="str">
        <f>$A:$A</f>
        <v>Nature de l'ajustement</v>
      </c>
      <c r="O27" s="388" t="str">
        <f>$B:$B</f>
        <v>Pôle</v>
      </c>
      <c r="P27" s="388" t="s">
        <v>515</v>
      </c>
      <c r="Q27" s="388" t="str">
        <f>$A:$A</f>
        <v>Nature de l'ajustement</v>
      </c>
      <c r="R27" s="388" t="str">
        <f>$B:$B</f>
        <v>Pôle</v>
      </c>
      <c r="S27" s="388" t="s">
        <v>515</v>
      </c>
      <c r="T27" s="388" t="str">
        <f>$A:$A</f>
        <v>Nature de l'ajustement</v>
      </c>
      <c r="U27" s="388" t="str">
        <f>$B:$B</f>
        <v>Pôle</v>
      </c>
      <c r="V27" s="388" t="s">
        <v>515</v>
      </c>
      <c r="W27" s="387"/>
      <c r="X27" s="388" t="str">
        <f>$A:$A</f>
        <v>Nature de l'ajustement</v>
      </c>
      <c r="Y27" s="388" t="str">
        <f>$B:$B</f>
        <v>Pôle</v>
      </c>
      <c r="Z27" s="388" t="s">
        <v>515</v>
      </c>
      <c r="AA27" s="388" t="str">
        <f>$A:$A</f>
        <v>Nature de l'ajustement</v>
      </c>
      <c r="AB27" s="388" t="str">
        <f>$B:$B</f>
        <v>Pôle</v>
      </c>
      <c r="AC27" s="388" t="s">
        <v>515</v>
      </c>
      <c r="AD27" s="388" t="str">
        <f>$A:$A</f>
        <v>Nature de l'ajustement</v>
      </c>
      <c r="AE27" s="388" t="str">
        <f>$B:$B</f>
        <v>Pôle</v>
      </c>
      <c r="AF27" s="388" t="s">
        <v>515</v>
      </c>
      <c r="AG27" s="388" t="str">
        <f>$A:$A</f>
        <v>Nature de l'ajustement</v>
      </c>
      <c r="AH27" s="388" t="str">
        <f>$B:$B</f>
        <v>Pôle</v>
      </c>
      <c r="AI27" s="388" t="s">
        <v>515</v>
      </c>
      <c r="AJ27" s="387"/>
      <c r="AK27" s="388" t="str">
        <f>$A:$A</f>
        <v>Nature de l'ajustement</v>
      </c>
      <c r="AL27" s="388" t="str">
        <f>$B:$B</f>
        <v>Pôle</v>
      </c>
      <c r="AM27" s="388" t="s">
        <v>515</v>
      </c>
      <c r="AN27" s="388" t="str">
        <f>$A:$A</f>
        <v>Nature de l'ajustement</v>
      </c>
      <c r="AO27" s="388" t="str">
        <f>$B:$B</f>
        <v>Pôle</v>
      </c>
      <c r="AP27" s="388" t="s">
        <v>515</v>
      </c>
      <c r="AQ27" s="388" t="str">
        <f>$A:$A</f>
        <v>Nature de l'ajustement</v>
      </c>
      <c r="AR27" s="388" t="str">
        <f>$B:$B</f>
        <v>Pôle</v>
      </c>
      <c r="AS27" s="388" t="s">
        <v>515</v>
      </c>
      <c r="AT27" s="388" t="str">
        <f>$A:$A</f>
        <v>Nature de l'ajustement</v>
      </c>
      <c r="AU27" s="388" t="str">
        <f>$B:$B</f>
        <v>Pôle</v>
      </c>
      <c r="AV27" s="388" t="s">
        <v>515</v>
      </c>
      <c r="AW27" s="387"/>
      <c r="AX27" s="388" t="str">
        <f>$A:$A</f>
        <v>Nature de l'ajustement</v>
      </c>
      <c r="AY27" s="388" t="str">
        <f>$B:$B</f>
        <v>Pôle</v>
      </c>
      <c r="AZ27" s="388" t="s">
        <v>515</v>
      </c>
      <c r="BA27" s="388" t="str">
        <f>$A:$A</f>
        <v>Nature de l'ajustement</v>
      </c>
      <c r="BB27" s="388" t="str">
        <f>$B:$B</f>
        <v>Pôle</v>
      </c>
      <c r="BC27" s="388" t="s">
        <v>515</v>
      </c>
      <c r="BD27" s="388" t="str">
        <f>$A:$A</f>
        <v>Nature de l'ajustement</v>
      </c>
      <c r="BE27" s="388" t="str">
        <f>$B:$B</f>
        <v>Pôle</v>
      </c>
      <c r="BF27" s="388" t="s">
        <v>515</v>
      </c>
      <c r="BG27" s="388" t="str">
        <f>$A:$A</f>
        <v>Nature de l'ajustement</v>
      </c>
      <c r="BH27" s="388" t="str">
        <f>$B:$B</f>
        <v>Pôle</v>
      </c>
      <c r="BI27" s="388" t="s">
        <v>515</v>
      </c>
      <c r="BJ27" s="387"/>
      <c r="BK27" s="388" t="str">
        <f>$A:$A</f>
        <v>Nature de l'ajustement</v>
      </c>
      <c r="BL27" s="388" t="str">
        <f>$B:$B</f>
        <v>Pôle</v>
      </c>
      <c r="BM27" s="388" t="s">
        <v>515</v>
      </c>
      <c r="BN27" s="388" t="str">
        <f>$A:$A</f>
        <v>Nature de l'ajustement</v>
      </c>
      <c r="BO27" s="388" t="str">
        <f>$B:$B</f>
        <v>Pôle</v>
      </c>
      <c r="BP27" s="388" t="s">
        <v>515</v>
      </c>
      <c r="BQ27" s="388" t="str">
        <f>$A:$A</f>
        <v>Nature de l'ajustement</v>
      </c>
      <c r="BR27" s="388" t="str">
        <f>$B:$B</f>
        <v>Pôle</v>
      </c>
      <c r="BS27" s="388" t="s">
        <v>515</v>
      </c>
      <c r="BT27" s="388" t="str">
        <f>$A:$A</f>
        <v>Nature de l'ajustement</v>
      </c>
      <c r="BU27" s="388" t="str">
        <f>$B:$B</f>
        <v>Pôle</v>
      </c>
      <c r="BV27" s="388" t="s">
        <v>515</v>
      </c>
      <c r="BW27" s="387"/>
    </row>
    <row r="28" spans="1:75" ht="13" hidden="1" outlineLevel="1">
      <c r="A28" s="389" t="s">
        <v>519</v>
      </c>
      <c r="B28" s="389" t="s">
        <v>468</v>
      </c>
      <c r="C28" s="383"/>
      <c r="D28" s="384"/>
      <c r="E28" s="385"/>
      <c r="F28" s="386"/>
      <c r="G28" s="386"/>
      <c r="H28" s="386"/>
      <c r="I28" s="386"/>
      <c r="J28" s="387"/>
      <c r="K28" s="390" t="str">
        <f>$A:$A</f>
        <v>Provisions Epargne logement (AHM)</v>
      </c>
      <c r="L28" s="390" t="str">
        <f>$B:$B</f>
        <v>AHM</v>
      </c>
      <c r="M28" s="391" t="str">
        <f>"20"&amp;RIGHT($10:$10,2)&amp;"-T"&amp;MID($10:$10,2,1)</f>
        <v>2016-T1</v>
      </c>
      <c r="N28" s="390" t="str">
        <f>$A:$A</f>
        <v>Provisions Epargne logement (AHM)</v>
      </c>
      <c r="O28" s="390" t="str">
        <f>$B:$B</f>
        <v>AHM</v>
      </c>
      <c r="P28" s="391" t="str">
        <f>"20"&amp;RIGHT($10:$10,2)&amp;"-T"&amp;MID($10:$10,2,1)</f>
        <v>2016-T2</v>
      </c>
      <c r="Q28" s="390" t="str">
        <f>$A:$A</f>
        <v>Provisions Epargne logement (AHM)</v>
      </c>
      <c r="R28" s="390" t="str">
        <f>$B:$B</f>
        <v>AHM</v>
      </c>
      <c r="S28" s="391" t="str">
        <f>"20"&amp;RIGHT($10:$10,2)&amp;"-T"&amp;MID($10:$10,2,1)</f>
        <v>2016-T3</v>
      </c>
      <c r="T28" s="390" t="str">
        <f>$A:$A</f>
        <v>Provisions Epargne logement (AHM)</v>
      </c>
      <c r="U28" s="390" t="str">
        <f>$B:$B</f>
        <v>AHM</v>
      </c>
      <c r="V28" s="391" t="str">
        <f>"20"&amp;RIGHT($10:$10,2)&amp;"-T"&amp;MID($10:$10,2,1)</f>
        <v>2016-T4</v>
      </c>
      <c r="W28" s="387"/>
      <c r="X28" s="390" t="str">
        <f>$A:$A</f>
        <v>Provisions Epargne logement (AHM)</v>
      </c>
      <c r="Y28" s="390" t="str">
        <f>$B:$B</f>
        <v>AHM</v>
      </c>
      <c r="Z28" s="391" t="str">
        <f>"20"&amp;RIGHT($10:$10,2)&amp;"-T"&amp;MID($10:$10,2,1)</f>
        <v>2017-T1</v>
      </c>
      <c r="AA28" s="390" t="str">
        <f>$A:$A</f>
        <v>Provisions Epargne logement (AHM)</v>
      </c>
      <c r="AB28" s="390" t="str">
        <f>$B:$B</f>
        <v>AHM</v>
      </c>
      <c r="AC28" s="391" t="str">
        <f>"20"&amp;RIGHT($10:$10,2)&amp;"-T"&amp;MID($10:$10,2,1)</f>
        <v>2017-T2</v>
      </c>
      <c r="AD28" s="390" t="str">
        <f>$A:$A</f>
        <v>Provisions Epargne logement (AHM)</v>
      </c>
      <c r="AE28" s="390" t="str">
        <f>$B:$B</f>
        <v>AHM</v>
      </c>
      <c r="AF28" s="391" t="str">
        <f>"20"&amp;RIGHT($10:$10,2)&amp;"-T"&amp;MID($10:$10,2,1)</f>
        <v>2017-T3</v>
      </c>
      <c r="AG28" s="390" t="str">
        <f>$A:$A</f>
        <v>Provisions Epargne logement (AHM)</v>
      </c>
      <c r="AH28" s="390" t="str">
        <f>$B:$B</f>
        <v>AHM</v>
      </c>
      <c r="AI28" s="391" t="str">
        <f>"20"&amp;RIGHT($10:$10,2)&amp;"-T"&amp;MID($10:$10,2,1)</f>
        <v>2017-T4</v>
      </c>
      <c r="AJ28" s="387"/>
      <c r="AK28" s="390" t="str">
        <f>$A:$A</f>
        <v>Provisions Epargne logement (AHM)</v>
      </c>
      <c r="AL28" s="390" t="str">
        <f>$B:$B</f>
        <v>AHM</v>
      </c>
      <c r="AM28" s="391" t="str">
        <f>"20"&amp;RIGHT($10:$10,2)&amp;"-T"&amp;MID($10:$10,2,1)</f>
        <v>2018-T1</v>
      </c>
      <c r="AN28" s="390" t="str">
        <f>$A:$A</f>
        <v>Provisions Epargne logement (AHM)</v>
      </c>
      <c r="AO28" s="390" t="str">
        <f>$B:$B</f>
        <v>AHM</v>
      </c>
      <c r="AP28" s="391" t="str">
        <f>"20"&amp;RIGHT($10:$10,2)&amp;"-T"&amp;MID($10:$10,2,1)</f>
        <v>2018-T2</v>
      </c>
      <c r="AQ28" s="390" t="str">
        <f>$A:$A</f>
        <v>Provisions Epargne logement (AHM)</v>
      </c>
      <c r="AR28" s="390" t="str">
        <f>$B:$B</f>
        <v>AHM</v>
      </c>
      <c r="AS28" s="391" t="str">
        <f>"20"&amp;RIGHT($10:$10,2)&amp;"-T"&amp;MID($10:$10,2,1)</f>
        <v>2018-T3</v>
      </c>
      <c r="AT28" s="390" t="str">
        <f>$A:$A</f>
        <v>Provisions Epargne logement (AHM)</v>
      </c>
      <c r="AU28" s="390" t="str">
        <f>$B:$B</f>
        <v>AHM</v>
      </c>
      <c r="AV28" s="391" t="str">
        <f>"20"&amp;RIGHT($10:$10,2)&amp;"-T"&amp;MID($10:$10,2,1)</f>
        <v>2018-T4</v>
      </c>
      <c r="AW28" s="387"/>
      <c r="AX28" s="390" t="str">
        <f>$A:$A</f>
        <v>Provisions Epargne logement (AHM)</v>
      </c>
      <c r="AY28" s="390" t="str">
        <f>$B:$B</f>
        <v>AHM</v>
      </c>
      <c r="AZ28" s="391" t="str">
        <f>"20"&amp;RIGHT($10:$10,2)&amp;"-T"&amp;MID($10:$10,2,1)</f>
        <v>2019-T1</v>
      </c>
      <c r="BA28" s="390" t="str">
        <f>$A:$A</f>
        <v>Provisions Epargne logement (AHM)</v>
      </c>
      <c r="BB28" s="390" t="str">
        <f>$B:$B</f>
        <v>AHM</v>
      </c>
      <c r="BC28" s="391" t="str">
        <f>"20"&amp;RIGHT($10:$10,2)&amp;"-T"&amp;MID($10:$10,2,1)</f>
        <v>2019-T2</v>
      </c>
      <c r="BD28" s="390" t="str">
        <f>$A:$A</f>
        <v>Provisions Epargne logement (AHM)</v>
      </c>
      <c r="BE28" s="390" t="str">
        <f>$B:$B</f>
        <v>AHM</v>
      </c>
      <c r="BF28" s="391" t="str">
        <f>"20"&amp;RIGHT($10:$10,2)&amp;"-T"&amp;MID($10:$10,2,1)</f>
        <v>2019-T3</v>
      </c>
      <c r="BG28" s="390" t="str">
        <f>$A:$A</f>
        <v>Provisions Epargne logement (AHM)</v>
      </c>
      <c r="BH28" s="390" t="str">
        <f>$B:$B</f>
        <v>AHM</v>
      </c>
      <c r="BI28" s="391" t="str">
        <f>"20"&amp;RIGHT($10:$10,2)&amp;"-T"&amp;MID($10:$10,2,1)</f>
        <v>2019-T4</v>
      </c>
      <c r="BJ28" s="387"/>
      <c r="BK28" s="390" t="str">
        <f>$A:$A</f>
        <v>Provisions Epargne logement (AHM)</v>
      </c>
      <c r="BL28" s="390" t="str">
        <f>$B:$B</f>
        <v>AHM</v>
      </c>
      <c r="BM28" s="391" t="str">
        <f>"20"&amp;RIGHT($10:$10,2)&amp;"-T"&amp;MID($10:$10,2,1)</f>
        <v>2020-T1</v>
      </c>
      <c r="BN28" s="390" t="str">
        <f>$A:$A</f>
        <v>Provisions Epargne logement (AHM)</v>
      </c>
      <c r="BO28" s="390" t="str">
        <f>$B:$B</f>
        <v>AHM</v>
      </c>
      <c r="BP28" s="391" t="str">
        <f>"20"&amp;RIGHT($10:$10,2)&amp;"-T"&amp;MID($10:$10,2,1)</f>
        <v>2020-T2</v>
      </c>
      <c r="BQ28" s="390" t="str">
        <f>$A:$A</f>
        <v>Provisions Epargne logement (AHM)</v>
      </c>
      <c r="BR28" s="390" t="str">
        <f>$B:$B</f>
        <v>AHM</v>
      </c>
      <c r="BS28" s="391" t="str">
        <f>"20"&amp;RIGHT($10:$10,2)&amp;"-T"&amp;MID($10:$10,2,1)</f>
        <v>2020-T3</v>
      </c>
      <c r="BT28" s="390" t="str">
        <f>$A:$A</f>
        <v>Provisions Epargne logement (AHM)</v>
      </c>
      <c r="BU28" s="390" t="str">
        <f>$B:$B</f>
        <v>AHM</v>
      </c>
      <c r="BV28" s="391" t="str">
        <f>"20"&amp;RIGHT($10:$10,2)&amp;"-T"&amp;MID($10:$10,2,1)</f>
        <v>2020-T4</v>
      </c>
      <c r="BW28" s="387"/>
    </row>
    <row r="29" spans="1:75" ht="13" collapsed="1">
      <c r="A29" s="403" t="s">
        <v>469</v>
      </c>
      <c r="B29" s="403"/>
      <c r="C29" s="383"/>
      <c r="D29" s="384" t="s">
        <v>476</v>
      </c>
      <c r="E29" s="385" t="s">
        <v>504</v>
      </c>
      <c r="F29" s="386"/>
      <c r="G29" s="386"/>
      <c r="H29" s="386"/>
      <c r="I29" s="386"/>
      <c r="J29" s="387">
        <f>SUM(F29:I29)</f>
        <v>0</v>
      </c>
      <c r="K29" s="405"/>
      <c r="L29" s="405"/>
      <c r="M29" s="405">
        <v>0</v>
      </c>
      <c r="N29" s="393"/>
      <c r="O29" s="393"/>
      <c r="P29" s="393">
        <v>0</v>
      </c>
      <c r="Q29" s="393"/>
      <c r="R29" s="393"/>
      <c r="S29" s="393">
        <v>0</v>
      </c>
      <c r="T29" s="393"/>
      <c r="U29" s="393"/>
      <c r="V29" s="393">
        <v>-66.260000000000005</v>
      </c>
      <c r="W29" s="387">
        <f>SUM(K29:V29)</f>
        <v>-66.260000000000005</v>
      </c>
      <c r="X29" s="393"/>
      <c r="Y29" s="393"/>
      <c r="Z29" s="393">
        <v>2</v>
      </c>
      <c r="AA29" s="393"/>
      <c r="AB29" s="393"/>
      <c r="AC29" s="393">
        <v>120</v>
      </c>
      <c r="AD29" s="393"/>
      <c r="AE29" s="393"/>
      <c r="AF29" s="393">
        <v>31.789000000000001</v>
      </c>
      <c r="AG29" s="393"/>
      <c r="AH29" s="393"/>
      <c r="AI29" s="393">
        <v>2.5630000000000002</v>
      </c>
      <c r="AJ29" s="387">
        <f>SUM(X29:AI29)</f>
        <v>156.35199999999998</v>
      </c>
      <c r="AK29" s="393"/>
      <c r="AL29" s="393"/>
      <c r="AM29" s="393">
        <v>0</v>
      </c>
      <c r="AN29" s="393"/>
      <c r="AO29" s="393"/>
      <c r="AP29" s="393">
        <v>0</v>
      </c>
      <c r="AQ29" s="393"/>
      <c r="AR29" s="393"/>
      <c r="AS29" s="393">
        <v>-9.3960000000000008</v>
      </c>
      <c r="AT29" s="393"/>
      <c r="AU29" s="393"/>
      <c r="AV29" s="393">
        <v>6.1970000000000001</v>
      </c>
      <c r="AW29" s="387">
        <f>SUM(AK29:AV29)</f>
        <v>-3.1990000000000007</v>
      </c>
      <c r="AX29" s="393"/>
      <c r="AY29" s="393"/>
      <c r="AZ29" s="393">
        <v>-12.571999999999999</v>
      </c>
      <c r="BA29" s="393"/>
      <c r="BB29" s="393"/>
      <c r="BC29" s="393">
        <v>-15.006</v>
      </c>
      <c r="BD29" s="393"/>
      <c r="BE29" s="393"/>
      <c r="BF29" s="393">
        <v>-30.363</v>
      </c>
      <c r="BG29" s="393"/>
      <c r="BH29" s="393"/>
      <c r="BI29" s="393">
        <v>-32.008000000000003</v>
      </c>
      <c r="BJ29" s="387">
        <f>SUM(AX29:BI29)</f>
        <v>-89.949000000000012</v>
      </c>
      <c r="BK29" s="393"/>
      <c r="BL29" s="393"/>
      <c r="BM29" s="393">
        <v>-29.255143</v>
      </c>
      <c r="BN29" s="393"/>
      <c r="BO29" s="393"/>
      <c r="BP29" s="393">
        <v>-16.447282999999999</v>
      </c>
      <c r="BQ29" s="393"/>
      <c r="BR29" s="393"/>
      <c r="BS29" s="393">
        <v>-4.0223110000000002</v>
      </c>
      <c r="BT29" s="393"/>
      <c r="BU29" s="393"/>
      <c r="BV29" s="393">
        <v>-14.493489</v>
      </c>
      <c r="BW29" s="387">
        <f>SUM(BK29:BV29)</f>
        <v>-64.218226000000001</v>
      </c>
    </row>
    <row r="30" spans="1:75" ht="13" hidden="1" outlineLevel="1">
      <c r="A30" s="402" t="s">
        <v>465</v>
      </c>
      <c r="B30" s="382" t="s">
        <v>466</v>
      </c>
      <c r="C30" s="383"/>
      <c r="D30" s="384"/>
      <c r="E30" s="385"/>
      <c r="F30" s="386"/>
      <c r="G30" s="386"/>
      <c r="H30" s="386"/>
      <c r="I30" s="386"/>
      <c r="J30" s="387"/>
      <c r="K30" s="388" t="str">
        <f>$A:$A</f>
        <v>Nature de l'ajustement</v>
      </c>
      <c r="L30" s="388" t="str">
        <f>$B:$B</f>
        <v>Pôle</v>
      </c>
      <c r="M30" s="388" t="s">
        <v>515</v>
      </c>
      <c r="N30" s="388" t="str">
        <f>$A:$A</f>
        <v>Nature de l'ajustement</v>
      </c>
      <c r="O30" s="388" t="str">
        <f>$B:$B</f>
        <v>Pôle</v>
      </c>
      <c r="P30" s="388" t="s">
        <v>515</v>
      </c>
      <c r="Q30" s="388" t="str">
        <f>$A:$A</f>
        <v>Nature de l'ajustement</v>
      </c>
      <c r="R30" s="388" t="str">
        <f>$B:$B</f>
        <v>Pôle</v>
      </c>
      <c r="S30" s="388" t="s">
        <v>515</v>
      </c>
      <c r="T30" s="388" t="str">
        <f>$A:$A</f>
        <v>Nature de l'ajustement</v>
      </c>
      <c r="U30" s="388" t="str">
        <f>$B:$B</f>
        <v>Pôle</v>
      </c>
      <c r="V30" s="388" t="s">
        <v>515</v>
      </c>
      <c r="W30" s="387"/>
      <c r="X30" s="388" t="str">
        <f>$A:$A</f>
        <v>Nature de l'ajustement</v>
      </c>
      <c r="Y30" s="388" t="str">
        <f>$B:$B</f>
        <v>Pôle</v>
      </c>
      <c r="Z30" s="388" t="s">
        <v>515</v>
      </c>
      <c r="AA30" s="388" t="str">
        <f>$A:$A</f>
        <v>Nature de l'ajustement</v>
      </c>
      <c r="AB30" s="388" t="str">
        <f>$B:$B</f>
        <v>Pôle</v>
      </c>
      <c r="AC30" s="388" t="s">
        <v>515</v>
      </c>
      <c r="AD30" s="388" t="str">
        <f>$A:$A</f>
        <v>Nature de l'ajustement</v>
      </c>
      <c r="AE30" s="388" t="str">
        <f>$B:$B</f>
        <v>Pôle</v>
      </c>
      <c r="AF30" s="388" t="s">
        <v>515</v>
      </c>
      <c r="AG30" s="388" t="str">
        <f>$A:$A</f>
        <v>Nature de l'ajustement</v>
      </c>
      <c r="AH30" s="388" t="str">
        <f>$B:$B</f>
        <v>Pôle</v>
      </c>
      <c r="AI30" s="388" t="s">
        <v>515</v>
      </c>
      <c r="AJ30" s="387"/>
      <c r="AK30" s="388" t="str">
        <f>$A:$A</f>
        <v>Nature de l'ajustement</v>
      </c>
      <c r="AL30" s="388" t="str">
        <f>$B:$B</f>
        <v>Pôle</v>
      </c>
      <c r="AM30" s="388" t="s">
        <v>515</v>
      </c>
      <c r="AN30" s="388" t="str">
        <f>$A:$A</f>
        <v>Nature de l'ajustement</v>
      </c>
      <c r="AO30" s="388" t="str">
        <f>$B:$B</f>
        <v>Pôle</v>
      </c>
      <c r="AP30" s="388" t="s">
        <v>515</v>
      </c>
      <c r="AQ30" s="388" t="str">
        <f>$A:$A</f>
        <v>Nature de l'ajustement</v>
      </c>
      <c r="AR30" s="388" t="str">
        <f>$B:$B</f>
        <v>Pôle</v>
      </c>
      <c r="AS30" s="388" t="s">
        <v>515</v>
      </c>
      <c r="AT30" s="388" t="str">
        <f>$A:$A</f>
        <v>Nature de l'ajustement</v>
      </c>
      <c r="AU30" s="388" t="str">
        <f>$B:$B</f>
        <v>Pôle</v>
      </c>
      <c r="AV30" s="388" t="s">
        <v>515</v>
      </c>
      <c r="AW30" s="387"/>
      <c r="AX30" s="388" t="str">
        <f>$A:$A</f>
        <v>Nature de l'ajustement</v>
      </c>
      <c r="AY30" s="388" t="str">
        <f>$B:$B</f>
        <v>Pôle</v>
      </c>
      <c r="AZ30" s="388" t="s">
        <v>515</v>
      </c>
      <c r="BA30" s="388" t="str">
        <f>$A:$A</f>
        <v>Nature de l'ajustement</v>
      </c>
      <c r="BB30" s="388" t="str">
        <f>$B:$B</f>
        <v>Pôle</v>
      </c>
      <c r="BC30" s="388" t="s">
        <v>515</v>
      </c>
      <c r="BD30" s="388" t="str">
        <f>$A:$A</f>
        <v>Nature de l'ajustement</v>
      </c>
      <c r="BE30" s="388" t="str">
        <f>$B:$B</f>
        <v>Pôle</v>
      </c>
      <c r="BF30" s="388" t="s">
        <v>515</v>
      </c>
      <c r="BG30" s="388" t="str">
        <f>$A:$A</f>
        <v>Nature de l'ajustement</v>
      </c>
      <c r="BH30" s="388" t="str">
        <f>$B:$B</f>
        <v>Pôle</v>
      </c>
      <c r="BI30" s="388" t="s">
        <v>515</v>
      </c>
      <c r="BJ30" s="387"/>
      <c r="BK30" s="388" t="str">
        <f>$A:$A</f>
        <v>Nature de l'ajustement</v>
      </c>
      <c r="BL30" s="388" t="str">
        <f>$B:$B</f>
        <v>Pôle</v>
      </c>
      <c r="BM30" s="388" t="s">
        <v>515</v>
      </c>
      <c r="BN30" s="388" t="str">
        <f>$A:$A</f>
        <v>Nature de l'ajustement</v>
      </c>
      <c r="BO30" s="388" t="str">
        <f>$B:$B</f>
        <v>Pôle</v>
      </c>
      <c r="BP30" s="388" t="s">
        <v>515</v>
      </c>
      <c r="BQ30" s="388" t="str">
        <f>$A:$A</f>
        <v>Nature de l'ajustement</v>
      </c>
      <c r="BR30" s="388" t="str">
        <f>$B:$B</f>
        <v>Pôle</v>
      </c>
      <c r="BS30" s="388" t="s">
        <v>515</v>
      </c>
      <c r="BT30" s="388" t="str">
        <f>$A:$A</f>
        <v>Nature de l'ajustement</v>
      </c>
      <c r="BU30" s="388" t="str">
        <f>$B:$B</f>
        <v>Pôle</v>
      </c>
      <c r="BV30" s="388" t="s">
        <v>515</v>
      </c>
      <c r="BW30" s="387"/>
    </row>
    <row r="31" spans="1:75" ht="13" hidden="1" outlineLevel="1">
      <c r="A31" s="394" t="s">
        <v>520</v>
      </c>
      <c r="B31" s="389" t="s">
        <v>512</v>
      </c>
      <c r="C31" s="383"/>
      <c r="D31" s="384"/>
      <c r="E31" s="385"/>
      <c r="F31" s="386"/>
      <c r="G31" s="386"/>
      <c r="H31" s="386"/>
      <c r="I31" s="386"/>
      <c r="J31" s="387"/>
      <c r="K31" s="390" t="str">
        <f>$A:$A</f>
        <v>Amende Echange Images Chèques</v>
      </c>
      <c r="L31" s="390" t="str">
        <f>$B:$B</f>
        <v>BPF</v>
      </c>
      <c r="M31" s="391" t="str">
        <f>"20"&amp;RIGHT($10:$10,2)&amp;"-T"&amp;MID($10:$10,2,1)</f>
        <v>2016-T1</v>
      </c>
      <c r="N31" s="390" t="str">
        <f>$A:$A</f>
        <v>Amende Echange Images Chèques</v>
      </c>
      <c r="O31" s="390" t="str">
        <f>$B:$B</f>
        <v>BPF</v>
      </c>
      <c r="P31" s="391" t="str">
        <f>"20"&amp;RIGHT($10:$10,2)&amp;"-T"&amp;MID($10:$10,2,1)</f>
        <v>2016-T2</v>
      </c>
      <c r="Q31" s="390" t="str">
        <f>$A:$A</f>
        <v>Amende Echange Images Chèques</v>
      </c>
      <c r="R31" s="390" t="str">
        <f>$B:$B</f>
        <v>BPF</v>
      </c>
      <c r="S31" s="391" t="str">
        <f>"20"&amp;RIGHT($10:$10,2)&amp;"-T"&amp;MID($10:$10,2,1)</f>
        <v>2016-T3</v>
      </c>
      <c r="T31" s="390" t="str">
        <f>$A:$A</f>
        <v>Amende Echange Images Chèques</v>
      </c>
      <c r="U31" s="390" t="str">
        <f>$B:$B</f>
        <v>BPF</v>
      </c>
      <c r="V31" s="391" t="str">
        <f>"20"&amp;RIGHT($10:$10,2)&amp;"-T"&amp;MID($10:$10,2,1)</f>
        <v>2016-T4</v>
      </c>
      <c r="W31" s="387"/>
      <c r="X31" s="390" t="str">
        <f>$A:$A</f>
        <v>Amende Echange Images Chèques</v>
      </c>
      <c r="Y31" s="390" t="str">
        <f>$B:$B</f>
        <v>BPF</v>
      </c>
      <c r="Z31" s="391" t="str">
        <f>"20"&amp;RIGHT($10:$10,2)&amp;"-T"&amp;MID($10:$10,2,1)</f>
        <v>2017-T1</v>
      </c>
      <c r="AA31" s="390" t="str">
        <f>$A:$A</f>
        <v>Amende Echange Images Chèques</v>
      </c>
      <c r="AB31" s="390" t="str">
        <f>$B:$B</f>
        <v>BPF</v>
      </c>
      <c r="AC31" s="391" t="str">
        <f>"20"&amp;RIGHT($10:$10,2)&amp;"-T"&amp;MID($10:$10,2,1)</f>
        <v>2017-T2</v>
      </c>
      <c r="AD31" s="390" t="str">
        <f>$A:$A</f>
        <v>Amende Echange Images Chèques</v>
      </c>
      <c r="AE31" s="390" t="str">
        <f>$B:$B</f>
        <v>BPF</v>
      </c>
      <c r="AF31" s="391" t="str">
        <f>"20"&amp;RIGHT($10:$10,2)&amp;"-T"&amp;MID($10:$10,2,1)</f>
        <v>2017-T3</v>
      </c>
      <c r="AG31" s="390" t="str">
        <f>$A:$A</f>
        <v>Amende Echange Images Chèques</v>
      </c>
      <c r="AH31" s="390" t="str">
        <f>$B:$B</f>
        <v>BPF</v>
      </c>
      <c r="AI31" s="391" t="str">
        <f>"20"&amp;RIGHT($10:$10,2)&amp;"-T"&amp;MID($10:$10,2,1)</f>
        <v>2017-T4</v>
      </c>
      <c r="AJ31" s="387"/>
      <c r="AK31" s="390" t="str">
        <f>$A:$A</f>
        <v>Amende Echange Images Chèques</v>
      </c>
      <c r="AL31" s="390" t="str">
        <f>$B:$B</f>
        <v>BPF</v>
      </c>
      <c r="AM31" s="391" t="str">
        <f>"20"&amp;RIGHT($10:$10,2)&amp;"-T"&amp;MID($10:$10,2,1)</f>
        <v>2018-T1</v>
      </c>
      <c r="AN31" s="390" t="str">
        <f>$A:$A</f>
        <v>Amende Echange Images Chèques</v>
      </c>
      <c r="AO31" s="390" t="str">
        <f>$B:$B</f>
        <v>BPF</v>
      </c>
      <c r="AP31" s="391" t="str">
        <f>"20"&amp;RIGHT($10:$10,2)&amp;"-T"&amp;MID($10:$10,2,1)</f>
        <v>2018-T2</v>
      </c>
      <c r="AQ31" s="390" t="str">
        <f>$A:$A</f>
        <v>Amende Echange Images Chèques</v>
      </c>
      <c r="AR31" s="390" t="str">
        <f>$B:$B</f>
        <v>BPF</v>
      </c>
      <c r="AS31" s="391" t="str">
        <f>"20"&amp;RIGHT($10:$10,2)&amp;"-T"&amp;MID($10:$10,2,1)</f>
        <v>2018-T3</v>
      </c>
      <c r="AT31" s="390" t="str">
        <f>$A:$A</f>
        <v>Amende Echange Images Chèques</v>
      </c>
      <c r="AU31" s="390" t="str">
        <f>$B:$B</f>
        <v>BPF</v>
      </c>
      <c r="AV31" s="391" t="str">
        <f>"20"&amp;RIGHT($10:$10,2)&amp;"-T"&amp;MID($10:$10,2,1)</f>
        <v>2018-T4</v>
      </c>
      <c r="AW31" s="387"/>
      <c r="AX31" s="390" t="str">
        <f>$A:$A</f>
        <v>Amende Echange Images Chèques</v>
      </c>
      <c r="AY31" s="390" t="str">
        <f>$B:$B</f>
        <v>BPF</v>
      </c>
      <c r="AZ31" s="391" t="str">
        <f>"20"&amp;RIGHT($10:$10,2)&amp;"-T"&amp;MID($10:$10,2,1)</f>
        <v>2019-T1</v>
      </c>
      <c r="BA31" s="390" t="str">
        <f>$A:$A</f>
        <v>Amende Echange Images Chèques</v>
      </c>
      <c r="BB31" s="390" t="str">
        <f>$B:$B</f>
        <v>BPF</v>
      </c>
      <c r="BC31" s="391" t="str">
        <f>"20"&amp;RIGHT($10:$10,2)&amp;"-T"&amp;MID($10:$10,2,1)</f>
        <v>2019-T2</v>
      </c>
      <c r="BD31" s="390" t="str">
        <f>$A:$A</f>
        <v>Amende Echange Images Chèques</v>
      </c>
      <c r="BE31" s="390" t="str">
        <f>$B:$B</f>
        <v>BPF</v>
      </c>
      <c r="BF31" s="391" t="str">
        <f>"20"&amp;RIGHT($10:$10,2)&amp;"-T"&amp;MID($10:$10,2,1)</f>
        <v>2019-T3</v>
      </c>
      <c r="BG31" s="390" t="str">
        <f>$A:$A</f>
        <v>Amende Echange Images Chèques</v>
      </c>
      <c r="BH31" s="390" t="str">
        <f>$B:$B</f>
        <v>BPF</v>
      </c>
      <c r="BI31" s="391" t="str">
        <f>"20"&amp;RIGHT($10:$10,2)&amp;"-T"&amp;MID($10:$10,2,1)</f>
        <v>2019-T4</v>
      </c>
      <c r="BJ31" s="387"/>
      <c r="BK31" s="390" t="str">
        <f>$A:$A</f>
        <v>Amende Echange Images Chèques</v>
      </c>
      <c r="BL31" s="390" t="str">
        <f>$B:$B</f>
        <v>BPF</v>
      </c>
      <c r="BM31" s="391" t="str">
        <f>"20"&amp;RIGHT($10:$10,2)&amp;"-T"&amp;MID($10:$10,2,1)</f>
        <v>2020-T1</v>
      </c>
      <c r="BN31" s="390" t="str">
        <f>$A:$A</f>
        <v>Amende Echange Images Chèques</v>
      </c>
      <c r="BO31" s="390" t="str">
        <f>$B:$B</f>
        <v>BPF</v>
      </c>
      <c r="BP31" s="391" t="str">
        <f>"20"&amp;RIGHT($10:$10,2)&amp;"-T"&amp;MID($10:$10,2,1)</f>
        <v>2020-T2</v>
      </c>
      <c r="BQ31" s="390" t="str">
        <f>$A:$A</f>
        <v>Amende Echange Images Chèques</v>
      </c>
      <c r="BR31" s="390" t="str">
        <f>$B:$B</f>
        <v>BPF</v>
      </c>
      <c r="BS31" s="391" t="str">
        <f>"20"&amp;RIGHT($10:$10,2)&amp;"-T"&amp;MID($10:$10,2,1)</f>
        <v>2020-T3</v>
      </c>
      <c r="BT31" s="390" t="str">
        <f>$A:$A</f>
        <v>Amende Echange Images Chèques</v>
      </c>
      <c r="BU31" s="390" t="str">
        <f>$B:$B</f>
        <v>BPF</v>
      </c>
      <c r="BV31" s="391" t="str">
        <f>"20"&amp;RIGHT($10:$10,2)&amp;"-T"&amp;MID($10:$10,2,1)</f>
        <v>2020-T4</v>
      </c>
      <c r="BW31" s="387"/>
    </row>
    <row r="32" spans="1:75" ht="13" hidden="1">
      <c r="A32" s="403" t="s">
        <v>469</v>
      </c>
      <c r="B32" s="403"/>
      <c r="C32" s="383"/>
      <c r="D32" s="384" t="s">
        <v>477</v>
      </c>
      <c r="E32" s="385" t="s">
        <v>506</v>
      </c>
      <c r="F32" s="386"/>
      <c r="G32" s="386"/>
      <c r="H32" s="386"/>
      <c r="I32" s="386"/>
      <c r="J32" s="387">
        <f>SUM(F32:I32)</f>
        <v>0</v>
      </c>
      <c r="K32" s="405"/>
      <c r="L32" s="405"/>
      <c r="M32" s="405">
        <v>0</v>
      </c>
      <c r="N32" s="393"/>
      <c r="O32" s="393"/>
      <c r="P32" s="393">
        <v>0</v>
      </c>
      <c r="Q32" s="393"/>
      <c r="R32" s="393"/>
      <c r="S32" s="393">
        <v>0</v>
      </c>
      <c r="T32" s="393"/>
      <c r="U32" s="393"/>
      <c r="V32" s="393">
        <v>0</v>
      </c>
      <c r="W32" s="387"/>
      <c r="X32" s="393"/>
      <c r="Y32" s="393"/>
      <c r="Z32" s="393">
        <v>0</v>
      </c>
      <c r="AA32" s="393"/>
      <c r="AB32" s="393"/>
      <c r="AC32" s="393">
        <v>0</v>
      </c>
      <c r="AD32" s="393"/>
      <c r="AE32" s="393"/>
      <c r="AF32" s="393">
        <v>0</v>
      </c>
      <c r="AG32" s="393"/>
      <c r="AH32" s="393"/>
      <c r="AI32" s="393">
        <v>-20.9</v>
      </c>
      <c r="AJ32" s="387"/>
      <c r="AK32" s="393"/>
      <c r="AL32" s="393"/>
      <c r="AM32" s="393">
        <v>0</v>
      </c>
      <c r="AN32" s="393"/>
      <c r="AO32" s="393"/>
      <c r="AP32" s="393">
        <v>0</v>
      </c>
      <c r="AQ32" s="393"/>
      <c r="AR32" s="393"/>
      <c r="AS32" s="393">
        <v>0</v>
      </c>
      <c r="AT32" s="393"/>
      <c r="AU32" s="393"/>
      <c r="AV32" s="393">
        <v>0</v>
      </c>
      <c r="AW32" s="387"/>
      <c r="AX32" s="393"/>
      <c r="AY32" s="393"/>
      <c r="AZ32" s="393">
        <v>0</v>
      </c>
      <c r="BA32" s="393"/>
      <c r="BB32" s="393"/>
      <c r="BC32" s="393">
        <v>0</v>
      </c>
      <c r="BD32" s="393"/>
      <c r="BE32" s="393"/>
      <c r="BF32" s="393">
        <v>0</v>
      </c>
      <c r="BG32" s="393"/>
      <c r="BH32" s="393"/>
      <c r="BI32" s="393">
        <v>0</v>
      </c>
      <c r="BJ32" s="387"/>
      <c r="BK32" s="393"/>
      <c r="BL32" s="393"/>
      <c r="BM32" s="393">
        <v>0</v>
      </c>
      <c r="BN32" s="393"/>
      <c r="BO32" s="393"/>
      <c r="BP32" s="393">
        <v>0</v>
      </c>
      <c r="BQ32" s="393"/>
      <c r="BR32" s="393"/>
      <c r="BS32" s="393">
        <v>0</v>
      </c>
      <c r="BT32" s="393"/>
      <c r="BU32" s="393"/>
      <c r="BV32" s="393">
        <v>0</v>
      </c>
      <c r="BW32" s="387"/>
    </row>
    <row r="33" spans="1:75" ht="13" hidden="1" outlineLevel="1">
      <c r="A33" s="402" t="s">
        <v>465</v>
      </c>
      <c r="B33" s="382" t="s">
        <v>466</v>
      </c>
      <c r="C33" s="383"/>
      <c r="D33" s="384"/>
      <c r="E33" s="385"/>
      <c r="F33" s="386"/>
      <c r="G33" s="386"/>
      <c r="H33" s="386"/>
      <c r="I33" s="386"/>
      <c r="J33" s="387"/>
      <c r="K33" s="388" t="str">
        <f>$A:$A</f>
        <v>Nature de l'ajustement</v>
      </c>
      <c r="L33" s="388" t="str">
        <f>$B:$B</f>
        <v>Pôle</v>
      </c>
      <c r="M33" s="388" t="s">
        <v>515</v>
      </c>
      <c r="N33" s="388" t="str">
        <f>$A:$A</f>
        <v>Nature de l'ajustement</v>
      </c>
      <c r="O33" s="388" t="str">
        <f>$B:$B</f>
        <v>Pôle</v>
      </c>
      <c r="P33" s="388" t="s">
        <v>515</v>
      </c>
      <c r="Q33" s="388" t="str">
        <f>$A:$A</f>
        <v>Nature de l'ajustement</v>
      </c>
      <c r="R33" s="388" t="str">
        <f>$B:$B</f>
        <v>Pôle</v>
      </c>
      <c r="S33" s="388" t="s">
        <v>515</v>
      </c>
      <c r="T33" s="388" t="str">
        <f>$A:$A</f>
        <v>Nature de l'ajustement</v>
      </c>
      <c r="U33" s="388" t="str">
        <f>$B:$B</f>
        <v>Pôle</v>
      </c>
      <c r="V33" s="388" t="s">
        <v>515</v>
      </c>
      <c r="W33" s="387"/>
      <c r="X33" s="388" t="str">
        <f>$A:$A</f>
        <v>Nature de l'ajustement</v>
      </c>
      <c r="Y33" s="388" t="str">
        <f>$B:$B</f>
        <v>Pôle</v>
      </c>
      <c r="Z33" s="388" t="s">
        <v>515</v>
      </c>
      <c r="AA33" s="388" t="str">
        <f>$A:$A</f>
        <v>Nature de l'ajustement</v>
      </c>
      <c r="AB33" s="388" t="str">
        <f>$B:$B</f>
        <v>Pôle</v>
      </c>
      <c r="AC33" s="388" t="s">
        <v>515</v>
      </c>
      <c r="AD33" s="388" t="str">
        <f>$A:$A</f>
        <v>Nature de l'ajustement</v>
      </c>
      <c r="AE33" s="388" t="str">
        <f>$B:$B</f>
        <v>Pôle</v>
      </c>
      <c r="AF33" s="388" t="s">
        <v>515</v>
      </c>
      <c r="AG33" s="388" t="str">
        <f>$A:$A</f>
        <v>Nature de l'ajustement</v>
      </c>
      <c r="AH33" s="388" t="str">
        <f>$B:$B</f>
        <v>Pôle</v>
      </c>
      <c r="AI33" s="388" t="s">
        <v>515</v>
      </c>
      <c r="AJ33" s="387"/>
      <c r="AK33" s="388" t="str">
        <f>$A:$A</f>
        <v>Nature de l'ajustement</v>
      </c>
      <c r="AL33" s="388" t="str">
        <f>$B:$B</f>
        <v>Pôle</v>
      </c>
      <c r="AM33" s="388" t="s">
        <v>515</v>
      </c>
      <c r="AN33" s="388" t="str">
        <f>$A:$A</f>
        <v>Nature de l'ajustement</v>
      </c>
      <c r="AO33" s="388" t="str">
        <f>$B:$B</f>
        <v>Pôle</v>
      </c>
      <c r="AP33" s="388" t="s">
        <v>515</v>
      </c>
      <c r="AQ33" s="388" t="str">
        <f>$A:$A</f>
        <v>Nature de l'ajustement</v>
      </c>
      <c r="AR33" s="388" t="str">
        <f>$B:$B</f>
        <v>Pôle</v>
      </c>
      <c r="AS33" s="388" t="s">
        <v>515</v>
      </c>
      <c r="AT33" s="388" t="str">
        <f>$A:$A</f>
        <v>Nature de l'ajustement</v>
      </c>
      <c r="AU33" s="388" t="str">
        <f>$B:$B</f>
        <v>Pôle</v>
      </c>
      <c r="AV33" s="388" t="s">
        <v>515</v>
      </c>
      <c r="AW33" s="387"/>
      <c r="AX33" s="388" t="str">
        <f>$A:$A</f>
        <v>Nature de l'ajustement</v>
      </c>
      <c r="AY33" s="388" t="str">
        <f>$B:$B</f>
        <v>Pôle</v>
      </c>
      <c r="AZ33" s="388" t="s">
        <v>515</v>
      </c>
      <c r="BA33" s="388" t="str">
        <f>$A:$A</f>
        <v>Nature de l'ajustement</v>
      </c>
      <c r="BB33" s="388" t="str">
        <f>$B:$B</f>
        <v>Pôle</v>
      </c>
      <c r="BC33" s="388" t="s">
        <v>515</v>
      </c>
      <c r="BD33" s="388" t="str">
        <f>$A:$A</f>
        <v>Nature de l'ajustement</v>
      </c>
      <c r="BE33" s="388" t="str">
        <f>$B:$B</f>
        <v>Pôle</v>
      </c>
      <c r="BF33" s="388" t="s">
        <v>515</v>
      </c>
      <c r="BG33" s="388" t="str">
        <f>$A:$A</f>
        <v>Nature de l'ajustement</v>
      </c>
      <c r="BH33" s="388" t="str">
        <f>$B:$B</f>
        <v>Pôle</v>
      </c>
      <c r="BI33" s="388" t="s">
        <v>515</v>
      </c>
      <c r="BJ33" s="387"/>
      <c r="BK33" s="388" t="str">
        <f>$A:$A</f>
        <v>Nature de l'ajustement</v>
      </c>
      <c r="BL33" s="388" t="str">
        <f>$B:$B</f>
        <v>Pôle</v>
      </c>
      <c r="BM33" s="388" t="s">
        <v>515</v>
      </c>
      <c r="BN33" s="388" t="str">
        <f>$A:$A</f>
        <v>Nature de l'ajustement</v>
      </c>
      <c r="BO33" s="388" t="str">
        <f>$B:$B</f>
        <v>Pôle</v>
      </c>
      <c r="BP33" s="388" t="s">
        <v>515</v>
      </c>
      <c r="BQ33" s="388" t="str">
        <f>$A:$A</f>
        <v>Nature de l'ajustement</v>
      </c>
      <c r="BR33" s="388" t="str">
        <f>$B:$B</f>
        <v>Pôle</v>
      </c>
      <c r="BS33" s="388" t="s">
        <v>515</v>
      </c>
      <c r="BT33" s="388" t="str">
        <f>$A:$A</f>
        <v>Nature de l'ajustement</v>
      </c>
      <c r="BU33" s="388" t="str">
        <f>$B:$B</f>
        <v>Pôle</v>
      </c>
      <c r="BV33" s="388" t="s">
        <v>515</v>
      </c>
      <c r="BW33" s="387"/>
    </row>
    <row r="34" spans="1:75" ht="13" hidden="1" outlineLevel="1">
      <c r="A34" s="394" t="s">
        <v>520</v>
      </c>
      <c r="B34" s="389" t="s">
        <v>468</v>
      </c>
      <c r="C34" s="383"/>
      <c r="D34" s="384"/>
      <c r="E34" s="385"/>
      <c r="F34" s="386"/>
      <c r="G34" s="386"/>
      <c r="H34" s="386"/>
      <c r="I34" s="386"/>
      <c r="J34" s="387"/>
      <c r="K34" s="390" t="str">
        <f>$A:$A</f>
        <v>Amende Echange Images Chèques</v>
      </c>
      <c r="L34" s="390" t="str">
        <f>$B:$B</f>
        <v>AHM</v>
      </c>
      <c r="M34" s="391" t="str">
        <f>"20"&amp;RIGHT($10:$10,2)&amp;"-T"&amp;MID($10:$10,2,1)</f>
        <v>2016-T1</v>
      </c>
      <c r="N34" s="390" t="str">
        <f>$A:$A</f>
        <v>Amende Echange Images Chèques</v>
      </c>
      <c r="O34" s="390" t="str">
        <f>$B:$B</f>
        <v>AHM</v>
      </c>
      <c r="P34" s="391" t="str">
        <f>"20"&amp;RIGHT($10:$10,2)&amp;"-T"&amp;MID($10:$10,2,1)</f>
        <v>2016-T2</v>
      </c>
      <c r="Q34" s="390" t="str">
        <f>$A:$A</f>
        <v>Amende Echange Images Chèques</v>
      </c>
      <c r="R34" s="390" t="str">
        <f>$B:$B</f>
        <v>AHM</v>
      </c>
      <c r="S34" s="391" t="str">
        <f>"20"&amp;RIGHT($10:$10,2)&amp;"-T"&amp;MID($10:$10,2,1)</f>
        <v>2016-T3</v>
      </c>
      <c r="T34" s="390" t="str">
        <f>$A:$A</f>
        <v>Amende Echange Images Chèques</v>
      </c>
      <c r="U34" s="390" t="str">
        <f>$B:$B</f>
        <v>AHM</v>
      </c>
      <c r="V34" s="391" t="str">
        <f>"20"&amp;RIGHT($10:$10,2)&amp;"-T"&amp;MID($10:$10,2,1)</f>
        <v>2016-T4</v>
      </c>
      <c r="W34" s="387"/>
      <c r="X34" s="390" t="str">
        <f>$A:$A</f>
        <v>Amende Echange Images Chèques</v>
      </c>
      <c r="Y34" s="390" t="str">
        <f>$B:$B</f>
        <v>AHM</v>
      </c>
      <c r="Z34" s="391" t="str">
        <f>"20"&amp;RIGHT($10:$10,2)&amp;"-T"&amp;MID($10:$10,2,1)</f>
        <v>2017-T1</v>
      </c>
      <c r="AA34" s="390" t="str">
        <f>$A:$A</f>
        <v>Amende Echange Images Chèques</v>
      </c>
      <c r="AB34" s="390" t="str">
        <f>$B:$B</f>
        <v>AHM</v>
      </c>
      <c r="AC34" s="391" t="str">
        <f>"20"&amp;RIGHT($10:$10,2)&amp;"-T"&amp;MID($10:$10,2,1)</f>
        <v>2017-T2</v>
      </c>
      <c r="AD34" s="390" t="str">
        <f>$A:$A</f>
        <v>Amende Echange Images Chèques</v>
      </c>
      <c r="AE34" s="390" t="str">
        <f>$B:$B</f>
        <v>AHM</v>
      </c>
      <c r="AF34" s="391" t="str">
        <f>"20"&amp;RIGHT($10:$10,2)&amp;"-T"&amp;MID($10:$10,2,1)</f>
        <v>2017-T3</v>
      </c>
      <c r="AG34" s="390" t="str">
        <f>$A:$A</f>
        <v>Amende Echange Images Chèques</v>
      </c>
      <c r="AH34" s="390" t="str">
        <f>$B:$B</f>
        <v>AHM</v>
      </c>
      <c r="AI34" s="391" t="str">
        <f>"20"&amp;RIGHT($10:$10,2)&amp;"-T"&amp;MID($10:$10,2,1)</f>
        <v>2017-T4</v>
      </c>
      <c r="AJ34" s="387"/>
      <c r="AK34" s="390" t="str">
        <f>$A:$A</f>
        <v>Amende Echange Images Chèques</v>
      </c>
      <c r="AL34" s="390" t="str">
        <f>$B:$B</f>
        <v>AHM</v>
      </c>
      <c r="AM34" s="391" t="str">
        <f>"20"&amp;RIGHT($10:$10,2)&amp;"-T"&amp;MID($10:$10,2,1)</f>
        <v>2018-T1</v>
      </c>
      <c r="AN34" s="390" t="str">
        <f>$A:$A</f>
        <v>Amende Echange Images Chèques</v>
      </c>
      <c r="AO34" s="390" t="str">
        <f>$B:$B</f>
        <v>AHM</v>
      </c>
      <c r="AP34" s="391" t="str">
        <f>"20"&amp;RIGHT($10:$10,2)&amp;"-T"&amp;MID($10:$10,2,1)</f>
        <v>2018-T2</v>
      </c>
      <c r="AQ34" s="390" t="str">
        <f>$A:$A</f>
        <v>Amende Echange Images Chèques</v>
      </c>
      <c r="AR34" s="390" t="str">
        <f>$B:$B</f>
        <v>AHM</v>
      </c>
      <c r="AS34" s="391" t="str">
        <f>"20"&amp;RIGHT($10:$10,2)&amp;"-T"&amp;MID($10:$10,2,1)</f>
        <v>2018-T3</v>
      </c>
      <c r="AT34" s="390" t="str">
        <f>$A:$A</f>
        <v>Amende Echange Images Chèques</v>
      </c>
      <c r="AU34" s="390" t="str">
        <f>$B:$B</f>
        <v>AHM</v>
      </c>
      <c r="AV34" s="391" t="str">
        <f>"20"&amp;RIGHT($10:$10,2)&amp;"-T"&amp;MID($10:$10,2,1)</f>
        <v>2018-T4</v>
      </c>
      <c r="AW34" s="387"/>
      <c r="AX34" s="390" t="str">
        <f>$A:$A</f>
        <v>Amende Echange Images Chèques</v>
      </c>
      <c r="AY34" s="390" t="str">
        <f>$B:$B</f>
        <v>AHM</v>
      </c>
      <c r="AZ34" s="391" t="str">
        <f>"20"&amp;RIGHT($10:$10,2)&amp;"-T"&amp;MID($10:$10,2,1)</f>
        <v>2019-T1</v>
      </c>
      <c r="BA34" s="390" t="str">
        <f>$A:$A</f>
        <v>Amende Echange Images Chèques</v>
      </c>
      <c r="BB34" s="390" t="str">
        <f>$B:$B</f>
        <v>AHM</v>
      </c>
      <c r="BC34" s="391" t="str">
        <f>"20"&amp;RIGHT($10:$10,2)&amp;"-T"&amp;MID($10:$10,2,1)</f>
        <v>2019-T2</v>
      </c>
      <c r="BD34" s="390" t="str">
        <f>$A:$A</f>
        <v>Amende Echange Images Chèques</v>
      </c>
      <c r="BE34" s="390" t="str">
        <f>$B:$B</f>
        <v>AHM</v>
      </c>
      <c r="BF34" s="391" t="str">
        <f>"20"&amp;RIGHT($10:$10,2)&amp;"-T"&amp;MID($10:$10,2,1)</f>
        <v>2019-T3</v>
      </c>
      <c r="BG34" s="390" t="str">
        <f>$A:$A</f>
        <v>Amende Echange Images Chèques</v>
      </c>
      <c r="BH34" s="390" t="str">
        <f>$B:$B</f>
        <v>AHM</v>
      </c>
      <c r="BI34" s="391" t="str">
        <f>"20"&amp;RIGHT($10:$10,2)&amp;"-T"&amp;MID($10:$10,2,1)</f>
        <v>2019-T4</v>
      </c>
      <c r="BJ34" s="387"/>
      <c r="BK34" s="390" t="str">
        <f>$A:$A</f>
        <v>Amende Echange Images Chèques</v>
      </c>
      <c r="BL34" s="390" t="str">
        <f>$B:$B</f>
        <v>AHM</v>
      </c>
      <c r="BM34" s="391" t="str">
        <f>"20"&amp;RIGHT($10:$10,2)&amp;"-T"&amp;MID($10:$10,2,1)</f>
        <v>2020-T1</v>
      </c>
      <c r="BN34" s="390" t="str">
        <f>$A:$A</f>
        <v>Amende Echange Images Chèques</v>
      </c>
      <c r="BO34" s="390" t="str">
        <f>$B:$B</f>
        <v>AHM</v>
      </c>
      <c r="BP34" s="391" t="str">
        <f>"20"&amp;RIGHT($10:$10,2)&amp;"-T"&amp;MID($10:$10,2,1)</f>
        <v>2020-T2</v>
      </c>
      <c r="BQ34" s="390" t="str">
        <f>$A:$A</f>
        <v>Amende Echange Images Chèques</v>
      </c>
      <c r="BR34" s="390" t="str">
        <f>$B:$B</f>
        <v>AHM</v>
      </c>
      <c r="BS34" s="391" t="str">
        <f>"20"&amp;RIGHT($10:$10,2)&amp;"-T"&amp;MID($10:$10,2,1)</f>
        <v>2020-T3</v>
      </c>
      <c r="BT34" s="390" t="str">
        <f>$A:$A</f>
        <v>Amende Echange Images Chèques</v>
      </c>
      <c r="BU34" s="390" t="str">
        <f>$B:$B</f>
        <v>AHM</v>
      </c>
      <c r="BV34" s="391" t="str">
        <f>"20"&amp;RIGHT($10:$10,2)&amp;"-T"&amp;MID($10:$10,2,1)</f>
        <v>2020-T4</v>
      </c>
      <c r="BW34" s="387"/>
    </row>
    <row r="35" spans="1:75" ht="13" hidden="1">
      <c r="A35" s="403" t="s">
        <v>469</v>
      </c>
      <c r="B35" s="403"/>
      <c r="C35" s="383"/>
      <c r="D35" s="384" t="s">
        <v>477</v>
      </c>
      <c r="E35" s="385" t="s">
        <v>504</v>
      </c>
      <c r="F35" s="386"/>
      <c r="G35" s="386"/>
      <c r="H35" s="386"/>
      <c r="I35" s="386"/>
      <c r="J35" s="387">
        <f>SUM(F35:I35)</f>
        <v>0</v>
      </c>
      <c r="K35" s="405"/>
      <c r="L35" s="405"/>
      <c r="M35" s="405">
        <v>0</v>
      </c>
      <c r="N35" s="393"/>
      <c r="O35" s="393"/>
      <c r="P35" s="393">
        <v>0</v>
      </c>
      <c r="Q35" s="393"/>
      <c r="R35" s="393"/>
      <c r="S35" s="393">
        <v>0</v>
      </c>
      <c r="T35" s="393"/>
      <c r="U35" s="393"/>
      <c r="V35" s="393">
        <v>0</v>
      </c>
      <c r="W35" s="387"/>
      <c r="X35" s="393"/>
      <c r="Y35" s="393"/>
      <c r="Z35" s="393">
        <v>0</v>
      </c>
      <c r="AA35" s="393"/>
      <c r="AB35" s="393"/>
      <c r="AC35" s="393">
        <v>0</v>
      </c>
      <c r="AD35" s="393"/>
      <c r="AE35" s="393"/>
      <c r="AF35" s="393">
        <v>0</v>
      </c>
      <c r="AG35" s="393"/>
      <c r="AH35" s="393"/>
      <c r="AI35" s="393">
        <v>-38.299999999999997</v>
      </c>
      <c r="AJ35" s="387"/>
      <c r="AK35" s="393"/>
      <c r="AL35" s="393"/>
      <c r="AM35" s="393">
        <v>0</v>
      </c>
      <c r="AN35" s="393"/>
      <c r="AO35" s="393"/>
      <c r="AP35" s="393">
        <v>0</v>
      </c>
      <c r="AQ35" s="393"/>
      <c r="AR35" s="393"/>
      <c r="AS35" s="393">
        <v>0</v>
      </c>
      <c r="AT35" s="393"/>
      <c r="AU35" s="393"/>
      <c r="AV35" s="393">
        <v>0</v>
      </c>
      <c r="AW35" s="387"/>
      <c r="AX35" s="393"/>
      <c r="AY35" s="393"/>
      <c r="AZ35" s="393">
        <v>0</v>
      </c>
      <c r="BA35" s="393"/>
      <c r="BB35" s="393"/>
      <c r="BC35" s="393">
        <v>0</v>
      </c>
      <c r="BD35" s="393"/>
      <c r="BE35" s="393"/>
      <c r="BF35" s="393">
        <v>0</v>
      </c>
      <c r="BG35" s="393"/>
      <c r="BH35" s="393"/>
      <c r="BI35" s="393">
        <v>0</v>
      </c>
      <c r="BJ35" s="387"/>
      <c r="BK35" s="393"/>
      <c r="BL35" s="393"/>
      <c r="BM35" s="393">
        <v>0</v>
      </c>
      <c r="BN35" s="393"/>
      <c r="BO35" s="393"/>
      <c r="BP35" s="393">
        <v>0</v>
      </c>
      <c r="BQ35" s="393"/>
      <c r="BR35" s="393"/>
      <c r="BS35" s="393">
        <v>0</v>
      </c>
      <c r="BT35" s="393"/>
      <c r="BU35" s="393"/>
      <c r="BV35" s="393">
        <v>0</v>
      </c>
      <c r="BW35" s="387"/>
    </row>
    <row r="36" spans="1:75" ht="13" hidden="1" outlineLevel="1">
      <c r="A36" s="402" t="s">
        <v>465</v>
      </c>
      <c r="B36" s="382" t="s">
        <v>466</v>
      </c>
      <c r="C36" s="383"/>
      <c r="D36" s="384"/>
      <c r="E36" s="385"/>
      <c r="F36" s="386"/>
      <c r="G36" s="386"/>
      <c r="H36" s="386"/>
      <c r="I36" s="386"/>
      <c r="J36" s="387"/>
      <c r="K36" s="388" t="str">
        <f>$A:$A</f>
        <v>Nature de l'ajustement</v>
      </c>
      <c r="L36" s="388" t="str">
        <f>$B:$B</f>
        <v>Pôle</v>
      </c>
      <c r="M36" s="388" t="s">
        <v>515</v>
      </c>
      <c r="N36" s="388" t="str">
        <f>$A:$A</f>
        <v>Nature de l'ajustement</v>
      </c>
      <c r="O36" s="388" t="str">
        <f>$B:$B</f>
        <v>Pôle</v>
      </c>
      <c r="P36" s="388" t="s">
        <v>515</v>
      </c>
      <c r="Q36" s="388" t="str">
        <f>$A:$A</f>
        <v>Nature de l'ajustement</v>
      </c>
      <c r="R36" s="388" t="str">
        <f>$B:$B</f>
        <v>Pôle</v>
      </c>
      <c r="S36" s="388" t="s">
        <v>515</v>
      </c>
      <c r="T36" s="388" t="str">
        <f>$A:$A</f>
        <v>Nature de l'ajustement</v>
      </c>
      <c r="U36" s="388" t="str">
        <f>$B:$B</f>
        <v>Pôle</v>
      </c>
      <c r="V36" s="388" t="s">
        <v>515</v>
      </c>
      <c r="W36" s="387"/>
      <c r="X36" s="388" t="str">
        <f>$A:$A</f>
        <v>Nature de l'ajustement</v>
      </c>
      <c r="Y36" s="388" t="str">
        <f>$B:$B</f>
        <v>Pôle</v>
      </c>
      <c r="Z36" s="388" t="s">
        <v>515</v>
      </c>
      <c r="AA36" s="388" t="str">
        <f>$A:$A</f>
        <v>Nature de l'ajustement</v>
      </c>
      <c r="AB36" s="388" t="str">
        <f>$B:$B</f>
        <v>Pôle</v>
      </c>
      <c r="AC36" s="388" t="s">
        <v>515</v>
      </c>
      <c r="AD36" s="388" t="str">
        <f>$A:$A</f>
        <v>Nature de l'ajustement</v>
      </c>
      <c r="AE36" s="388" t="str">
        <f>$B:$B</f>
        <v>Pôle</v>
      </c>
      <c r="AF36" s="388" t="s">
        <v>515</v>
      </c>
      <c r="AG36" s="388" t="str">
        <f>$A:$A</f>
        <v>Nature de l'ajustement</v>
      </c>
      <c r="AH36" s="388" t="str">
        <f>$B:$B</f>
        <v>Pôle</v>
      </c>
      <c r="AI36" s="388" t="s">
        <v>515</v>
      </c>
      <c r="AJ36" s="387"/>
      <c r="AK36" s="388" t="str">
        <f>$A:$A</f>
        <v>Nature de l'ajustement</v>
      </c>
      <c r="AL36" s="388" t="str">
        <f>$B:$B</f>
        <v>Pôle</v>
      </c>
      <c r="AM36" s="388" t="s">
        <v>515</v>
      </c>
      <c r="AN36" s="388" t="str">
        <f>$A:$A</f>
        <v>Nature de l'ajustement</v>
      </c>
      <c r="AO36" s="388" t="str">
        <f>$B:$B</f>
        <v>Pôle</v>
      </c>
      <c r="AP36" s="388" t="s">
        <v>515</v>
      </c>
      <c r="AQ36" s="388" t="str">
        <f>$A:$A</f>
        <v>Nature de l'ajustement</v>
      </c>
      <c r="AR36" s="388" t="str">
        <f>$B:$B</f>
        <v>Pôle</v>
      </c>
      <c r="AS36" s="388" t="s">
        <v>515</v>
      </c>
      <c r="AT36" s="388" t="str">
        <f>$A:$A</f>
        <v>Nature de l'ajustement</v>
      </c>
      <c r="AU36" s="388" t="str">
        <f>$B:$B</f>
        <v>Pôle</v>
      </c>
      <c r="AV36" s="388" t="s">
        <v>515</v>
      </c>
      <c r="AW36" s="387"/>
      <c r="AX36" s="388" t="str">
        <f>$A:$A</f>
        <v>Nature de l'ajustement</v>
      </c>
      <c r="AY36" s="388" t="str">
        <f>$B:$B</f>
        <v>Pôle</v>
      </c>
      <c r="AZ36" s="388" t="s">
        <v>515</v>
      </c>
      <c r="BA36" s="388" t="str">
        <f>$A:$A</f>
        <v>Nature de l'ajustement</v>
      </c>
      <c r="BB36" s="388" t="str">
        <f>$B:$B</f>
        <v>Pôle</v>
      </c>
      <c r="BC36" s="388" t="s">
        <v>515</v>
      </c>
      <c r="BD36" s="388" t="str">
        <f>$A:$A</f>
        <v>Nature de l'ajustement</v>
      </c>
      <c r="BE36" s="388" t="str">
        <f>$B:$B</f>
        <v>Pôle</v>
      </c>
      <c r="BF36" s="388" t="s">
        <v>515</v>
      </c>
      <c r="BG36" s="388" t="str">
        <f>$A:$A</f>
        <v>Nature de l'ajustement</v>
      </c>
      <c r="BH36" s="388" t="str">
        <f>$B:$B</f>
        <v>Pôle</v>
      </c>
      <c r="BI36" s="388" t="s">
        <v>515</v>
      </c>
      <c r="BJ36" s="387"/>
      <c r="BK36" s="388" t="str">
        <f>$A:$A</f>
        <v>Nature de l'ajustement</v>
      </c>
      <c r="BL36" s="388" t="str">
        <f>$B:$B</f>
        <v>Pôle</v>
      </c>
      <c r="BM36" s="388" t="s">
        <v>515</v>
      </c>
      <c r="BN36" s="388" t="str">
        <f>$A:$A</f>
        <v>Nature de l'ajustement</v>
      </c>
      <c r="BO36" s="388" t="str">
        <f>$B:$B</f>
        <v>Pôle</v>
      </c>
      <c r="BP36" s="388" t="s">
        <v>515</v>
      </c>
      <c r="BQ36" s="388" t="str">
        <f>$A:$A</f>
        <v>Nature de l'ajustement</v>
      </c>
      <c r="BR36" s="388" t="str">
        <f>$B:$B</f>
        <v>Pôle</v>
      </c>
      <c r="BS36" s="388" t="s">
        <v>515</v>
      </c>
      <c r="BT36" s="388" t="str">
        <f>$A:$A</f>
        <v>Nature de l'ajustement</v>
      </c>
      <c r="BU36" s="388" t="str">
        <f>$B:$B</f>
        <v>Pôle</v>
      </c>
      <c r="BV36" s="388" t="s">
        <v>515</v>
      </c>
      <c r="BW36" s="387"/>
    </row>
    <row r="37" spans="1:75" ht="13" hidden="1" outlineLevel="1">
      <c r="A37" s="394" t="s">
        <v>521</v>
      </c>
      <c r="B37" s="394" t="s">
        <v>468</v>
      </c>
      <c r="C37" s="383"/>
      <c r="D37" s="384"/>
      <c r="E37" s="385"/>
      <c r="F37" s="386"/>
      <c r="G37" s="386"/>
      <c r="H37" s="386"/>
      <c r="I37" s="386"/>
      <c r="J37" s="387"/>
      <c r="K37" s="390" t="str">
        <f>$A:$A</f>
        <v>Dividendes des CR (AHM)</v>
      </c>
      <c r="L37" s="390" t="str">
        <f>$B:$B</f>
        <v>AHM</v>
      </c>
      <c r="M37" s="391" t="str">
        <f>"20"&amp;RIGHT($10:$10,2)&amp;"-T"&amp;MID($10:$10,2,1)</f>
        <v>2016-T1</v>
      </c>
      <c r="N37" s="390" t="str">
        <f>$A:$A</f>
        <v>Dividendes des CR (AHM)</v>
      </c>
      <c r="O37" s="390" t="str">
        <f>$B:$B</f>
        <v>AHM</v>
      </c>
      <c r="P37" s="391" t="str">
        <f>"20"&amp;RIGHT($10:$10,2)&amp;"-T"&amp;MID($10:$10,2,1)</f>
        <v>2016-T2</v>
      </c>
      <c r="Q37" s="390" t="str">
        <f>$A:$A</f>
        <v>Dividendes des CR (AHM)</v>
      </c>
      <c r="R37" s="390" t="str">
        <f>$B:$B</f>
        <v>AHM</v>
      </c>
      <c r="S37" s="391" t="str">
        <f>"20"&amp;RIGHT($10:$10,2)&amp;"-T"&amp;MID($10:$10,2,1)</f>
        <v>2016-T3</v>
      </c>
      <c r="T37" s="390" t="str">
        <f>$A:$A</f>
        <v>Dividendes des CR (AHM)</v>
      </c>
      <c r="U37" s="390" t="str">
        <f>$B:$B</f>
        <v>AHM</v>
      </c>
      <c r="V37" s="391" t="str">
        <f>"20"&amp;RIGHT($10:$10,2)&amp;"-T"&amp;MID($10:$10,2,1)</f>
        <v>2016-T4</v>
      </c>
      <c r="W37" s="387"/>
      <c r="X37" s="390" t="str">
        <f>$A:$A</f>
        <v>Dividendes des CR (AHM)</v>
      </c>
      <c r="Y37" s="390" t="str">
        <f>$B:$B</f>
        <v>AHM</v>
      </c>
      <c r="Z37" s="391" t="str">
        <f>"20"&amp;RIGHT($10:$10,2)&amp;"-T"&amp;MID($10:$10,2,1)</f>
        <v>2017-T1</v>
      </c>
      <c r="AA37" s="390" t="str">
        <f>$A:$A</f>
        <v>Dividendes des CR (AHM)</v>
      </c>
      <c r="AB37" s="390" t="str">
        <f>$B:$B</f>
        <v>AHM</v>
      </c>
      <c r="AC37" s="391" t="str">
        <f>"20"&amp;RIGHT($10:$10,2)&amp;"-T"&amp;MID($10:$10,2,1)</f>
        <v>2017-T2</v>
      </c>
      <c r="AD37" s="390" t="str">
        <f>$A:$A</f>
        <v>Dividendes des CR (AHM)</v>
      </c>
      <c r="AE37" s="390" t="str">
        <f>$B:$B</f>
        <v>AHM</v>
      </c>
      <c r="AF37" s="391" t="str">
        <f>"20"&amp;RIGHT($10:$10,2)&amp;"-T"&amp;MID($10:$10,2,1)</f>
        <v>2017-T3</v>
      </c>
      <c r="AG37" s="390" t="str">
        <f>$A:$A</f>
        <v>Dividendes des CR (AHM)</v>
      </c>
      <c r="AH37" s="390" t="str">
        <f>$B:$B</f>
        <v>AHM</v>
      </c>
      <c r="AI37" s="391" t="str">
        <f>"20"&amp;RIGHT($10:$10,2)&amp;"-T"&amp;MID($10:$10,2,1)</f>
        <v>2017-T4</v>
      </c>
      <c r="AJ37" s="387"/>
      <c r="AK37" s="390" t="str">
        <f>$A:$A</f>
        <v>Dividendes des CR (AHM)</v>
      </c>
      <c r="AL37" s="390" t="str">
        <f>$B:$B</f>
        <v>AHM</v>
      </c>
      <c r="AM37" s="391" t="str">
        <f>"20"&amp;RIGHT($10:$10,2)&amp;"-T"&amp;MID($10:$10,2,1)</f>
        <v>2018-T1</v>
      </c>
      <c r="AN37" s="390" t="str">
        <f>$A:$A</f>
        <v>Dividendes des CR (AHM)</v>
      </c>
      <c r="AO37" s="390" t="str">
        <f>$B:$B</f>
        <v>AHM</v>
      </c>
      <c r="AP37" s="391" t="str">
        <f>"20"&amp;RIGHT($10:$10,2)&amp;"-T"&amp;MID($10:$10,2,1)</f>
        <v>2018-T2</v>
      </c>
      <c r="AQ37" s="390" t="str">
        <f>$A:$A</f>
        <v>Dividendes des CR (AHM)</v>
      </c>
      <c r="AR37" s="390" t="str">
        <f>$B:$B</f>
        <v>AHM</v>
      </c>
      <c r="AS37" s="391" t="str">
        <f>"20"&amp;RIGHT($10:$10,2)&amp;"-T"&amp;MID($10:$10,2,1)</f>
        <v>2018-T3</v>
      </c>
      <c r="AT37" s="390" t="str">
        <f>$A:$A</f>
        <v>Dividendes des CR (AHM)</v>
      </c>
      <c r="AU37" s="390" t="str">
        <f>$B:$B</f>
        <v>AHM</v>
      </c>
      <c r="AV37" s="391" t="str">
        <f>"20"&amp;RIGHT($10:$10,2)&amp;"-T"&amp;MID($10:$10,2,1)</f>
        <v>2018-T4</v>
      </c>
      <c r="AW37" s="387"/>
      <c r="AX37" s="390" t="str">
        <f>$A:$A</f>
        <v>Dividendes des CR (AHM)</v>
      </c>
      <c r="AY37" s="390" t="str">
        <f>$B:$B</f>
        <v>AHM</v>
      </c>
      <c r="AZ37" s="391" t="str">
        <f>"20"&amp;RIGHT($10:$10,2)&amp;"-T"&amp;MID($10:$10,2,1)</f>
        <v>2019-T1</v>
      </c>
      <c r="BA37" s="390" t="str">
        <f>$A:$A</f>
        <v>Dividendes des CR (AHM)</v>
      </c>
      <c r="BB37" s="390" t="str">
        <f>$B:$B</f>
        <v>AHM</v>
      </c>
      <c r="BC37" s="391" t="str">
        <f>"20"&amp;RIGHT($10:$10,2)&amp;"-T"&amp;MID($10:$10,2,1)</f>
        <v>2019-T2</v>
      </c>
      <c r="BD37" s="390" t="str">
        <f>$A:$A</f>
        <v>Dividendes des CR (AHM)</v>
      </c>
      <c r="BE37" s="390" t="str">
        <f>$B:$B</f>
        <v>AHM</v>
      </c>
      <c r="BF37" s="391" t="str">
        <f>"20"&amp;RIGHT($10:$10,2)&amp;"-T"&amp;MID($10:$10,2,1)</f>
        <v>2019-T3</v>
      </c>
      <c r="BG37" s="390" t="str">
        <f>$A:$A</f>
        <v>Dividendes des CR (AHM)</v>
      </c>
      <c r="BH37" s="390" t="str">
        <f>$B:$B</f>
        <v>AHM</v>
      </c>
      <c r="BI37" s="391" t="str">
        <f>"20"&amp;RIGHT($10:$10,2)&amp;"-T"&amp;MID($10:$10,2,1)</f>
        <v>2019-T4</v>
      </c>
      <c r="BJ37" s="387"/>
      <c r="BK37" s="390" t="str">
        <f>$A:$A</f>
        <v>Dividendes des CR (AHM)</v>
      </c>
      <c r="BL37" s="390" t="str">
        <f>$B:$B</f>
        <v>AHM</v>
      </c>
      <c r="BM37" s="391" t="str">
        <f>"20"&amp;RIGHT($10:$10,2)&amp;"-T"&amp;MID($10:$10,2,1)</f>
        <v>2020-T1</v>
      </c>
      <c r="BN37" s="390" t="str">
        <f>$A:$A</f>
        <v>Dividendes des CR (AHM)</v>
      </c>
      <c r="BO37" s="390" t="str">
        <f>$B:$B</f>
        <v>AHM</v>
      </c>
      <c r="BP37" s="391" t="str">
        <f>"20"&amp;RIGHT($10:$10,2)&amp;"-T"&amp;MID($10:$10,2,1)</f>
        <v>2020-T2</v>
      </c>
      <c r="BQ37" s="390" t="str">
        <f>$A:$A</f>
        <v>Dividendes des CR (AHM)</v>
      </c>
      <c r="BR37" s="390" t="str">
        <f>$B:$B</f>
        <v>AHM</v>
      </c>
      <c r="BS37" s="391" t="str">
        <f>"20"&amp;RIGHT($10:$10,2)&amp;"-T"&amp;MID($10:$10,2,1)</f>
        <v>2020-T3</v>
      </c>
      <c r="BT37" s="390" t="str">
        <f>$A:$A</f>
        <v>Dividendes des CR (AHM)</v>
      </c>
      <c r="BU37" s="390" t="str">
        <f>$B:$B</f>
        <v>AHM</v>
      </c>
      <c r="BV37" s="391" t="str">
        <f>"20"&amp;RIGHT($10:$10,2)&amp;"-T"&amp;MID($10:$10,2,1)</f>
        <v>2020-T4</v>
      </c>
      <c r="BW37" s="387"/>
    </row>
    <row r="38" spans="1:75" ht="13" hidden="1">
      <c r="A38" s="403" t="s">
        <v>469</v>
      </c>
      <c r="B38" s="403"/>
      <c r="C38" s="383"/>
      <c r="D38" s="384" t="s">
        <v>478</v>
      </c>
      <c r="E38" s="385" t="s">
        <v>504</v>
      </c>
      <c r="F38" s="386"/>
      <c r="G38" s="386"/>
      <c r="H38" s="386"/>
      <c r="I38" s="386"/>
      <c r="J38" s="387">
        <f>SUM(F38:I38)</f>
        <v>0</v>
      </c>
      <c r="K38" s="405"/>
      <c r="L38" s="405"/>
      <c r="M38" s="405">
        <v>256</v>
      </c>
      <c r="N38" s="393"/>
      <c r="O38" s="393"/>
      <c r="P38" s="393">
        <v>29.6</v>
      </c>
      <c r="Q38" s="393"/>
      <c r="R38" s="393"/>
      <c r="S38" s="393">
        <v>0</v>
      </c>
      <c r="T38" s="393"/>
      <c r="U38" s="393"/>
      <c r="V38" s="393">
        <v>0</v>
      </c>
      <c r="W38" s="387">
        <f>SUM(K38:V38)</f>
        <v>285.60000000000002</v>
      </c>
      <c r="X38" s="393"/>
      <c r="Y38" s="393"/>
      <c r="Z38" s="393">
        <v>0</v>
      </c>
      <c r="AA38" s="393"/>
      <c r="AB38" s="393"/>
      <c r="AC38" s="393">
        <v>0</v>
      </c>
      <c r="AD38" s="393"/>
      <c r="AE38" s="393"/>
      <c r="AF38" s="393">
        <v>0</v>
      </c>
      <c r="AG38" s="393"/>
      <c r="AH38" s="393"/>
      <c r="AI38" s="393">
        <v>0</v>
      </c>
      <c r="AJ38" s="387">
        <f>SUM(X38:AI38)</f>
        <v>0</v>
      </c>
      <c r="AK38" s="393"/>
      <c r="AL38" s="393"/>
      <c r="AM38" s="393">
        <v>0</v>
      </c>
      <c r="AN38" s="393"/>
      <c r="AO38" s="393"/>
      <c r="AP38" s="393">
        <v>0</v>
      </c>
      <c r="AQ38" s="393"/>
      <c r="AR38" s="393"/>
      <c r="AS38" s="393">
        <v>0</v>
      </c>
      <c r="AT38" s="393"/>
      <c r="AU38" s="393"/>
      <c r="AV38" s="393">
        <v>0</v>
      </c>
      <c r="AW38" s="387">
        <f>SUM(AK38:AV38)</f>
        <v>0</v>
      </c>
      <c r="AX38" s="393"/>
      <c r="AY38" s="393"/>
      <c r="AZ38" s="393">
        <v>0</v>
      </c>
      <c r="BA38" s="393"/>
      <c r="BB38" s="393"/>
      <c r="BC38" s="393">
        <v>0</v>
      </c>
      <c r="BD38" s="393"/>
      <c r="BE38" s="393"/>
      <c r="BF38" s="393">
        <v>0</v>
      </c>
      <c r="BG38" s="393"/>
      <c r="BH38" s="393"/>
      <c r="BI38" s="393">
        <v>0</v>
      </c>
      <c r="BJ38" s="387">
        <f>SUM(AX38:BI38)</f>
        <v>0</v>
      </c>
      <c r="BK38" s="393"/>
      <c r="BL38" s="393"/>
      <c r="BM38" s="393">
        <v>0</v>
      </c>
      <c r="BN38" s="393"/>
      <c r="BO38" s="393"/>
      <c r="BP38" s="393">
        <v>0</v>
      </c>
      <c r="BQ38" s="393"/>
      <c r="BR38" s="393"/>
      <c r="BS38" s="393">
        <v>0</v>
      </c>
      <c r="BT38" s="393"/>
      <c r="BU38" s="393"/>
      <c r="BV38" s="393">
        <v>0</v>
      </c>
      <c r="BW38" s="387">
        <f>SUM(BK38:BV38)</f>
        <v>0</v>
      </c>
    </row>
    <row r="39" spans="1:75" ht="13" hidden="1" outlineLevel="1">
      <c r="A39" s="402" t="s">
        <v>465</v>
      </c>
      <c r="B39" s="382" t="s">
        <v>466</v>
      </c>
      <c r="C39" s="383"/>
      <c r="D39" s="384"/>
      <c r="E39" s="385"/>
      <c r="F39" s="386"/>
      <c r="G39" s="386"/>
      <c r="H39" s="386"/>
      <c r="I39" s="386"/>
      <c r="J39" s="387"/>
      <c r="K39" s="388" t="str">
        <f>$A:$A</f>
        <v>Nature de l'ajustement</v>
      </c>
      <c r="L39" s="388" t="str">
        <f>$B:$B</f>
        <v>Pôle</v>
      </c>
      <c r="M39" s="388" t="s">
        <v>515</v>
      </c>
      <c r="N39" s="388" t="str">
        <f>$A:$A</f>
        <v>Nature de l'ajustement</v>
      </c>
      <c r="O39" s="388" t="str">
        <f>$B:$B</f>
        <v>Pôle</v>
      </c>
      <c r="P39" s="388" t="s">
        <v>515</v>
      </c>
      <c r="Q39" s="388" t="str">
        <f>$A:$A</f>
        <v>Nature de l'ajustement</v>
      </c>
      <c r="R39" s="388" t="str">
        <f>$B:$B</f>
        <v>Pôle</v>
      </c>
      <c r="S39" s="388" t="s">
        <v>515</v>
      </c>
      <c r="T39" s="388" t="str">
        <f>$A:$A</f>
        <v>Nature de l'ajustement</v>
      </c>
      <c r="U39" s="388" t="str">
        <f>$B:$B</f>
        <v>Pôle</v>
      </c>
      <c r="V39" s="388" t="s">
        <v>515</v>
      </c>
      <c r="W39" s="387"/>
      <c r="X39" s="388" t="str">
        <f>$A:$A</f>
        <v>Nature de l'ajustement</v>
      </c>
      <c r="Y39" s="388" t="str">
        <f>$B:$B</f>
        <v>Pôle</v>
      </c>
      <c r="Z39" s="388" t="s">
        <v>515</v>
      </c>
      <c r="AA39" s="388" t="str">
        <f>$A:$A</f>
        <v>Nature de l'ajustement</v>
      </c>
      <c r="AB39" s="388" t="str">
        <f>$B:$B</f>
        <v>Pôle</v>
      </c>
      <c r="AC39" s="388" t="s">
        <v>515</v>
      </c>
      <c r="AD39" s="388" t="str">
        <f>$A:$A</f>
        <v>Nature de l'ajustement</v>
      </c>
      <c r="AE39" s="388" t="str">
        <f>$B:$B</f>
        <v>Pôle</v>
      </c>
      <c r="AF39" s="388" t="s">
        <v>515</v>
      </c>
      <c r="AG39" s="388" t="str">
        <f>$A:$A</f>
        <v>Nature de l'ajustement</v>
      </c>
      <c r="AH39" s="388" t="str">
        <f>$B:$B</f>
        <v>Pôle</v>
      </c>
      <c r="AI39" s="388" t="s">
        <v>515</v>
      </c>
      <c r="AJ39" s="387"/>
      <c r="AK39" s="388" t="str">
        <f>$A:$A</f>
        <v>Nature de l'ajustement</v>
      </c>
      <c r="AL39" s="388" t="str">
        <f>$B:$B</f>
        <v>Pôle</v>
      </c>
      <c r="AM39" s="388" t="s">
        <v>515</v>
      </c>
      <c r="AN39" s="388" t="str">
        <f>$A:$A</f>
        <v>Nature de l'ajustement</v>
      </c>
      <c r="AO39" s="388" t="str">
        <f>$B:$B</f>
        <v>Pôle</v>
      </c>
      <c r="AP39" s="388" t="s">
        <v>515</v>
      </c>
      <c r="AQ39" s="388" t="str">
        <f>$A:$A</f>
        <v>Nature de l'ajustement</v>
      </c>
      <c r="AR39" s="388" t="str">
        <f>$B:$B</f>
        <v>Pôle</v>
      </c>
      <c r="AS39" s="388" t="s">
        <v>515</v>
      </c>
      <c r="AT39" s="388" t="str">
        <f>$A:$A</f>
        <v>Nature de l'ajustement</v>
      </c>
      <c r="AU39" s="388" t="str">
        <f>$B:$B</f>
        <v>Pôle</v>
      </c>
      <c r="AV39" s="388" t="s">
        <v>515</v>
      </c>
      <c r="AW39" s="387"/>
      <c r="AX39" s="388" t="str">
        <f>$A:$A</f>
        <v>Nature de l'ajustement</v>
      </c>
      <c r="AY39" s="388" t="str">
        <f>$B:$B</f>
        <v>Pôle</v>
      </c>
      <c r="AZ39" s="388" t="s">
        <v>515</v>
      </c>
      <c r="BA39" s="388" t="str">
        <f>$A:$A</f>
        <v>Nature de l'ajustement</v>
      </c>
      <c r="BB39" s="388" t="str">
        <f>$B:$B</f>
        <v>Pôle</v>
      </c>
      <c r="BC39" s="388" t="s">
        <v>515</v>
      </c>
      <c r="BD39" s="388" t="str">
        <f>$A:$A</f>
        <v>Nature de l'ajustement</v>
      </c>
      <c r="BE39" s="388" t="str">
        <f>$B:$B</f>
        <v>Pôle</v>
      </c>
      <c r="BF39" s="388" t="s">
        <v>515</v>
      </c>
      <c r="BG39" s="388" t="str">
        <f>$A:$A</f>
        <v>Nature de l'ajustement</v>
      </c>
      <c r="BH39" s="388" t="str">
        <f>$B:$B</f>
        <v>Pôle</v>
      </c>
      <c r="BI39" s="388" t="s">
        <v>515</v>
      </c>
      <c r="BJ39" s="387"/>
      <c r="BK39" s="388" t="str">
        <f>$A:$A</f>
        <v>Nature de l'ajustement</v>
      </c>
      <c r="BL39" s="388" t="str">
        <f>$B:$B</f>
        <v>Pôle</v>
      </c>
      <c r="BM39" s="388" t="s">
        <v>515</v>
      </c>
      <c r="BN39" s="388" t="str">
        <f>$A:$A</f>
        <v>Nature de l'ajustement</v>
      </c>
      <c r="BO39" s="388" t="str">
        <f>$B:$B</f>
        <v>Pôle</v>
      </c>
      <c r="BP39" s="388" t="s">
        <v>515</v>
      </c>
      <c r="BQ39" s="388" t="str">
        <f>$A:$A</f>
        <v>Nature de l'ajustement</v>
      </c>
      <c r="BR39" s="388" t="str">
        <f>$B:$B</f>
        <v>Pôle</v>
      </c>
      <c r="BS39" s="388" t="s">
        <v>515</v>
      </c>
      <c r="BT39" s="388" t="str">
        <f>$A:$A</f>
        <v>Nature de l'ajustement</v>
      </c>
      <c r="BU39" s="388" t="str">
        <f>$B:$B</f>
        <v>Pôle</v>
      </c>
      <c r="BV39" s="388" t="s">
        <v>515</v>
      </c>
      <c r="BW39" s="387"/>
    </row>
    <row r="40" spans="1:75" ht="13" hidden="1" outlineLevel="1">
      <c r="A40" s="394" t="s">
        <v>516</v>
      </c>
      <c r="B40" s="394" t="s">
        <v>468</v>
      </c>
      <c r="C40" s="383"/>
      <c r="D40" s="384"/>
      <c r="E40" s="385"/>
      <c r="F40" s="386"/>
      <c r="G40" s="386"/>
      <c r="H40" s="386"/>
      <c r="I40" s="386"/>
      <c r="J40" s="387"/>
      <c r="K40" s="390" t="str">
        <f>$A:$A</f>
        <v>Soulte Liability management (AHM)</v>
      </c>
      <c r="L40" s="390" t="str">
        <f>$B:$B</f>
        <v>AHM</v>
      </c>
      <c r="M40" s="391" t="str">
        <f>"20"&amp;RIGHT($10:$10,2)&amp;"-T"&amp;MID($10:$10,2,1)</f>
        <v>2016-T1</v>
      </c>
      <c r="N40" s="390" t="str">
        <f>$A:$A</f>
        <v>Soulte Liability management (AHM)</v>
      </c>
      <c r="O40" s="390" t="str">
        <f>$B:$B</f>
        <v>AHM</v>
      </c>
      <c r="P40" s="391" t="str">
        <f>"20"&amp;RIGHT($10:$10,2)&amp;"-T"&amp;MID($10:$10,2,1)</f>
        <v>2016-T2</v>
      </c>
      <c r="Q40" s="390" t="str">
        <f>$A:$A</f>
        <v>Soulte Liability management (AHM)</v>
      </c>
      <c r="R40" s="390" t="str">
        <f>$B:$B</f>
        <v>AHM</v>
      </c>
      <c r="S40" s="391" t="str">
        <f>"20"&amp;RIGHT($10:$10,2)&amp;"-T"&amp;MID($10:$10,2,1)</f>
        <v>2016-T3</v>
      </c>
      <c r="T40" s="390" t="str">
        <f>$A:$A</f>
        <v>Soulte Liability management (AHM)</v>
      </c>
      <c r="U40" s="390" t="str">
        <f>$B:$B</f>
        <v>AHM</v>
      </c>
      <c r="V40" s="391" t="str">
        <f>"20"&amp;RIGHT($10:$10,2)&amp;"-T"&amp;MID($10:$10,2,1)</f>
        <v>2016-T4</v>
      </c>
      <c r="W40" s="387"/>
      <c r="X40" s="390" t="str">
        <f>$A:$A</f>
        <v>Soulte Liability management (AHM)</v>
      </c>
      <c r="Y40" s="390" t="str">
        <f>$B:$B</f>
        <v>AHM</v>
      </c>
      <c r="Z40" s="391" t="str">
        <f>"20"&amp;RIGHT($10:$10,2)&amp;"-T"&amp;MID($10:$10,2,1)</f>
        <v>2017-T1</v>
      </c>
      <c r="AA40" s="390" t="str">
        <f>$A:$A</f>
        <v>Soulte Liability management (AHM)</v>
      </c>
      <c r="AB40" s="390" t="str">
        <f>$B:$B</f>
        <v>AHM</v>
      </c>
      <c r="AC40" s="391" t="str">
        <f>"20"&amp;RIGHT($10:$10,2)&amp;"-T"&amp;MID($10:$10,2,1)</f>
        <v>2017-T2</v>
      </c>
      <c r="AD40" s="390" t="str">
        <f>$A:$A</f>
        <v>Soulte Liability management (AHM)</v>
      </c>
      <c r="AE40" s="390" t="str">
        <f>$B:$B</f>
        <v>AHM</v>
      </c>
      <c r="AF40" s="391" t="str">
        <f>"20"&amp;RIGHT($10:$10,2)&amp;"-T"&amp;MID($10:$10,2,1)</f>
        <v>2017-T3</v>
      </c>
      <c r="AG40" s="390" t="str">
        <f>$A:$A</f>
        <v>Soulte Liability management (AHM)</v>
      </c>
      <c r="AH40" s="390" t="str">
        <f>$B:$B</f>
        <v>AHM</v>
      </c>
      <c r="AI40" s="391" t="str">
        <f>"20"&amp;RIGHT($10:$10,2)&amp;"-T"&amp;MID($10:$10,2,1)</f>
        <v>2017-T4</v>
      </c>
      <c r="AJ40" s="387"/>
      <c r="AK40" s="390" t="str">
        <f>$A:$A</f>
        <v>Soulte Liability management (AHM)</v>
      </c>
      <c r="AL40" s="390" t="str">
        <f>$B:$B</f>
        <v>AHM</v>
      </c>
      <c r="AM40" s="391" t="str">
        <f>"20"&amp;RIGHT($10:$10,2)&amp;"-T"&amp;MID($10:$10,2,1)</f>
        <v>2018-T1</v>
      </c>
      <c r="AN40" s="390" t="str">
        <f>$A:$A</f>
        <v>Soulte Liability management (AHM)</v>
      </c>
      <c r="AO40" s="390" t="str">
        <f>$B:$B</f>
        <v>AHM</v>
      </c>
      <c r="AP40" s="391" t="str">
        <f>"20"&amp;RIGHT($10:$10,2)&amp;"-T"&amp;MID($10:$10,2,1)</f>
        <v>2018-T2</v>
      </c>
      <c r="AQ40" s="390" t="str">
        <f>$A:$A</f>
        <v>Soulte Liability management (AHM)</v>
      </c>
      <c r="AR40" s="390" t="str">
        <f>$B:$B</f>
        <v>AHM</v>
      </c>
      <c r="AS40" s="391" t="str">
        <f>"20"&amp;RIGHT($10:$10,2)&amp;"-T"&amp;MID($10:$10,2,1)</f>
        <v>2018-T3</v>
      </c>
      <c r="AT40" s="390" t="str">
        <f>$A:$A</f>
        <v>Soulte Liability management (AHM)</v>
      </c>
      <c r="AU40" s="390" t="str">
        <f>$B:$B</f>
        <v>AHM</v>
      </c>
      <c r="AV40" s="391" t="str">
        <f>"20"&amp;RIGHT($10:$10,2)&amp;"-T"&amp;MID($10:$10,2,1)</f>
        <v>2018-T4</v>
      </c>
      <c r="AW40" s="387"/>
      <c r="AX40" s="390" t="str">
        <f>$A:$A</f>
        <v>Soulte Liability management (AHM)</v>
      </c>
      <c r="AY40" s="390" t="str">
        <f>$B:$B</f>
        <v>AHM</v>
      </c>
      <c r="AZ40" s="391" t="str">
        <f>"20"&amp;RIGHT($10:$10,2)&amp;"-T"&amp;MID($10:$10,2,1)</f>
        <v>2019-T1</v>
      </c>
      <c r="BA40" s="390" t="str">
        <f>$A:$A</f>
        <v>Soulte Liability management (AHM)</v>
      </c>
      <c r="BB40" s="390" t="str">
        <f>$B:$B</f>
        <v>AHM</v>
      </c>
      <c r="BC40" s="391" t="str">
        <f>"20"&amp;RIGHT($10:$10,2)&amp;"-T"&amp;MID($10:$10,2,1)</f>
        <v>2019-T2</v>
      </c>
      <c r="BD40" s="390" t="str">
        <f>$A:$A</f>
        <v>Soulte Liability management (AHM)</v>
      </c>
      <c r="BE40" s="390" t="str">
        <f>$B:$B</f>
        <v>AHM</v>
      </c>
      <c r="BF40" s="391" t="str">
        <f>"20"&amp;RIGHT($10:$10,2)&amp;"-T"&amp;MID($10:$10,2,1)</f>
        <v>2019-T3</v>
      </c>
      <c r="BG40" s="390" t="str">
        <f>$A:$A</f>
        <v>Soulte Liability management (AHM)</v>
      </c>
      <c r="BH40" s="390" t="str">
        <f>$B:$B</f>
        <v>AHM</v>
      </c>
      <c r="BI40" s="391" t="str">
        <f>"20"&amp;RIGHT($10:$10,2)&amp;"-T"&amp;MID($10:$10,2,1)</f>
        <v>2019-T4</v>
      </c>
      <c r="BJ40" s="387"/>
      <c r="BK40" s="390" t="str">
        <f>$A:$A</f>
        <v>Soulte Liability management (AHM)</v>
      </c>
      <c r="BL40" s="390" t="str">
        <f>$B:$B</f>
        <v>AHM</v>
      </c>
      <c r="BM40" s="391" t="str">
        <f>"20"&amp;RIGHT($10:$10,2)&amp;"-T"&amp;MID($10:$10,2,1)</f>
        <v>2020-T1</v>
      </c>
      <c r="BN40" s="390" t="str">
        <f>$A:$A</f>
        <v>Soulte Liability management (AHM)</v>
      </c>
      <c r="BO40" s="390" t="str">
        <f>$B:$B</f>
        <v>AHM</v>
      </c>
      <c r="BP40" s="391" t="str">
        <f>"20"&amp;RIGHT($10:$10,2)&amp;"-T"&amp;MID($10:$10,2,1)</f>
        <v>2020-T2</v>
      </c>
      <c r="BQ40" s="390" t="str">
        <f>$A:$A</f>
        <v>Soulte Liability management (AHM)</v>
      </c>
      <c r="BR40" s="390" t="str">
        <f>$B:$B</f>
        <v>AHM</v>
      </c>
      <c r="BS40" s="391" t="str">
        <f>"20"&amp;RIGHT($10:$10,2)&amp;"-T"&amp;MID($10:$10,2,1)</f>
        <v>2020-T3</v>
      </c>
      <c r="BT40" s="390" t="str">
        <f>$A:$A</f>
        <v>Soulte Liability management (AHM)</v>
      </c>
      <c r="BU40" s="390" t="str">
        <f>$B:$B</f>
        <v>AHM</v>
      </c>
      <c r="BV40" s="391" t="str">
        <f>"20"&amp;RIGHT($10:$10,2)&amp;"-T"&amp;MID($10:$10,2,1)</f>
        <v>2020-T4</v>
      </c>
      <c r="BW40" s="387"/>
    </row>
    <row r="41" spans="1:75" ht="13" collapsed="1">
      <c r="A41" s="403" t="s">
        <v>469</v>
      </c>
      <c r="B41" s="403"/>
      <c r="C41" s="383"/>
      <c r="D41" s="384" t="s">
        <v>479</v>
      </c>
      <c r="E41" s="385" t="s">
        <v>504</v>
      </c>
      <c r="F41" s="386"/>
      <c r="G41" s="386"/>
      <c r="H41" s="386"/>
      <c r="I41" s="386"/>
      <c r="J41" s="387">
        <f>SUM(F41:I41)</f>
        <v>0</v>
      </c>
      <c r="K41" s="405"/>
      <c r="L41" s="405"/>
      <c r="M41" s="405">
        <v>-683</v>
      </c>
      <c r="N41" s="393"/>
      <c r="O41" s="393"/>
      <c r="P41" s="393">
        <v>0</v>
      </c>
      <c r="Q41" s="393"/>
      <c r="R41" s="393"/>
      <c r="S41" s="393">
        <v>0</v>
      </c>
      <c r="T41" s="393"/>
      <c r="U41" s="393"/>
      <c r="V41" s="393">
        <v>0</v>
      </c>
      <c r="W41" s="387">
        <f>SUM(K41:V41)</f>
        <v>-683</v>
      </c>
      <c r="X41" s="393"/>
      <c r="Y41" s="393"/>
      <c r="Z41" s="393">
        <v>0</v>
      </c>
      <c r="AA41" s="393"/>
      <c r="AB41" s="393"/>
      <c r="AC41" s="393">
        <v>38.979999999999997</v>
      </c>
      <c r="AD41" s="393"/>
      <c r="AE41" s="393"/>
      <c r="AF41" s="393">
        <v>0</v>
      </c>
      <c r="AG41" s="393"/>
      <c r="AH41" s="393"/>
      <c r="AI41" s="393">
        <v>0</v>
      </c>
      <c r="AJ41" s="387">
        <f>SUM(X41:AI41)</f>
        <v>38.979999999999997</v>
      </c>
      <c r="AK41" s="393"/>
      <c r="AL41" s="393"/>
      <c r="AM41" s="393">
        <v>0</v>
      </c>
      <c r="AN41" s="393"/>
      <c r="AO41" s="393"/>
      <c r="AP41" s="393">
        <v>0</v>
      </c>
      <c r="AQ41" s="393"/>
      <c r="AR41" s="393"/>
      <c r="AS41" s="393">
        <v>0</v>
      </c>
      <c r="AT41" s="393"/>
      <c r="AU41" s="393"/>
      <c r="AV41" s="393">
        <v>0</v>
      </c>
      <c r="AW41" s="387">
        <f>SUM(AK41:AV41)</f>
        <v>0</v>
      </c>
      <c r="AX41" s="393"/>
      <c r="AY41" s="393"/>
      <c r="AZ41" s="393">
        <v>0</v>
      </c>
      <c r="BA41" s="393"/>
      <c r="BB41" s="393"/>
      <c r="BC41" s="393">
        <v>0</v>
      </c>
      <c r="BD41" s="393"/>
      <c r="BE41" s="393"/>
      <c r="BF41" s="393">
        <v>0</v>
      </c>
      <c r="BG41" s="393"/>
      <c r="BH41" s="393"/>
      <c r="BI41" s="393">
        <v>0</v>
      </c>
      <c r="BJ41" s="387">
        <f>SUM(AX41:BI41)</f>
        <v>0</v>
      </c>
      <c r="BK41" s="393"/>
      <c r="BL41" s="393"/>
      <c r="BM41" s="393">
        <v>0</v>
      </c>
      <c r="BN41" s="393"/>
      <c r="BO41" s="393"/>
      <c r="BP41" s="393">
        <v>-41.061999999999998</v>
      </c>
      <c r="BQ41" s="393"/>
      <c r="BR41" s="393"/>
      <c r="BS41" s="393">
        <v>0</v>
      </c>
      <c r="BT41" s="393"/>
      <c r="BU41" s="393"/>
      <c r="BV41" s="393">
        <v>0</v>
      </c>
      <c r="BW41" s="387">
        <f>SUM(BK41:BV41)</f>
        <v>-41.061999999999998</v>
      </c>
    </row>
    <row r="42" spans="1:75" ht="13" hidden="1" outlineLevel="1">
      <c r="A42" s="402" t="s">
        <v>465</v>
      </c>
      <c r="B42" s="382" t="s">
        <v>466</v>
      </c>
      <c r="C42" s="383"/>
      <c r="D42" s="384"/>
      <c r="E42" s="385"/>
      <c r="F42" s="386"/>
      <c r="G42" s="386"/>
      <c r="H42" s="386"/>
      <c r="I42" s="386"/>
      <c r="J42" s="387"/>
      <c r="K42" s="388" t="str">
        <f>$A:$A</f>
        <v>Nature de l'ajustement</v>
      </c>
      <c r="L42" s="388" t="str">
        <f>$B:$B</f>
        <v>Pôle</v>
      </c>
      <c r="M42" s="388" t="s">
        <v>515</v>
      </c>
      <c r="N42" s="388" t="str">
        <f>$A:$A</f>
        <v>Nature de l'ajustement</v>
      </c>
      <c r="O42" s="388" t="str">
        <f>$B:$B</f>
        <v>Pôle</v>
      </c>
      <c r="P42" s="388" t="s">
        <v>515</v>
      </c>
      <c r="Q42" s="388" t="str">
        <f>$A:$A</f>
        <v>Nature de l'ajustement</v>
      </c>
      <c r="R42" s="388" t="str">
        <f>$B:$B</f>
        <v>Pôle</v>
      </c>
      <c r="S42" s="388" t="s">
        <v>515</v>
      </c>
      <c r="T42" s="388" t="str">
        <f>$A:$A</f>
        <v>Nature de l'ajustement</v>
      </c>
      <c r="U42" s="388" t="str">
        <f>$B:$B</f>
        <v>Pôle</v>
      </c>
      <c r="V42" s="388" t="s">
        <v>515</v>
      </c>
      <c r="W42" s="387"/>
      <c r="X42" s="388" t="str">
        <f>$A:$A</f>
        <v>Nature de l'ajustement</v>
      </c>
      <c r="Y42" s="388" t="str">
        <f>$B:$B</f>
        <v>Pôle</v>
      </c>
      <c r="Z42" s="388" t="s">
        <v>515</v>
      </c>
      <c r="AA42" s="388" t="str">
        <f>$A:$A</f>
        <v>Nature de l'ajustement</v>
      </c>
      <c r="AB42" s="388" t="str">
        <f>$B:$B</f>
        <v>Pôle</v>
      </c>
      <c r="AC42" s="388" t="s">
        <v>515</v>
      </c>
      <c r="AD42" s="388" t="str">
        <f>$A:$A</f>
        <v>Nature de l'ajustement</v>
      </c>
      <c r="AE42" s="388" t="str">
        <f>$B:$B</f>
        <v>Pôle</v>
      </c>
      <c r="AF42" s="388" t="s">
        <v>515</v>
      </c>
      <c r="AG42" s="388" t="str">
        <f>$A:$A</f>
        <v>Nature de l'ajustement</v>
      </c>
      <c r="AH42" s="388" t="str">
        <f>$B:$B</f>
        <v>Pôle</v>
      </c>
      <c r="AI42" s="388" t="s">
        <v>515</v>
      </c>
      <c r="AJ42" s="387"/>
      <c r="AK42" s="388" t="str">
        <f>$A:$A</f>
        <v>Nature de l'ajustement</v>
      </c>
      <c r="AL42" s="388" t="str">
        <f>$B:$B</f>
        <v>Pôle</v>
      </c>
      <c r="AM42" s="388" t="s">
        <v>515</v>
      </c>
      <c r="AN42" s="388" t="str">
        <f>$A:$A</f>
        <v>Nature de l'ajustement</v>
      </c>
      <c r="AO42" s="388" t="str">
        <f>$B:$B</f>
        <v>Pôle</v>
      </c>
      <c r="AP42" s="388" t="s">
        <v>515</v>
      </c>
      <c r="AQ42" s="388" t="str">
        <f>$A:$A</f>
        <v>Nature de l'ajustement</v>
      </c>
      <c r="AR42" s="388" t="str">
        <f>$B:$B</f>
        <v>Pôle</v>
      </c>
      <c r="AS42" s="388" t="s">
        <v>515</v>
      </c>
      <c r="AT42" s="388" t="str">
        <f>$A:$A</f>
        <v>Nature de l'ajustement</v>
      </c>
      <c r="AU42" s="388" t="str">
        <f>$B:$B</f>
        <v>Pôle</v>
      </c>
      <c r="AV42" s="388" t="s">
        <v>515</v>
      </c>
      <c r="AW42" s="387"/>
      <c r="AX42" s="388" t="str">
        <f>$A:$A</f>
        <v>Nature de l'ajustement</v>
      </c>
      <c r="AY42" s="388" t="str">
        <f>$B:$B</f>
        <v>Pôle</v>
      </c>
      <c r="AZ42" s="388" t="s">
        <v>515</v>
      </c>
      <c r="BA42" s="388" t="str">
        <f>$A:$A</f>
        <v>Nature de l'ajustement</v>
      </c>
      <c r="BB42" s="388" t="str">
        <f>$B:$B</f>
        <v>Pôle</v>
      </c>
      <c r="BC42" s="388" t="s">
        <v>515</v>
      </c>
      <c r="BD42" s="388" t="str">
        <f>$A:$A</f>
        <v>Nature de l'ajustement</v>
      </c>
      <c r="BE42" s="388" t="str">
        <f>$B:$B</f>
        <v>Pôle</v>
      </c>
      <c r="BF42" s="388" t="s">
        <v>515</v>
      </c>
      <c r="BG42" s="388" t="str">
        <f>$A:$A</f>
        <v>Nature de l'ajustement</v>
      </c>
      <c r="BH42" s="388" t="str">
        <f>$B:$B</f>
        <v>Pôle</v>
      </c>
      <c r="BI42" s="388" t="s">
        <v>515</v>
      </c>
      <c r="BJ42" s="387"/>
      <c r="BK42" s="388" t="str">
        <f>$A:$A</f>
        <v>Nature de l'ajustement</v>
      </c>
      <c r="BL42" s="388" t="str">
        <f>$B:$B</f>
        <v>Pôle</v>
      </c>
      <c r="BM42" s="388" t="s">
        <v>515</v>
      </c>
      <c r="BN42" s="388" t="str">
        <f>$A:$A</f>
        <v>Nature de l'ajustement</v>
      </c>
      <c r="BO42" s="388" t="str">
        <f>$B:$B</f>
        <v>Pôle</v>
      </c>
      <c r="BP42" s="388" t="s">
        <v>515</v>
      </c>
      <c r="BQ42" s="388" t="str">
        <f>$A:$A</f>
        <v>Nature de l'ajustement</v>
      </c>
      <c r="BR42" s="388" t="str">
        <f>$B:$B</f>
        <v>Pôle</v>
      </c>
      <c r="BS42" s="388" t="s">
        <v>515</v>
      </c>
      <c r="BT42" s="388" t="str">
        <f>$A:$A</f>
        <v>Nature de l'ajustement</v>
      </c>
      <c r="BU42" s="388" t="str">
        <f>$B:$B</f>
        <v>Pôle</v>
      </c>
      <c r="BV42" s="388" t="s">
        <v>515</v>
      </c>
      <c r="BW42" s="387"/>
    </row>
    <row r="43" spans="1:75" ht="13" hidden="1" outlineLevel="1">
      <c r="A43" s="394" t="s">
        <v>522</v>
      </c>
      <c r="B43" s="394" t="s">
        <v>468</v>
      </c>
      <c r="C43" s="383"/>
      <c r="D43" s="384"/>
      <c r="E43" s="385"/>
      <c r="F43" s="386"/>
      <c r="G43" s="386"/>
      <c r="H43" s="386"/>
      <c r="I43" s="386"/>
      <c r="J43" s="387"/>
      <c r="K43" s="390" t="str">
        <f>$A:$A</f>
        <v>Plus-value VISA EUROPE (AHM)</v>
      </c>
      <c r="L43" s="390" t="str">
        <f>$B:$B</f>
        <v>AHM</v>
      </c>
      <c r="M43" s="391" t="str">
        <f>"20"&amp;RIGHT($10:$10,2)&amp;"-T"&amp;MID($10:$10,2,1)</f>
        <v>2016-T1</v>
      </c>
      <c r="N43" s="390" t="str">
        <f>$A:$A</f>
        <v>Plus-value VISA EUROPE (AHM)</v>
      </c>
      <c r="O43" s="390" t="str">
        <f>$B:$B</f>
        <v>AHM</v>
      </c>
      <c r="P43" s="391" t="str">
        <f>"20"&amp;RIGHT($10:$10,2)&amp;"-T"&amp;MID($10:$10,2,1)</f>
        <v>2016-T2</v>
      </c>
      <c r="Q43" s="390" t="str">
        <f>$A:$A</f>
        <v>Plus-value VISA EUROPE (AHM)</v>
      </c>
      <c r="R43" s="390" t="str">
        <f>$B:$B</f>
        <v>AHM</v>
      </c>
      <c r="S43" s="391" t="str">
        <f>"20"&amp;RIGHT($10:$10,2)&amp;"-T"&amp;MID($10:$10,2,1)</f>
        <v>2016-T3</v>
      </c>
      <c r="T43" s="390" t="str">
        <f>$A:$A</f>
        <v>Plus-value VISA EUROPE (AHM)</v>
      </c>
      <c r="U43" s="390" t="str">
        <f>$B:$B</f>
        <v>AHM</v>
      </c>
      <c r="V43" s="391" t="str">
        <f>"20"&amp;RIGHT($10:$10,2)&amp;"-T"&amp;MID($10:$10,2,1)</f>
        <v>2016-T4</v>
      </c>
      <c r="W43" s="387"/>
      <c r="X43" s="390" t="str">
        <f>$A:$A</f>
        <v>Plus-value VISA EUROPE (AHM)</v>
      </c>
      <c r="Y43" s="390" t="str">
        <f>$B:$B</f>
        <v>AHM</v>
      </c>
      <c r="Z43" s="391" t="str">
        <f>"20"&amp;RIGHT($10:$10,2)&amp;"-T"&amp;MID($10:$10,2,1)</f>
        <v>2017-T1</v>
      </c>
      <c r="AA43" s="390" t="str">
        <f>$A:$A</f>
        <v>Plus-value VISA EUROPE (AHM)</v>
      </c>
      <c r="AB43" s="390" t="str">
        <f>$B:$B</f>
        <v>AHM</v>
      </c>
      <c r="AC43" s="391" t="str">
        <f>"20"&amp;RIGHT($10:$10,2)&amp;"-T"&amp;MID($10:$10,2,1)</f>
        <v>2017-T2</v>
      </c>
      <c r="AD43" s="390" t="str">
        <f>$A:$A</f>
        <v>Plus-value VISA EUROPE (AHM)</v>
      </c>
      <c r="AE43" s="390" t="str">
        <f>$B:$B</f>
        <v>AHM</v>
      </c>
      <c r="AF43" s="391" t="str">
        <f>"20"&amp;RIGHT($10:$10,2)&amp;"-T"&amp;MID($10:$10,2,1)</f>
        <v>2017-T3</v>
      </c>
      <c r="AG43" s="390" t="str">
        <f>$A:$A</f>
        <v>Plus-value VISA EUROPE (AHM)</v>
      </c>
      <c r="AH43" s="390" t="str">
        <f>$B:$B</f>
        <v>AHM</v>
      </c>
      <c r="AI43" s="391" t="str">
        <f>"20"&amp;RIGHT($10:$10,2)&amp;"-T"&amp;MID($10:$10,2,1)</f>
        <v>2017-T4</v>
      </c>
      <c r="AJ43" s="387"/>
      <c r="AK43" s="390" t="str">
        <f>$A:$A</f>
        <v>Plus-value VISA EUROPE (AHM)</v>
      </c>
      <c r="AL43" s="390" t="str">
        <f>$B:$B</f>
        <v>AHM</v>
      </c>
      <c r="AM43" s="391" t="str">
        <f>"20"&amp;RIGHT($10:$10,2)&amp;"-T"&amp;MID($10:$10,2,1)</f>
        <v>2018-T1</v>
      </c>
      <c r="AN43" s="390" t="str">
        <f>$A:$A</f>
        <v>Plus-value VISA EUROPE (AHM)</v>
      </c>
      <c r="AO43" s="390" t="str">
        <f>$B:$B</f>
        <v>AHM</v>
      </c>
      <c r="AP43" s="391" t="str">
        <f>"20"&amp;RIGHT($10:$10,2)&amp;"-T"&amp;MID($10:$10,2,1)</f>
        <v>2018-T2</v>
      </c>
      <c r="AQ43" s="390" t="str">
        <f>$A:$A</f>
        <v>Plus-value VISA EUROPE (AHM)</v>
      </c>
      <c r="AR43" s="390" t="str">
        <f>$B:$B</f>
        <v>AHM</v>
      </c>
      <c r="AS43" s="391" t="str">
        <f>"20"&amp;RIGHT($10:$10,2)&amp;"-T"&amp;MID($10:$10,2,1)</f>
        <v>2018-T3</v>
      </c>
      <c r="AT43" s="390" t="str">
        <f>$A:$A</f>
        <v>Plus-value VISA EUROPE (AHM)</v>
      </c>
      <c r="AU43" s="390" t="str">
        <f>$B:$B</f>
        <v>AHM</v>
      </c>
      <c r="AV43" s="391" t="str">
        <f>"20"&amp;RIGHT($10:$10,2)&amp;"-T"&amp;MID($10:$10,2,1)</f>
        <v>2018-T4</v>
      </c>
      <c r="AW43" s="387"/>
      <c r="AX43" s="390" t="str">
        <f>$A:$A</f>
        <v>Plus-value VISA EUROPE (AHM)</v>
      </c>
      <c r="AY43" s="390" t="str">
        <f>$B:$B</f>
        <v>AHM</v>
      </c>
      <c r="AZ43" s="391" t="str">
        <f>"20"&amp;RIGHT($10:$10,2)&amp;"-T"&amp;MID($10:$10,2,1)</f>
        <v>2019-T1</v>
      </c>
      <c r="BA43" s="390" t="str">
        <f>$A:$A</f>
        <v>Plus-value VISA EUROPE (AHM)</v>
      </c>
      <c r="BB43" s="390" t="str">
        <f>$B:$B</f>
        <v>AHM</v>
      </c>
      <c r="BC43" s="391" t="str">
        <f>"20"&amp;RIGHT($10:$10,2)&amp;"-T"&amp;MID($10:$10,2,1)</f>
        <v>2019-T2</v>
      </c>
      <c r="BD43" s="390" t="str">
        <f>$A:$A</f>
        <v>Plus-value VISA EUROPE (AHM)</v>
      </c>
      <c r="BE43" s="390" t="str">
        <f>$B:$B</f>
        <v>AHM</v>
      </c>
      <c r="BF43" s="391" t="str">
        <f>"20"&amp;RIGHT($10:$10,2)&amp;"-T"&amp;MID($10:$10,2,1)</f>
        <v>2019-T3</v>
      </c>
      <c r="BG43" s="390" t="str">
        <f>$A:$A</f>
        <v>Plus-value VISA EUROPE (AHM)</v>
      </c>
      <c r="BH43" s="390" t="str">
        <f>$B:$B</f>
        <v>AHM</v>
      </c>
      <c r="BI43" s="391" t="str">
        <f>"20"&amp;RIGHT($10:$10,2)&amp;"-T"&amp;MID($10:$10,2,1)</f>
        <v>2019-T4</v>
      </c>
      <c r="BJ43" s="387"/>
      <c r="BK43" s="390" t="str">
        <f>$A:$A</f>
        <v>Plus-value VISA EUROPE (AHM)</v>
      </c>
      <c r="BL43" s="390" t="str">
        <f>$B:$B</f>
        <v>AHM</v>
      </c>
      <c r="BM43" s="391" t="str">
        <f>"20"&amp;RIGHT($10:$10,2)&amp;"-T"&amp;MID($10:$10,2,1)</f>
        <v>2020-T1</v>
      </c>
      <c r="BN43" s="390" t="str">
        <f>$A:$A</f>
        <v>Plus-value VISA EUROPE (AHM)</v>
      </c>
      <c r="BO43" s="390" t="str">
        <f>$B:$B</f>
        <v>AHM</v>
      </c>
      <c r="BP43" s="391" t="str">
        <f>"20"&amp;RIGHT($10:$10,2)&amp;"-T"&amp;MID($10:$10,2,1)</f>
        <v>2020-T2</v>
      </c>
      <c r="BQ43" s="390" t="str">
        <f>$A:$A</f>
        <v>Plus-value VISA EUROPE (AHM)</v>
      </c>
      <c r="BR43" s="390" t="str">
        <f>$B:$B</f>
        <v>AHM</v>
      </c>
      <c r="BS43" s="391" t="str">
        <f>"20"&amp;RIGHT($10:$10,2)&amp;"-T"&amp;MID($10:$10,2,1)</f>
        <v>2020-T3</v>
      </c>
      <c r="BT43" s="390" t="str">
        <f>$A:$A</f>
        <v>Plus-value VISA EUROPE (AHM)</v>
      </c>
      <c r="BU43" s="390" t="str">
        <f>$B:$B</f>
        <v>AHM</v>
      </c>
      <c r="BV43" s="391" t="str">
        <f>"20"&amp;RIGHT($10:$10,2)&amp;"-T"&amp;MID($10:$10,2,1)</f>
        <v>2020-T4</v>
      </c>
      <c r="BW43" s="387"/>
    </row>
    <row r="44" spans="1:75" ht="13" hidden="1">
      <c r="A44" s="403" t="s">
        <v>469</v>
      </c>
      <c r="B44" s="403"/>
      <c r="C44" s="383"/>
      <c r="D44" s="384" t="s">
        <v>480</v>
      </c>
      <c r="E44" s="385" t="s">
        <v>504</v>
      </c>
      <c r="F44" s="386"/>
      <c r="G44" s="386"/>
      <c r="H44" s="386"/>
      <c r="I44" s="386"/>
      <c r="J44" s="387">
        <f>SUM(F44:I44)</f>
        <v>0</v>
      </c>
      <c r="K44" s="405"/>
      <c r="L44" s="405"/>
      <c r="M44" s="405">
        <v>0</v>
      </c>
      <c r="N44" s="393"/>
      <c r="O44" s="393"/>
      <c r="P44" s="393">
        <v>354.786</v>
      </c>
      <c r="Q44" s="393"/>
      <c r="R44" s="393"/>
      <c r="S44" s="393">
        <v>0</v>
      </c>
      <c r="T44" s="393"/>
      <c r="U44" s="393"/>
      <c r="V44" s="393">
        <v>0</v>
      </c>
      <c r="W44" s="387">
        <f>SUM(K44:V44)</f>
        <v>354.786</v>
      </c>
      <c r="X44" s="393"/>
      <c r="Y44" s="393"/>
      <c r="Z44" s="393">
        <v>0</v>
      </c>
      <c r="AA44" s="393"/>
      <c r="AB44" s="393"/>
      <c r="AC44" s="393">
        <v>0</v>
      </c>
      <c r="AD44" s="393"/>
      <c r="AE44" s="393"/>
      <c r="AF44" s="393">
        <v>0</v>
      </c>
      <c r="AG44" s="393"/>
      <c r="AH44" s="393"/>
      <c r="AI44" s="393">
        <v>0</v>
      </c>
      <c r="AJ44" s="387">
        <f>SUM(X44:AI44)</f>
        <v>0</v>
      </c>
      <c r="AK44" s="393"/>
      <c r="AL44" s="393"/>
      <c r="AM44" s="393">
        <v>0</v>
      </c>
      <c r="AN44" s="393"/>
      <c r="AO44" s="393"/>
      <c r="AP44" s="393">
        <v>0</v>
      </c>
      <c r="AQ44" s="393"/>
      <c r="AR44" s="393"/>
      <c r="AS44" s="393">
        <v>0</v>
      </c>
      <c r="AT44" s="393"/>
      <c r="AU44" s="393"/>
      <c r="AV44" s="393">
        <v>0</v>
      </c>
      <c r="AW44" s="387">
        <f>SUM(AK44:AV44)</f>
        <v>0</v>
      </c>
      <c r="AX44" s="393"/>
      <c r="AY44" s="393"/>
      <c r="AZ44" s="393">
        <v>0</v>
      </c>
      <c r="BA44" s="393"/>
      <c r="BB44" s="393"/>
      <c r="BC44" s="393">
        <v>0</v>
      </c>
      <c r="BD44" s="393"/>
      <c r="BE44" s="393"/>
      <c r="BF44" s="393">
        <v>0</v>
      </c>
      <c r="BG44" s="393"/>
      <c r="BH44" s="393"/>
      <c r="BI44" s="393">
        <v>0</v>
      </c>
      <c r="BJ44" s="387">
        <f>SUM(AX44:BI44)</f>
        <v>0</v>
      </c>
      <c r="BK44" s="393"/>
      <c r="BL44" s="393"/>
      <c r="BM44" s="393">
        <v>0</v>
      </c>
      <c r="BN44" s="393"/>
      <c r="BO44" s="393"/>
      <c r="BP44" s="393">
        <v>0</v>
      </c>
      <c r="BQ44" s="393"/>
      <c r="BR44" s="393"/>
      <c r="BS44" s="393">
        <v>0</v>
      </c>
      <c r="BT44" s="393"/>
      <c r="BU44" s="393"/>
      <c r="BV44" s="393">
        <v>0</v>
      </c>
      <c r="BW44" s="387">
        <f>SUM(BK44:BV44)</f>
        <v>0</v>
      </c>
    </row>
    <row r="45" spans="1:75" ht="13" hidden="1" outlineLevel="1">
      <c r="A45" s="402" t="s">
        <v>465</v>
      </c>
      <c r="B45" s="382" t="s">
        <v>466</v>
      </c>
      <c r="C45" s="383"/>
      <c r="D45" s="384"/>
      <c r="E45" s="385"/>
      <c r="F45" s="386"/>
      <c r="G45" s="386"/>
      <c r="H45" s="386"/>
      <c r="I45" s="386"/>
      <c r="J45" s="387"/>
      <c r="K45" s="388" t="str">
        <f>$A:$A</f>
        <v>Nature de l'ajustement</v>
      </c>
      <c r="L45" s="388" t="str">
        <f>$B:$B</f>
        <v>Pôle</v>
      </c>
      <c r="M45" s="388" t="s">
        <v>515</v>
      </c>
      <c r="N45" s="388" t="str">
        <f>$A:$A</f>
        <v>Nature de l'ajustement</v>
      </c>
      <c r="O45" s="388" t="str">
        <f>$B:$B</f>
        <v>Pôle</v>
      </c>
      <c r="P45" s="388" t="s">
        <v>515</v>
      </c>
      <c r="Q45" s="388" t="str">
        <f>$A:$A</f>
        <v>Nature de l'ajustement</v>
      </c>
      <c r="R45" s="388" t="str">
        <f>$B:$B</f>
        <v>Pôle</v>
      </c>
      <c r="S45" s="388" t="s">
        <v>515</v>
      </c>
      <c r="T45" s="388" t="str">
        <f>$A:$A</f>
        <v>Nature de l'ajustement</v>
      </c>
      <c r="U45" s="388" t="str">
        <f>$B:$B</f>
        <v>Pôle</v>
      </c>
      <c r="V45" s="388" t="s">
        <v>515</v>
      </c>
      <c r="W45" s="387"/>
      <c r="X45" s="388" t="str">
        <f>$A:$A</f>
        <v>Nature de l'ajustement</v>
      </c>
      <c r="Y45" s="388" t="str">
        <f>$B:$B</f>
        <v>Pôle</v>
      </c>
      <c r="Z45" s="388" t="s">
        <v>515</v>
      </c>
      <c r="AA45" s="388" t="str">
        <f>$A:$A</f>
        <v>Nature de l'ajustement</v>
      </c>
      <c r="AB45" s="388" t="str">
        <f>$B:$B</f>
        <v>Pôle</v>
      </c>
      <c r="AC45" s="388" t="s">
        <v>515</v>
      </c>
      <c r="AD45" s="388" t="str">
        <f>$A:$A</f>
        <v>Nature de l'ajustement</v>
      </c>
      <c r="AE45" s="388" t="str">
        <f>$B:$B</f>
        <v>Pôle</v>
      </c>
      <c r="AF45" s="388" t="s">
        <v>515</v>
      </c>
      <c r="AG45" s="388" t="str">
        <f>$A:$A</f>
        <v>Nature de l'ajustement</v>
      </c>
      <c r="AH45" s="388" t="str">
        <f>$B:$B</f>
        <v>Pôle</v>
      </c>
      <c r="AI45" s="388" t="s">
        <v>515</v>
      </c>
      <c r="AJ45" s="387"/>
      <c r="AK45" s="388" t="str">
        <f>$A:$A</f>
        <v>Nature de l'ajustement</v>
      </c>
      <c r="AL45" s="388" t="str">
        <f>$B:$B</f>
        <v>Pôle</v>
      </c>
      <c r="AM45" s="388" t="s">
        <v>515</v>
      </c>
      <c r="AN45" s="388" t="str">
        <f>$A:$A</f>
        <v>Nature de l'ajustement</v>
      </c>
      <c r="AO45" s="388" t="str">
        <f>$B:$B</f>
        <v>Pôle</v>
      </c>
      <c r="AP45" s="388" t="s">
        <v>515</v>
      </c>
      <c r="AQ45" s="388" t="str">
        <f>$A:$A</f>
        <v>Nature de l'ajustement</v>
      </c>
      <c r="AR45" s="388" t="str">
        <f>$B:$B</f>
        <v>Pôle</v>
      </c>
      <c r="AS45" s="388" t="s">
        <v>515</v>
      </c>
      <c r="AT45" s="388" t="str">
        <f>$A:$A</f>
        <v>Nature de l'ajustement</v>
      </c>
      <c r="AU45" s="388" t="str">
        <f>$B:$B</f>
        <v>Pôle</v>
      </c>
      <c r="AV45" s="388" t="s">
        <v>515</v>
      </c>
      <c r="AW45" s="387"/>
      <c r="AX45" s="388" t="str">
        <f>$A:$A</f>
        <v>Nature de l'ajustement</v>
      </c>
      <c r="AY45" s="388" t="str">
        <f>$B:$B</f>
        <v>Pôle</v>
      </c>
      <c r="AZ45" s="388" t="s">
        <v>515</v>
      </c>
      <c r="BA45" s="388" t="str">
        <f>$A:$A</f>
        <v>Nature de l'ajustement</v>
      </c>
      <c r="BB45" s="388" t="str">
        <f>$B:$B</f>
        <v>Pôle</v>
      </c>
      <c r="BC45" s="388" t="s">
        <v>515</v>
      </c>
      <c r="BD45" s="388" t="str">
        <f>$A:$A</f>
        <v>Nature de l'ajustement</v>
      </c>
      <c r="BE45" s="388" t="str">
        <f>$B:$B</f>
        <v>Pôle</v>
      </c>
      <c r="BF45" s="388" t="s">
        <v>515</v>
      </c>
      <c r="BG45" s="388" t="str">
        <f>$A:$A</f>
        <v>Nature de l'ajustement</v>
      </c>
      <c r="BH45" s="388" t="str">
        <f>$B:$B</f>
        <v>Pôle</v>
      </c>
      <c r="BI45" s="388" t="s">
        <v>515</v>
      </c>
      <c r="BJ45" s="387"/>
      <c r="BK45" s="388" t="str">
        <f>$A:$A</f>
        <v>Nature de l'ajustement</v>
      </c>
      <c r="BL45" s="388" t="str">
        <f>$B:$B</f>
        <v>Pôle</v>
      </c>
      <c r="BM45" s="388" t="s">
        <v>515</v>
      </c>
      <c r="BN45" s="388" t="str">
        <f>$A:$A</f>
        <v>Nature de l'ajustement</v>
      </c>
      <c r="BO45" s="388" t="str">
        <f>$B:$B</f>
        <v>Pôle</v>
      </c>
      <c r="BP45" s="388" t="s">
        <v>515</v>
      </c>
      <c r="BQ45" s="388" t="str">
        <f>$A:$A</f>
        <v>Nature de l'ajustement</v>
      </c>
      <c r="BR45" s="388" t="str">
        <f>$B:$B</f>
        <v>Pôle</v>
      </c>
      <c r="BS45" s="388" t="s">
        <v>515</v>
      </c>
      <c r="BT45" s="388" t="str">
        <f>$A:$A</f>
        <v>Nature de l'ajustement</v>
      </c>
      <c r="BU45" s="388" t="str">
        <f>$B:$B</f>
        <v>Pôle</v>
      </c>
      <c r="BV45" s="388" t="s">
        <v>515</v>
      </c>
      <c r="BW45" s="387"/>
    </row>
    <row r="46" spans="1:75" ht="13" hidden="1" outlineLevel="1">
      <c r="A46" s="394" t="s">
        <v>523</v>
      </c>
      <c r="B46" s="394" t="s">
        <v>468</v>
      </c>
      <c r="C46" s="383"/>
      <c r="D46" s="384"/>
      <c r="E46" s="385"/>
      <c r="F46" s="386"/>
      <c r="G46" s="386"/>
      <c r="H46" s="386"/>
      <c r="I46" s="386"/>
      <c r="J46" s="387"/>
      <c r="K46" s="390" t="str">
        <f>$A:$A</f>
        <v>Indemnité Alpha Bank</v>
      </c>
      <c r="L46" s="390" t="str">
        <f>$B:$B</f>
        <v>AHM</v>
      </c>
      <c r="M46" s="391" t="str">
        <f>"20"&amp;RIGHT($10:$10,2)&amp;"-T"&amp;MID($10:$10,2,1)</f>
        <v>2016-T1</v>
      </c>
      <c r="N46" s="390" t="str">
        <f>$A:$A</f>
        <v>Indemnité Alpha Bank</v>
      </c>
      <c r="O46" s="390" t="str">
        <f>$B:$B</f>
        <v>AHM</v>
      </c>
      <c r="P46" s="391" t="str">
        <f>"20"&amp;RIGHT($10:$10,2)&amp;"-T"&amp;MID($10:$10,2,1)</f>
        <v>2016-T2</v>
      </c>
      <c r="Q46" s="390" t="str">
        <f>$A:$A</f>
        <v>Indemnité Alpha Bank</v>
      </c>
      <c r="R46" s="390" t="str">
        <f>$B:$B</f>
        <v>AHM</v>
      </c>
      <c r="S46" s="391" t="str">
        <f>"20"&amp;RIGHT($10:$10,2)&amp;"-T"&amp;MID($10:$10,2,1)</f>
        <v>2016-T3</v>
      </c>
      <c r="T46" s="390" t="str">
        <f>$A:$A</f>
        <v>Indemnité Alpha Bank</v>
      </c>
      <c r="U46" s="390" t="str">
        <f>$B:$B</f>
        <v>AHM</v>
      </c>
      <c r="V46" s="391" t="str">
        <f>"20"&amp;RIGHT($10:$10,2)&amp;"-T"&amp;MID($10:$10,2,1)</f>
        <v>2016-T4</v>
      </c>
      <c r="W46" s="387"/>
      <c r="X46" s="390" t="str">
        <f>$A:$A</f>
        <v>Indemnité Alpha Bank</v>
      </c>
      <c r="Y46" s="390" t="str">
        <f>$B:$B</f>
        <v>AHM</v>
      </c>
      <c r="Z46" s="391" t="str">
        <f>"20"&amp;RIGHT($10:$10,2)&amp;"-T"&amp;MID($10:$10,2,1)</f>
        <v>2017-T1</v>
      </c>
      <c r="AA46" s="390" t="str">
        <f>$A:$A</f>
        <v>Indemnité Alpha Bank</v>
      </c>
      <c r="AB46" s="390" t="str">
        <f>$B:$B</f>
        <v>AHM</v>
      </c>
      <c r="AC46" s="391" t="str">
        <f>"20"&amp;RIGHT($10:$10,2)&amp;"-T"&amp;MID($10:$10,2,1)</f>
        <v>2017-T2</v>
      </c>
      <c r="AD46" s="390" t="str">
        <f>$A:$A</f>
        <v>Indemnité Alpha Bank</v>
      </c>
      <c r="AE46" s="390" t="str">
        <f>$B:$B</f>
        <v>AHM</v>
      </c>
      <c r="AF46" s="391" t="str">
        <f>"20"&amp;RIGHT($10:$10,2)&amp;"-T"&amp;MID($10:$10,2,1)</f>
        <v>2017-T3</v>
      </c>
      <c r="AG46" s="390" t="str">
        <f>$A:$A</f>
        <v>Indemnité Alpha Bank</v>
      </c>
      <c r="AH46" s="390" t="str">
        <f>$B:$B</f>
        <v>AHM</v>
      </c>
      <c r="AI46" s="391" t="str">
        <f>"20"&amp;RIGHT($10:$10,2)&amp;"-T"&amp;MID($10:$10,2,1)</f>
        <v>2017-T4</v>
      </c>
      <c r="AJ46" s="387"/>
      <c r="AK46" s="390" t="str">
        <f>$A:$A</f>
        <v>Indemnité Alpha Bank</v>
      </c>
      <c r="AL46" s="390" t="str">
        <f>$B:$B</f>
        <v>AHM</v>
      </c>
      <c r="AM46" s="391" t="str">
        <f>"20"&amp;RIGHT($10:$10,2)&amp;"-T"&amp;MID($10:$10,2,1)</f>
        <v>2018-T1</v>
      </c>
      <c r="AN46" s="390" t="str">
        <f>$A:$A</f>
        <v>Indemnité Alpha Bank</v>
      </c>
      <c r="AO46" s="390" t="str">
        <f>$B:$B</f>
        <v>AHM</v>
      </c>
      <c r="AP46" s="391" t="str">
        <f>"20"&amp;RIGHT($10:$10,2)&amp;"-T"&amp;MID($10:$10,2,1)</f>
        <v>2018-T2</v>
      </c>
      <c r="AQ46" s="390" t="str">
        <f>$A:$A</f>
        <v>Indemnité Alpha Bank</v>
      </c>
      <c r="AR46" s="390" t="str">
        <f>$B:$B</f>
        <v>AHM</v>
      </c>
      <c r="AS46" s="391" t="str">
        <f>"20"&amp;RIGHT($10:$10,2)&amp;"-T"&amp;MID($10:$10,2,1)</f>
        <v>2018-T3</v>
      </c>
      <c r="AT46" s="390" t="str">
        <f>$A:$A</f>
        <v>Indemnité Alpha Bank</v>
      </c>
      <c r="AU46" s="390" t="str">
        <f>$B:$B</f>
        <v>AHM</v>
      </c>
      <c r="AV46" s="391" t="str">
        <f>"20"&amp;RIGHT($10:$10,2)&amp;"-T"&amp;MID($10:$10,2,1)</f>
        <v>2018-T4</v>
      </c>
      <c r="AW46" s="387"/>
      <c r="AX46" s="390" t="str">
        <f>$A:$A</f>
        <v>Indemnité Alpha Bank</v>
      </c>
      <c r="AY46" s="390" t="str">
        <f>$B:$B</f>
        <v>AHM</v>
      </c>
      <c r="AZ46" s="391" t="str">
        <f>"20"&amp;RIGHT($10:$10,2)&amp;"-T"&amp;MID($10:$10,2,1)</f>
        <v>2019-T1</v>
      </c>
      <c r="BA46" s="390" t="str">
        <f>$A:$A</f>
        <v>Indemnité Alpha Bank</v>
      </c>
      <c r="BB46" s="390" t="str">
        <f>$B:$B</f>
        <v>AHM</v>
      </c>
      <c r="BC46" s="391" t="str">
        <f>"20"&amp;RIGHT($10:$10,2)&amp;"-T"&amp;MID($10:$10,2,1)</f>
        <v>2019-T2</v>
      </c>
      <c r="BD46" s="390" t="str">
        <f>$A:$A</f>
        <v>Indemnité Alpha Bank</v>
      </c>
      <c r="BE46" s="390" t="str">
        <f>$B:$B</f>
        <v>AHM</v>
      </c>
      <c r="BF46" s="391" t="str">
        <f>"20"&amp;RIGHT($10:$10,2)&amp;"-T"&amp;MID($10:$10,2,1)</f>
        <v>2019-T3</v>
      </c>
      <c r="BG46" s="390" t="str">
        <f>$A:$A</f>
        <v>Indemnité Alpha Bank</v>
      </c>
      <c r="BH46" s="390" t="str">
        <f>$B:$B</f>
        <v>AHM</v>
      </c>
      <c r="BI46" s="391" t="str">
        <f>"20"&amp;RIGHT($10:$10,2)&amp;"-T"&amp;MID($10:$10,2,1)</f>
        <v>2019-T4</v>
      </c>
      <c r="BJ46" s="387"/>
      <c r="BK46" s="390" t="str">
        <f>$A:$A</f>
        <v>Indemnité Alpha Bank</v>
      </c>
      <c r="BL46" s="390" t="str">
        <f>$B:$B</f>
        <v>AHM</v>
      </c>
      <c r="BM46" s="391" t="str">
        <f>"20"&amp;RIGHT($10:$10,2)&amp;"-T"&amp;MID($10:$10,2,1)</f>
        <v>2020-T1</v>
      </c>
      <c r="BN46" s="390" t="str">
        <f>$A:$A</f>
        <v>Indemnité Alpha Bank</v>
      </c>
      <c r="BO46" s="390" t="str">
        <f>$B:$B</f>
        <v>AHM</v>
      </c>
      <c r="BP46" s="391" t="str">
        <f>"20"&amp;RIGHT($10:$10,2)&amp;"-T"&amp;MID($10:$10,2,1)</f>
        <v>2020-T2</v>
      </c>
      <c r="BQ46" s="390" t="str">
        <f>$A:$A</f>
        <v>Indemnité Alpha Bank</v>
      </c>
      <c r="BR46" s="390" t="str">
        <f>$B:$B</f>
        <v>AHM</v>
      </c>
      <c r="BS46" s="391" t="str">
        <f>"20"&amp;RIGHT($10:$10,2)&amp;"-T"&amp;MID($10:$10,2,1)</f>
        <v>2020-T3</v>
      </c>
      <c r="BT46" s="390" t="str">
        <f>$A:$A</f>
        <v>Indemnité Alpha Bank</v>
      </c>
      <c r="BU46" s="390" t="str">
        <f>$B:$B</f>
        <v>AHM</v>
      </c>
      <c r="BV46" s="391" t="str">
        <f>"20"&amp;RIGHT($10:$10,2)&amp;"-T"&amp;MID($10:$10,2,1)</f>
        <v>2020-T4</v>
      </c>
      <c r="BW46" s="387"/>
    </row>
    <row r="47" spans="1:75" ht="13" hidden="1">
      <c r="A47" s="403" t="s">
        <v>469</v>
      </c>
      <c r="B47" s="403"/>
      <c r="C47" s="383"/>
      <c r="D47" s="384" t="s">
        <v>481</v>
      </c>
      <c r="E47" s="385" t="s">
        <v>504</v>
      </c>
      <c r="F47" s="386"/>
      <c r="G47" s="386"/>
      <c r="H47" s="386"/>
      <c r="I47" s="386">
        <v>163</v>
      </c>
      <c r="J47" s="387">
        <f>SUM(F47:I47)</f>
        <v>163</v>
      </c>
      <c r="K47" s="405"/>
      <c r="L47" s="405"/>
      <c r="M47" s="405">
        <v>0</v>
      </c>
      <c r="N47" s="393"/>
      <c r="O47" s="393"/>
      <c r="P47" s="393">
        <v>0</v>
      </c>
      <c r="Q47" s="393"/>
      <c r="R47" s="393"/>
      <c r="S47" s="393">
        <v>0</v>
      </c>
      <c r="T47" s="393"/>
      <c r="U47" s="393"/>
      <c r="V47" s="393">
        <v>0</v>
      </c>
      <c r="W47" s="387">
        <f>SUM(K47:V47)</f>
        <v>0</v>
      </c>
      <c r="X47" s="393"/>
      <c r="Y47" s="393"/>
      <c r="Z47" s="393">
        <v>0</v>
      </c>
      <c r="AA47" s="393"/>
      <c r="AB47" s="393"/>
      <c r="AC47" s="393">
        <v>0</v>
      </c>
      <c r="AD47" s="393"/>
      <c r="AE47" s="393"/>
      <c r="AF47" s="393">
        <v>0</v>
      </c>
      <c r="AG47" s="393"/>
      <c r="AH47" s="393"/>
      <c r="AI47" s="393">
        <v>0</v>
      </c>
      <c r="AJ47" s="387">
        <f>SUM(X47:AI47)</f>
        <v>0</v>
      </c>
      <c r="AK47" s="393"/>
      <c r="AL47" s="393"/>
      <c r="AM47" s="393">
        <v>0</v>
      </c>
      <c r="AN47" s="393"/>
      <c r="AO47" s="393"/>
      <c r="AP47" s="393">
        <v>0</v>
      </c>
      <c r="AQ47" s="393"/>
      <c r="AR47" s="393"/>
      <c r="AS47" s="393">
        <v>0</v>
      </c>
      <c r="AT47" s="393"/>
      <c r="AU47" s="393"/>
      <c r="AV47" s="393">
        <v>0</v>
      </c>
      <c r="AW47" s="387">
        <f>SUM(AK47:AV47)</f>
        <v>0</v>
      </c>
      <c r="AX47" s="393"/>
      <c r="AY47" s="393"/>
      <c r="AZ47" s="393">
        <v>0</v>
      </c>
      <c r="BA47" s="393"/>
      <c r="BB47" s="393"/>
      <c r="BC47" s="393">
        <v>0</v>
      </c>
      <c r="BD47" s="393"/>
      <c r="BE47" s="393"/>
      <c r="BF47" s="393">
        <v>0</v>
      </c>
      <c r="BG47" s="393"/>
      <c r="BH47" s="393"/>
      <c r="BI47" s="393">
        <v>0</v>
      </c>
      <c r="BJ47" s="387">
        <f>SUM(AX47:BI47)</f>
        <v>0</v>
      </c>
      <c r="BK47" s="393"/>
      <c r="BL47" s="393"/>
      <c r="BM47" s="393">
        <v>0</v>
      </c>
      <c r="BN47" s="393"/>
      <c r="BO47" s="393"/>
      <c r="BP47" s="393">
        <v>0</v>
      </c>
      <c r="BQ47" s="393"/>
      <c r="BR47" s="393"/>
      <c r="BS47" s="393">
        <v>0</v>
      </c>
      <c r="BT47" s="393"/>
      <c r="BU47" s="393"/>
      <c r="BV47" s="393">
        <v>0</v>
      </c>
      <c r="BW47" s="387">
        <f>SUM(BK47:BV47)</f>
        <v>0</v>
      </c>
    </row>
    <row r="48" spans="1:75" ht="13" hidden="1" outlineLevel="1">
      <c r="A48" s="402" t="s">
        <v>465</v>
      </c>
      <c r="B48" s="382" t="s">
        <v>466</v>
      </c>
      <c r="C48" s="383"/>
      <c r="D48" s="384"/>
      <c r="E48" s="385"/>
      <c r="F48" s="386"/>
      <c r="G48" s="386"/>
      <c r="H48" s="386"/>
      <c r="I48" s="386"/>
      <c r="J48" s="387"/>
      <c r="K48" s="388" t="str">
        <f>$A:$A</f>
        <v>Nature de l'ajustement</v>
      </c>
      <c r="L48" s="388" t="str">
        <f>$B:$B</f>
        <v>Pôle</v>
      </c>
      <c r="M48" s="388" t="s">
        <v>515</v>
      </c>
      <c r="N48" s="388" t="str">
        <f>$A:$A</f>
        <v>Nature de l'ajustement</v>
      </c>
      <c r="O48" s="388" t="str">
        <f>$B:$B</f>
        <v>Pôle</v>
      </c>
      <c r="P48" s="388" t="s">
        <v>515</v>
      </c>
      <c r="Q48" s="388" t="str">
        <f>$A:$A</f>
        <v>Nature de l'ajustement</v>
      </c>
      <c r="R48" s="388" t="str">
        <f>$B:$B</f>
        <v>Pôle</v>
      </c>
      <c r="S48" s="388" t="s">
        <v>515</v>
      </c>
      <c r="T48" s="388" t="str">
        <f>$A:$A</f>
        <v>Nature de l'ajustement</v>
      </c>
      <c r="U48" s="388" t="str">
        <f>$B:$B</f>
        <v>Pôle</v>
      </c>
      <c r="V48" s="388" t="s">
        <v>515</v>
      </c>
      <c r="W48" s="387"/>
      <c r="X48" s="388" t="str">
        <f>$A:$A</f>
        <v>Nature de l'ajustement</v>
      </c>
      <c r="Y48" s="388" t="str">
        <f>$B:$B</f>
        <v>Pôle</v>
      </c>
      <c r="Z48" s="388" t="s">
        <v>515</v>
      </c>
      <c r="AA48" s="388" t="str">
        <f>$A:$A</f>
        <v>Nature de l'ajustement</v>
      </c>
      <c r="AB48" s="388" t="str">
        <f>$B:$B</f>
        <v>Pôle</v>
      </c>
      <c r="AC48" s="388" t="s">
        <v>515</v>
      </c>
      <c r="AD48" s="388" t="str">
        <f>$A:$A</f>
        <v>Nature de l'ajustement</v>
      </c>
      <c r="AE48" s="388" t="str">
        <f>$B:$B</f>
        <v>Pôle</v>
      </c>
      <c r="AF48" s="388" t="s">
        <v>515</v>
      </c>
      <c r="AG48" s="388" t="str">
        <f>$A:$A</f>
        <v>Nature de l'ajustement</v>
      </c>
      <c r="AH48" s="388" t="str">
        <f>$B:$B</f>
        <v>Pôle</v>
      </c>
      <c r="AI48" s="388" t="s">
        <v>515</v>
      </c>
      <c r="AJ48" s="387"/>
      <c r="AK48" s="388" t="str">
        <f>$A:$A</f>
        <v>Nature de l'ajustement</v>
      </c>
      <c r="AL48" s="388" t="str">
        <f>$B:$B</f>
        <v>Pôle</v>
      </c>
      <c r="AM48" s="388" t="s">
        <v>515</v>
      </c>
      <c r="AN48" s="388" t="str">
        <f>$A:$A</f>
        <v>Nature de l'ajustement</v>
      </c>
      <c r="AO48" s="388" t="str">
        <f>$B:$B</f>
        <v>Pôle</v>
      </c>
      <c r="AP48" s="388" t="s">
        <v>515</v>
      </c>
      <c r="AQ48" s="388" t="str">
        <f>$A:$A</f>
        <v>Nature de l'ajustement</v>
      </c>
      <c r="AR48" s="388" t="str">
        <f>$B:$B</f>
        <v>Pôle</v>
      </c>
      <c r="AS48" s="388" t="s">
        <v>515</v>
      </c>
      <c r="AT48" s="388" t="str">
        <f>$A:$A</f>
        <v>Nature de l'ajustement</v>
      </c>
      <c r="AU48" s="388" t="str">
        <f>$B:$B</f>
        <v>Pôle</v>
      </c>
      <c r="AV48" s="388" t="s">
        <v>515</v>
      </c>
      <c r="AW48" s="387"/>
      <c r="AX48" s="388" t="str">
        <f>$A:$A</f>
        <v>Nature de l'ajustement</v>
      </c>
      <c r="AY48" s="388" t="str">
        <f>$B:$B</f>
        <v>Pôle</v>
      </c>
      <c r="AZ48" s="388" t="s">
        <v>515</v>
      </c>
      <c r="BA48" s="388" t="str">
        <f>$A:$A</f>
        <v>Nature de l'ajustement</v>
      </c>
      <c r="BB48" s="388" t="str">
        <f>$B:$B</f>
        <v>Pôle</v>
      </c>
      <c r="BC48" s="388" t="s">
        <v>515</v>
      </c>
      <c r="BD48" s="388" t="str">
        <f>$A:$A</f>
        <v>Nature de l'ajustement</v>
      </c>
      <c r="BE48" s="388" t="str">
        <f>$B:$B</f>
        <v>Pôle</v>
      </c>
      <c r="BF48" s="388" t="s">
        <v>515</v>
      </c>
      <c r="BG48" s="388" t="str">
        <f>$A:$A</f>
        <v>Nature de l'ajustement</v>
      </c>
      <c r="BH48" s="388" t="str">
        <f>$B:$B</f>
        <v>Pôle</v>
      </c>
      <c r="BI48" s="388" t="s">
        <v>515</v>
      </c>
      <c r="BJ48" s="387"/>
      <c r="BK48" s="388" t="str">
        <f>$A:$A</f>
        <v>Nature de l'ajustement</v>
      </c>
      <c r="BL48" s="388" t="str">
        <f>$B:$B</f>
        <v>Pôle</v>
      </c>
      <c r="BM48" s="388" t="s">
        <v>515</v>
      </c>
      <c r="BN48" s="388" t="str">
        <f>$A:$A</f>
        <v>Nature de l'ajustement</v>
      </c>
      <c r="BO48" s="388" t="str">
        <f>$B:$B</f>
        <v>Pôle</v>
      </c>
      <c r="BP48" s="388" t="s">
        <v>515</v>
      </c>
      <c r="BQ48" s="388" t="str">
        <f>$A:$A</f>
        <v>Nature de l'ajustement</v>
      </c>
      <c r="BR48" s="388" t="str">
        <f>$B:$B</f>
        <v>Pôle</v>
      </c>
      <c r="BS48" s="388" t="s">
        <v>515</v>
      </c>
      <c r="BT48" s="388" t="str">
        <f>$A:$A</f>
        <v>Nature de l'ajustement</v>
      </c>
      <c r="BU48" s="388" t="str">
        <f>$B:$B</f>
        <v>Pôle</v>
      </c>
      <c r="BV48" s="388" t="s">
        <v>515</v>
      </c>
      <c r="BW48" s="387"/>
    </row>
    <row r="49" spans="1:75" ht="13" hidden="1" outlineLevel="1">
      <c r="A49" s="394" t="s">
        <v>524</v>
      </c>
      <c r="B49" s="394" t="s">
        <v>468</v>
      </c>
      <c r="C49" s="383"/>
      <c r="D49" s="384"/>
      <c r="E49" s="385"/>
      <c r="F49" s="386"/>
      <c r="G49" s="386"/>
      <c r="H49" s="386"/>
      <c r="I49" s="386"/>
      <c r="J49" s="387"/>
      <c r="K49" s="390" t="str">
        <f>$A:$A</f>
        <v>Opération Eurêka-frais (AHM)</v>
      </c>
      <c r="L49" s="390" t="str">
        <f>$B:$B</f>
        <v>AHM</v>
      </c>
      <c r="M49" s="391" t="str">
        <f>"20"&amp;RIGHT($10:$10,2)&amp;"-T"&amp;MID($10:$10,2,1)</f>
        <v>2016-T1</v>
      </c>
      <c r="N49" s="390" t="str">
        <f>$A:$A</f>
        <v>Opération Eurêka-frais (AHM)</v>
      </c>
      <c r="O49" s="390" t="str">
        <f>$B:$B</f>
        <v>AHM</v>
      </c>
      <c r="P49" s="391" t="str">
        <f>"20"&amp;RIGHT($10:$10,2)&amp;"-T"&amp;MID($10:$10,2,1)</f>
        <v>2016-T2</v>
      </c>
      <c r="Q49" s="390" t="str">
        <f>$A:$A</f>
        <v>Opération Eurêka-frais (AHM)</v>
      </c>
      <c r="R49" s="390" t="str">
        <f>$B:$B</f>
        <v>AHM</v>
      </c>
      <c r="S49" s="391" t="str">
        <f>"20"&amp;RIGHT($10:$10,2)&amp;"-T"&amp;MID($10:$10,2,1)</f>
        <v>2016-T3</v>
      </c>
      <c r="T49" s="390" t="str">
        <f>$A:$A</f>
        <v>Opération Eurêka-frais (AHM)</v>
      </c>
      <c r="U49" s="390" t="str">
        <f>$B:$B</f>
        <v>AHM</v>
      </c>
      <c r="V49" s="391" t="str">
        <f>"20"&amp;RIGHT($10:$10,2)&amp;"-T"&amp;MID($10:$10,2,1)</f>
        <v>2016-T4</v>
      </c>
      <c r="W49" s="387"/>
      <c r="X49" s="390" t="str">
        <f>$A:$A</f>
        <v>Opération Eurêka-frais (AHM)</v>
      </c>
      <c r="Y49" s="390" t="str">
        <f>$B:$B</f>
        <v>AHM</v>
      </c>
      <c r="Z49" s="391" t="str">
        <f>"20"&amp;RIGHT($10:$10,2)&amp;"-T"&amp;MID($10:$10,2,1)</f>
        <v>2017-T1</v>
      </c>
      <c r="AA49" s="390" t="str">
        <f>$A:$A</f>
        <v>Opération Eurêka-frais (AHM)</v>
      </c>
      <c r="AB49" s="390" t="str">
        <f>$B:$B</f>
        <v>AHM</v>
      </c>
      <c r="AC49" s="391" t="str">
        <f>"20"&amp;RIGHT($10:$10,2)&amp;"-T"&amp;MID($10:$10,2,1)</f>
        <v>2017-T2</v>
      </c>
      <c r="AD49" s="390" t="str">
        <f>$A:$A</f>
        <v>Opération Eurêka-frais (AHM)</v>
      </c>
      <c r="AE49" s="390" t="str">
        <f>$B:$B</f>
        <v>AHM</v>
      </c>
      <c r="AF49" s="391" t="str">
        <f>"20"&amp;RIGHT($10:$10,2)&amp;"-T"&amp;MID($10:$10,2,1)</f>
        <v>2017-T3</v>
      </c>
      <c r="AG49" s="390" t="str">
        <f>$A:$A</f>
        <v>Opération Eurêka-frais (AHM)</v>
      </c>
      <c r="AH49" s="390" t="str">
        <f>$B:$B</f>
        <v>AHM</v>
      </c>
      <c r="AI49" s="391" t="str">
        <f>"20"&amp;RIGHT($10:$10,2)&amp;"-T"&amp;MID($10:$10,2,1)</f>
        <v>2017-T4</v>
      </c>
      <c r="AJ49" s="387"/>
      <c r="AK49" s="390" t="str">
        <f>$A:$A</f>
        <v>Opération Eurêka-frais (AHM)</v>
      </c>
      <c r="AL49" s="390" t="str">
        <f>$B:$B</f>
        <v>AHM</v>
      </c>
      <c r="AM49" s="391" t="str">
        <f>"20"&amp;RIGHT($10:$10,2)&amp;"-T"&amp;MID($10:$10,2,1)</f>
        <v>2018-T1</v>
      </c>
      <c r="AN49" s="390" t="str">
        <f>$A:$A</f>
        <v>Opération Eurêka-frais (AHM)</v>
      </c>
      <c r="AO49" s="390" t="str">
        <f>$B:$B</f>
        <v>AHM</v>
      </c>
      <c r="AP49" s="391" t="str">
        <f>"20"&amp;RIGHT($10:$10,2)&amp;"-T"&amp;MID($10:$10,2,1)</f>
        <v>2018-T2</v>
      </c>
      <c r="AQ49" s="390" t="str">
        <f>$A:$A</f>
        <v>Opération Eurêka-frais (AHM)</v>
      </c>
      <c r="AR49" s="390" t="str">
        <f>$B:$B</f>
        <v>AHM</v>
      </c>
      <c r="AS49" s="391" t="str">
        <f>"20"&amp;RIGHT($10:$10,2)&amp;"-T"&amp;MID($10:$10,2,1)</f>
        <v>2018-T3</v>
      </c>
      <c r="AT49" s="390" t="str">
        <f>$A:$A</f>
        <v>Opération Eurêka-frais (AHM)</v>
      </c>
      <c r="AU49" s="390" t="str">
        <f>$B:$B</f>
        <v>AHM</v>
      </c>
      <c r="AV49" s="391" t="str">
        <f>"20"&amp;RIGHT($10:$10,2)&amp;"-T"&amp;MID($10:$10,2,1)</f>
        <v>2018-T4</v>
      </c>
      <c r="AW49" s="387"/>
      <c r="AX49" s="390" t="str">
        <f>$A:$A</f>
        <v>Opération Eurêka-frais (AHM)</v>
      </c>
      <c r="AY49" s="390" t="str">
        <f>$B:$B</f>
        <v>AHM</v>
      </c>
      <c r="AZ49" s="391" t="str">
        <f>"20"&amp;RIGHT($10:$10,2)&amp;"-T"&amp;MID($10:$10,2,1)</f>
        <v>2019-T1</v>
      </c>
      <c r="BA49" s="390" t="str">
        <f>$A:$A</f>
        <v>Opération Eurêka-frais (AHM)</v>
      </c>
      <c r="BB49" s="390" t="str">
        <f>$B:$B</f>
        <v>AHM</v>
      </c>
      <c r="BC49" s="391" t="str">
        <f>"20"&amp;RIGHT($10:$10,2)&amp;"-T"&amp;MID($10:$10,2,1)</f>
        <v>2019-T2</v>
      </c>
      <c r="BD49" s="390" t="str">
        <f>$A:$A</f>
        <v>Opération Eurêka-frais (AHM)</v>
      </c>
      <c r="BE49" s="390" t="str">
        <f>$B:$B</f>
        <v>AHM</v>
      </c>
      <c r="BF49" s="391" t="str">
        <f>"20"&amp;RIGHT($10:$10,2)&amp;"-T"&amp;MID($10:$10,2,1)</f>
        <v>2019-T3</v>
      </c>
      <c r="BG49" s="390" t="str">
        <f>$A:$A</f>
        <v>Opération Eurêka-frais (AHM)</v>
      </c>
      <c r="BH49" s="390" t="str">
        <f>$B:$B</f>
        <v>AHM</v>
      </c>
      <c r="BI49" s="391" t="str">
        <f>"20"&amp;RIGHT($10:$10,2)&amp;"-T"&amp;MID($10:$10,2,1)</f>
        <v>2019-T4</v>
      </c>
      <c r="BJ49" s="387"/>
      <c r="BK49" s="390" t="str">
        <f>$A:$A</f>
        <v>Opération Eurêka-frais (AHM)</v>
      </c>
      <c r="BL49" s="390" t="str">
        <f>$B:$B</f>
        <v>AHM</v>
      </c>
      <c r="BM49" s="391" t="str">
        <f>"20"&amp;RIGHT($10:$10,2)&amp;"-T"&amp;MID($10:$10,2,1)</f>
        <v>2020-T1</v>
      </c>
      <c r="BN49" s="390" t="str">
        <f>$A:$A</f>
        <v>Opération Eurêka-frais (AHM)</v>
      </c>
      <c r="BO49" s="390" t="str">
        <f>$B:$B</f>
        <v>AHM</v>
      </c>
      <c r="BP49" s="391" t="str">
        <f>"20"&amp;RIGHT($10:$10,2)&amp;"-T"&amp;MID($10:$10,2,1)</f>
        <v>2020-T2</v>
      </c>
      <c r="BQ49" s="390" t="str">
        <f>$A:$A</f>
        <v>Opération Eurêka-frais (AHM)</v>
      </c>
      <c r="BR49" s="390" t="str">
        <f>$B:$B</f>
        <v>AHM</v>
      </c>
      <c r="BS49" s="391" t="str">
        <f>"20"&amp;RIGHT($10:$10,2)&amp;"-T"&amp;MID($10:$10,2,1)</f>
        <v>2020-T3</v>
      </c>
      <c r="BT49" s="390" t="str">
        <f>$A:$A</f>
        <v>Opération Eurêka-frais (AHM)</v>
      </c>
      <c r="BU49" s="390" t="str">
        <f>$B:$B</f>
        <v>AHM</v>
      </c>
      <c r="BV49" s="391" t="str">
        <f>"20"&amp;RIGHT($10:$10,2)&amp;"-T"&amp;MID($10:$10,2,1)</f>
        <v>2020-T4</v>
      </c>
      <c r="BW49" s="387"/>
    </row>
    <row r="50" spans="1:75" ht="13" hidden="1">
      <c r="A50" s="403" t="s">
        <v>469</v>
      </c>
      <c r="B50" s="403"/>
      <c r="C50" s="383"/>
      <c r="D50" s="384" t="s">
        <v>482</v>
      </c>
      <c r="E50" s="385" t="s">
        <v>504</v>
      </c>
      <c r="F50" s="386"/>
      <c r="G50" s="386"/>
      <c r="H50" s="386"/>
      <c r="I50" s="386"/>
      <c r="J50" s="387">
        <f>SUM(F50:I50)</f>
        <v>0</v>
      </c>
      <c r="K50" s="405"/>
      <c r="L50" s="405"/>
      <c r="M50" s="405">
        <v>0</v>
      </c>
      <c r="N50" s="393"/>
      <c r="O50" s="393"/>
      <c r="P50" s="393">
        <v>0</v>
      </c>
      <c r="Q50" s="393"/>
      <c r="R50" s="393"/>
      <c r="S50" s="393">
        <v>-23.01</v>
      </c>
      <c r="T50" s="393"/>
      <c r="U50" s="393"/>
      <c r="V50" s="393">
        <v>0</v>
      </c>
      <c r="W50" s="387">
        <f>SUM(K50:V50)</f>
        <v>-23.01</v>
      </c>
      <c r="X50" s="393"/>
      <c r="Y50" s="393"/>
      <c r="Z50" s="393">
        <v>0</v>
      </c>
      <c r="AA50" s="393"/>
      <c r="AB50" s="393"/>
      <c r="AC50" s="393">
        <v>0</v>
      </c>
      <c r="AD50" s="393"/>
      <c r="AE50" s="393"/>
      <c r="AF50" s="393">
        <v>0</v>
      </c>
      <c r="AG50" s="393"/>
      <c r="AH50" s="393"/>
      <c r="AI50" s="393">
        <v>0</v>
      </c>
      <c r="AJ50" s="387">
        <f>SUM(X50:AI50)</f>
        <v>0</v>
      </c>
      <c r="AK50" s="393"/>
      <c r="AL50" s="393"/>
      <c r="AM50" s="393">
        <v>0</v>
      </c>
      <c r="AN50" s="393"/>
      <c r="AO50" s="393"/>
      <c r="AP50" s="393">
        <v>0</v>
      </c>
      <c r="AQ50" s="393"/>
      <c r="AR50" s="393"/>
      <c r="AS50" s="393">
        <v>0</v>
      </c>
      <c r="AT50" s="393"/>
      <c r="AU50" s="393"/>
      <c r="AV50" s="393">
        <v>0</v>
      </c>
      <c r="AW50" s="387">
        <f>SUM(AK50:AV50)</f>
        <v>0</v>
      </c>
      <c r="AX50" s="393"/>
      <c r="AY50" s="393"/>
      <c r="AZ50" s="393">
        <v>0</v>
      </c>
      <c r="BA50" s="393"/>
      <c r="BB50" s="393"/>
      <c r="BC50" s="393">
        <v>0</v>
      </c>
      <c r="BD50" s="393"/>
      <c r="BE50" s="393"/>
      <c r="BF50" s="393">
        <v>0</v>
      </c>
      <c r="BG50" s="393"/>
      <c r="BH50" s="393"/>
      <c r="BI50" s="393">
        <v>0</v>
      </c>
      <c r="BJ50" s="387">
        <f>SUM(AX50:BI50)</f>
        <v>0</v>
      </c>
      <c r="BK50" s="393"/>
      <c r="BL50" s="393"/>
      <c r="BM50" s="393">
        <v>0</v>
      </c>
      <c r="BN50" s="393"/>
      <c r="BO50" s="393"/>
      <c r="BP50" s="393">
        <v>0</v>
      </c>
      <c r="BQ50" s="393"/>
      <c r="BR50" s="393"/>
      <c r="BS50" s="393">
        <v>0</v>
      </c>
      <c r="BT50" s="393"/>
      <c r="BU50" s="393"/>
      <c r="BV50" s="393">
        <v>0</v>
      </c>
      <c r="BW50" s="387">
        <f>SUM(BK50:BV50)</f>
        <v>0</v>
      </c>
    </row>
    <row r="51" spans="1:75" ht="13" hidden="1" outlineLevel="1">
      <c r="A51" s="402" t="s">
        <v>465</v>
      </c>
      <c r="B51" s="382" t="s">
        <v>466</v>
      </c>
      <c r="C51" s="383"/>
      <c r="D51" s="384"/>
      <c r="E51" s="385"/>
      <c r="F51" s="386"/>
      <c r="G51" s="386"/>
      <c r="H51" s="386"/>
      <c r="I51" s="386"/>
      <c r="J51" s="387"/>
      <c r="K51" s="388" t="str">
        <f>$A:$A</f>
        <v>Nature de l'ajustement</v>
      </c>
      <c r="L51" s="388" t="str">
        <f>$B:$B</f>
        <v>Pôle</v>
      </c>
      <c r="M51" s="388" t="s">
        <v>515</v>
      </c>
      <c r="N51" s="388" t="str">
        <f>$A:$A</f>
        <v>Nature de l'ajustement</v>
      </c>
      <c r="O51" s="388" t="str">
        <f>$B:$B</f>
        <v>Pôle</v>
      </c>
      <c r="P51" s="388" t="s">
        <v>515</v>
      </c>
      <c r="Q51" s="388" t="str">
        <f>$A:$A</f>
        <v>Nature de l'ajustement</v>
      </c>
      <c r="R51" s="388" t="str">
        <f>$B:$B</f>
        <v>Pôle</v>
      </c>
      <c r="S51" s="388" t="s">
        <v>515</v>
      </c>
      <c r="T51" s="388" t="str">
        <f>$A:$A</f>
        <v>Nature de l'ajustement</v>
      </c>
      <c r="U51" s="388" t="str">
        <f>$B:$B</f>
        <v>Pôle</v>
      </c>
      <c r="V51" s="388" t="s">
        <v>515</v>
      </c>
      <c r="W51" s="387"/>
      <c r="X51" s="388" t="str">
        <f>$A:$A</f>
        <v>Nature de l'ajustement</v>
      </c>
      <c r="Y51" s="388" t="str">
        <f>$B:$B</f>
        <v>Pôle</v>
      </c>
      <c r="Z51" s="388" t="s">
        <v>515</v>
      </c>
      <c r="AA51" s="388" t="str">
        <f>$A:$A</f>
        <v>Nature de l'ajustement</v>
      </c>
      <c r="AB51" s="388" t="str">
        <f>$B:$B</f>
        <v>Pôle</v>
      </c>
      <c r="AC51" s="388" t="s">
        <v>515</v>
      </c>
      <c r="AD51" s="388" t="str">
        <f>$A:$A</f>
        <v>Nature de l'ajustement</v>
      </c>
      <c r="AE51" s="388" t="str">
        <f>$B:$B</f>
        <v>Pôle</v>
      </c>
      <c r="AF51" s="388" t="s">
        <v>515</v>
      </c>
      <c r="AG51" s="388" t="str">
        <f>$A:$A</f>
        <v>Nature de l'ajustement</v>
      </c>
      <c r="AH51" s="388" t="str">
        <f>$B:$B</f>
        <v>Pôle</v>
      </c>
      <c r="AI51" s="388" t="s">
        <v>515</v>
      </c>
      <c r="AJ51" s="387"/>
      <c r="AK51" s="388" t="str">
        <f>$A:$A</f>
        <v>Nature de l'ajustement</v>
      </c>
      <c r="AL51" s="388" t="str">
        <f>$B:$B</f>
        <v>Pôle</v>
      </c>
      <c r="AM51" s="388" t="s">
        <v>515</v>
      </c>
      <c r="AN51" s="388" t="str">
        <f>$A:$A</f>
        <v>Nature de l'ajustement</v>
      </c>
      <c r="AO51" s="388" t="str">
        <f>$B:$B</f>
        <v>Pôle</v>
      </c>
      <c r="AP51" s="388" t="s">
        <v>515</v>
      </c>
      <c r="AQ51" s="388" t="str">
        <f>$A:$A</f>
        <v>Nature de l'ajustement</v>
      </c>
      <c r="AR51" s="388" t="str">
        <f>$B:$B</f>
        <v>Pôle</v>
      </c>
      <c r="AS51" s="388" t="s">
        <v>515</v>
      </c>
      <c r="AT51" s="388" t="str">
        <f>$A:$A</f>
        <v>Nature de l'ajustement</v>
      </c>
      <c r="AU51" s="388" t="str">
        <f>$B:$B</f>
        <v>Pôle</v>
      </c>
      <c r="AV51" s="388" t="s">
        <v>515</v>
      </c>
      <c r="AW51" s="387"/>
      <c r="AX51" s="388" t="str">
        <f>$A:$A</f>
        <v>Nature de l'ajustement</v>
      </c>
      <c r="AY51" s="388" t="str">
        <f>$B:$B</f>
        <v>Pôle</v>
      </c>
      <c r="AZ51" s="388" t="s">
        <v>515</v>
      </c>
      <c r="BA51" s="388" t="str">
        <f>$A:$A</f>
        <v>Nature de l'ajustement</v>
      </c>
      <c r="BB51" s="388" t="str">
        <f>$B:$B</f>
        <v>Pôle</v>
      </c>
      <c r="BC51" s="388" t="s">
        <v>515</v>
      </c>
      <c r="BD51" s="388" t="str">
        <f>$A:$A</f>
        <v>Nature de l'ajustement</v>
      </c>
      <c r="BE51" s="388" t="str">
        <f>$B:$B</f>
        <v>Pôle</v>
      </c>
      <c r="BF51" s="388" t="s">
        <v>515</v>
      </c>
      <c r="BG51" s="388" t="str">
        <f>$A:$A</f>
        <v>Nature de l'ajustement</v>
      </c>
      <c r="BH51" s="388" t="str">
        <f>$B:$B</f>
        <v>Pôle</v>
      </c>
      <c r="BI51" s="388" t="s">
        <v>515</v>
      </c>
      <c r="BJ51" s="387"/>
      <c r="BK51" s="388" t="str">
        <f>$A:$A</f>
        <v>Nature de l'ajustement</v>
      </c>
      <c r="BL51" s="388" t="str">
        <f>$B:$B</f>
        <v>Pôle</v>
      </c>
      <c r="BM51" s="388" t="s">
        <v>515</v>
      </c>
      <c r="BN51" s="388" t="str">
        <f>$A:$A</f>
        <v>Nature de l'ajustement</v>
      </c>
      <c r="BO51" s="388" t="str">
        <f>$B:$B</f>
        <v>Pôle</v>
      </c>
      <c r="BP51" s="388" t="s">
        <v>515</v>
      </c>
      <c r="BQ51" s="388" t="str">
        <f>$A:$A</f>
        <v>Nature de l'ajustement</v>
      </c>
      <c r="BR51" s="388" t="str">
        <f>$B:$B</f>
        <v>Pôle</v>
      </c>
      <c r="BS51" s="388" t="s">
        <v>515</v>
      </c>
      <c r="BT51" s="388" t="str">
        <f>$A:$A</f>
        <v>Nature de l'ajustement</v>
      </c>
      <c r="BU51" s="388" t="str">
        <f>$B:$B</f>
        <v>Pôle</v>
      </c>
      <c r="BV51" s="388" t="s">
        <v>515</v>
      </c>
      <c r="BW51" s="387"/>
    </row>
    <row r="52" spans="1:75" ht="13" hidden="1" outlineLevel="1">
      <c r="A52" s="394" t="s">
        <v>525</v>
      </c>
      <c r="B52" s="394" t="s">
        <v>468</v>
      </c>
      <c r="C52" s="383"/>
      <c r="D52" s="384"/>
      <c r="E52" s="385"/>
      <c r="F52" s="386"/>
      <c r="G52" s="386"/>
      <c r="H52" s="386"/>
      <c r="I52" s="386"/>
      <c r="J52" s="387"/>
      <c r="K52" s="390" t="str">
        <f>$A:$A</f>
        <v>Euréka-contribution des Caisses régionales (AHM)</v>
      </c>
      <c r="L52" s="390" t="str">
        <f>$B:$B</f>
        <v>AHM</v>
      </c>
      <c r="M52" s="391" t="str">
        <f>"20"&amp;RIGHT($10:$10,2)&amp;"-T"&amp;MID($10:$10,2,1)</f>
        <v>2016-T1</v>
      </c>
      <c r="N52" s="390" t="str">
        <f>$A:$A</f>
        <v>Euréka-contribution des Caisses régionales (AHM)</v>
      </c>
      <c r="O52" s="390" t="str">
        <f>$B:$B</f>
        <v>AHM</v>
      </c>
      <c r="P52" s="391" t="str">
        <f>"20"&amp;RIGHT($10:$10,2)&amp;"-T"&amp;MID($10:$10,2,1)</f>
        <v>2016-T2</v>
      </c>
      <c r="Q52" s="390" t="str">
        <f>$A:$A</f>
        <v>Euréka-contribution des Caisses régionales (AHM)</v>
      </c>
      <c r="R52" s="390" t="str">
        <f>$B:$B</f>
        <v>AHM</v>
      </c>
      <c r="S52" s="391" t="str">
        <f>"20"&amp;RIGHT($10:$10,2)&amp;"-T"&amp;MID($10:$10,2,1)</f>
        <v>2016-T3</v>
      </c>
      <c r="T52" s="390" t="str">
        <f>$A:$A</f>
        <v>Euréka-contribution des Caisses régionales (AHM)</v>
      </c>
      <c r="U52" s="390" t="str">
        <f>$B:$B</f>
        <v>AHM</v>
      </c>
      <c r="V52" s="391" t="str">
        <f>"20"&amp;RIGHT($10:$10,2)&amp;"-T"&amp;MID($10:$10,2,1)</f>
        <v>2016-T4</v>
      </c>
      <c r="W52" s="387"/>
      <c r="X52" s="390" t="str">
        <f>$A:$A</f>
        <v>Euréka-contribution des Caisses régionales (AHM)</v>
      </c>
      <c r="Y52" s="390" t="str">
        <f>$B:$B</f>
        <v>AHM</v>
      </c>
      <c r="Z52" s="391" t="str">
        <f>"20"&amp;RIGHT($10:$10,2)&amp;"-T"&amp;MID($10:$10,2,1)</f>
        <v>2017-T1</v>
      </c>
      <c r="AA52" s="390" t="str">
        <f>$A:$A</f>
        <v>Euréka-contribution des Caisses régionales (AHM)</v>
      </c>
      <c r="AB52" s="390" t="str">
        <f>$B:$B</f>
        <v>AHM</v>
      </c>
      <c r="AC52" s="391" t="str">
        <f>"20"&amp;RIGHT($10:$10,2)&amp;"-T"&amp;MID($10:$10,2,1)</f>
        <v>2017-T2</v>
      </c>
      <c r="AD52" s="390" t="str">
        <f>$A:$A</f>
        <v>Euréka-contribution des Caisses régionales (AHM)</v>
      </c>
      <c r="AE52" s="390" t="str">
        <f>$B:$B</f>
        <v>AHM</v>
      </c>
      <c r="AF52" s="391" t="str">
        <f>"20"&amp;RIGHT($10:$10,2)&amp;"-T"&amp;MID($10:$10,2,1)</f>
        <v>2017-T3</v>
      </c>
      <c r="AG52" s="390" t="str">
        <f>$A:$A</f>
        <v>Euréka-contribution des Caisses régionales (AHM)</v>
      </c>
      <c r="AH52" s="390" t="str">
        <f>$B:$B</f>
        <v>AHM</v>
      </c>
      <c r="AI52" s="391" t="str">
        <f>"20"&amp;RIGHT($10:$10,2)&amp;"-T"&amp;MID($10:$10,2,1)</f>
        <v>2017-T4</v>
      </c>
      <c r="AJ52" s="387"/>
      <c r="AK52" s="390" t="str">
        <f>$A:$A</f>
        <v>Euréka-contribution des Caisses régionales (AHM)</v>
      </c>
      <c r="AL52" s="390" t="str">
        <f>$B:$B</f>
        <v>AHM</v>
      </c>
      <c r="AM52" s="391" t="str">
        <f>"20"&amp;RIGHT($10:$10,2)&amp;"-T"&amp;MID($10:$10,2,1)</f>
        <v>2018-T1</v>
      </c>
      <c r="AN52" s="390" t="str">
        <f>$A:$A</f>
        <v>Euréka-contribution des Caisses régionales (AHM)</v>
      </c>
      <c r="AO52" s="390" t="str">
        <f>$B:$B</f>
        <v>AHM</v>
      </c>
      <c r="AP52" s="391" t="str">
        <f>"20"&amp;RIGHT($10:$10,2)&amp;"-T"&amp;MID($10:$10,2,1)</f>
        <v>2018-T2</v>
      </c>
      <c r="AQ52" s="390" t="str">
        <f>$A:$A</f>
        <v>Euréka-contribution des Caisses régionales (AHM)</v>
      </c>
      <c r="AR52" s="390" t="str">
        <f>$B:$B</f>
        <v>AHM</v>
      </c>
      <c r="AS52" s="391" t="str">
        <f>"20"&amp;RIGHT($10:$10,2)&amp;"-T"&amp;MID($10:$10,2,1)</f>
        <v>2018-T3</v>
      </c>
      <c r="AT52" s="390" t="str">
        <f>$A:$A</f>
        <v>Euréka-contribution des Caisses régionales (AHM)</v>
      </c>
      <c r="AU52" s="390" t="str">
        <f>$B:$B</f>
        <v>AHM</v>
      </c>
      <c r="AV52" s="391" t="str">
        <f>"20"&amp;RIGHT($10:$10,2)&amp;"-T"&amp;MID($10:$10,2,1)</f>
        <v>2018-T4</v>
      </c>
      <c r="AW52" s="387"/>
      <c r="AX52" s="390" t="str">
        <f>$A:$A</f>
        <v>Euréka-contribution des Caisses régionales (AHM)</v>
      </c>
      <c r="AY52" s="390" t="str">
        <f>$B:$B</f>
        <v>AHM</v>
      </c>
      <c r="AZ52" s="391" t="str">
        <f>"20"&amp;RIGHT($10:$10,2)&amp;"-T"&amp;MID($10:$10,2,1)</f>
        <v>2019-T1</v>
      </c>
      <c r="BA52" s="390" t="str">
        <f>$A:$A</f>
        <v>Euréka-contribution des Caisses régionales (AHM)</v>
      </c>
      <c r="BB52" s="390" t="str">
        <f>$B:$B</f>
        <v>AHM</v>
      </c>
      <c r="BC52" s="391" t="str">
        <f>"20"&amp;RIGHT($10:$10,2)&amp;"-T"&amp;MID($10:$10,2,1)</f>
        <v>2019-T2</v>
      </c>
      <c r="BD52" s="390" t="str">
        <f>$A:$A</f>
        <v>Euréka-contribution des Caisses régionales (AHM)</v>
      </c>
      <c r="BE52" s="390" t="str">
        <f>$B:$B</f>
        <v>AHM</v>
      </c>
      <c r="BF52" s="391" t="str">
        <f>"20"&amp;RIGHT($10:$10,2)&amp;"-T"&amp;MID($10:$10,2,1)</f>
        <v>2019-T3</v>
      </c>
      <c r="BG52" s="390" t="str">
        <f>$A:$A</f>
        <v>Euréka-contribution des Caisses régionales (AHM)</v>
      </c>
      <c r="BH52" s="390" t="str">
        <f>$B:$B</f>
        <v>AHM</v>
      </c>
      <c r="BI52" s="391" t="str">
        <f>"20"&amp;RIGHT($10:$10,2)&amp;"-T"&amp;MID($10:$10,2,1)</f>
        <v>2019-T4</v>
      </c>
      <c r="BJ52" s="387"/>
      <c r="BK52" s="390" t="str">
        <f>$A:$A</f>
        <v>Euréka-contribution des Caisses régionales (AHM)</v>
      </c>
      <c r="BL52" s="390" t="str">
        <f>$B:$B</f>
        <v>AHM</v>
      </c>
      <c r="BM52" s="391" t="str">
        <f>"20"&amp;RIGHT($10:$10,2)&amp;"-T"&amp;MID($10:$10,2,1)</f>
        <v>2020-T1</v>
      </c>
      <c r="BN52" s="390" t="str">
        <f>$A:$A</f>
        <v>Euréka-contribution des Caisses régionales (AHM)</v>
      </c>
      <c r="BO52" s="390" t="str">
        <f>$B:$B</f>
        <v>AHM</v>
      </c>
      <c r="BP52" s="391" t="str">
        <f>"20"&amp;RIGHT($10:$10,2)&amp;"-T"&amp;MID($10:$10,2,1)</f>
        <v>2020-T2</v>
      </c>
      <c r="BQ52" s="390" t="str">
        <f>$A:$A</f>
        <v>Euréka-contribution des Caisses régionales (AHM)</v>
      </c>
      <c r="BR52" s="390" t="str">
        <f>$B:$B</f>
        <v>AHM</v>
      </c>
      <c r="BS52" s="391" t="str">
        <f>"20"&amp;RIGHT($10:$10,2)&amp;"-T"&amp;MID($10:$10,2,1)</f>
        <v>2020-T3</v>
      </c>
      <c r="BT52" s="390" t="str">
        <f>$A:$A</f>
        <v>Euréka-contribution des Caisses régionales (AHM)</v>
      </c>
      <c r="BU52" s="390" t="str">
        <f>$B:$B</f>
        <v>AHM</v>
      </c>
      <c r="BV52" s="391" t="str">
        <f>"20"&amp;RIGHT($10:$10,2)&amp;"-T"&amp;MID($10:$10,2,1)</f>
        <v>2020-T4</v>
      </c>
      <c r="BW52" s="387"/>
    </row>
    <row r="53" spans="1:75" ht="13" hidden="1">
      <c r="A53" s="403" t="s">
        <v>469</v>
      </c>
      <c r="B53" s="403"/>
      <c r="C53" s="383"/>
      <c r="D53" s="384" t="s">
        <v>482</v>
      </c>
      <c r="E53" s="385" t="s">
        <v>504</v>
      </c>
      <c r="F53" s="386"/>
      <c r="G53" s="386"/>
      <c r="H53" s="386"/>
      <c r="I53" s="386"/>
      <c r="J53" s="387">
        <f>SUM(F53:I53)</f>
        <v>0</v>
      </c>
      <c r="K53" s="405"/>
      <c r="L53" s="405"/>
      <c r="M53" s="405">
        <v>0</v>
      </c>
      <c r="N53" s="393"/>
      <c r="O53" s="393"/>
      <c r="P53" s="393">
        <v>0</v>
      </c>
      <c r="Q53" s="393"/>
      <c r="R53" s="393"/>
      <c r="S53" s="393">
        <v>0</v>
      </c>
      <c r="T53" s="393"/>
      <c r="U53" s="393"/>
      <c r="V53" s="393">
        <v>0</v>
      </c>
      <c r="W53" s="387">
        <f>SUM(K53:V53)</f>
        <v>0</v>
      </c>
      <c r="X53" s="393"/>
      <c r="Y53" s="393"/>
      <c r="Z53" s="393">
        <v>0</v>
      </c>
      <c r="AA53" s="393"/>
      <c r="AB53" s="393"/>
      <c r="AC53" s="393">
        <v>0</v>
      </c>
      <c r="AD53" s="393"/>
      <c r="AE53" s="393"/>
      <c r="AF53" s="393">
        <v>0</v>
      </c>
      <c r="AG53" s="393"/>
      <c r="AH53" s="393"/>
      <c r="AI53" s="393">
        <v>0</v>
      </c>
      <c r="AJ53" s="387">
        <f>SUM(X53:AI53)</f>
        <v>0</v>
      </c>
      <c r="AK53" s="393"/>
      <c r="AL53" s="393"/>
      <c r="AM53" s="393">
        <v>0</v>
      </c>
      <c r="AN53" s="393"/>
      <c r="AO53" s="393"/>
      <c r="AP53" s="393">
        <v>0</v>
      </c>
      <c r="AQ53" s="393"/>
      <c r="AR53" s="393"/>
      <c r="AS53" s="393">
        <v>0</v>
      </c>
      <c r="AT53" s="393"/>
      <c r="AU53" s="393"/>
      <c r="AV53" s="393">
        <v>0</v>
      </c>
      <c r="AW53" s="387">
        <f>SUM(AK53:AV53)</f>
        <v>0</v>
      </c>
      <c r="AX53" s="393"/>
      <c r="AY53" s="393"/>
      <c r="AZ53" s="393">
        <v>0</v>
      </c>
      <c r="BA53" s="393"/>
      <c r="BB53" s="393"/>
      <c r="BC53" s="393">
        <v>0</v>
      </c>
      <c r="BD53" s="393"/>
      <c r="BE53" s="393"/>
      <c r="BF53" s="393">
        <v>0</v>
      </c>
      <c r="BG53" s="393"/>
      <c r="BH53" s="393"/>
      <c r="BI53" s="393">
        <v>0</v>
      </c>
      <c r="BJ53" s="387">
        <f>SUM(AX53:BI53)</f>
        <v>0</v>
      </c>
      <c r="BK53" s="393"/>
      <c r="BL53" s="393"/>
      <c r="BM53" s="393">
        <v>0</v>
      </c>
      <c r="BN53" s="393"/>
      <c r="BO53" s="393"/>
      <c r="BP53" s="393">
        <v>0</v>
      </c>
      <c r="BQ53" s="393"/>
      <c r="BR53" s="393"/>
      <c r="BS53" s="393">
        <v>0</v>
      </c>
      <c r="BT53" s="393"/>
      <c r="BU53" s="393"/>
      <c r="BV53" s="393">
        <v>0</v>
      </c>
      <c r="BW53" s="387">
        <f>SUM(BK53:BV53)</f>
        <v>0</v>
      </c>
    </row>
    <row r="54" spans="1:75" ht="13" hidden="1" outlineLevel="2">
      <c r="A54" s="402" t="s">
        <v>465</v>
      </c>
      <c r="B54" s="382" t="s">
        <v>466</v>
      </c>
      <c r="C54" s="383"/>
      <c r="D54" s="384"/>
      <c r="E54" s="385"/>
      <c r="F54" s="386"/>
      <c r="G54" s="386"/>
      <c r="H54" s="386"/>
      <c r="I54" s="386"/>
      <c r="J54" s="387"/>
      <c r="K54" s="388" t="str">
        <f>$A:$A</f>
        <v>Nature de l'ajustement</v>
      </c>
      <c r="L54" s="388" t="str">
        <f>$B:$B</f>
        <v>Pôle</v>
      </c>
      <c r="M54" s="388" t="s">
        <v>515</v>
      </c>
      <c r="N54" s="388" t="str">
        <f>$A:$A</f>
        <v>Nature de l'ajustement</v>
      </c>
      <c r="O54" s="388" t="str">
        <f>$B:$B</f>
        <v>Pôle</v>
      </c>
      <c r="P54" s="388" t="s">
        <v>515</v>
      </c>
      <c r="Q54" s="388" t="str">
        <f>$A:$A</f>
        <v>Nature de l'ajustement</v>
      </c>
      <c r="R54" s="388" t="str">
        <f>$B:$B</f>
        <v>Pôle</v>
      </c>
      <c r="S54" s="388" t="s">
        <v>515</v>
      </c>
      <c r="T54" s="388" t="str">
        <f>$A:$A</f>
        <v>Nature de l'ajustement</v>
      </c>
      <c r="U54" s="388" t="str">
        <f>$B:$B</f>
        <v>Pôle</v>
      </c>
      <c r="V54" s="388" t="s">
        <v>515</v>
      </c>
      <c r="W54" s="387"/>
      <c r="X54" s="388" t="str">
        <f>$A:$A</f>
        <v>Nature de l'ajustement</v>
      </c>
      <c r="Y54" s="388" t="str">
        <f>$B:$B</f>
        <v>Pôle</v>
      </c>
      <c r="Z54" s="388" t="s">
        <v>515</v>
      </c>
      <c r="AA54" s="388" t="str">
        <f>$A:$A</f>
        <v>Nature de l'ajustement</v>
      </c>
      <c r="AB54" s="388" t="str">
        <f>$B:$B</f>
        <v>Pôle</v>
      </c>
      <c r="AC54" s="388" t="s">
        <v>515</v>
      </c>
      <c r="AD54" s="388" t="str">
        <f>$A:$A</f>
        <v>Nature de l'ajustement</v>
      </c>
      <c r="AE54" s="388" t="str">
        <f>$B:$B</f>
        <v>Pôle</v>
      </c>
      <c r="AF54" s="388" t="s">
        <v>515</v>
      </c>
      <c r="AG54" s="388" t="str">
        <f>$A:$A</f>
        <v>Nature de l'ajustement</v>
      </c>
      <c r="AH54" s="388" t="str">
        <f>$B:$B</f>
        <v>Pôle</v>
      </c>
      <c r="AI54" s="388" t="s">
        <v>515</v>
      </c>
      <c r="AJ54" s="387"/>
      <c r="AK54" s="388" t="str">
        <f>$A:$A</f>
        <v>Nature de l'ajustement</v>
      </c>
      <c r="AL54" s="388" t="str">
        <f>$B:$B</f>
        <v>Pôle</v>
      </c>
      <c r="AM54" s="388" t="s">
        <v>515</v>
      </c>
      <c r="AN54" s="388" t="str">
        <f>$A:$A</f>
        <v>Nature de l'ajustement</v>
      </c>
      <c r="AO54" s="388" t="str">
        <f>$B:$B</f>
        <v>Pôle</v>
      </c>
      <c r="AP54" s="388" t="s">
        <v>515</v>
      </c>
      <c r="AQ54" s="388" t="str">
        <f>$A:$A</f>
        <v>Nature de l'ajustement</v>
      </c>
      <c r="AR54" s="388" t="str">
        <f>$B:$B</f>
        <v>Pôle</v>
      </c>
      <c r="AS54" s="388" t="s">
        <v>515</v>
      </c>
      <c r="AT54" s="388" t="str">
        <f>$A:$A</f>
        <v>Nature de l'ajustement</v>
      </c>
      <c r="AU54" s="388" t="str">
        <f>$B:$B</f>
        <v>Pôle</v>
      </c>
      <c r="AV54" s="388" t="s">
        <v>515</v>
      </c>
      <c r="AW54" s="387"/>
      <c r="AX54" s="388" t="str">
        <f>$A:$A</f>
        <v>Nature de l'ajustement</v>
      </c>
      <c r="AY54" s="388" t="str">
        <f>$B:$B</f>
        <v>Pôle</v>
      </c>
      <c r="AZ54" s="388" t="s">
        <v>515</v>
      </c>
      <c r="BA54" s="388" t="str">
        <f>$A:$A</f>
        <v>Nature de l'ajustement</v>
      </c>
      <c r="BB54" s="388" t="str">
        <f>$B:$B</f>
        <v>Pôle</v>
      </c>
      <c r="BC54" s="388" t="s">
        <v>515</v>
      </c>
      <c r="BD54" s="388" t="str">
        <f>$A:$A</f>
        <v>Nature de l'ajustement</v>
      </c>
      <c r="BE54" s="388" t="str">
        <f>$B:$B</f>
        <v>Pôle</v>
      </c>
      <c r="BF54" s="388" t="s">
        <v>515</v>
      </c>
      <c r="BG54" s="388" t="str">
        <f>$A:$A</f>
        <v>Nature de l'ajustement</v>
      </c>
      <c r="BH54" s="388" t="str">
        <f>$B:$B</f>
        <v>Pôle</v>
      </c>
      <c r="BI54" s="388" t="s">
        <v>515</v>
      </c>
      <c r="BJ54" s="387"/>
      <c r="BK54" s="388" t="str">
        <f>$A:$A</f>
        <v>Nature de l'ajustement</v>
      </c>
      <c r="BL54" s="388" t="str">
        <f>$B:$B</f>
        <v>Pôle</v>
      </c>
      <c r="BM54" s="388" t="s">
        <v>515</v>
      </c>
      <c r="BN54" s="388" t="str">
        <f>$A:$A</f>
        <v>Nature de l'ajustement</v>
      </c>
      <c r="BO54" s="388" t="str">
        <f>$B:$B</f>
        <v>Pôle</v>
      </c>
      <c r="BP54" s="388" t="s">
        <v>515</v>
      </c>
      <c r="BQ54" s="388" t="str">
        <f>$A:$A</f>
        <v>Nature de l'ajustement</v>
      </c>
      <c r="BR54" s="388" t="str">
        <f>$B:$B</f>
        <v>Pôle</v>
      </c>
      <c r="BS54" s="388" t="s">
        <v>515</v>
      </c>
      <c r="BT54" s="388" t="str">
        <f>$A:$A</f>
        <v>Nature de l'ajustement</v>
      </c>
      <c r="BU54" s="388" t="str">
        <f>$B:$B</f>
        <v>Pôle</v>
      </c>
      <c r="BV54" s="388" t="s">
        <v>515</v>
      </c>
      <c r="BW54" s="387"/>
    </row>
    <row r="55" spans="1:75" ht="13" hidden="1" outlineLevel="2">
      <c r="A55" s="394" t="s">
        <v>526</v>
      </c>
      <c r="B55" s="394" t="s">
        <v>512</v>
      </c>
      <c r="C55" s="383"/>
      <c r="D55" s="384"/>
      <c r="E55" s="385"/>
      <c r="F55" s="386"/>
      <c r="G55" s="386"/>
      <c r="H55" s="386"/>
      <c r="I55" s="386"/>
      <c r="J55" s="387"/>
      <c r="K55" s="390" t="str">
        <f>$A:$A</f>
        <v>Liability Management (BPF)</v>
      </c>
      <c r="L55" s="390" t="str">
        <f>$B:$B</f>
        <v>BPF</v>
      </c>
      <c r="M55" s="391" t="str">
        <f>"20"&amp;RIGHT($10:$10,2)&amp;"-T"&amp;MID($10:$10,2,1)</f>
        <v>2016-T1</v>
      </c>
      <c r="N55" s="390" t="str">
        <f>$A:$A</f>
        <v>Liability Management (BPF)</v>
      </c>
      <c r="O55" s="390" t="str">
        <f>$B:$B</f>
        <v>BPF</v>
      </c>
      <c r="P55" s="391" t="str">
        <f>"20"&amp;RIGHT($10:$10,2)&amp;"-T"&amp;MID($10:$10,2,1)</f>
        <v>2016-T2</v>
      </c>
      <c r="Q55" s="390" t="str">
        <f>$A:$A</f>
        <v>Liability Management (BPF)</v>
      </c>
      <c r="R55" s="390" t="str">
        <f>$B:$B</f>
        <v>BPF</v>
      </c>
      <c r="S55" s="391" t="str">
        <f>"20"&amp;RIGHT($10:$10,2)&amp;"-T"&amp;MID($10:$10,2,1)</f>
        <v>2016-T3</v>
      </c>
      <c r="T55" s="390" t="str">
        <f>$A:$A</f>
        <v>Liability Management (BPF)</v>
      </c>
      <c r="U55" s="390" t="str">
        <f>$B:$B</f>
        <v>BPF</v>
      </c>
      <c r="V55" s="391" t="str">
        <f>"20"&amp;RIGHT($10:$10,2)&amp;"-T"&amp;MID($10:$10,2,1)</f>
        <v>2016-T4</v>
      </c>
      <c r="W55" s="387"/>
      <c r="X55" s="390" t="str">
        <f>$A:$A</f>
        <v>Liability Management (BPF)</v>
      </c>
      <c r="Y55" s="390" t="str">
        <f>$B:$B</f>
        <v>BPF</v>
      </c>
      <c r="Z55" s="391" t="str">
        <f>"20"&amp;RIGHT($10:$10,2)&amp;"-T"&amp;MID($10:$10,2,1)</f>
        <v>2017-T1</v>
      </c>
      <c r="AA55" s="390" t="str">
        <f>$A:$A</f>
        <v>Liability Management (BPF)</v>
      </c>
      <c r="AB55" s="390" t="str">
        <f>$B:$B</f>
        <v>BPF</v>
      </c>
      <c r="AC55" s="391" t="str">
        <f>"20"&amp;RIGHT($10:$10,2)&amp;"-T"&amp;MID($10:$10,2,1)</f>
        <v>2017-T2</v>
      </c>
      <c r="AD55" s="390" t="str">
        <f>$A:$A</f>
        <v>Liability Management (BPF)</v>
      </c>
      <c r="AE55" s="390" t="str">
        <f>$B:$B</f>
        <v>BPF</v>
      </c>
      <c r="AF55" s="391" t="str">
        <f>"20"&amp;RIGHT($10:$10,2)&amp;"-T"&amp;MID($10:$10,2,1)</f>
        <v>2017-T3</v>
      </c>
      <c r="AG55" s="390" t="str">
        <f>$A:$A</f>
        <v>Liability Management (BPF)</v>
      </c>
      <c r="AH55" s="390" t="str">
        <f>$B:$B</f>
        <v>BPF</v>
      </c>
      <c r="AI55" s="391" t="str">
        <f>"20"&amp;RIGHT($10:$10,2)&amp;"-T"&amp;MID($10:$10,2,1)</f>
        <v>2017-T4</v>
      </c>
      <c r="AJ55" s="387"/>
      <c r="AK55" s="390" t="str">
        <f>$A:$A</f>
        <v>Liability Management (BPF)</v>
      </c>
      <c r="AL55" s="390" t="str">
        <f>$B:$B</f>
        <v>BPF</v>
      </c>
      <c r="AM55" s="391" t="str">
        <f>"20"&amp;RIGHT($10:$10,2)&amp;"-T"&amp;MID($10:$10,2,1)</f>
        <v>2018-T1</v>
      </c>
      <c r="AN55" s="390" t="str">
        <f>$A:$A</f>
        <v>Liability Management (BPF)</v>
      </c>
      <c r="AO55" s="390" t="str">
        <f>$B:$B</f>
        <v>BPF</v>
      </c>
      <c r="AP55" s="391" t="str">
        <f>"20"&amp;RIGHT($10:$10,2)&amp;"-T"&amp;MID($10:$10,2,1)</f>
        <v>2018-T2</v>
      </c>
      <c r="AQ55" s="390" t="str">
        <f>$A:$A</f>
        <v>Liability Management (BPF)</v>
      </c>
      <c r="AR55" s="390" t="str">
        <f>$B:$B</f>
        <v>BPF</v>
      </c>
      <c r="AS55" s="391" t="str">
        <f>"20"&amp;RIGHT($10:$10,2)&amp;"-T"&amp;MID($10:$10,2,1)</f>
        <v>2018-T3</v>
      </c>
      <c r="AT55" s="390" t="str">
        <f>$A:$A</f>
        <v>Liability Management (BPF)</v>
      </c>
      <c r="AU55" s="390" t="str">
        <f>$B:$B</f>
        <v>BPF</v>
      </c>
      <c r="AV55" s="391" t="str">
        <f>"20"&amp;RIGHT($10:$10,2)&amp;"-T"&amp;MID($10:$10,2,1)</f>
        <v>2018-T4</v>
      </c>
      <c r="AW55" s="387"/>
      <c r="AX55" s="390" t="str">
        <f>$A:$A</f>
        <v>Liability Management (BPF)</v>
      </c>
      <c r="AY55" s="390" t="str">
        <f>$B:$B</f>
        <v>BPF</v>
      </c>
      <c r="AZ55" s="391" t="str">
        <f>"20"&amp;RIGHT($10:$10,2)&amp;"-T"&amp;MID($10:$10,2,1)</f>
        <v>2019-T1</v>
      </c>
      <c r="BA55" s="390" t="str">
        <f>$A:$A</f>
        <v>Liability Management (BPF)</v>
      </c>
      <c r="BB55" s="390" t="str">
        <f>$B:$B</f>
        <v>BPF</v>
      </c>
      <c r="BC55" s="391" t="str">
        <f>"20"&amp;RIGHT($10:$10,2)&amp;"-T"&amp;MID($10:$10,2,1)</f>
        <v>2019-T2</v>
      </c>
      <c r="BD55" s="390" t="str">
        <f>$A:$A</f>
        <v>Liability Management (BPF)</v>
      </c>
      <c r="BE55" s="390" t="str">
        <f>$B:$B</f>
        <v>BPF</v>
      </c>
      <c r="BF55" s="391" t="str">
        <f>"20"&amp;RIGHT($10:$10,2)&amp;"-T"&amp;MID($10:$10,2,1)</f>
        <v>2019-T3</v>
      </c>
      <c r="BG55" s="390" t="str">
        <f>$A:$A</f>
        <v>Liability Management (BPF)</v>
      </c>
      <c r="BH55" s="390" t="str">
        <f>$B:$B</f>
        <v>BPF</v>
      </c>
      <c r="BI55" s="391" t="str">
        <f>"20"&amp;RIGHT($10:$10,2)&amp;"-T"&amp;MID($10:$10,2,1)</f>
        <v>2019-T4</v>
      </c>
      <c r="BJ55" s="387"/>
      <c r="BK55" s="390" t="str">
        <f>$A:$A</f>
        <v>Liability Management (BPF)</v>
      </c>
      <c r="BL55" s="390" t="str">
        <f>$B:$B</f>
        <v>BPF</v>
      </c>
      <c r="BM55" s="391" t="str">
        <f>"20"&amp;RIGHT($10:$10,2)&amp;"-T"&amp;MID($10:$10,2,1)</f>
        <v>2020-T1</v>
      </c>
      <c r="BN55" s="390" t="str">
        <f>$A:$A</f>
        <v>Liability Management (BPF)</v>
      </c>
      <c r="BO55" s="390" t="str">
        <f>$B:$B</f>
        <v>BPF</v>
      </c>
      <c r="BP55" s="391" t="str">
        <f>"20"&amp;RIGHT($10:$10,2)&amp;"-T"&amp;MID($10:$10,2,1)</f>
        <v>2020-T2</v>
      </c>
      <c r="BQ55" s="390" t="str">
        <f>$A:$A</f>
        <v>Liability Management (BPF)</v>
      </c>
      <c r="BR55" s="390" t="str">
        <f>$B:$B</f>
        <v>BPF</v>
      </c>
      <c r="BS55" s="391" t="str">
        <f>"20"&amp;RIGHT($10:$10,2)&amp;"-T"&amp;MID($10:$10,2,1)</f>
        <v>2020-T3</v>
      </c>
      <c r="BT55" s="390" t="str">
        <f>$A:$A</f>
        <v>Liability Management (BPF)</v>
      </c>
      <c r="BU55" s="390" t="str">
        <f>$B:$B</f>
        <v>BPF</v>
      </c>
      <c r="BV55" s="391" t="str">
        <f>"20"&amp;RIGHT($10:$10,2)&amp;"-T"&amp;MID($10:$10,2,1)</f>
        <v>2020-T4</v>
      </c>
      <c r="BW55" s="387"/>
    </row>
    <row r="56" spans="1:75" ht="13" hidden="1">
      <c r="A56" s="403" t="s">
        <v>469</v>
      </c>
      <c r="B56" s="403"/>
      <c r="C56" s="383"/>
      <c r="D56" s="384" t="s">
        <v>483</v>
      </c>
      <c r="E56" s="385" t="s">
        <v>506</v>
      </c>
      <c r="F56" s="386"/>
      <c r="G56" s="386"/>
      <c r="H56" s="386"/>
      <c r="I56" s="386"/>
      <c r="J56" s="387">
        <f>SUM(F56:I56)</f>
        <v>0</v>
      </c>
      <c r="K56" s="405"/>
      <c r="L56" s="405"/>
      <c r="M56" s="405">
        <v>0</v>
      </c>
      <c r="N56" s="393"/>
      <c r="O56" s="393"/>
      <c r="P56" s="393">
        <v>0</v>
      </c>
      <c r="Q56" s="393"/>
      <c r="R56" s="393"/>
      <c r="S56" s="393">
        <v>-300</v>
      </c>
      <c r="T56" s="393"/>
      <c r="U56" s="393"/>
      <c r="V56" s="393">
        <v>0</v>
      </c>
      <c r="W56" s="387">
        <f>SUM(K56:V56)</f>
        <v>-300</v>
      </c>
      <c r="X56" s="393"/>
      <c r="Y56" s="393"/>
      <c r="Z56" s="393">
        <v>0</v>
      </c>
      <c r="AA56" s="393"/>
      <c r="AB56" s="393"/>
      <c r="AC56" s="393">
        <v>0</v>
      </c>
      <c r="AD56" s="393"/>
      <c r="AE56" s="393"/>
      <c r="AF56" s="393">
        <v>0</v>
      </c>
      <c r="AG56" s="393"/>
      <c r="AH56" s="393"/>
      <c r="AI56" s="393">
        <v>0</v>
      </c>
      <c r="AJ56" s="387">
        <f>SUM(X56:AI56)</f>
        <v>0</v>
      </c>
      <c r="AK56" s="393"/>
      <c r="AL56" s="393"/>
      <c r="AM56" s="393">
        <v>0</v>
      </c>
      <c r="AN56" s="393"/>
      <c r="AO56" s="393"/>
      <c r="AP56" s="393">
        <v>0</v>
      </c>
      <c r="AQ56" s="393"/>
      <c r="AR56" s="393"/>
      <c r="AS56" s="393">
        <v>0</v>
      </c>
      <c r="AT56" s="393"/>
      <c r="AU56" s="393"/>
      <c r="AV56" s="393">
        <v>0</v>
      </c>
      <c r="AW56" s="387">
        <f>SUM(AK56:AV56)</f>
        <v>0</v>
      </c>
      <c r="AX56" s="393"/>
      <c r="AY56" s="393"/>
      <c r="AZ56" s="393">
        <v>0</v>
      </c>
      <c r="BA56" s="393"/>
      <c r="BB56" s="393"/>
      <c r="BC56" s="393">
        <v>0</v>
      </c>
      <c r="BD56" s="393"/>
      <c r="BE56" s="393"/>
      <c r="BF56" s="393">
        <v>0</v>
      </c>
      <c r="BG56" s="393"/>
      <c r="BH56" s="393"/>
      <c r="BI56" s="393">
        <v>0</v>
      </c>
      <c r="BJ56" s="387">
        <f>SUM(AX56:BI56)</f>
        <v>0</v>
      </c>
      <c r="BK56" s="393"/>
      <c r="BL56" s="393"/>
      <c r="BM56" s="393">
        <v>0</v>
      </c>
      <c r="BN56" s="393"/>
      <c r="BO56" s="393"/>
      <c r="BP56" s="393">
        <v>0</v>
      </c>
      <c r="BQ56" s="393"/>
      <c r="BR56" s="393"/>
      <c r="BS56" s="393">
        <v>0</v>
      </c>
      <c r="BT56" s="393"/>
      <c r="BU56" s="393"/>
      <c r="BV56" s="393">
        <v>0</v>
      </c>
      <c r="BW56" s="387">
        <f>SUM(BK56:BV56)</f>
        <v>0</v>
      </c>
    </row>
    <row r="57" spans="1:75" ht="13" hidden="1" outlineLevel="1">
      <c r="A57" s="402" t="s">
        <v>465</v>
      </c>
      <c r="B57" s="382" t="s">
        <v>466</v>
      </c>
      <c r="C57" s="383"/>
      <c r="D57" s="384"/>
      <c r="E57" s="385"/>
      <c r="F57" s="386"/>
      <c r="G57" s="386"/>
      <c r="H57" s="386"/>
      <c r="I57" s="386"/>
      <c r="J57" s="387"/>
      <c r="K57" s="388" t="str">
        <f>$A:$A</f>
        <v>Nature de l'ajustement</v>
      </c>
      <c r="L57" s="388" t="str">
        <f>$B:$B</f>
        <v>Pôle</v>
      </c>
      <c r="M57" s="388" t="s">
        <v>515</v>
      </c>
      <c r="N57" s="388" t="str">
        <f>$A:$A</f>
        <v>Nature de l'ajustement</v>
      </c>
      <c r="O57" s="388" t="str">
        <f>$B:$B</f>
        <v>Pôle</v>
      </c>
      <c r="P57" s="388" t="s">
        <v>515</v>
      </c>
      <c r="Q57" s="388" t="str">
        <f>$A:$A</f>
        <v>Nature de l'ajustement</v>
      </c>
      <c r="R57" s="388" t="str">
        <f>$B:$B</f>
        <v>Pôle</v>
      </c>
      <c r="S57" s="388" t="s">
        <v>515</v>
      </c>
      <c r="T57" s="388" t="str">
        <f>$A:$A</f>
        <v>Nature de l'ajustement</v>
      </c>
      <c r="U57" s="388" t="str">
        <f>$B:$B</f>
        <v>Pôle</v>
      </c>
      <c r="V57" s="388" t="s">
        <v>515</v>
      </c>
      <c r="W57" s="387"/>
      <c r="X57" s="388" t="str">
        <f>$A:$A</f>
        <v>Nature de l'ajustement</v>
      </c>
      <c r="Y57" s="388" t="str">
        <f>$B:$B</f>
        <v>Pôle</v>
      </c>
      <c r="Z57" s="388" t="s">
        <v>515</v>
      </c>
      <c r="AA57" s="388" t="str">
        <f>$A:$A</f>
        <v>Nature de l'ajustement</v>
      </c>
      <c r="AB57" s="388" t="str">
        <f>$B:$B</f>
        <v>Pôle</v>
      </c>
      <c r="AC57" s="388" t="s">
        <v>515</v>
      </c>
      <c r="AD57" s="388" t="str">
        <f>$A:$A</f>
        <v>Nature de l'ajustement</v>
      </c>
      <c r="AE57" s="388" t="str">
        <f>$B:$B</f>
        <v>Pôle</v>
      </c>
      <c r="AF57" s="388" t="s">
        <v>515</v>
      </c>
      <c r="AG57" s="388" t="str">
        <f>$A:$A</f>
        <v>Nature de l'ajustement</v>
      </c>
      <c r="AH57" s="388" t="str">
        <f>$B:$B</f>
        <v>Pôle</v>
      </c>
      <c r="AI57" s="388" t="s">
        <v>515</v>
      </c>
      <c r="AJ57" s="387"/>
      <c r="AK57" s="388" t="str">
        <f>$A:$A</f>
        <v>Nature de l'ajustement</v>
      </c>
      <c r="AL57" s="388" t="str">
        <f>$B:$B</f>
        <v>Pôle</v>
      </c>
      <c r="AM57" s="388" t="s">
        <v>515</v>
      </c>
      <c r="AN57" s="388" t="str">
        <f>$A:$A</f>
        <v>Nature de l'ajustement</v>
      </c>
      <c r="AO57" s="388" t="str">
        <f>$B:$B</f>
        <v>Pôle</v>
      </c>
      <c r="AP57" s="388" t="s">
        <v>515</v>
      </c>
      <c r="AQ57" s="388" t="str">
        <f>$A:$A</f>
        <v>Nature de l'ajustement</v>
      </c>
      <c r="AR57" s="388" t="str">
        <f>$B:$B</f>
        <v>Pôle</v>
      </c>
      <c r="AS57" s="388" t="s">
        <v>515</v>
      </c>
      <c r="AT57" s="388" t="str">
        <f>$A:$A</f>
        <v>Nature de l'ajustement</v>
      </c>
      <c r="AU57" s="388" t="str">
        <f>$B:$B</f>
        <v>Pôle</v>
      </c>
      <c r="AV57" s="388" t="s">
        <v>515</v>
      </c>
      <c r="AW57" s="387"/>
      <c r="AX57" s="388" t="str">
        <f>$A:$A</f>
        <v>Nature de l'ajustement</v>
      </c>
      <c r="AY57" s="388" t="str">
        <f>$B:$B</f>
        <v>Pôle</v>
      </c>
      <c r="AZ57" s="388" t="s">
        <v>515</v>
      </c>
      <c r="BA57" s="388" t="str">
        <f>$A:$A</f>
        <v>Nature de l'ajustement</v>
      </c>
      <c r="BB57" s="388" t="str">
        <f>$B:$B</f>
        <v>Pôle</v>
      </c>
      <c r="BC57" s="388" t="s">
        <v>515</v>
      </c>
      <c r="BD57" s="388" t="str">
        <f>$A:$A</f>
        <v>Nature de l'ajustement</v>
      </c>
      <c r="BE57" s="388" t="str">
        <f>$B:$B</f>
        <v>Pôle</v>
      </c>
      <c r="BF57" s="388" t="s">
        <v>515</v>
      </c>
      <c r="BG57" s="388" t="str">
        <f>$A:$A</f>
        <v>Nature de l'ajustement</v>
      </c>
      <c r="BH57" s="388" t="str">
        <f>$B:$B</f>
        <v>Pôle</v>
      </c>
      <c r="BI57" s="388" t="s">
        <v>515</v>
      </c>
      <c r="BJ57" s="387"/>
      <c r="BK57" s="388" t="str">
        <f>$A:$A</f>
        <v>Nature de l'ajustement</v>
      </c>
      <c r="BL57" s="388" t="str">
        <f>$B:$B</f>
        <v>Pôle</v>
      </c>
      <c r="BM57" s="388" t="s">
        <v>515</v>
      </c>
      <c r="BN57" s="388" t="str">
        <f>$A:$A</f>
        <v>Nature de l'ajustement</v>
      </c>
      <c r="BO57" s="388" t="str">
        <f>$B:$B</f>
        <v>Pôle</v>
      </c>
      <c r="BP57" s="388" t="s">
        <v>515</v>
      </c>
      <c r="BQ57" s="388" t="str">
        <f>$A:$A</f>
        <v>Nature de l'ajustement</v>
      </c>
      <c r="BR57" s="388" t="str">
        <f>$B:$B</f>
        <v>Pôle</v>
      </c>
      <c r="BS57" s="388" t="s">
        <v>515</v>
      </c>
      <c r="BT57" s="388" t="str">
        <f>$A:$A</f>
        <v>Nature de l'ajustement</v>
      </c>
      <c r="BU57" s="388" t="str">
        <f>$B:$B</f>
        <v>Pôle</v>
      </c>
      <c r="BV57" s="388" t="s">
        <v>515</v>
      </c>
      <c r="BW57" s="387"/>
    </row>
    <row r="58" spans="1:75" ht="13" hidden="1" outlineLevel="1">
      <c r="A58" s="394" t="s">
        <v>583</v>
      </c>
      <c r="B58" s="394" t="s">
        <v>512</v>
      </c>
      <c r="C58" s="383"/>
      <c r="D58" s="384"/>
      <c r="E58" s="385"/>
      <c r="F58" s="386"/>
      <c r="G58" s="386"/>
      <c r="H58" s="386"/>
      <c r="I58" s="386"/>
      <c r="J58" s="387"/>
      <c r="K58" s="390" t="str">
        <f>$A:$A</f>
        <v>Soutien aux assurés pros Covid-19 (LCL)</v>
      </c>
      <c r="L58" s="390" t="str">
        <f>$B:$B</f>
        <v>BPF</v>
      </c>
      <c r="M58" s="391" t="str">
        <f>"20"&amp;RIGHT($10:$10,2)&amp;"-T"&amp;MID($10:$10,2,1)</f>
        <v>2016-T1</v>
      </c>
      <c r="N58" s="390" t="str">
        <f>$A:$A</f>
        <v>Soutien aux assurés pros Covid-19 (LCL)</v>
      </c>
      <c r="O58" s="390" t="str">
        <f>$B:$B</f>
        <v>BPF</v>
      </c>
      <c r="P58" s="391" t="str">
        <f>"20"&amp;RIGHT($10:$10,2)&amp;"-T"&amp;MID($10:$10,2,1)</f>
        <v>2016-T2</v>
      </c>
      <c r="Q58" s="390" t="str">
        <f>$A:$A</f>
        <v>Soutien aux assurés pros Covid-19 (LCL)</v>
      </c>
      <c r="R58" s="390" t="str">
        <f>$B:$B</f>
        <v>BPF</v>
      </c>
      <c r="S58" s="391" t="str">
        <f>"20"&amp;RIGHT($10:$10,2)&amp;"-T"&amp;MID($10:$10,2,1)</f>
        <v>2016-T3</v>
      </c>
      <c r="T58" s="390" t="str">
        <f>$A:$A</f>
        <v>Soutien aux assurés pros Covid-19 (LCL)</v>
      </c>
      <c r="U58" s="390" t="str">
        <f>$B:$B</f>
        <v>BPF</v>
      </c>
      <c r="V58" s="391" t="str">
        <f>"20"&amp;RIGHT($10:$10,2)&amp;"-T"&amp;MID($10:$10,2,1)</f>
        <v>2016-T4</v>
      </c>
      <c r="W58" s="387"/>
      <c r="X58" s="390" t="str">
        <f>$A:$A</f>
        <v>Soutien aux assurés pros Covid-19 (LCL)</v>
      </c>
      <c r="Y58" s="390" t="str">
        <f>$B:$B</f>
        <v>BPF</v>
      </c>
      <c r="Z58" s="391" t="str">
        <f>"20"&amp;RIGHT($10:$10,2)&amp;"-T"&amp;MID($10:$10,2,1)</f>
        <v>2017-T1</v>
      </c>
      <c r="AA58" s="390" t="str">
        <f>$A:$A</f>
        <v>Soutien aux assurés pros Covid-19 (LCL)</v>
      </c>
      <c r="AB58" s="390" t="str">
        <f>$B:$B</f>
        <v>BPF</v>
      </c>
      <c r="AC58" s="391" t="str">
        <f>"20"&amp;RIGHT($10:$10,2)&amp;"-T"&amp;MID($10:$10,2,1)</f>
        <v>2017-T2</v>
      </c>
      <c r="AD58" s="390" t="str">
        <f>$A:$A</f>
        <v>Soutien aux assurés pros Covid-19 (LCL)</v>
      </c>
      <c r="AE58" s="390" t="str">
        <f>$B:$B</f>
        <v>BPF</v>
      </c>
      <c r="AF58" s="391" t="str">
        <f>"20"&amp;RIGHT($10:$10,2)&amp;"-T"&amp;MID($10:$10,2,1)</f>
        <v>2017-T3</v>
      </c>
      <c r="AG58" s="390" t="str">
        <f>$A:$A</f>
        <v>Soutien aux assurés pros Covid-19 (LCL)</v>
      </c>
      <c r="AH58" s="390" t="str">
        <f>$B:$B</f>
        <v>BPF</v>
      </c>
      <c r="AI58" s="391" t="str">
        <f>"20"&amp;RIGHT($10:$10,2)&amp;"-T"&amp;MID($10:$10,2,1)</f>
        <v>2017-T4</v>
      </c>
      <c r="AJ58" s="387"/>
      <c r="AK58" s="390" t="str">
        <f>$A:$A</f>
        <v>Soutien aux assurés pros Covid-19 (LCL)</v>
      </c>
      <c r="AL58" s="390" t="str">
        <f>$B:$B</f>
        <v>BPF</v>
      </c>
      <c r="AM58" s="391" t="str">
        <f>"20"&amp;RIGHT($10:$10,2)&amp;"-T"&amp;MID($10:$10,2,1)</f>
        <v>2018-T1</v>
      </c>
      <c r="AN58" s="390" t="str">
        <f>$A:$A</f>
        <v>Soutien aux assurés pros Covid-19 (LCL)</v>
      </c>
      <c r="AO58" s="390" t="str">
        <f>$B:$B</f>
        <v>BPF</v>
      </c>
      <c r="AP58" s="391" t="str">
        <f>"20"&amp;RIGHT($10:$10,2)&amp;"-T"&amp;MID($10:$10,2,1)</f>
        <v>2018-T2</v>
      </c>
      <c r="AQ58" s="390" t="str">
        <f>$A:$A</f>
        <v>Soutien aux assurés pros Covid-19 (LCL)</v>
      </c>
      <c r="AR58" s="390" t="str">
        <f>$B:$B</f>
        <v>BPF</v>
      </c>
      <c r="AS58" s="391" t="str">
        <f>"20"&amp;RIGHT($10:$10,2)&amp;"-T"&amp;MID($10:$10,2,1)</f>
        <v>2018-T3</v>
      </c>
      <c r="AT58" s="390" t="str">
        <f>$A:$A</f>
        <v>Soutien aux assurés pros Covid-19 (LCL)</v>
      </c>
      <c r="AU58" s="390" t="str">
        <f>$B:$B</f>
        <v>BPF</v>
      </c>
      <c r="AV58" s="391" t="str">
        <f>"20"&amp;RIGHT($10:$10,2)&amp;"-T"&amp;MID($10:$10,2,1)</f>
        <v>2018-T4</v>
      </c>
      <c r="AW58" s="387"/>
      <c r="AX58" s="390" t="str">
        <f>$A:$A</f>
        <v>Soutien aux assurés pros Covid-19 (LCL)</v>
      </c>
      <c r="AY58" s="390" t="str">
        <f>$B:$B</f>
        <v>BPF</v>
      </c>
      <c r="AZ58" s="391" t="str">
        <f>"20"&amp;RIGHT($10:$10,2)&amp;"-T"&amp;MID($10:$10,2,1)</f>
        <v>2019-T1</v>
      </c>
      <c r="BA58" s="390" t="str">
        <f>$A:$A</f>
        <v>Soutien aux assurés pros Covid-19 (LCL)</v>
      </c>
      <c r="BB58" s="390" t="str">
        <f>$B:$B</f>
        <v>BPF</v>
      </c>
      <c r="BC58" s="391" t="str">
        <f>"20"&amp;RIGHT($10:$10,2)&amp;"-T"&amp;MID($10:$10,2,1)</f>
        <v>2019-T2</v>
      </c>
      <c r="BD58" s="390" t="str">
        <f>$A:$A</f>
        <v>Soutien aux assurés pros Covid-19 (LCL)</v>
      </c>
      <c r="BE58" s="390" t="str">
        <f>$B:$B</f>
        <v>BPF</v>
      </c>
      <c r="BF58" s="391" t="str">
        <f>"20"&amp;RIGHT($10:$10,2)&amp;"-T"&amp;MID($10:$10,2,1)</f>
        <v>2019-T3</v>
      </c>
      <c r="BG58" s="390" t="str">
        <f>$A:$A</f>
        <v>Soutien aux assurés pros Covid-19 (LCL)</v>
      </c>
      <c r="BH58" s="390" t="str">
        <f>$B:$B</f>
        <v>BPF</v>
      </c>
      <c r="BI58" s="391" t="str">
        <f>"20"&amp;RIGHT($10:$10,2)&amp;"-T"&amp;MID($10:$10,2,1)</f>
        <v>2019-T4</v>
      </c>
      <c r="BJ58" s="387"/>
      <c r="BK58" s="390" t="str">
        <f>$A:$A</f>
        <v>Soutien aux assurés pros Covid-19 (LCL)</v>
      </c>
      <c r="BL58" s="390" t="str">
        <f>$B:$B</f>
        <v>BPF</v>
      </c>
      <c r="BM58" s="391" t="str">
        <f>"20"&amp;RIGHT($10:$10,2)&amp;"-T"&amp;MID($10:$10,2,1)</f>
        <v>2020-T1</v>
      </c>
      <c r="BN58" s="390" t="str">
        <f>$A:$A</f>
        <v>Soutien aux assurés pros Covid-19 (LCL)</v>
      </c>
      <c r="BO58" s="390" t="str">
        <f>$B:$B</f>
        <v>BPF</v>
      </c>
      <c r="BP58" s="391" t="str">
        <f>"20"&amp;RIGHT($10:$10,2)&amp;"-T"&amp;MID($10:$10,2,1)</f>
        <v>2020-T2</v>
      </c>
      <c r="BQ58" s="390" t="str">
        <f>$A:$A</f>
        <v>Soutien aux assurés pros Covid-19 (LCL)</v>
      </c>
      <c r="BR58" s="390" t="str">
        <f>$B:$B</f>
        <v>BPF</v>
      </c>
      <c r="BS58" s="391" t="str">
        <f>"20"&amp;RIGHT($10:$10,2)&amp;"-T"&amp;MID($10:$10,2,1)</f>
        <v>2020-T3</v>
      </c>
      <c r="BT58" s="390" t="str">
        <f>$A:$A</f>
        <v>Soutien aux assurés pros Covid-19 (LCL)</v>
      </c>
      <c r="BU58" s="390" t="str">
        <f>$B:$B</f>
        <v>BPF</v>
      </c>
      <c r="BV58" s="391" t="str">
        <f>"20"&amp;RIGHT($10:$10,2)&amp;"-T"&amp;MID($10:$10,2,1)</f>
        <v>2020-T4</v>
      </c>
      <c r="BW58" s="387"/>
    </row>
    <row r="59" spans="1:75" ht="13" collapsed="1">
      <c r="A59" s="403" t="s">
        <v>469</v>
      </c>
      <c r="B59" s="403"/>
      <c r="C59" s="383"/>
      <c r="D59" s="384" t="s">
        <v>584</v>
      </c>
      <c r="E59" s="385" t="s">
        <v>506</v>
      </c>
      <c r="F59" s="386"/>
      <c r="G59" s="386"/>
      <c r="H59" s="386"/>
      <c r="I59" s="386"/>
      <c r="J59" s="387">
        <f>SUM(F59:I59)</f>
        <v>0</v>
      </c>
      <c r="K59" s="405"/>
      <c r="L59" s="405"/>
      <c r="M59" s="405">
        <v>0</v>
      </c>
      <c r="N59" s="393"/>
      <c r="O59" s="393"/>
      <c r="P59" s="393">
        <v>0</v>
      </c>
      <c r="Q59" s="393"/>
      <c r="R59" s="393"/>
      <c r="S59" s="393">
        <v>0</v>
      </c>
      <c r="T59" s="393"/>
      <c r="U59" s="393"/>
      <c r="V59" s="393">
        <v>0</v>
      </c>
      <c r="W59" s="387">
        <f>SUM(K59:V59)</f>
        <v>0</v>
      </c>
      <c r="X59" s="393"/>
      <c r="Y59" s="393"/>
      <c r="Z59" s="393">
        <v>0</v>
      </c>
      <c r="AA59" s="393"/>
      <c r="AB59" s="393"/>
      <c r="AC59" s="393">
        <v>0</v>
      </c>
      <c r="AD59" s="393"/>
      <c r="AE59" s="393"/>
      <c r="AF59" s="393">
        <v>0</v>
      </c>
      <c r="AG59" s="393"/>
      <c r="AH59" s="393"/>
      <c r="AI59" s="393">
        <v>0</v>
      </c>
      <c r="AJ59" s="387">
        <f>SUM(X59:AI59)</f>
        <v>0</v>
      </c>
      <c r="AK59" s="393"/>
      <c r="AL59" s="393"/>
      <c r="AM59" s="393">
        <v>0</v>
      </c>
      <c r="AN59" s="393"/>
      <c r="AO59" s="393"/>
      <c r="AP59" s="393">
        <v>0</v>
      </c>
      <c r="AQ59" s="393"/>
      <c r="AR59" s="393"/>
      <c r="AS59" s="393">
        <v>0</v>
      </c>
      <c r="AT59" s="393"/>
      <c r="AU59" s="393"/>
      <c r="AV59" s="393">
        <v>0</v>
      </c>
      <c r="AW59" s="387">
        <f>SUM(AK59:AV59)</f>
        <v>0</v>
      </c>
      <c r="AX59" s="393"/>
      <c r="AY59" s="393"/>
      <c r="AZ59" s="393">
        <v>0</v>
      </c>
      <c r="BA59" s="393"/>
      <c r="BB59" s="393"/>
      <c r="BC59" s="393">
        <v>0</v>
      </c>
      <c r="BD59" s="393"/>
      <c r="BE59" s="393"/>
      <c r="BF59" s="393">
        <v>0</v>
      </c>
      <c r="BG59" s="393"/>
      <c r="BH59" s="393"/>
      <c r="BI59" s="393">
        <v>0</v>
      </c>
      <c r="BJ59" s="387">
        <f>SUM(AX59:BI59)</f>
        <v>0</v>
      </c>
      <c r="BK59" s="393"/>
      <c r="BL59" s="393"/>
      <c r="BM59" s="393">
        <v>0</v>
      </c>
      <c r="BN59" s="393"/>
      <c r="BO59" s="393"/>
      <c r="BP59" s="393">
        <v>-2.1</v>
      </c>
      <c r="BQ59" s="393"/>
      <c r="BR59" s="393"/>
      <c r="BS59" s="393">
        <v>0</v>
      </c>
      <c r="BT59" s="393"/>
      <c r="BU59" s="393"/>
      <c r="BV59" s="393">
        <v>0</v>
      </c>
      <c r="BW59" s="387">
        <f>SUM(BK59:BV59)</f>
        <v>-2.1</v>
      </c>
    </row>
    <row r="60" spans="1:75" ht="13" hidden="1" outlineLevel="1">
      <c r="A60" s="402" t="s">
        <v>465</v>
      </c>
      <c r="B60" s="382" t="s">
        <v>466</v>
      </c>
      <c r="C60" s="383"/>
      <c r="D60" s="384"/>
      <c r="E60" s="385"/>
      <c r="F60" s="386"/>
      <c r="G60" s="386"/>
      <c r="H60" s="386"/>
      <c r="I60" s="386"/>
      <c r="J60" s="387"/>
      <c r="K60" s="388" t="str">
        <f>$A:$A</f>
        <v>Nature de l'ajustement</v>
      </c>
      <c r="L60" s="388" t="str">
        <f>$B:$B</f>
        <v>Pôle</v>
      </c>
      <c r="M60" s="388" t="s">
        <v>515</v>
      </c>
      <c r="N60" s="388" t="str">
        <f>$A:$A</f>
        <v>Nature de l'ajustement</v>
      </c>
      <c r="O60" s="388" t="str">
        <f>$B:$B</f>
        <v>Pôle</v>
      </c>
      <c r="P60" s="388" t="s">
        <v>515</v>
      </c>
      <c r="Q60" s="388" t="str">
        <f>$A:$A</f>
        <v>Nature de l'ajustement</v>
      </c>
      <c r="R60" s="388" t="str">
        <f>$B:$B</f>
        <v>Pôle</v>
      </c>
      <c r="S60" s="388" t="s">
        <v>515</v>
      </c>
      <c r="T60" s="388" t="str">
        <f>$A:$A</f>
        <v>Nature de l'ajustement</v>
      </c>
      <c r="U60" s="388" t="str">
        <f>$B:$B</f>
        <v>Pôle</v>
      </c>
      <c r="V60" s="388" t="s">
        <v>515</v>
      </c>
      <c r="W60" s="387"/>
      <c r="X60" s="388" t="str">
        <f>$A:$A</f>
        <v>Nature de l'ajustement</v>
      </c>
      <c r="Y60" s="388" t="str">
        <f>$B:$B</f>
        <v>Pôle</v>
      </c>
      <c r="Z60" s="388" t="s">
        <v>515</v>
      </c>
      <c r="AA60" s="388" t="str">
        <f>$A:$A</f>
        <v>Nature de l'ajustement</v>
      </c>
      <c r="AB60" s="388" t="str">
        <f>$B:$B</f>
        <v>Pôle</v>
      </c>
      <c r="AC60" s="388" t="s">
        <v>515</v>
      </c>
      <c r="AD60" s="388" t="str">
        <f>$A:$A</f>
        <v>Nature de l'ajustement</v>
      </c>
      <c r="AE60" s="388" t="str">
        <f>$B:$B</f>
        <v>Pôle</v>
      </c>
      <c r="AF60" s="388" t="s">
        <v>515</v>
      </c>
      <c r="AG60" s="388" t="str">
        <f>$A:$A</f>
        <v>Nature de l'ajustement</v>
      </c>
      <c r="AH60" s="388" t="str">
        <f>$B:$B</f>
        <v>Pôle</v>
      </c>
      <c r="AI60" s="388" t="s">
        <v>515</v>
      </c>
      <c r="AJ60" s="387"/>
      <c r="AK60" s="388" t="str">
        <f>$A:$A</f>
        <v>Nature de l'ajustement</v>
      </c>
      <c r="AL60" s="388" t="str">
        <f>$B:$B</f>
        <v>Pôle</v>
      </c>
      <c r="AM60" s="388" t="s">
        <v>515</v>
      </c>
      <c r="AN60" s="388" t="str">
        <f>$A:$A</f>
        <v>Nature de l'ajustement</v>
      </c>
      <c r="AO60" s="388" t="str">
        <f>$B:$B</f>
        <v>Pôle</v>
      </c>
      <c r="AP60" s="388" t="s">
        <v>515</v>
      </c>
      <c r="AQ60" s="388" t="str">
        <f>$A:$A</f>
        <v>Nature de l'ajustement</v>
      </c>
      <c r="AR60" s="388" t="str">
        <f>$B:$B</f>
        <v>Pôle</v>
      </c>
      <c r="AS60" s="388" t="s">
        <v>515</v>
      </c>
      <c r="AT60" s="388" t="str">
        <f>$A:$A</f>
        <v>Nature de l'ajustement</v>
      </c>
      <c r="AU60" s="388" t="str">
        <f>$B:$B</f>
        <v>Pôle</v>
      </c>
      <c r="AV60" s="388" t="s">
        <v>515</v>
      </c>
      <c r="AW60" s="387"/>
      <c r="AX60" s="388" t="str">
        <f>$A:$A</f>
        <v>Nature de l'ajustement</v>
      </c>
      <c r="AY60" s="388" t="str">
        <f>$B:$B</f>
        <v>Pôle</v>
      </c>
      <c r="AZ60" s="388" t="s">
        <v>515</v>
      </c>
      <c r="BA60" s="388" t="str">
        <f>$A:$A</f>
        <v>Nature de l'ajustement</v>
      </c>
      <c r="BB60" s="388" t="str">
        <f>$B:$B</f>
        <v>Pôle</v>
      </c>
      <c r="BC60" s="388" t="s">
        <v>515</v>
      </c>
      <c r="BD60" s="388" t="str">
        <f>$A:$A</f>
        <v>Nature de l'ajustement</v>
      </c>
      <c r="BE60" s="388" t="str">
        <f>$B:$B</f>
        <v>Pôle</v>
      </c>
      <c r="BF60" s="388" t="s">
        <v>515</v>
      </c>
      <c r="BG60" s="388" t="str">
        <f>$A:$A</f>
        <v>Nature de l'ajustement</v>
      </c>
      <c r="BH60" s="388" t="str">
        <f>$B:$B</f>
        <v>Pôle</v>
      </c>
      <c r="BI60" s="388" t="s">
        <v>515</v>
      </c>
      <c r="BJ60" s="387"/>
      <c r="BK60" s="388" t="str">
        <f>$A:$A</f>
        <v>Nature de l'ajustement</v>
      </c>
      <c r="BL60" s="388" t="str">
        <f>$B:$B</f>
        <v>Pôle</v>
      </c>
      <c r="BM60" s="388" t="s">
        <v>515</v>
      </c>
      <c r="BN60" s="388" t="str">
        <f>$A:$A</f>
        <v>Nature de l'ajustement</v>
      </c>
      <c r="BO60" s="388" t="str">
        <f>$B:$B</f>
        <v>Pôle</v>
      </c>
      <c r="BP60" s="388" t="s">
        <v>515</v>
      </c>
      <c r="BQ60" s="388" t="str">
        <f>$A:$A</f>
        <v>Nature de l'ajustement</v>
      </c>
      <c r="BR60" s="388" t="str">
        <f>$B:$B</f>
        <v>Pôle</v>
      </c>
      <c r="BS60" s="388" t="s">
        <v>515</v>
      </c>
      <c r="BT60" s="388" t="str">
        <f>$A:$A</f>
        <v>Nature de l'ajustement</v>
      </c>
      <c r="BU60" s="388" t="str">
        <f>$B:$B</f>
        <v>Pôle</v>
      </c>
      <c r="BV60" s="388" t="s">
        <v>515</v>
      </c>
      <c r="BW60" s="387"/>
    </row>
    <row r="61" spans="1:75" ht="72" hidden="1" outlineLevel="1">
      <c r="A61" s="416" t="s">
        <v>601</v>
      </c>
      <c r="B61" s="394" t="s">
        <v>514</v>
      </c>
      <c r="C61" s="383"/>
      <c r="D61" s="384"/>
      <c r="E61" s="385"/>
      <c r="F61" s="386"/>
      <c r="G61" s="386"/>
      <c r="H61" s="386"/>
      <c r="I61" s="386"/>
      <c r="J61" s="387"/>
      <c r="K61" s="390" t="str">
        <f>$A:$A</f>
        <v>Contribution exceptionnelle sur les cotisations des complémentaires santé (GEA)</v>
      </c>
      <c r="L61" s="390" t="str">
        <f>$B:$B</f>
        <v>GEA</v>
      </c>
      <c r="M61" s="391" t="str">
        <f>"20"&amp;RIGHT($10:$10,2)&amp;"-T"&amp;MID($10:$10,2,1)</f>
        <v>2016-T1</v>
      </c>
      <c r="N61" s="390" t="str">
        <f>$A:$A</f>
        <v>Contribution exceptionnelle sur les cotisations des complémentaires santé (GEA)</v>
      </c>
      <c r="O61" s="390" t="str">
        <f>$B:$B</f>
        <v>GEA</v>
      </c>
      <c r="P61" s="391" t="str">
        <f>"20"&amp;RIGHT($10:$10,2)&amp;"-T"&amp;MID($10:$10,2,1)</f>
        <v>2016-T2</v>
      </c>
      <c r="Q61" s="390" t="str">
        <f>$A:$A</f>
        <v>Contribution exceptionnelle sur les cotisations des complémentaires santé (GEA)</v>
      </c>
      <c r="R61" s="390" t="str">
        <f>$B:$B</f>
        <v>GEA</v>
      </c>
      <c r="S61" s="391" t="str">
        <f>"20"&amp;RIGHT($10:$10,2)&amp;"-T"&amp;MID($10:$10,2,1)</f>
        <v>2016-T3</v>
      </c>
      <c r="T61" s="390" t="str">
        <f>$A:$A</f>
        <v>Contribution exceptionnelle sur les cotisations des complémentaires santé (GEA)</v>
      </c>
      <c r="U61" s="390" t="str">
        <f>$B:$B</f>
        <v>GEA</v>
      </c>
      <c r="V61" s="391" t="str">
        <f>"20"&amp;RIGHT($10:$10,2)&amp;"-T"&amp;MID($10:$10,2,1)</f>
        <v>2016-T4</v>
      </c>
      <c r="W61" s="387"/>
      <c r="X61" s="390" t="str">
        <f>$A:$A</f>
        <v>Contribution exceptionnelle sur les cotisations des complémentaires santé (GEA)</v>
      </c>
      <c r="Y61" s="390" t="str">
        <f>$B:$B</f>
        <v>GEA</v>
      </c>
      <c r="Z61" s="391" t="str">
        <f>"20"&amp;RIGHT($10:$10,2)&amp;"-T"&amp;MID($10:$10,2,1)</f>
        <v>2017-T1</v>
      </c>
      <c r="AA61" s="390" t="str">
        <f>$A:$A</f>
        <v>Contribution exceptionnelle sur les cotisations des complémentaires santé (GEA)</v>
      </c>
      <c r="AB61" s="390" t="str">
        <f>$B:$B</f>
        <v>GEA</v>
      </c>
      <c r="AC61" s="391" t="str">
        <f>"20"&amp;RIGHT($10:$10,2)&amp;"-T"&amp;MID($10:$10,2,1)</f>
        <v>2017-T2</v>
      </c>
      <c r="AD61" s="390" t="str">
        <f>$A:$A</f>
        <v>Contribution exceptionnelle sur les cotisations des complémentaires santé (GEA)</v>
      </c>
      <c r="AE61" s="390" t="str">
        <f>$B:$B</f>
        <v>GEA</v>
      </c>
      <c r="AF61" s="391" t="str">
        <f>"20"&amp;RIGHT($10:$10,2)&amp;"-T"&amp;MID($10:$10,2,1)</f>
        <v>2017-T3</v>
      </c>
      <c r="AG61" s="390" t="str">
        <f>$A:$A</f>
        <v>Contribution exceptionnelle sur les cotisations des complémentaires santé (GEA)</v>
      </c>
      <c r="AH61" s="390" t="str">
        <f>$B:$B</f>
        <v>GEA</v>
      </c>
      <c r="AI61" s="391" t="str">
        <f>"20"&amp;RIGHT($10:$10,2)&amp;"-T"&amp;MID($10:$10,2,1)</f>
        <v>2017-T4</v>
      </c>
      <c r="AJ61" s="387"/>
      <c r="AK61" s="390" t="str">
        <f>$A:$A</f>
        <v>Contribution exceptionnelle sur les cotisations des complémentaires santé (GEA)</v>
      </c>
      <c r="AL61" s="390" t="str">
        <f>$B:$B</f>
        <v>GEA</v>
      </c>
      <c r="AM61" s="391" t="str">
        <f>"20"&amp;RIGHT($10:$10,2)&amp;"-T"&amp;MID($10:$10,2,1)</f>
        <v>2018-T1</v>
      </c>
      <c r="AN61" s="390" t="str">
        <f>$A:$A</f>
        <v>Contribution exceptionnelle sur les cotisations des complémentaires santé (GEA)</v>
      </c>
      <c r="AO61" s="390" t="str">
        <f>$B:$B</f>
        <v>GEA</v>
      </c>
      <c r="AP61" s="391" t="str">
        <f>"20"&amp;RIGHT($10:$10,2)&amp;"-T"&amp;MID($10:$10,2,1)</f>
        <v>2018-T2</v>
      </c>
      <c r="AQ61" s="390" t="str">
        <f>$A:$A</f>
        <v>Contribution exceptionnelle sur les cotisations des complémentaires santé (GEA)</v>
      </c>
      <c r="AR61" s="390" t="str">
        <f>$B:$B</f>
        <v>GEA</v>
      </c>
      <c r="AS61" s="391" t="str">
        <f>"20"&amp;RIGHT($10:$10,2)&amp;"-T"&amp;MID($10:$10,2,1)</f>
        <v>2018-T3</v>
      </c>
      <c r="AT61" s="390" t="str">
        <f>$A:$A</f>
        <v>Contribution exceptionnelle sur les cotisations des complémentaires santé (GEA)</v>
      </c>
      <c r="AU61" s="390" t="str">
        <f>$B:$B</f>
        <v>GEA</v>
      </c>
      <c r="AV61" s="391" t="str">
        <f>"20"&amp;RIGHT($10:$10,2)&amp;"-T"&amp;MID($10:$10,2,1)</f>
        <v>2018-T4</v>
      </c>
      <c r="AW61" s="387"/>
      <c r="AX61" s="390" t="str">
        <f>$A:$A</f>
        <v>Contribution exceptionnelle sur les cotisations des complémentaires santé (GEA)</v>
      </c>
      <c r="AY61" s="390" t="str">
        <f>$B:$B</f>
        <v>GEA</v>
      </c>
      <c r="AZ61" s="391" t="str">
        <f>"20"&amp;RIGHT($10:$10,2)&amp;"-T"&amp;MID($10:$10,2,1)</f>
        <v>2019-T1</v>
      </c>
      <c r="BA61" s="390" t="str">
        <f>$A:$A</f>
        <v>Contribution exceptionnelle sur les cotisations des complémentaires santé (GEA)</v>
      </c>
      <c r="BB61" s="390" t="str">
        <f>$B:$B</f>
        <v>GEA</v>
      </c>
      <c r="BC61" s="391" t="str">
        <f>"20"&amp;RIGHT($10:$10,2)&amp;"-T"&amp;MID($10:$10,2,1)</f>
        <v>2019-T2</v>
      </c>
      <c r="BD61" s="390" t="str">
        <f>$A:$A</f>
        <v>Contribution exceptionnelle sur les cotisations des complémentaires santé (GEA)</v>
      </c>
      <c r="BE61" s="390" t="str">
        <f>$B:$B</f>
        <v>GEA</v>
      </c>
      <c r="BF61" s="391" t="str">
        <f>"20"&amp;RIGHT($10:$10,2)&amp;"-T"&amp;MID($10:$10,2,1)</f>
        <v>2019-T3</v>
      </c>
      <c r="BG61" s="390" t="str">
        <f>$A:$A</f>
        <v>Contribution exceptionnelle sur les cotisations des complémentaires santé (GEA)</v>
      </c>
      <c r="BH61" s="390" t="str">
        <f>$B:$B</f>
        <v>GEA</v>
      </c>
      <c r="BI61" s="391" t="str">
        <f>"20"&amp;RIGHT($10:$10,2)&amp;"-T"&amp;MID($10:$10,2,1)</f>
        <v>2019-T4</v>
      </c>
      <c r="BJ61" s="387"/>
      <c r="BK61" s="390" t="str">
        <f>$A:$A</f>
        <v>Contribution exceptionnelle sur les cotisations des complémentaires santé (GEA)</v>
      </c>
      <c r="BL61" s="390" t="str">
        <f>$B:$B</f>
        <v>GEA</v>
      </c>
      <c r="BM61" s="391" t="str">
        <f>"20"&amp;RIGHT($10:$10,2)&amp;"-T"&amp;MID($10:$10,2,1)</f>
        <v>2020-T1</v>
      </c>
      <c r="BN61" s="390" t="str">
        <f>$A:$A</f>
        <v>Contribution exceptionnelle sur les cotisations des complémentaires santé (GEA)</v>
      </c>
      <c r="BO61" s="390" t="str">
        <f>$B:$B</f>
        <v>GEA</v>
      </c>
      <c r="BP61" s="391" t="str">
        <f>"20"&amp;RIGHT($10:$10,2)&amp;"-T"&amp;MID($10:$10,2,1)</f>
        <v>2020-T2</v>
      </c>
      <c r="BQ61" s="390" t="str">
        <f>$A:$A</f>
        <v>Contribution exceptionnelle sur les cotisations des complémentaires santé (GEA)</v>
      </c>
      <c r="BR61" s="390" t="str">
        <f>$B:$B</f>
        <v>GEA</v>
      </c>
      <c r="BS61" s="391" t="str">
        <f>"20"&amp;RIGHT($10:$10,2)&amp;"-T"&amp;MID($10:$10,2,1)</f>
        <v>2020-T3</v>
      </c>
      <c r="BT61" s="390" t="str">
        <f>$A:$A</f>
        <v>Contribution exceptionnelle sur les cotisations des complémentaires santé (GEA)</v>
      </c>
      <c r="BU61" s="390" t="str">
        <f>$B:$B</f>
        <v>GEA</v>
      </c>
      <c r="BV61" s="391" t="str">
        <f>"20"&amp;RIGHT($10:$10,2)&amp;"-T"&amp;MID($10:$10,2,1)</f>
        <v>2020-T4</v>
      </c>
      <c r="BW61" s="387"/>
    </row>
    <row r="62" spans="1:75" ht="23" collapsed="1">
      <c r="A62" s="403" t="s">
        <v>469</v>
      </c>
      <c r="B62" s="403"/>
      <c r="C62" s="383"/>
      <c r="D62" s="416" t="s">
        <v>602</v>
      </c>
      <c r="E62" s="385" t="s">
        <v>508</v>
      </c>
      <c r="F62" s="386"/>
      <c r="G62" s="386"/>
      <c r="H62" s="386"/>
      <c r="I62" s="386"/>
      <c r="J62" s="387">
        <f>SUM(F62:I62)</f>
        <v>0</v>
      </c>
      <c r="K62" s="405"/>
      <c r="L62" s="405"/>
      <c r="M62" s="405">
        <v>0</v>
      </c>
      <c r="N62" s="393"/>
      <c r="O62" s="393"/>
      <c r="P62" s="393">
        <v>0</v>
      </c>
      <c r="Q62" s="393"/>
      <c r="R62" s="393"/>
      <c r="S62" s="393">
        <v>0</v>
      </c>
      <c r="T62" s="393"/>
      <c r="U62" s="393"/>
      <c r="V62" s="393">
        <v>0</v>
      </c>
      <c r="W62" s="387">
        <f>SUM(K62:V62)</f>
        <v>0</v>
      </c>
      <c r="X62" s="393"/>
      <c r="Y62" s="393"/>
      <c r="Z62" s="393">
        <v>0</v>
      </c>
      <c r="AA62" s="393"/>
      <c r="AB62" s="393"/>
      <c r="AC62" s="393">
        <v>0</v>
      </c>
      <c r="AD62" s="393"/>
      <c r="AE62" s="393"/>
      <c r="AF62" s="393">
        <v>0</v>
      </c>
      <c r="AG62" s="393"/>
      <c r="AH62" s="393"/>
      <c r="AI62" s="393">
        <v>0</v>
      </c>
      <c r="AJ62" s="387">
        <f>SUM(X62:AI62)</f>
        <v>0</v>
      </c>
      <c r="AK62" s="393"/>
      <c r="AL62" s="393"/>
      <c r="AM62" s="393">
        <v>0</v>
      </c>
      <c r="AN62" s="393"/>
      <c r="AO62" s="393"/>
      <c r="AP62" s="393">
        <v>0</v>
      </c>
      <c r="AQ62" s="393"/>
      <c r="AR62" s="393"/>
      <c r="AS62" s="393">
        <v>0</v>
      </c>
      <c r="AT62" s="393"/>
      <c r="AU62" s="393"/>
      <c r="AV62" s="393">
        <v>0</v>
      </c>
      <c r="AW62" s="387">
        <f>SUM(AK62:AV62)</f>
        <v>0</v>
      </c>
      <c r="AX62" s="393"/>
      <c r="AY62" s="393"/>
      <c r="AZ62" s="393">
        <v>0</v>
      </c>
      <c r="BA62" s="393"/>
      <c r="BB62" s="393"/>
      <c r="BC62" s="393">
        <v>0</v>
      </c>
      <c r="BD62" s="393"/>
      <c r="BE62" s="393"/>
      <c r="BF62" s="393">
        <v>0</v>
      </c>
      <c r="BG62" s="393"/>
      <c r="BH62" s="393"/>
      <c r="BI62" s="393">
        <v>0</v>
      </c>
      <c r="BJ62" s="387">
        <f>SUM(AX62:BI62)</f>
        <v>0</v>
      </c>
      <c r="BK62" s="393"/>
      <c r="BL62" s="393"/>
      <c r="BM62" s="393">
        <v>0</v>
      </c>
      <c r="BN62" s="393"/>
      <c r="BO62" s="393"/>
      <c r="BP62" s="393">
        <v>0</v>
      </c>
      <c r="BQ62" s="393"/>
      <c r="BR62" s="393"/>
      <c r="BS62" s="393">
        <v>0</v>
      </c>
      <c r="BT62" s="393"/>
      <c r="BU62" s="393"/>
      <c r="BV62" s="393">
        <v>-21.802</v>
      </c>
      <c r="BW62" s="387">
        <f>SUM(BK62:BV62)</f>
        <v>-21.802</v>
      </c>
    </row>
    <row r="63" spans="1:75" ht="13" outlineLevel="1">
      <c r="A63" s="402" t="s">
        <v>465</v>
      </c>
      <c r="B63" s="382" t="s">
        <v>466</v>
      </c>
      <c r="C63" s="383"/>
      <c r="D63" s="384"/>
      <c r="E63" s="385"/>
      <c r="F63" s="386"/>
      <c r="G63" s="386"/>
      <c r="H63" s="386"/>
      <c r="I63" s="386"/>
      <c r="J63" s="387"/>
      <c r="K63" s="388" t="str">
        <f>$A:$A</f>
        <v>Nature de l'ajustement</v>
      </c>
      <c r="L63" s="388" t="str">
        <f>$B:$B</f>
        <v>Pôle</v>
      </c>
      <c r="M63" s="388" t="s">
        <v>515</v>
      </c>
      <c r="N63" s="388" t="str">
        <f>$A:$A</f>
        <v>Nature de l'ajustement</v>
      </c>
      <c r="O63" s="388" t="str">
        <f>$B:$B</f>
        <v>Pôle</v>
      </c>
      <c r="P63" s="388" t="s">
        <v>515</v>
      </c>
      <c r="Q63" s="388" t="str">
        <f>$A:$A</f>
        <v>Nature de l'ajustement</v>
      </c>
      <c r="R63" s="388" t="str">
        <f>$B:$B</f>
        <v>Pôle</v>
      </c>
      <c r="S63" s="388" t="s">
        <v>515</v>
      </c>
      <c r="T63" s="388" t="str">
        <f>$A:$A</f>
        <v>Nature de l'ajustement</v>
      </c>
      <c r="U63" s="388" t="str">
        <f>$B:$B</f>
        <v>Pôle</v>
      </c>
      <c r="V63" s="388" t="s">
        <v>515</v>
      </c>
      <c r="W63" s="387"/>
      <c r="X63" s="388" t="str">
        <f>$A:$A</f>
        <v>Nature de l'ajustement</v>
      </c>
      <c r="Y63" s="388" t="str">
        <f>$B:$B</f>
        <v>Pôle</v>
      </c>
      <c r="Z63" s="388" t="s">
        <v>515</v>
      </c>
      <c r="AA63" s="388" t="str">
        <f>$A:$A</f>
        <v>Nature de l'ajustement</v>
      </c>
      <c r="AB63" s="388" t="str">
        <f>$B:$B</f>
        <v>Pôle</v>
      </c>
      <c r="AC63" s="388" t="s">
        <v>515</v>
      </c>
      <c r="AD63" s="388" t="str">
        <f>$A:$A</f>
        <v>Nature de l'ajustement</v>
      </c>
      <c r="AE63" s="388" t="str">
        <f>$B:$B</f>
        <v>Pôle</v>
      </c>
      <c r="AF63" s="388" t="s">
        <v>515</v>
      </c>
      <c r="AG63" s="388" t="str">
        <f>$A:$A</f>
        <v>Nature de l'ajustement</v>
      </c>
      <c r="AH63" s="388" t="str">
        <f>$B:$B</f>
        <v>Pôle</v>
      </c>
      <c r="AI63" s="388" t="s">
        <v>515</v>
      </c>
      <c r="AJ63" s="387"/>
      <c r="AK63" s="388" t="str">
        <f>$A:$A</f>
        <v>Nature de l'ajustement</v>
      </c>
      <c r="AL63" s="388" t="str">
        <f>$B:$B</f>
        <v>Pôle</v>
      </c>
      <c r="AM63" s="388" t="s">
        <v>515</v>
      </c>
      <c r="AN63" s="388" t="str">
        <f>$A:$A</f>
        <v>Nature de l'ajustement</v>
      </c>
      <c r="AO63" s="388" t="str">
        <f>$B:$B</f>
        <v>Pôle</v>
      </c>
      <c r="AP63" s="388" t="s">
        <v>515</v>
      </c>
      <c r="AQ63" s="388" t="str">
        <f>$A:$A</f>
        <v>Nature de l'ajustement</v>
      </c>
      <c r="AR63" s="388" t="str">
        <f>$B:$B</f>
        <v>Pôle</v>
      </c>
      <c r="AS63" s="388" t="s">
        <v>515</v>
      </c>
      <c r="AT63" s="388" t="str">
        <f>$A:$A</f>
        <v>Nature de l'ajustement</v>
      </c>
      <c r="AU63" s="388" t="str">
        <f>$B:$B</f>
        <v>Pôle</v>
      </c>
      <c r="AV63" s="388" t="s">
        <v>515</v>
      </c>
      <c r="AW63" s="387"/>
      <c r="AX63" s="388" t="str">
        <f>$A:$A</f>
        <v>Nature de l'ajustement</v>
      </c>
      <c r="AY63" s="388" t="str">
        <f>$B:$B</f>
        <v>Pôle</v>
      </c>
      <c r="AZ63" s="388" t="s">
        <v>515</v>
      </c>
      <c r="BA63" s="388" t="str">
        <f>$A:$A</f>
        <v>Nature de l'ajustement</v>
      </c>
      <c r="BB63" s="388" t="str">
        <f>$B:$B</f>
        <v>Pôle</v>
      </c>
      <c r="BC63" s="388" t="s">
        <v>515</v>
      </c>
      <c r="BD63" s="388" t="str">
        <f>$A:$A</f>
        <v>Nature de l'ajustement</v>
      </c>
      <c r="BE63" s="388" t="str">
        <f>$B:$B</f>
        <v>Pôle</v>
      </c>
      <c r="BF63" s="388" t="s">
        <v>515</v>
      </c>
      <c r="BG63" s="388" t="str">
        <f>$A:$A</f>
        <v>Nature de l'ajustement</v>
      </c>
      <c r="BH63" s="388" t="str">
        <f>$B:$B</f>
        <v>Pôle</v>
      </c>
      <c r="BI63" s="388" t="s">
        <v>515</v>
      </c>
      <c r="BJ63" s="387"/>
      <c r="BK63" s="388" t="str">
        <f>$A:$A</f>
        <v>Nature de l'ajustement</v>
      </c>
      <c r="BL63" s="388" t="str">
        <f>$B:$B</f>
        <v>Pôle</v>
      </c>
      <c r="BM63" s="388" t="s">
        <v>515</v>
      </c>
      <c r="BN63" s="388" t="str">
        <f>$A:$A</f>
        <v>Nature de l'ajustement</v>
      </c>
      <c r="BO63" s="388" t="str">
        <f>$B:$B</f>
        <v>Pôle</v>
      </c>
      <c r="BP63" s="388" t="s">
        <v>515</v>
      </c>
      <c r="BQ63" s="388" t="str">
        <f>$A:$A</f>
        <v>Nature de l'ajustement</v>
      </c>
      <c r="BR63" s="388" t="str">
        <f>$B:$B</f>
        <v>Pôle</v>
      </c>
      <c r="BS63" s="388" t="s">
        <v>515</v>
      </c>
      <c r="BT63" s="388" t="str">
        <f>$A:$A</f>
        <v>Nature de l'ajustement</v>
      </c>
      <c r="BU63" s="388" t="str">
        <f>$B:$B</f>
        <v>Pôle</v>
      </c>
      <c r="BV63" s="388" t="s">
        <v>515</v>
      </c>
      <c r="BW63" s="387"/>
    </row>
    <row r="64" spans="1:75" ht="13" outlineLevel="1">
      <c r="A64" s="394" t="s">
        <v>585</v>
      </c>
      <c r="B64" s="394" t="s">
        <v>514</v>
      </c>
      <c r="C64" s="383"/>
      <c r="D64" s="384"/>
      <c r="E64" s="385"/>
      <c r="F64" s="386"/>
      <c r="G64" s="386"/>
      <c r="H64" s="386"/>
      <c r="I64" s="386"/>
      <c r="J64" s="387"/>
      <c r="K64" s="390" t="str">
        <f>$A:$A</f>
        <v>Soutien aux assurés pros Covid-19 (GEA)</v>
      </c>
      <c r="L64" s="390" t="str">
        <f>$B:$B</f>
        <v>GEA</v>
      </c>
      <c r="M64" s="391" t="str">
        <f>"20"&amp;RIGHT($10:$10,2)&amp;"-T"&amp;MID($10:$10,2,1)</f>
        <v>2016-T1</v>
      </c>
      <c r="N64" s="390" t="str">
        <f>$A:$A</f>
        <v>Soutien aux assurés pros Covid-19 (GEA)</v>
      </c>
      <c r="O64" s="390" t="str">
        <f>$B:$B</f>
        <v>GEA</v>
      </c>
      <c r="P64" s="391" t="str">
        <f>"20"&amp;RIGHT($10:$10,2)&amp;"-T"&amp;MID($10:$10,2,1)</f>
        <v>2016-T2</v>
      </c>
      <c r="Q64" s="390" t="str">
        <f>$A:$A</f>
        <v>Soutien aux assurés pros Covid-19 (GEA)</v>
      </c>
      <c r="R64" s="390" t="str">
        <f>$B:$B</f>
        <v>GEA</v>
      </c>
      <c r="S64" s="391" t="str">
        <f>"20"&amp;RIGHT($10:$10,2)&amp;"-T"&amp;MID($10:$10,2,1)</f>
        <v>2016-T3</v>
      </c>
      <c r="T64" s="390" t="str">
        <f>$A:$A</f>
        <v>Soutien aux assurés pros Covid-19 (GEA)</v>
      </c>
      <c r="U64" s="390" t="str">
        <f>$B:$B</f>
        <v>GEA</v>
      </c>
      <c r="V64" s="391" t="str">
        <f>"20"&amp;RIGHT($10:$10,2)&amp;"-T"&amp;MID($10:$10,2,1)</f>
        <v>2016-T4</v>
      </c>
      <c r="W64" s="387"/>
      <c r="X64" s="390" t="str">
        <f>$A:$A</f>
        <v>Soutien aux assurés pros Covid-19 (GEA)</v>
      </c>
      <c r="Y64" s="390" t="str">
        <f>$B:$B</f>
        <v>GEA</v>
      </c>
      <c r="Z64" s="391" t="str">
        <f>"20"&amp;RIGHT($10:$10,2)&amp;"-T"&amp;MID($10:$10,2,1)</f>
        <v>2017-T1</v>
      </c>
      <c r="AA64" s="390" t="str">
        <f>$A:$A</f>
        <v>Soutien aux assurés pros Covid-19 (GEA)</v>
      </c>
      <c r="AB64" s="390" t="str">
        <f>$B:$B</f>
        <v>GEA</v>
      </c>
      <c r="AC64" s="391" t="str">
        <f>"20"&amp;RIGHT($10:$10,2)&amp;"-T"&amp;MID($10:$10,2,1)</f>
        <v>2017-T2</v>
      </c>
      <c r="AD64" s="390" t="str">
        <f>$A:$A</f>
        <v>Soutien aux assurés pros Covid-19 (GEA)</v>
      </c>
      <c r="AE64" s="390" t="str">
        <f>$B:$B</f>
        <v>GEA</v>
      </c>
      <c r="AF64" s="391" t="str">
        <f>"20"&amp;RIGHT($10:$10,2)&amp;"-T"&amp;MID($10:$10,2,1)</f>
        <v>2017-T3</v>
      </c>
      <c r="AG64" s="390" t="str">
        <f>$A:$A</f>
        <v>Soutien aux assurés pros Covid-19 (GEA)</v>
      </c>
      <c r="AH64" s="390" t="str">
        <f>$B:$B</f>
        <v>GEA</v>
      </c>
      <c r="AI64" s="391" t="str">
        <f>"20"&amp;RIGHT($10:$10,2)&amp;"-T"&amp;MID($10:$10,2,1)</f>
        <v>2017-T4</v>
      </c>
      <c r="AJ64" s="387"/>
      <c r="AK64" s="390" t="str">
        <f>$A:$A</f>
        <v>Soutien aux assurés pros Covid-19 (GEA)</v>
      </c>
      <c r="AL64" s="390" t="str">
        <f>$B:$B</f>
        <v>GEA</v>
      </c>
      <c r="AM64" s="391" t="str">
        <f>"20"&amp;RIGHT($10:$10,2)&amp;"-T"&amp;MID($10:$10,2,1)</f>
        <v>2018-T1</v>
      </c>
      <c r="AN64" s="390" t="str">
        <f>$A:$A</f>
        <v>Soutien aux assurés pros Covid-19 (GEA)</v>
      </c>
      <c r="AO64" s="390" t="str">
        <f>$B:$B</f>
        <v>GEA</v>
      </c>
      <c r="AP64" s="391" t="str">
        <f>"20"&amp;RIGHT($10:$10,2)&amp;"-T"&amp;MID($10:$10,2,1)</f>
        <v>2018-T2</v>
      </c>
      <c r="AQ64" s="390" t="str">
        <f>$A:$A</f>
        <v>Soutien aux assurés pros Covid-19 (GEA)</v>
      </c>
      <c r="AR64" s="390" t="str">
        <f>$B:$B</f>
        <v>GEA</v>
      </c>
      <c r="AS64" s="391" t="str">
        <f>"20"&amp;RIGHT($10:$10,2)&amp;"-T"&amp;MID($10:$10,2,1)</f>
        <v>2018-T3</v>
      </c>
      <c r="AT64" s="390" t="str">
        <f>$A:$A</f>
        <v>Soutien aux assurés pros Covid-19 (GEA)</v>
      </c>
      <c r="AU64" s="390" t="str">
        <f>$B:$B</f>
        <v>GEA</v>
      </c>
      <c r="AV64" s="391" t="str">
        <f>"20"&amp;RIGHT($10:$10,2)&amp;"-T"&amp;MID($10:$10,2,1)</f>
        <v>2018-T4</v>
      </c>
      <c r="AW64" s="387"/>
      <c r="AX64" s="390" t="str">
        <f>$A:$A</f>
        <v>Soutien aux assurés pros Covid-19 (GEA)</v>
      </c>
      <c r="AY64" s="390" t="str">
        <f>$B:$B</f>
        <v>GEA</v>
      </c>
      <c r="AZ64" s="391" t="str">
        <f>"20"&amp;RIGHT($10:$10,2)&amp;"-T"&amp;MID($10:$10,2,1)</f>
        <v>2019-T1</v>
      </c>
      <c r="BA64" s="390" t="str">
        <f>$A:$A</f>
        <v>Soutien aux assurés pros Covid-19 (GEA)</v>
      </c>
      <c r="BB64" s="390" t="str">
        <f>$B:$B</f>
        <v>GEA</v>
      </c>
      <c r="BC64" s="391" t="str">
        <f>"20"&amp;RIGHT($10:$10,2)&amp;"-T"&amp;MID($10:$10,2,1)</f>
        <v>2019-T2</v>
      </c>
      <c r="BD64" s="390" t="str">
        <f>$A:$A</f>
        <v>Soutien aux assurés pros Covid-19 (GEA)</v>
      </c>
      <c r="BE64" s="390" t="str">
        <f>$B:$B</f>
        <v>GEA</v>
      </c>
      <c r="BF64" s="391" t="str">
        <f>"20"&amp;RIGHT($10:$10,2)&amp;"-T"&amp;MID($10:$10,2,1)</f>
        <v>2019-T3</v>
      </c>
      <c r="BG64" s="390" t="str">
        <f>$A:$A</f>
        <v>Soutien aux assurés pros Covid-19 (GEA)</v>
      </c>
      <c r="BH64" s="390" t="str">
        <f>$B:$B</f>
        <v>GEA</v>
      </c>
      <c r="BI64" s="391" t="str">
        <f>"20"&amp;RIGHT($10:$10,2)&amp;"-T"&amp;MID($10:$10,2,1)</f>
        <v>2019-T4</v>
      </c>
      <c r="BJ64" s="387"/>
      <c r="BK64" s="390" t="str">
        <f>$A:$A</f>
        <v>Soutien aux assurés pros Covid-19 (GEA)</v>
      </c>
      <c r="BL64" s="390" t="str">
        <f>$B:$B</f>
        <v>GEA</v>
      </c>
      <c r="BM64" s="391" t="str">
        <f>"20"&amp;RIGHT($10:$10,2)&amp;"-T"&amp;MID($10:$10,2,1)</f>
        <v>2020-T1</v>
      </c>
      <c r="BN64" s="390" t="str">
        <f>$A:$A</f>
        <v>Soutien aux assurés pros Covid-19 (GEA)</v>
      </c>
      <c r="BO64" s="390" t="str">
        <f>$B:$B</f>
        <v>GEA</v>
      </c>
      <c r="BP64" s="391" t="str">
        <f>"20"&amp;RIGHT($10:$10,2)&amp;"-T"&amp;MID($10:$10,2,1)</f>
        <v>2020-T2</v>
      </c>
      <c r="BQ64" s="390" t="str">
        <f>$A:$A</f>
        <v>Soutien aux assurés pros Covid-19 (GEA)</v>
      </c>
      <c r="BR64" s="390" t="str">
        <f>$B:$B</f>
        <v>GEA</v>
      </c>
      <c r="BS64" s="391" t="str">
        <f>"20"&amp;RIGHT($10:$10,2)&amp;"-T"&amp;MID($10:$10,2,1)</f>
        <v>2020-T3</v>
      </c>
      <c r="BT64" s="390" t="str">
        <f>$A:$A</f>
        <v>Soutien aux assurés pros Covid-19 (GEA)</v>
      </c>
      <c r="BU64" s="390" t="str">
        <f>$B:$B</f>
        <v>GEA</v>
      </c>
      <c r="BV64" s="391" t="str">
        <f>"20"&amp;RIGHT($10:$10,2)&amp;"-T"&amp;MID($10:$10,2,1)</f>
        <v>2020-T4</v>
      </c>
      <c r="BW64" s="387"/>
    </row>
    <row r="65" spans="1:16384" ht="13">
      <c r="A65" s="403" t="s">
        <v>469</v>
      </c>
      <c r="B65" s="403"/>
      <c r="C65" s="383"/>
      <c r="D65" s="384" t="s">
        <v>586</v>
      </c>
      <c r="E65" s="385" t="s">
        <v>508</v>
      </c>
      <c r="F65" s="386"/>
      <c r="G65" s="386"/>
      <c r="H65" s="386"/>
      <c r="I65" s="386"/>
      <c r="J65" s="387">
        <f>SUM(F65:I65)</f>
        <v>0</v>
      </c>
      <c r="K65" s="405"/>
      <c r="L65" s="405"/>
      <c r="M65" s="405">
        <v>0</v>
      </c>
      <c r="N65" s="393"/>
      <c r="O65" s="393"/>
      <c r="P65" s="393">
        <v>0</v>
      </c>
      <c r="Q65" s="393"/>
      <c r="R65" s="393"/>
      <c r="S65" s="393">
        <v>0</v>
      </c>
      <c r="T65" s="393"/>
      <c r="U65" s="393"/>
      <c r="V65" s="393">
        <v>0</v>
      </c>
      <c r="W65" s="387">
        <f>SUM(K65:V65)</f>
        <v>0</v>
      </c>
      <c r="X65" s="393"/>
      <c r="Y65" s="393"/>
      <c r="Z65" s="393">
        <v>0</v>
      </c>
      <c r="AA65" s="393"/>
      <c r="AB65" s="393"/>
      <c r="AC65" s="393">
        <v>0</v>
      </c>
      <c r="AD65" s="393"/>
      <c r="AE65" s="393"/>
      <c r="AF65" s="393">
        <v>0</v>
      </c>
      <c r="AG65" s="393"/>
      <c r="AH65" s="393"/>
      <c r="AI65" s="393">
        <v>0</v>
      </c>
      <c r="AJ65" s="387">
        <f>SUM(X65:AI65)</f>
        <v>0</v>
      </c>
      <c r="AK65" s="393"/>
      <c r="AL65" s="393"/>
      <c r="AM65" s="393">
        <v>0</v>
      </c>
      <c r="AN65" s="393"/>
      <c r="AO65" s="393"/>
      <c r="AP65" s="393">
        <v>0</v>
      </c>
      <c r="AQ65" s="393"/>
      <c r="AR65" s="393"/>
      <c r="AS65" s="393">
        <v>0</v>
      </c>
      <c r="AT65" s="393"/>
      <c r="AU65" s="393"/>
      <c r="AV65" s="393">
        <v>0</v>
      </c>
      <c r="AW65" s="387">
        <f>SUM(AK65:AV65)</f>
        <v>0</v>
      </c>
      <c r="AX65" s="393"/>
      <c r="AY65" s="393"/>
      <c r="AZ65" s="393">
        <v>0</v>
      </c>
      <c r="BA65" s="393"/>
      <c r="BB65" s="393"/>
      <c r="BC65" s="393">
        <v>0</v>
      </c>
      <c r="BD65" s="393"/>
      <c r="BE65" s="393"/>
      <c r="BF65" s="393">
        <v>0</v>
      </c>
      <c r="BG65" s="393"/>
      <c r="BH65" s="393"/>
      <c r="BI65" s="393">
        <v>0</v>
      </c>
      <c r="BJ65" s="387">
        <f>SUM(AX65:BI65)</f>
        <v>0</v>
      </c>
      <c r="BK65" s="393"/>
      <c r="BL65" s="393"/>
      <c r="BM65" s="393">
        <v>0</v>
      </c>
      <c r="BN65" s="393"/>
      <c r="BO65" s="393"/>
      <c r="BP65" s="393">
        <v>-142.80000000000001</v>
      </c>
      <c r="BQ65" s="393"/>
      <c r="BR65" s="393"/>
      <c r="BS65" s="393">
        <v>0</v>
      </c>
      <c r="BT65" s="393"/>
      <c r="BU65" s="393"/>
      <c r="BV65" s="393">
        <v>0</v>
      </c>
      <c r="BW65" s="387">
        <f>SUM(BK65:BV65)</f>
        <v>-142.80000000000001</v>
      </c>
    </row>
    <row r="66" spans="1:16384" s="397" customFormat="1" ht="4.5" customHeight="1">
      <c r="A66" s="395"/>
      <c r="B66" s="395"/>
      <c r="C66" s="396"/>
      <c r="D66" s="384"/>
      <c r="E66" s="385"/>
      <c r="F66" s="386"/>
      <c r="G66" s="386"/>
      <c r="H66" s="386"/>
      <c r="I66" s="386"/>
      <c r="J66" s="387"/>
      <c r="K66" s="385"/>
      <c r="L66" s="385"/>
      <c r="M66" s="385"/>
      <c r="N66" s="385"/>
      <c r="O66" s="385"/>
      <c r="P66" s="385"/>
      <c r="Q66" s="385"/>
      <c r="R66" s="385"/>
      <c r="S66" s="385"/>
      <c r="T66" s="385"/>
      <c r="U66" s="385"/>
      <c r="V66" s="385"/>
      <c r="W66" s="387"/>
      <c r="X66" s="385"/>
      <c r="Y66" s="385"/>
      <c r="Z66" s="385"/>
      <c r="AA66" s="385"/>
      <c r="AB66" s="385"/>
      <c r="AC66" s="385"/>
      <c r="AD66" s="385"/>
      <c r="AE66" s="385"/>
      <c r="AF66" s="385"/>
      <c r="AG66" s="385"/>
      <c r="AH66" s="385"/>
      <c r="AI66" s="385"/>
      <c r="AJ66" s="387"/>
      <c r="AK66" s="385"/>
      <c r="AL66" s="385"/>
      <c r="AM66" s="385"/>
      <c r="AN66" s="385"/>
      <c r="AO66" s="385"/>
      <c r="AP66" s="385"/>
      <c r="AQ66" s="385"/>
      <c r="AR66" s="385"/>
      <c r="AS66" s="385"/>
      <c r="AT66" s="385"/>
      <c r="AU66" s="385"/>
      <c r="AV66" s="385"/>
      <c r="AW66" s="387"/>
      <c r="AX66" s="385"/>
      <c r="AY66" s="385"/>
      <c r="AZ66" s="385"/>
      <c r="BA66" s="385"/>
      <c r="BB66" s="385"/>
      <c r="BC66" s="385"/>
      <c r="BD66" s="385"/>
      <c r="BE66" s="385"/>
      <c r="BF66" s="385"/>
      <c r="BG66" s="385"/>
      <c r="BH66" s="385"/>
      <c r="BI66" s="385"/>
      <c r="BJ66" s="387"/>
      <c r="BK66" s="385"/>
      <c r="BL66" s="385"/>
      <c r="BM66" s="385"/>
      <c r="BN66" s="385"/>
      <c r="BO66" s="385"/>
      <c r="BP66" s="385"/>
      <c r="BQ66" s="385"/>
      <c r="BR66" s="385"/>
      <c r="BS66" s="385"/>
      <c r="BT66" s="385"/>
      <c r="BU66" s="385"/>
      <c r="BV66" s="385"/>
      <c r="BW66" s="387"/>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c r="XFC66"/>
      <c r="XFD66"/>
    </row>
    <row r="67" spans="1:16384" ht="13" collapsed="1">
      <c r="A67" s="404"/>
      <c r="B67" s="404"/>
      <c r="D67" s="379" t="s">
        <v>40</v>
      </c>
      <c r="E67" s="380"/>
      <c r="F67" s="380">
        <f>SUM(F70:F91)</f>
        <v>0</v>
      </c>
      <c r="G67" s="380">
        <f t="shared" ref="G67:AL67" si="0">SUM(G70:G91)</f>
        <v>0</v>
      </c>
      <c r="H67" s="380">
        <f t="shared" si="0"/>
        <v>0</v>
      </c>
      <c r="I67" s="380">
        <f t="shared" si="0"/>
        <v>0</v>
      </c>
      <c r="J67" s="380">
        <f t="shared" si="0"/>
        <v>0</v>
      </c>
      <c r="K67" s="380">
        <f t="shared" si="0"/>
        <v>0</v>
      </c>
      <c r="L67" s="380">
        <f t="shared" si="0"/>
        <v>0</v>
      </c>
      <c r="M67" s="380">
        <f t="shared" si="0"/>
        <v>0</v>
      </c>
      <c r="N67" s="380">
        <f t="shared" si="0"/>
        <v>0</v>
      </c>
      <c r="O67" s="380">
        <f t="shared" si="0"/>
        <v>0</v>
      </c>
      <c r="P67" s="380">
        <f t="shared" si="0"/>
        <v>-41</v>
      </c>
      <c r="Q67" s="380">
        <f t="shared" si="0"/>
        <v>0</v>
      </c>
      <c r="R67" s="380">
        <f t="shared" si="0"/>
        <v>0</v>
      </c>
      <c r="S67" s="380">
        <f t="shared" si="0"/>
        <v>0</v>
      </c>
      <c r="T67" s="380">
        <f t="shared" si="0"/>
        <v>0</v>
      </c>
      <c r="U67" s="380">
        <f t="shared" si="0"/>
        <v>0</v>
      </c>
      <c r="V67" s="380">
        <f t="shared" si="0"/>
        <v>-51</v>
      </c>
      <c r="W67" s="380">
        <f t="shared" si="0"/>
        <v>-92</v>
      </c>
      <c r="X67" s="380">
        <f t="shared" si="0"/>
        <v>0</v>
      </c>
      <c r="Y67" s="380">
        <f t="shared" si="0"/>
        <v>0</v>
      </c>
      <c r="Z67" s="380">
        <f t="shared" si="0"/>
        <v>-5.5</v>
      </c>
      <c r="AA67" s="380">
        <f t="shared" si="0"/>
        <v>0</v>
      </c>
      <c r="AB67" s="380">
        <f t="shared" si="0"/>
        <v>0</v>
      </c>
      <c r="AC67" s="380">
        <f t="shared" si="0"/>
        <v>-26.16</v>
      </c>
      <c r="AD67" s="380">
        <f t="shared" si="0"/>
        <v>0</v>
      </c>
      <c r="AE67" s="380">
        <f t="shared" si="0"/>
        <v>0</v>
      </c>
      <c r="AF67" s="380">
        <f t="shared" si="0"/>
        <v>-26.998000000000001</v>
      </c>
      <c r="AG67" s="380">
        <f t="shared" si="0"/>
        <v>0</v>
      </c>
      <c r="AH67" s="380">
        <f t="shared" si="0"/>
        <v>0</v>
      </c>
      <c r="AI67" s="380">
        <f t="shared" si="0"/>
        <v>-117.18300000000001</v>
      </c>
      <c r="AJ67" s="380">
        <f t="shared" si="0"/>
        <v>-175.84100000000001</v>
      </c>
      <c r="AK67" s="380">
        <f t="shared" si="0"/>
        <v>0</v>
      </c>
      <c r="AL67" s="380">
        <f t="shared" si="0"/>
        <v>0</v>
      </c>
      <c r="AM67" s="380">
        <f t="shared" ref="AM67:BV67" si="1">SUM(AM70:AM94)</f>
        <v>-9.2115191415576199</v>
      </c>
      <c r="AN67" s="380">
        <f t="shared" si="1"/>
        <v>0</v>
      </c>
      <c r="AO67" s="380">
        <f t="shared" si="1"/>
        <v>0</v>
      </c>
      <c r="AP67" s="380">
        <f t="shared" si="1"/>
        <v>7.8631290881308242</v>
      </c>
      <c r="AQ67" s="380">
        <f t="shared" si="1"/>
        <v>0</v>
      </c>
      <c r="AR67" s="380">
        <f t="shared" si="1"/>
        <v>0</v>
      </c>
      <c r="AS67" s="380">
        <f t="shared" si="1"/>
        <v>-19.321501051581201</v>
      </c>
      <c r="AT67" s="380">
        <f t="shared" si="1"/>
        <v>0</v>
      </c>
      <c r="AU67" s="380">
        <f t="shared" si="1"/>
        <v>0</v>
      </c>
      <c r="AV67" s="380">
        <f t="shared" si="1"/>
        <v>-38.127659038786277</v>
      </c>
      <c r="AW67" s="380">
        <f t="shared" si="1"/>
        <v>-58.797550143794282</v>
      </c>
      <c r="AX67" s="380">
        <f t="shared" si="1"/>
        <v>0</v>
      </c>
      <c r="AY67" s="380">
        <f t="shared" si="1"/>
        <v>0</v>
      </c>
      <c r="AZ67" s="380">
        <f t="shared" si="1"/>
        <v>0</v>
      </c>
      <c r="BA67" s="380">
        <f t="shared" si="1"/>
        <v>0</v>
      </c>
      <c r="BB67" s="380">
        <f t="shared" si="1"/>
        <v>0</v>
      </c>
      <c r="BC67" s="380">
        <f t="shared" si="1"/>
        <v>0</v>
      </c>
      <c r="BD67" s="380">
        <f t="shared" si="1"/>
        <v>0</v>
      </c>
      <c r="BE67" s="380">
        <f t="shared" si="1"/>
        <v>0</v>
      </c>
      <c r="BF67" s="380">
        <f t="shared" si="1"/>
        <v>0</v>
      </c>
      <c r="BG67" s="380">
        <f t="shared" si="1"/>
        <v>0</v>
      </c>
      <c r="BH67" s="380">
        <f t="shared" si="1"/>
        <v>0</v>
      </c>
      <c r="BI67" s="380">
        <f t="shared" si="1"/>
        <v>-15.346</v>
      </c>
      <c r="BJ67" s="380">
        <f t="shared" si="1"/>
        <v>-15.346</v>
      </c>
      <c r="BK67" s="380">
        <f t="shared" si="1"/>
        <v>0</v>
      </c>
      <c r="BL67" s="380">
        <f t="shared" si="1"/>
        <v>0</v>
      </c>
      <c r="BM67" s="380">
        <f t="shared" si="1"/>
        <v>-60.174384930000002</v>
      </c>
      <c r="BN67" s="380">
        <f t="shared" si="1"/>
        <v>0</v>
      </c>
      <c r="BO67" s="380">
        <f t="shared" si="1"/>
        <v>0</v>
      </c>
      <c r="BP67" s="380">
        <f t="shared" si="1"/>
        <v>-4.6505168799999996</v>
      </c>
      <c r="BQ67" s="380">
        <f t="shared" si="1"/>
        <v>0</v>
      </c>
      <c r="BR67" s="380">
        <f t="shared" si="1"/>
        <v>0</v>
      </c>
      <c r="BS67" s="380">
        <f t="shared" si="1"/>
        <v>-3.5122681299999989</v>
      </c>
      <c r="BT67" s="380">
        <f t="shared" si="1"/>
        <v>0</v>
      </c>
      <c r="BU67" s="380">
        <f t="shared" si="1"/>
        <v>0</v>
      </c>
      <c r="BV67" s="380">
        <f t="shared" si="1"/>
        <v>-18.126370959999999</v>
      </c>
      <c r="BW67" s="380">
        <f>SUM(BW70:BW94)</f>
        <v>-86.463540899999998</v>
      </c>
    </row>
    <row r="68" spans="1:16384" ht="13" hidden="1" outlineLevel="1">
      <c r="A68" s="402" t="s">
        <v>465</v>
      </c>
      <c r="B68" s="382" t="s">
        <v>466</v>
      </c>
      <c r="C68" s="383"/>
      <c r="D68" s="384"/>
      <c r="E68" s="385"/>
      <c r="F68" s="386"/>
      <c r="G68" s="386"/>
      <c r="H68" s="386"/>
      <c r="I68" s="386"/>
      <c r="J68" s="387"/>
      <c r="K68" s="388" t="str">
        <f>$A:$A</f>
        <v>Nature de l'ajustement</v>
      </c>
      <c r="L68" s="388" t="str">
        <f>$B:$B</f>
        <v>Pôle</v>
      </c>
      <c r="M68" s="388" t="s">
        <v>515</v>
      </c>
      <c r="N68" s="388" t="str">
        <f>$A:$A</f>
        <v>Nature de l'ajustement</v>
      </c>
      <c r="O68" s="388" t="str">
        <f>$B:$B</f>
        <v>Pôle</v>
      </c>
      <c r="P68" s="388" t="s">
        <v>515</v>
      </c>
      <c r="Q68" s="388" t="str">
        <f>$A:$A</f>
        <v>Nature de l'ajustement</v>
      </c>
      <c r="R68" s="388" t="str">
        <f>$B:$B</f>
        <v>Pôle</v>
      </c>
      <c r="S68" s="388" t="s">
        <v>515</v>
      </c>
      <c r="T68" s="388" t="str">
        <f>$A:$A</f>
        <v>Nature de l'ajustement</v>
      </c>
      <c r="U68" s="388" t="str">
        <f>$B:$B</f>
        <v>Pôle</v>
      </c>
      <c r="V68" s="388" t="s">
        <v>515</v>
      </c>
      <c r="W68" s="387"/>
      <c r="X68" s="388" t="str">
        <f>$A:$A</f>
        <v>Nature de l'ajustement</v>
      </c>
      <c r="Y68" s="388" t="str">
        <f>$B:$B</f>
        <v>Pôle</v>
      </c>
      <c r="Z68" s="388" t="s">
        <v>515</v>
      </c>
      <c r="AA68" s="388" t="str">
        <f>$A:$A</f>
        <v>Nature de l'ajustement</v>
      </c>
      <c r="AB68" s="388" t="str">
        <f>$B:$B</f>
        <v>Pôle</v>
      </c>
      <c r="AC68" s="388" t="s">
        <v>515</v>
      </c>
      <c r="AD68" s="388" t="str">
        <f>$A:$A</f>
        <v>Nature de l'ajustement</v>
      </c>
      <c r="AE68" s="388" t="str">
        <f>$B:$B</f>
        <v>Pôle</v>
      </c>
      <c r="AF68" s="388" t="s">
        <v>515</v>
      </c>
      <c r="AG68" s="388" t="str">
        <f>$A:$A</f>
        <v>Nature de l'ajustement</v>
      </c>
      <c r="AH68" s="388" t="str">
        <f>$B:$B</f>
        <v>Pôle</v>
      </c>
      <c r="AI68" s="388" t="s">
        <v>515</v>
      </c>
      <c r="AJ68" s="387"/>
      <c r="AK68" s="388" t="str">
        <f>$A:$A</f>
        <v>Nature de l'ajustement</v>
      </c>
      <c r="AL68" s="388" t="str">
        <f>$B:$B</f>
        <v>Pôle</v>
      </c>
      <c r="AM68" s="388" t="s">
        <v>515</v>
      </c>
      <c r="AN68" s="388" t="str">
        <f>$A:$A</f>
        <v>Nature de l'ajustement</v>
      </c>
      <c r="AO68" s="388" t="str">
        <f>$B:$B</f>
        <v>Pôle</v>
      </c>
      <c r="AP68" s="388" t="s">
        <v>515</v>
      </c>
      <c r="AQ68" s="388" t="str">
        <f>$A:$A</f>
        <v>Nature de l'ajustement</v>
      </c>
      <c r="AR68" s="388" t="str">
        <f>$B:$B</f>
        <v>Pôle</v>
      </c>
      <c r="AS68" s="388" t="s">
        <v>515</v>
      </c>
      <c r="AT68" s="388" t="str">
        <f>$A:$A</f>
        <v>Nature de l'ajustement</v>
      </c>
      <c r="AU68" s="388" t="str">
        <f>$B:$B</f>
        <v>Pôle</v>
      </c>
      <c r="AV68" s="388" t="s">
        <v>515</v>
      </c>
      <c r="AW68" s="387"/>
      <c r="AX68" s="388" t="str">
        <f>$A:$A</f>
        <v>Nature de l'ajustement</v>
      </c>
      <c r="AY68" s="388" t="str">
        <f>$B:$B</f>
        <v>Pôle</v>
      </c>
      <c r="AZ68" s="388" t="s">
        <v>515</v>
      </c>
      <c r="BA68" s="388" t="str">
        <f>$A:$A</f>
        <v>Nature de l'ajustement</v>
      </c>
      <c r="BB68" s="388" t="str">
        <f>$B:$B</f>
        <v>Pôle</v>
      </c>
      <c r="BC68" s="388" t="s">
        <v>515</v>
      </c>
      <c r="BD68" s="388" t="str">
        <f>$A:$A</f>
        <v>Nature de l'ajustement</v>
      </c>
      <c r="BE68" s="388" t="str">
        <f>$B:$B</f>
        <v>Pôle</v>
      </c>
      <c r="BF68" s="388" t="s">
        <v>515</v>
      </c>
      <c r="BG68" s="388" t="str">
        <f>$A:$A</f>
        <v>Nature de l'ajustement</v>
      </c>
      <c r="BH68" s="388" t="str">
        <f>$B:$B</f>
        <v>Pôle</v>
      </c>
      <c r="BI68" s="388" t="s">
        <v>515</v>
      </c>
      <c r="BJ68" s="387"/>
      <c r="BK68" s="388" t="str">
        <f>$A:$A</f>
        <v>Nature de l'ajustement</v>
      </c>
      <c r="BL68" s="388" t="str">
        <f>$B:$B</f>
        <v>Pôle</v>
      </c>
      <c r="BM68" s="388" t="s">
        <v>515</v>
      </c>
      <c r="BN68" s="388" t="str">
        <f>$A:$A</f>
        <v>Nature de l'ajustement</v>
      </c>
      <c r="BO68" s="388" t="str">
        <f>$B:$B</f>
        <v>Pôle</v>
      </c>
      <c r="BP68" s="388" t="s">
        <v>515</v>
      </c>
      <c r="BQ68" s="388" t="str">
        <f>$A:$A</f>
        <v>Nature de l'ajustement</v>
      </c>
      <c r="BR68" s="388" t="str">
        <f>$B:$B</f>
        <v>Pôle</v>
      </c>
      <c r="BS68" s="388" t="s">
        <v>515</v>
      </c>
      <c r="BT68" s="388" t="str">
        <f>$A:$A</f>
        <v>Nature de l'ajustement</v>
      </c>
      <c r="BU68" s="388" t="str">
        <f>$B:$B</f>
        <v>Pôle</v>
      </c>
      <c r="BV68" s="388" t="s">
        <v>515</v>
      </c>
      <c r="BW68" s="387"/>
    </row>
    <row r="69" spans="1:16384" ht="13" hidden="1" outlineLevel="1">
      <c r="A69" s="394" t="s">
        <v>527</v>
      </c>
      <c r="B69" s="394" t="s">
        <v>512</v>
      </c>
      <c r="C69" s="383"/>
      <c r="D69" s="384"/>
      <c r="E69" s="385"/>
      <c r="F69" s="386"/>
      <c r="G69" s="386"/>
      <c r="H69" s="386"/>
      <c r="I69" s="386"/>
      <c r="J69" s="387"/>
      <c r="K69" s="390" t="str">
        <f>$A:$A</f>
        <v>Provisions réseau LCL (BPF)</v>
      </c>
      <c r="L69" s="390" t="str">
        <f>$B:$B</f>
        <v>BPF</v>
      </c>
      <c r="M69" s="391" t="str">
        <f>"20"&amp;RIGHT($10:$10,2)&amp;"-T"&amp;MID($10:$10,2,1)</f>
        <v>2016-T1</v>
      </c>
      <c r="N69" s="390" t="str">
        <f>$A:$A</f>
        <v>Provisions réseau LCL (BPF)</v>
      </c>
      <c r="O69" s="390" t="str">
        <f>$B:$B</f>
        <v>BPF</v>
      </c>
      <c r="P69" s="391" t="str">
        <f>"20"&amp;RIGHT($10:$10,2)&amp;"-T"&amp;MID($10:$10,2,1)</f>
        <v>2016-T2</v>
      </c>
      <c r="Q69" s="390" t="str">
        <f>$A:$A</f>
        <v>Provisions réseau LCL (BPF)</v>
      </c>
      <c r="R69" s="390" t="str">
        <f>$B:$B</f>
        <v>BPF</v>
      </c>
      <c r="S69" s="391" t="str">
        <f>"20"&amp;RIGHT($10:$10,2)&amp;"-T"&amp;MID($10:$10,2,1)</f>
        <v>2016-T3</v>
      </c>
      <c r="T69" s="390" t="str">
        <f>$A:$A</f>
        <v>Provisions réseau LCL (BPF)</v>
      </c>
      <c r="U69" s="390" t="str">
        <f>$B:$B</f>
        <v>BPF</v>
      </c>
      <c r="V69" s="391" t="str">
        <f>"20"&amp;RIGHT($10:$10,2)&amp;"-T"&amp;MID($10:$10,2,1)</f>
        <v>2016-T4</v>
      </c>
      <c r="W69" s="387"/>
      <c r="X69" s="390" t="str">
        <f>$A:$A</f>
        <v>Provisions réseau LCL (BPF)</v>
      </c>
      <c r="Y69" s="390" t="str">
        <f>$B:$B</f>
        <v>BPF</v>
      </c>
      <c r="Z69" s="391" t="str">
        <f>"20"&amp;RIGHT($10:$10,2)&amp;"-T"&amp;MID($10:$10,2,1)</f>
        <v>2017-T1</v>
      </c>
      <c r="AA69" s="390" t="str">
        <f>$A:$A</f>
        <v>Provisions réseau LCL (BPF)</v>
      </c>
      <c r="AB69" s="390" t="str">
        <f>$B:$B</f>
        <v>BPF</v>
      </c>
      <c r="AC69" s="391" t="str">
        <f>"20"&amp;RIGHT($10:$10,2)&amp;"-T"&amp;MID($10:$10,2,1)</f>
        <v>2017-T2</v>
      </c>
      <c r="AD69" s="390" t="str">
        <f>$A:$A</f>
        <v>Provisions réseau LCL (BPF)</v>
      </c>
      <c r="AE69" s="390" t="str">
        <f>$B:$B</f>
        <v>BPF</v>
      </c>
      <c r="AF69" s="391" t="str">
        <f>"20"&amp;RIGHT($10:$10,2)&amp;"-T"&amp;MID($10:$10,2,1)</f>
        <v>2017-T3</v>
      </c>
      <c r="AG69" s="390" t="str">
        <f>$A:$A</f>
        <v>Provisions réseau LCL (BPF)</v>
      </c>
      <c r="AH69" s="390" t="str">
        <f>$B:$B</f>
        <v>BPF</v>
      </c>
      <c r="AI69" s="391" t="str">
        <f>"20"&amp;RIGHT($10:$10,2)&amp;"-T"&amp;MID($10:$10,2,1)</f>
        <v>2017-T4</v>
      </c>
      <c r="AJ69" s="387"/>
      <c r="AK69" s="390" t="str">
        <f>$A:$A</f>
        <v>Provisions réseau LCL (BPF)</v>
      </c>
      <c r="AL69" s="390" t="str">
        <f>$B:$B</f>
        <v>BPF</v>
      </c>
      <c r="AM69" s="391" t="str">
        <f>"20"&amp;RIGHT($10:$10,2)&amp;"-T"&amp;MID($10:$10,2,1)</f>
        <v>2018-T1</v>
      </c>
      <c r="AN69" s="390" t="str">
        <f>$A:$A</f>
        <v>Provisions réseau LCL (BPF)</v>
      </c>
      <c r="AO69" s="390" t="str">
        <f>$B:$B</f>
        <v>BPF</v>
      </c>
      <c r="AP69" s="391" t="str">
        <f>"20"&amp;RIGHT($10:$10,2)&amp;"-T"&amp;MID($10:$10,2,1)</f>
        <v>2018-T2</v>
      </c>
      <c r="AQ69" s="390" t="str">
        <f>$A:$A</f>
        <v>Provisions réseau LCL (BPF)</v>
      </c>
      <c r="AR69" s="390" t="str">
        <f>$B:$B</f>
        <v>BPF</v>
      </c>
      <c r="AS69" s="391" t="str">
        <f>"20"&amp;RIGHT($10:$10,2)&amp;"-T"&amp;MID($10:$10,2,1)</f>
        <v>2018-T3</v>
      </c>
      <c r="AT69" s="390" t="str">
        <f>$A:$A</f>
        <v>Provisions réseau LCL (BPF)</v>
      </c>
      <c r="AU69" s="390" t="str">
        <f>$B:$B</f>
        <v>BPF</v>
      </c>
      <c r="AV69" s="391" t="str">
        <f>"20"&amp;RIGHT($10:$10,2)&amp;"-T"&amp;MID($10:$10,2,1)</f>
        <v>2018-T4</v>
      </c>
      <c r="AW69" s="387"/>
      <c r="AX69" s="390" t="str">
        <f>$A:$A</f>
        <v>Provisions réseau LCL (BPF)</v>
      </c>
      <c r="AY69" s="390" t="str">
        <f>$B:$B</f>
        <v>BPF</v>
      </c>
      <c r="AZ69" s="391" t="str">
        <f>"20"&amp;RIGHT($10:$10,2)&amp;"-T"&amp;MID($10:$10,2,1)</f>
        <v>2019-T1</v>
      </c>
      <c r="BA69" s="390" t="str">
        <f>$A:$A</f>
        <v>Provisions réseau LCL (BPF)</v>
      </c>
      <c r="BB69" s="390" t="str">
        <f>$B:$B</f>
        <v>BPF</v>
      </c>
      <c r="BC69" s="391" t="str">
        <f>"20"&amp;RIGHT($10:$10,2)&amp;"-T"&amp;MID($10:$10,2,1)</f>
        <v>2019-T2</v>
      </c>
      <c r="BD69" s="390" t="str">
        <f>$A:$A</f>
        <v>Provisions réseau LCL (BPF)</v>
      </c>
      <c r="BE69" s="390" t="str">
        <f>$B:$B</f>
        <v>BPF</v>
      </c>
      <c r="BF69" s="391" t="str">
        <f>"20"&amp;RIGHT($10:$10,2)&amp;"-T"&amp;MID($10:$10,2,1)</f>
        <v>2019-T3</v>
      </c>
      <c r="BG69" s="390" t="str">
        <f>$A:$A</f>
        <v>Provisions réseau LCL (BPF)</v>
      </c>
      <c r="BH69" s="390" t="str">
        <f>$B:$B</f>
        <v>BPF</v>
      </c>
      <c r="BI69" s="391" t="str">
        <f>"20"&amp;RIGHT($10:$10,2)&amp;"-T"&amp;MID($10:$10,2,1)</f>
        <v>2019-T4</v>
      </c>
      <c r="BJ69" s="387"/>
      <c r="BK69" s="390" t="str">
        <f>$A:$A</f>
        <v>Provisions réseau LCL (BPF)</v>
      </c>
      <c r="BL69" s="390" t="str">
        <f>$B:$B</f>
        <v>BPF</v>
      </c>
      <c r="BM69" s="391" t="str">
        <f>"20"&amp;RIGHT($10:$10,2)&amp;"-T"&amp;MID($10:$10,2,1)</f>
        <v>2020-T1</v>
      </c>
      <c r="BN69" s="390" t="str">
        <f>$A:$A</f>
        <v>Provisions réseau LCL (BPF)</v>
      </c>
      <c r="BO69" s="390" t="str">
        <f>$B:$B</f>
        <v>BPF</v>
      </c>
      <c r="BP69" s="391" t="str">
        <f>"20"&amp;RIGHT($10:$10,2)&amp;"-T"&amp;MID($10:$10,2,1)</f>
        <v>2020-T2</v>
      </c>
      <c r="BQ69" s="390" t="str">
        <f>$A:$A</f>
        <v>Provisions réseau LCL (BPF)</v>
      </c>
      <c r="BR69" s="390" t="str">
        <f>$B:$B</f>
        <v>BPF</v>
      </c>
      <c r="BS69" s="391" t="str">
        <f>"20"&amp;RIGHT($10:$10,2)&amp;"-T"&amp;MID($10:$10,2,1)</f>
        <v>2020-T3</v>
      </c>
      <c r="BT69" s="390" t="str">
        <f>$A:$A</f>
        <v>Provisions réseau LCL (BPF)</v>
      </c>
      <c r="BU69" s="390" t="str">
        <f>$B:$B</f>
        <v>BPF</v>
      </c>
      <c r="BV69" s="391" t="str">
        <f>"20"&amp;RIGHT($10:$10,2)&amp;"-T"&amp;MID($10:$10,2,1)</f>
        <v>2020-T4</v>
      </c>
      <c r="BW69" s="387"/>
    </row>
    <row r="70" spans="1:16384" ht="13" hidden="1">
      <c r="A70" s="403" t="s">
        <v>528</v>
      </c>
      <c r="B70" s="403"/>
      <c r="C70" s="383"/>
      <c r="D70" s="384" t="s">
        <v>484</v>
      </c>
      <c r="E70" s="385" t="s">
        <v>506</v>
      </c>
      <c r="F70" s="386"/>
      <c r="G70" s="386"/>
      <c r="H70" s="386"/>
      <c r="I70" s="386"/>
      <c r="J70" s="387">
        <f>SUM(F70:I70)</f>
        <v>0</v>
      </c>
      <c r="K70" s="405"/>
      <c r="L70" s="405"/>
      <c r="M70" s="405">
        <v>0</v>
      </c>
      <c r="N70" s="393"/>
      <c r="O70" s="393"/>
      <c r="P70" s="393">
        <v>-41</v>
      </c>
      <c r="Q70" s="393"/>
      <c r="R70" s="393"/>
      <c r="S70" s="393">
        <v>0</v>
      </c>
      <c r="T70" s="393"/>
      <c r="U70" s="393"/>
      <c r="V70" s="393">
        <v>0</v>
      </c>
      <c r="W70" s="387">
        <f>SUM(K70:V70)</f>
        <v>-41</v>
      </c>
      <c r="X70" s="393"/>
      <c r="Y70" s="393"/>
      <c r="Z70" s="393">
        <v>0</v>
      </c>
      <c r="AA70" s="393"/>
      <c r="AB70" s="393"/>
      <c r="AC70" s="393">
        <v>0</v>
      </c>
      <c r="AD70" s="393"/>
      <c r="AE70" s="393"/>
      <c r="AF70" s="393">
        <v>0</v>
      </c>
      <c r="AG70" s="393"/>
      <c r="AH70" s="393"/>
      <c r="AI70" s="393">
        <v>0</v>
      </c>
      <c r="AJ70" s="387">
        <f>SUM(X70:AI70)</f>
        <v>0</v>
      </c>
      <c r="AK70" s="393"/>
      <c r="AL70" s="393"/>
      <c r="AM70" s="393">
        <v>0</v>
      </c>
      <c r="AN70" s="393"/>
      <c r="AO70" s="393"/>
      <c r="AP70" s="393">
        <v>0</v>
      </c>
      <c r="AQ70" s="393"/>
      <c r="AR70" s="393"/>
      <c r="AS70" s="393">
        <v>0</v>
      </c>
      <c r="AT70" s="393"/>
      <c r="AU70" s="393"/>
      <c r="AV70" s="393">
        <v>0</v>
      </c>
      <c r="AW70" s="387">
        <f>SUM(AK70:AV70)</f>
        <v>0</v>
      </c>
      <c r="AX70" s="393"/>
      <c r="AY70" s="393"/>
      <c r="AZ70" s="393">
        <v>0</v>
      </c>
      <c r="BA70" s="393"/>
      <c r="BB70" s="393"/>
      <c r="BC70" s="393">
        <v>0</v>
      </c>
      <c r="BD70" s="393"/>
      <c r="BE70" s="393"/>
      <c r="BF70" s="393">
        <v>0</v>
      </c>
      <c r="BG70" s="393"/>
      <c r="BH70" s="393"/>
      <c r="BI70" s="393">
        <v>0</v>
      </c>
      <c r="BJ70" s="387">
        <f>SUM(AX70:BI70)</f>
        <v>0</v>
      </c>
      <c r="BK70" s="393"/>
      <c r="BL70" s="393"/>
      <c r="BM70" s="393">
        <v>0</v>
      </c>
      <c r="BN70" s="393"/>
      <c r="BO70" s="393"/>
      <c r="BP70" s="393">
        <v>0</v>
      </c>
      <c r="BQ70" s="393"/>
      <c r="BR70" s="393"/>
      <c r="BS70" s="393">
        <v>0</v>
      </c>
      <c r="BT70" s="393"/>
      <c r="BU70" s="393"/>
      <c r="BV70" s="393">
        <v>0</v>
      </c>
      <c r="BW70" s="387">
        <f>SUM(BK70:BV70)</f>
        <v>0</v>
      </c>
    </row>
    <row r="71" spans="1:16384" ht="13" hidden="1" outlineLevel="1">
      <c r="A71" s="402" t="s">
        <v>465</v>
      </c>
      <c r="B71" s="382" t="s">
        <v>466</v>
      </c>
      <c r="C71" s="383"/>
      <c r="D71" s="384"/>
      <c r="E71" s="385"/>
      <c r="F71" s="386"/>
      <c r="G71" s="386"/>
      <c r="H71" s="386"/>
      <c r="I71" s="386"/>
      <c r="J71" s="387"/>
      <c r="K71" s="388" t="str">
        <f>$A:$A</f>
        <v>Nature de l'ajustement</v>
      </c>
      <c r="L71" s="388" t="str">
        <f>$B:$B</f>
        <v>Pôle</v>
      </c>
      <c r="M71" s="388" t="s">
        <v>515</v>
      </c>
      <c r="N71" s="388" t="str">
        <f>$A:$A</f>
        <v>Nature de l'ajustement</v>
      </c>
      <c r="O71" s="388" t="str">
        <f>$B:$B</f>
        <v>Pôle</v>
      </c>
      <c r="P71" s="388" t="s">
        <v>515</v>
      </c>
      <c r="Q71" s="388" t="str">
        <f>$A:$A</f>
        <v>Nature de l'ajustement</v>
      </c>
      <c r="R71" s="388" t="str">
        <f>$B:$B</f>
        <v>Pôle</v>
      </c>
      <c r="S71" s="388" t="s">
        <v>515</v>
      </c>
      <c r="T71" s="388" t="str">
        <f>$A:$A</f>
        <v>Nature de l'ajustement</v>
      </c>
      <c r="U71" s="388" t="str">
        <f>$B:$B</f>
        <v>Pôle</v>
      </c>
      <c r="V71" s="388" t="s">
        <v>515</v>
      </c>
      <c r="W71" s="387"/>
      <c r="X71" s="388" t="str">
        <f>$A:$A</f>
        <v>Nature de l'ajustement</v>
      </c>
      <c r="Y71" s="388" t="str">
        <f>$B:$B</f>
        <v>Pôle</v>
      </c>
      <c r="Z71" s="388" t="s">
        <v>515</v>
      </c>
      <c r="AA71" s="388" t="str">
        <f>$A:$A</f>
        <v>Nature de l'ajustement</v>
      </c>
      <c r="AB71" s="388" t="str">
        <f>$B:$B</f>
        <v>Pôle</v>
      </c>
      <c r="AC71" s="388" t="s">
        <v>515</v>
      </c>
      <c r="AD71" s="388" t="str">
        <f>$A:$A</f>
        <v>Nature de l'ajustement</v>
      </c>
      <c r="AE71" s="388" t="str">
        <f>$B:$B</f>
        <v>Pôle</v>
      </c>
      <c r="AF71" s="388" t="s">
        <v>515</v>
      </c>
      <c r="AG71" s="388" t="str">
        <f>$A:$A</f>
        <v>Nature de l'ajustement</v>
      </c>
      <c r="AH71" s="388" t="str">
        <f>$B:$B</f>
        <v>Pôle</v>
      </c>
      <c r="AI71" s="388" t="s">
        <v>515</v>
      </c>
      <c r="AJ71" s="387"/>
      <c r="AK71" s="388" t="str">
        <f>$A:$A</f>
        <v>Nature de l'ajustement</v>
      </c>
      <c r="AL71" s="388" t="str">
        <f>$B:$B</f>
        <v>Pôle</v>
      </c>
      <c r="AM71" s="388" t="s">
        <v>515</v>
      </c>
      <c r="AN71" s="388" t="str">
        <f>$A:$A</f>
        <v>Nature de l'ajustement</v>
      </c>
      <c r="AO71" s="388" t="str">
        <f>$B:$B</f>
        <v>Pôle</v>
      </c>
      <c r="AP71" s="388" t="s">
        <v>515</v>
      </c>
      <c r="AQ71" s="388" t="str">
        <f>$A:$A</f>
        <v>Nature de l'ajustement</v>
      </c>
      <c r="AR71" s="388" t="str">
        <f>$B:$B</f>
        <v>Pôle</v>
      </c>
      <c r="AS71" s="388" t="s">
        <v>515</v>
      </c>
      <c r="AT71" s="388" t="str">
        <f>$A:$A</f>
        <v>Nature de l'ajustement</v>
      </c>
      <c r="AU71" s="388" t="str">
        <f>$B:$B</f>
        <v>Pôle</v>
      </c>
      <c r="AV71" s="388" t="s">
        <v>515</v>
      </c>
      <c r="AW71" s="387"/>
      <c r="AX71" s="388" t="str">
        <f>$A:$A</f>
        <v>Nature de l'ajustement</v>
      </c>
      <c r="AY71" s="388" t="str">
        <f>$B:$B</f>
        <v>Pôle</v>
      </c>
      <c r="AZ71" s="388" t="s">
        <v>515</v>
      </c>
      <c r="BA71" s="388" t="str">
        <f>$A:$A</f>
        <v>Nature de l'ajustement</v>
      </c>
      <c r="BB71" s="388" t="str">
        <f>$B:$B</f>
        <v>Pôle</v>
      </c>
      <c r="BC71" s="388" t="s">
        <v>515</v>
      </c>
      <c r="BD71" s="388" t="str">
        <f>$A:$A</f>
        <v>Nature de l'ajustement</v>
      </c>
      <c r="BE71" s="388" t="str">
        <f>$B:$B</f>
        <v>Pôle</v>
      </c>
      <c r="BF71" s="388" t="s">
        <v>515</v>
      </c>
      <c r="BG71" s="388" t="str">
        <f>$A:$A</f>
        <v>Nature de l'ajustement</v>
      </c>
      <c r="BH71" s="388" t="str">
        <f>$B:$B</f>
        <v>Pôle</v>
      </c>
      <c r="BI71" s="388" t="s">
        <v>515</v>
      </c>
      <c r="BJ71" s="387"/>
      <c r="BK71" s="388" t="str">
        <f>$A:$A</f>
        <v>Nature de l'ajustement</v>
      </c>
      <c r="BL71" s="388" t="str">
        <f>$B:$B</f>
        <v>Pôle</v>
      </c>
      <c r="BM71" s="388" t="s">
        <v>515</v>
      </c>
      <c r="BN71" s="388" t="str">
        <f>$A:$A</f>
        <v>Nature de l'ajustement</v>
      </c>
      <c r="BO71" s="388" t="str">
        <f>$B:$B</f>
        <v>Pôle</v>
      </c>
      <c r="BP71" s="388" t="s">
        <v>515</v>
      </c>
      <c r="BQ71" s="388" t="str">
        <f>$A:$A</f>
        <v>Nature de l'ajustement</v>
      </c>
      <c r="BR71" s="388" t="str">
        <f>$B:$B</f>
        <v>Pôle</v>
      </c>
      <c r="BS71" s="388" t="s">
        <v>515</v>
      </c>
      <c r="BT71" s="388" t="str">
        <f>$A:$A</f>
        <v>Nature de l'ajustement</v>
      </c>
      <c r="BU71" s="388" t="str">
        <f>$B:$B</f>
        <v>Pôle</v>
      </c>
      <c r="BV71" s="388" t="s">
        <v>515</v>
      </c>
      <c r="BW71" s="387"/>
    </row>
    <row r="72" spans="1:16384" ht="13" hidden="1" outlineLevel="1">
      <c r="A72" s="394" t="s">
        <v>529</v>
      </c>
      <c r="B72" s="394" t="s">
        <v>513</v>
      </c>
      <c r="C72" s="383"/>
      <c r="D72" s="384"/>
      <c r="E72" s="385"/>
      <c r="F72" s="386"/>
      <c r="G72" s="386"/>
      <c r="H72" s="386"/>
      <c r="I72" s="386"/>
      <c r="J72" s="387"/>
      <c r="K72" s="390" t="str">
        <f>$A:$A</f>
        <v>Plan d'adaptation de Groupe Cariparma (BPI)</v>
      </c>
      <c r="L72" s="390" t="str">
        <f>$B:$B</f>
        <v>BPI</v>
      </c>
      <c r="M72" s="391" t="str">
        <f>"20"&amp;RIGHT($10:$10,2)&amp;"-T"&amp;MID($10:$10,2,1)</f>
        <v>2016-T1</v>
      </c>
      <c r="N72" s="390" t="str">
        <f>$A:$A</f>
        <v>Plan d'adaptation de Groupe Cariparma (BPI)</v>
      </c>
      <c r="O72" s="390" t="str">
        <f>$B:$B</f>
        <v>BPI</v>
      </c>
      <c r="P72" s="391" t="str">
        <f>"20"&amp;RIGHT($10:$10,2)&amp;"-T"&amp;MID($10:$10,2,1)</f>
        <v>2016-T2</v>
      </c>
      <c r="Q72" s="390" t="str">
        <f>$A:$A</f>
        <v>Plan d'adaptation de Groupe Cariparma (BPI)</v>
      </c>
      <c r="R72" s="390" t="str">
        <f>$B:$B</f>
        <v>BPI</v>
      </c>
      <c r="S72" s="391" t="str">
        <f>"20"&amp;RIGHT($10:$10,2)&amp;"-T"&amp;MID($10:$10,2,1)</f>
        <v>2016-T3</v>
      </c>
      <c r="T72" s="390" t="str">
        <f>$A:$A</f>
        <v>Plan d'adaptation de Groupe Cariparma (BPI)</v>
      </c>
      <c r="U72" s="390" t="str">
        <f>$B:$B</f>
        <v>BPI</v>
      </c>
      <c r="V72" s="391" t="str">
        <f>"20"&amp;RIGHT($10:$10,2)&amp;"-T"&amp;MID($10:$10,2,1)</f>
        <v>2016-T4</v>
      </c>
      <c r="W72" s="387"/>
      <c r="X72" s="390" t="str">
        <f>$A:$A</f>
        <v>Plan d'adaptation de Groupe Cariparma (BPI)</v>
      </c>
      <c r="Y72" s="390" t="str">
        <f>$B:$B</f>
        <v>BPI</v>
      </c>
      <c r="Z72" s="391" t="str">
        <f>"20"&amp;RIGHT($10:$10,2)&amp;"-T"&amp;MID($10:$10,2,1)</f>
        <v>2017-T1</v>
      </c>
      <c r="AA72" s="390" t="str">
        <f>$A:$A</f>
        <v>Plan d'adaptation de Groupe Cariparma (BPI)</v>
      </c>
      <c r="AB72" s="390" t="str">
        <f>$B:$B</f>
        <v>BPI</v>
      </c>
      <c r="AC72" s="391" t="str">
        <f>"20"&amp;RIGHT($10:$10,2)&amp;"-T"&amp;MID($10:$10,2,1)</f>
        <v>2017-T2</v>
      </c>
      <c r="AD72" s="390" t="str">
        <f>$A:$A</f>
        <v>Plan d'adaptation de Groupe Cariparma (BPI)</v>
      </c>
      <c r="AE72" s="390" t="str">
        <f>$B:$B</f>
        <v>BPI</v>
      </c>
      <c r="AF72" s="391" t="str">
        <f>"20"&amp;RIGHT($10:$10,2)&amp;"-T"&amp;MID($10:$10,2,1)</f>
        <v>2017-T3</v>
      </c>
      <c r="AG72" s="390" t="str">
        <f>$A:$A</f>
        <v>Plan d'adaptation de Groupe Cariparma (BPI)</v>
      </c>
      <c r="AH72" s="390" t="str">
        <f>$B:$B</f>
        <v>BPI</v>
      </c>
      <c r="AI72" s="391" t="str">
        <f>"20"&amp;RIGHT($10:$10,2)&amp;"-T"&amp;MID($10:$10,2,1)</f>
        <v>2017-T4</v>
      </c>
      <c r="AJ72" s="387"/>
      <c r="AK72" s="390" t="str">
        <f>$A:$A</f>
        <v>Plan d'adaptation de Groupe Cariparma (BPI)</v>
      </c>
      <c r="AL72" s="390" t="str">
        <f>$B:$B</f>
        <v>BPI</v>
      </c>
      <c r="AM72" s="391" t="str">
        <f>"20"&amp;RIGHT($10:$10,2)&amp;"-T"&amp;MID($10:$10,2,1)</f>
        <v>2018-T1</v>
      </c>
      <c r="AN72" s="390" t="str">
        <f>$A:$A</f>
        <v>Plan d'adaptation de Groupe Cariparma (BPI)</v>
      </c>
      <c r="AO72" s="390" t="str">
        <f>$B:$B</f>
        <v>BPI</v>
      </c>
      <c r="AP72" s="391" t="str">
        <f>"20"&amp;RIGHT($10:$10,2)&amp;"-T"&amp;MID($10:$10,2,1)</f>
        <v>2018-T2</v>
      </c>
      <c r="AQ72" s="390" t="str">
        <f>$A:$A</f>
        <v>Plan d'adaptation de Groupe Cariparma (BPI)</v>
      </c>
      <c r="AR72" s="390" t="str">
        <f>$B:$B</f>
        <v>BPI</v>
      </c>
      <c r="AS72" s="391" t="str">
        <f>"20"&amp;RIGHT($10:$10,2)&amp;"-T"&amp;MID($10:$10,2,1)</f>
        <v>2018-T3</v>
      </c>
      <c r="AT72" s="390" t="str">
        <f>$A:$A</f>
        <v>Plan d'adaptation de Groupe Cariparma (BPI)</v>
      </c>
      <c r="AU72" s="390" t="str">
        <f>$B:$B</f>
        <v>BPI</v>
      </c>
      <c r="AV72" s="391" t="str">
        <f>"20"&amp;RIGHT($10:$10,2)&amp;"-T"&amp;MID($10:$10,2,1)</f>
        <v>2018-T4</v>
      </c>
      <c r="AW72" s="387"/>
      <c r="AX72" s="390" t="str">
        <f>$A:$A</f>
        <v>Plan d'adaptation de Groupe Cariparma (BPI)</v>
      </c>
      <c r="AY72" s="390" t="str">
        <f>$B:$B</f>
        <v>BPI</v>
      </c>
      <c r="AZ72" s="391" t="str">
        <f>"20"&amp;RIGHT($10:$10,2)&amp;"-T"&amp;MID($10:$10,2,1)</f>
        <v>2019-T1</v>
      </c>
      <c r="BA72" s="390" t="str">
        <f>$A:$A</f>
        <v>Plan d'adaptation de Groupe Cariparma (BPI)</v>
      </c>
      <c r="BB72" s="390" t="str">
        <f>$B:$B</f>
        <v>BPI</v>
      </c>
      <c r="BC72" s="391" t="str">
        <f>"20"&amp;RIGHT($10:$10,2)&amp;"-T"&amp;MID($10:$10,2,1)</f>
        <v>2019-T2</v>
      </c>
      <c r="BD72" s="390" t="str">
        <f>$A:$A</f>
        <v>Plan d'adaptation de Groupe Cariparma (BPI)</v>
      </c>
      <c r="BE72" s="390" t="str">
        <f>$B:$B</f>
        <v>BPI</v>
      </c>
      <c r="BF72" s="391" t="str">
        <f>"20"&amp;RIGHT($10:$10,2)&amp;"-T"&amp;MID($10:$10,2,1)</f>
        <v>2019-T3</v>
      </c>
      <c r="BG72" s="390" t="str">
        <f>$A:$A</f>
        <v>Plan d'adaptation de Groupe Cariparma (BPI)</v>
      </c>
      <c r="BH72" s="390" t="str">
        <f>$B:$B</f>
        <v>BPI</v>
      </c>
      <c r="BI72" s="391" t="str">
        <f>"20"&amp;RIGHT($10:$10,2)&amp;"-T"&amp;MID($10:$10,2,1)</f>
        <v>2019-T4</v>
      </c>
      <c r="BJ72" s="387"/>
      <c r="BK72" s="390" t="str">
        <f>$A:$A</f>
        <v>Plan d'adaptation de Groupe Cariparma (BPI)</v>
      </c>
      <c r="BL72" s="390" t="str">
        <f>$B:$B</f>
        <v>BPI</v>
      </c>
      <c r="BM72" s="391" t="str">
        <f>"20"&amp;RIGHT($10:$10,2)&amp;"-T"&amp;MID($10:$10,2,1)</f>
        <v>2020-T1</v>
      </c>
      <c r="BN72" s="390" t="str">
        <f>$A:$A</f>
        <v>Plan d'adaptation de Groupe Cariparma (BPI)</v>
      </c>
      <c r="BO72" s="390" t="str">
        <f>$B:$B</f>
        <v>BPI</v>
      </c>
      <c r="BP72" s="391" t="str">
        <f>"20"&amp;RIGHT($10:$10,2)&amp;"-T"&amp;MID($10:$10,2,1)</f>
        <v>2020-T2</v>
      </c>
      <c r="BQ72" s="390" t="str">
        <f>$A:$A</f>
        <v>Plan d'adaptation de Groupe Cariparma (BPI)</v>
      </c>
      <c r="BR72" s="390" t="str">
        <f>$B:$B</f>
        <v>BPI</v>
      </c>
      <c r="BS72" s="391" t="str">
        <f>"20"&amp;RIGHT($10:$10,2)&amp;"-T"&amp;MID($10:$10,2,1)</f>
        <v>2020-T3</v>
      </c>
      <c r="BT72" s="390" t="str">
        <f>$A:$A</f>
        <v>Plan d'adaptation de Groupe Cariparma (BPI)</v>
      </c>
      <c r="BU72" s="390" t="str">
        <f>$B:$B</f>
        <v>BPI</v>
      </c>
      <c r="BV72" s="391" t="str">
        <f>"20"&amp;RIGHT($10:$10,2)&amp;"-T"&amp;MID($10:$10,2,1)</f>
        <v>2020-T4</v>
      </c>
      <c r="BW72" s="387"/>
    </row>
    <row r="73" spans="1:16384" ht="13" hidden="1">
      <c r="A73" s="403" t="s">
        <v>528</v>
      </c>
      <c r="B73" s="403"/>
      <c r="C73" s="383"/>
      <c r="D73" s="384" t="s">
        <v>485</v>
      </c>
      <c r="E73" s="385" t="s">
        <v>507</v>
      </c>
      <c r="F73" s="386"/>
      <c r="G73" s="386"/>
      <c r="H73" s="386"/>
      <c r="I73" s="386"/>
      <c r="J73" s="387">
        <f>SUM(F73:I73)</f>
        <v>0</v>
      </c>
      <c r="K73" s="405"/>
      <c r="L73" s="405"/>
      <c r="M73" s="405">
        <v>0</v>
      </c>
      <c r="N73" s="393"/>
      <c r="O73" s="393"/>
      <c r="P73" s="393">
        <v>0</v>
      </c>
      <c r="Q73" s="393"/>
      <c r="R73" s="393"/>
      <c r="S73" s="393">
        <v>0</v>
      </c>
      <c r="T73" s="393"/>
      <c r="U73" s="393"/>
      <c r="V73" s="393">
        <v>-51</v>
      </c>
      <c r="W73" s="387">
        <f>SUM(K73:V73)</f>
        <v>-51</v>
      </c>
      <c r="X73" s="393"/>
      <c r="Y73" s="393"/>
      <c r="Z73" s="393">
        <v>0</v>
      </c>
      <c r="AA73" s="393"/>
      <c r="AB73" s="393"/>
      <c r="AC73" s="393">
        <v>0</v>
      </c>
      <c r="AD73" s="393"/>
      <c r="AE73" s="393"/>
      <c r="AF73" s="393">
        <v>0</v>
      </c>
      <c r="AG73" s="393"/>
      <c r="AH73" s="393"/>
      <c r="AI73" s="393">
        <v>0</v>
      </c>
      <c r="AJ73" s="387">
        <f>SUM(X73:AI73)</f>
        <v>0</v>
      </c>
      <c r="AK73" s="393"/>
      <c r="AL73" s="393"/>
      <c r="AM73" s="393">
        <v>0</v>
      </c>
      <c r="AN73" s="393"/>
      <c r="AO73" s="393"/>
      <c r="AP73" s="393">
        <v>0</v>
      </c>
      <c r="AQ73" s="393"/>
      <c r="AR73" s="393"/>
      <c r="AS73" s="393">
        <v>0</v>
      </c>
      <c r="AT73" s="393"/>
      <c r="AU73" s="393"/>
      <c r="AV73" s="393">
        <v>0</v>
      </c>
      <c r="AW73" s="387">
        <f>SUM(AK73:AV73)</f>
        <v>0</v>
      </c>
      <c r="AX73" s="393"/>
      <c r="AY73" s="393"/>
      <c r="AZ73" s="393">
        <v>0</v>
      </c>
      <c r="BA73" s="393"/>
      <c r="BB73" s="393"/>
      <c r="BC73" s="393">
        <v>0</v>
      </c>
      <c r="BD73" s="393"/>
      <c r="BE73" s="393"/>
      <c r="BF73" s="393">
        <v>0</v>
      </c>
      <c r="BG73" s="393"/>
      <c r="BH73" s="393"/>
      <c r="BI73" s="393">
        <v>0</v>
      </c>
      <c r="BJ73" s="387">
        <f>SUM(AX73:BI73)</f>
        <v>0</v>
      </c>
      <c r="BK73" s="393"/>
      <c r="BL73" s="393"/>
      <c r="BM73" s="393">
        <v>0</v>
      </c>
      <c r="BN73" s="393"/>
      <c r="BO73" s="393"/>
      <c r="BP73" s="393">
        <v>0</v>
      </c>
      <c r="BQ73" s="393"/>
      <c r="BR73" s="393"/>
      <c r="BS73" s="393">
        <v>0</v>
      </c>
      <c r="BT73" s="393"/>
      <c r="BU73" s="393"/>
      <c r="BV73" s="393">
        <v>0</v>
      </c>
      <c r="BW73" s="387">
        <f>SUM(BK73:BV73)</f>
        <v>0</v>
      </c>
    </row>
    <row r="74" spans="1:16384" ht="13" hidden="1" outlineLevel="1">
      <c r="A74" s="402" t="s">
        <v>465</v>
      </c>
      <c r="B74" s="382" t="s">
        <v>466</v>
      </c>
      <c r="C74" s="383"/>
      <c r="D74" s="384"/>
      <c r="E74" s="385"/>
      <c r="F74" s="386"/>
      <c r="G74" s="386"/>
      <c r="H74" s="386"/>
      <c r="I74" s="386"/>
      <c r="J74" s="387"/>
      <c r="K74" s="388" t="str">
        <f>$A:$A</f>
        <v>Nature de l'ajustement</v>
      </c>
      <c r="L74" s="388" t="str">
        <f>$B:$B</f>
        <v>Pôle</v>
      </c>
      <c r="M74" s="388" t="s">
        <v>515</v>
      </c>
      <c r="N74" s="388" t="str">
        <f>$A:$A</f>
        <v>Nature de l'ajustement</v>
      </c>
      <c r="O74" s="388" t="str">
        <f>$B:$B</f>
        <v>Pôle</v>
      </c>
      <c r="P74" s="388" t="s">
        <v>515</v>
      </c>
      <c r="Q74" s="388" t="str">
        <f>$A:$A</f>
        <v>Nature de l'ajustement</v>
      </c>
      <c r="R74" s="388" t="str">
        <f>$B:$B</f>
        <v>Pôle</v>
      </c>
      <c r="S74" s="388" t="s">
        <v>515</v>
      </c>
      <c r="T74" s="388" t="str">
        <f>$A:$A</f>
        <v>Nature de l'ajustement</v>
      </c>
      <c r="U74" s="388" t="str">
        <f>$B:$B</f>
        <v>Pôle</v>
      </c>
      <c r="V74" s="388" t="s">
        <v>515</v>
      </c>
      <c r="W74" s="387"/>
      <c r="X74" s="388" t="str">
        <f>$A:$A</f>
        <v>Nature de l'ajustement</v>
      </c>
      <c r="Y74" s="388" t="str">
        <f>$B:$B</f>
        <v>Pôle</v>
      </c>
      <c r="Z74" s="388" t="s">
        <v>515</v>
      </c>
      <c r="AA74" s="388" t="str">
        <f>$A:$A</f>
        <v>Nature de l'ajustement</v>
      </c>
      <c r="AB74" s="388" t="str">
        <f>$B:$B</f>
        <v>Pôle</v>
      </c>
      <c r="AC74" s="388" t="s">
        <v>515</v>
      </c>
      <c r="AD74" s="388" t="str">
        <f>$A:$A</f>
        <v>Nature de l'ajustement</v>
      </c>
      <c r="AE74" s="388" t="str">
        <f>$B:$B</f>
        <v>Pôle</v>
      </c>
      <c r="AF74" s="388" t="s">
        <v>515</v>
      </c>
      <c r="AG74" s="388" t="str">
        <f>$A:$A</f>
        <v>Nature de l'ajustement</v>
      </c>
      <c r="AH74" s="388" t="str">
        <f>$B:$B</f>
        <v>Pôle</v>
      </c>
      <c r="AI74" s="388" t="s">
        <v>515</v>
      </c>
      <c r="AJ74" s="387"/>
      <c r="AK74" s="388" t="str">
        <f>$A:$A</f>
        <v>Nature de l'ajustement</v>
      </c>
      <c r="AL74" s="388" t="str">
        <f>$B:$B</f>
        <v>Pôle</v>
      </c>
      <c r="AM74" s="388" t="s">
        <v>515</v>
      </c>
      <c r="AN74" s="388" t="str">
        <f>$A:$A</f>
        <v>Nature de l'ajustement</v>
      </c>
      <c r="AO74" s="388" t="str">
        <f>$B:$B</f>
        <v>Pôle</v>
      </c>
      <c r="AP74" s="388" t="s">
        <v>515</v>
      </c>
      <c r="AQ74" s="388" t="str">
        <f>$A:$A</f>
        <v>Nature de l'ajustement</v>
      </c>
      <c r="AR74" s="388" t="str">
        <f>$B:$B</f>
        <v>Pôle</v>
      </c>
      <c r="AS74" s="388" t="s">
        <v>515</v>
      </c>
      <c r="AT74" s="388" t="str">
        <f>$A:$A</f>
        <v>Nature de l'ajustement</v>
      </c>
      <c r="AU74" s="388" t="str">
        <f>$B:$B</f>
        <v>Pôle</v>
      </c>
      <c r="AV74" s="388" t="s">
        <v>515</v>
      </c>
      <c r="AW74" s="387"/>
      <c r="AX74" s="388" t="str">
        <f>$A:$A</f>
        <v>Nature de l'ajustement</v>
      </c>
      <c r="AY74" s="388" t="str">
        <f>$B:$B</f>
        <v>Pôle</v>
      </c>
      <c r="AZ74" s="388" t="s">
        <v>515</v>
      </c>
      <c r="BA74" s="388" t="str">
        <f>$A:$A</f>
        <v>Nature de l'ajustement</v>
      </c>
      <c r="BB74" s="388" t="str">
        <f>$B:$B</f>
        <v>Pôle</v>
      </c>
      <c r="BC74" s="388" t="s">
        <v>515</v>
      </c>
      <c r="BD74" s="388" t="str">
        <f>$A:$A</f>
        <v>Nature de l'ajustement</v>
      </c>
      <c r="BE74" s="388" t="str">
        <f>$B:$B</f>
        <v>Pôle</v>
      </c>
      <c r="BF74" s="388" t="s">
        <v>515</v>
      </c>
      <c r="BG74" s="388" t="str">
        <f>$A:$A</f>
        <v>Nature de l'ajustement</v>
      </c>
      <c r="BH74" s="388" t="str">
        <f>$B:$B</f>
        <v>Pôle</v>
      </c>
      <c r="BI74" s="388" t="s">
        <v>515</v>
      </c>
      <c r="BJ74" s="387"/>
      <c r="BK74" s="388" t="str">
        <f>$A:$A</f>
        <v>Nature de l'ajustement</v>
      </c>
      <c r="BL74" s="388" t="str">
        <f>$B:$B</f>
        <v>Pôle</v>
      </c>
      <c r="BM74" s="388" t="s">
        <v>515</v>
      </c>
      <c r="BN74" s="388" t="str">
        <f>$A:$A</f>
        <v>Nature de l'ajustement</v>
      </c>
      <c r="BO74" s="388" t="str">
        <f>$B:$B</f>
        <v>Pôle</v>
      </c>
      <c r="BP74" s="388" t="s">
        <v>515</v>
      </c>
      <c r="BQ74" s="388" t="str">
        <f>$A:$A</f>
        <v>Nature de l'ajustement</v>
      </c>
      <c r="BR74" s="388" t="str">
        <f>$B:$B</f>
        <v>Pôle</v>
      </c>
      <c r="BS74" s="388" t="s">
        <v>515</v>
      </c>
      <c r="BT74" s="388" t="str">
        <f>$A:$A</f>
        <v>Nature de l'ajustement</v>
      </c>
      <c r="BU74" s="388" t="str">
        <f>$B:$B</f>
        <v>Pôle</v>
      </c>
      <c r="BV74" s="388" t="s">
        <v>515</v>
      </c>
      <c r="BW74" s="387"/>
    </row>
    <row r="75" spans="1:16384" ht="13" hidden="1" outlineLevel="1">
      <c r="A75" s="394" t="s">
        <v>530</v>
      </c>
      <c r="B75" s="394" t="s">
        <v>513</v>
      </c>
      <c r="C75" s="383"/>
      <c r="D75" s="384"/>
      <c r="E75" s="385"/>
      <c r="F75" s="386"/>
      <c r="G75" s="386"/>
      <c r="H75" s="386"/>
      <c r="I75" s="386"/>
      <c r="J75" s="387"/>
      <c r="K75" s="390" t="str">
        <f>$A:$A</f>
        <v>Coûts d'intégration 3 banques italiennes (BPI)</v>
      </c>
      <c r="L75" s="390" t="str">
        <f>$B:$B</f>
        <v>BPI</v>
      </c>
      <c r="M75" s="391" t="str">
        <f>"20"&amp;RIGHT($10:$10,2)&amp;"-T"&amp;MID($10:$10,2,1)</f>
        <v>2016-T1</v>
      </c>
      <c r="N75" s="390" t="str">
        <f>$A:$A</f>
        <v>Coûts d'intégration 3 banques italiennes (BPI)</v>
      </c>
      <c r="O75" s="390" t="str">
        <f>$B:$B</f>
        <v>BPI</v>
      </c>
      <c r="P75" s="391" t="str">
        <f>"20"&amp;RIGHT($10:$10,2)&amp;"-T"&amp;MID($10:$10,2,1)</f>
        <v>2016-T2</v>
      </c>
      <c r="Q75" s="390" t="str">
        <f>$A:$A</f>
        <v>Coûts d'intégration 3 banques italiennes (BPI)</v>
      </c>
      <c r="R75" s="390" t="str">
        <f>$B:$B</f>
        <v>BPI</v>
      </c>
      <c r="S75" s="391" t="str">
        <f>"20"&amp;RIGHT($10:$10,2)&amp;"-T"&amp;MID($10:$10,2,1)</f>
        <v>2016-T3</v>
      </c>
      <c r="T75" s="390" t="str">
        <f>$A:$A</f>
        <v>Coûts d'intégration 3 banques italiennes (BPI)</v>
      </c>
      <c r="U75" s="390" t="str">
        <f>$B:$B</f>
        <v>BPI</v>
      </c>
      <c r="V75" s="391" t="str">
        <f>"20"&amp;RIGHT($10:$10,2)&amp;"-T"&amp;MID($10:$10,2,1)</f>
        <v>2016-T4</v>
      </c>
      <c r="W75" s="387"/>
      <c r="X75" s="390" t="str">
        <f>$A:$A</f>
        <v>Coûts d'intégration 3 banques italiennes (BPI)</v>
      </c>
      <c r="Y75" s="390" t="str">
        <f>$B:$B</f>
        <v>BPI</v>
      </c>
      <c r="Z75" s="391" t="str">
        <f>"20"&amp;RIGHT($10:$10,2)&amp;"-T"&amp;MID($10:$10,2,1)</f>
        <v>2017-T1</v>
      </c>
      <c r="AA75" s="390" t="str">
        <f>$A:$A</f>
        <v>Coûts d'intégration 3 banques italiennes (BPI)</v>
      </c>
      <c r="AB75" s="390" t="str">
        <f>$B:$B</f>
        <v>BPI</v>
      </c>
      <c r="AC75" s="391" t="str">
        <f>"20"&amp;RIGHT($10:$10,2)&amp;"-T"&amp;MID($10:$10,2,1)</f>
        <v>2017-T2</v>
      </c>
      <c r="AD75" s="390" t="str">
        <f>$A:$A</f>
        <v>Coûts d'intégration 3 banques italiennes (BPI)</v>
      </c>
      <c r="AE75" s="390" t="str">
        <f>$B:$B</f>
        <v>BPI</v>
      </c>
      <c r="AF75" s="391" t="str">
        <f>"20"&amp;RIGHT($10:$10,2)&amp;"-T"&amp;MID($10:$10,2,1)</f>
        <v>2017-T3</v>
      </c>
      <c r="AG75" s="390" t="str">
        <f>$A:$A</f>
        <v>Coûts d'intégration 3 banques italiennes (BPI)</v>
      </c>
      <c r="AH75" s="390" t="str">
        <f>$B:$B</f>
        <v>BPI</v>
      </c>
      <c r="AI75" s="391" t="str">
        <f>"20"&amp;RIGHT($10:$10,2)&amp;"-T"&amp;MID($10:$10,2,1)</f>
        <v>2017-T4</v>
      </c>
      <c r="AJ75" s="387"/>
      <c r="AK75" s="390" t="str">
        <f>$A:$A</f>
        <v>Coûts d'intégration 3 banques italiennes (BPI)</v>
      </c>
      <c r="AL75" s="390" t="str">
        <f>$B:$B</f>
        <v>BPI</v>
      </c>
      <c r="AM75" s="391" t="str">
        <f>"20"&amp;RIGHT($10:$10,2)&amp;"-T"&amp;MID($10:$10,2,1)</f>
        <v>2018-T1</v>
      </c>
      <c r="AN75" s="390" t="str">
        <f>$A:$A</f>
        <v>Coûts d'intégration 3 banques italiennes (BPI)</v>
      </c>
      <c r="AO75" s="390" t="str">
        <f>$B:$B</f>
        <v>BPI</v>
      </c>
      <c r="AP75" s="391" t="str">
        <f>"20"&amp;RIGHT($10:$10,2)&amp;"-T"&amp;MID($10:$10,2,1)</f>
        <v>2018-T2</v>
      </c>
      <c r="AQ75" s="390" t="str">
        <f>$A:$A</f>
        <v>Coûts d'intégration 3 banques italiennes (BPI)</v>
      </c>
      <c r="AR75" s="390" t="str">
        <f>$B:$B</f>
        <v>BPI</v>
      </c>
      <c r="AS75" s="391" t="str">
        <f>"20"&amp;RIGHT($10:$10,2)&amp;"-T"&amp;MID($10:$10,2,1)</f>
        <v>2018-T3</v>
      </c>
      <c r="AT75" s="390" t="str">
        <f>$A:$A</f>
        <v>Coûts d'intégration 3 banques italiennes (BPI)</v>
      </c>
      <c r="AU75" s="390" t="str">
        <f>$B:$B</f>
        <v>BPI</v>
      </c>
      <c r="AV75" s="391" t="str">
        <f>"20"&amp;RIGHT($10:$10,2)&amp;"-T"&amp;MID($10:$10,2,1)</f>
        <v>2018-T4</v>
      </c>
      <c r="AW75" s="387"/>
      <c r="AX75" s="390" t="str">
        <f>$A:$A</f>
        <v>Coûts d'intégration 3 banques italiennes (BPI)</v>
      </c>
      <c r="AY75" s="390" t="str">
        <f>$B:$B</f>
        <v>BPI</v>
      </c>
      <c r="AZ75" s="391" t="str">
        <f>"20"&amp;RIGHT($10:$10,2)&amp;"-T"&amp;MID($10:$10,2,1)</f>
        <v>2019-T1</v>
      </c>
      <c r="BA75" s="390" t="str">
        <f>$A:$A</f>
        <v>Coûts d'intégration 3 banques italiennes (BPI)</v>
      </c>
      <c r="BB75" s="390" t="str">
        <f>$B:$B</f>
        <v>BPI</v>
      </c>
      <c r="BC75" s="391" t="str">
        <f>"20"&amp;RIGHT($10:$10,2)&amp;"-T"&amp;MID($10:$10,2,1)</f>
        <v>2019-T2</v>
      </c>
      <c r="BD75" s="390" t="str">
        <f>$A:$A</f>
        <v>Coûts d'intégration 3 banques italiennes (BPI)</v>
      </c>
      <c r="BE75" s="390" t="str">
        <f>$B:$B</f>
        <v>BPI</v>
      </c>
      <c r="BF75" s="391" t="str">
        <f>"20"&amp;RIGHT($10:$10,2)&amp;"-T"&amp;MID($10:$10,2,1)</f>
        <v>2019-T3</v>
      </c>
      <c r="BG75" s="390" t="str">
        <f>$A:$A</f>
        <v>Coûts d'intégration 3 banques italiennes (BPI)</v>
      </c>
      <c r="BH75" s="390" t="str">
        <f>$B:$B</f>
        <v>BPI</v>
      </c>
      <c r="BI75" s="391" t="str">
        <f>"20"&amp;RIGHT($10:$10,2)&amp;"-T"&amp;MID($10:$10,2,1)</f>
        <v>2019-T4</v>
      </c>
      <c r="BJ75" s="387"/>
      <c r="BK75" s="390" t="str">
        <f>$A:$A</f>
        <v>Coûts d'intégration 3 banques italiennes (BPI)</v>
      </c>
      <c r="BL75" s="390" t="str">
        <f>$B:$B</f>
        <v>BPI</v>
      </c>
      <c r="BM75" s="391" t="str">
        <f>"20"&amp;RIGHT($10:$10,2)&amp;"-T"&amp;MID($10:$10,2,1)</f>
        <v>2020-T1</v>
      </c>
      <c r="BN75" s="390" t="str">
        <f>$A:$A</f>
        <v>Coûts d'intégration 3 banques italiennes (BPI)</v>
      </c>
      <c r="BO75" s="390" t="str">
        <f>$B:$B</f>
        <v>BPI</v>
      </c>
      <c r="BP75" s="391" t="str">
        <f>"20"&amp;RIGHT($10:$10,2)&amp;"-T"&amp;MID($10:$10,2,1)</f>
        <v>2020-T2</v>
      </c>
      <c r="BQ75" s="390" t="str">
        <f>$A:$A</f>
        <v>Coûts d'intégration 3 banques italiennes (BPI)</v>
      </c>
      <c r="BR75" s="390" t="str">
        <f>$B:$B</f>
        <v>BPI</v>
      </c>
      <c r="BS75" s="391" t="str">
        <f>"20"&amp;RIGHT($10:$10,2)&amp;"-T"&amp;MID($10:$10,2,1)</f>
        <v>2020-T3</v>
      </c>
      <c r="BT75" s="390" t="str">
        <f>$A:$A</f>
        <v>Coûts d'intégration 3 banques italiennes (BPI)</v>
      </c>
      <c r="BU75" s="390" t="str">
        <f>$B:$B</f>
        <v>BPI</v>
      </c>
      <c r="BV75" s="391" t="str">
        <f>"20"&amp;RIGHT($10:$10,2)&amp;"-T"&amp;MID($10:$10,2,1)</f>
        <v>2020-T4</v>
      </c>
      <c r="BW75" s="387"/>
    </row>
    <row r="76" spans="1:16384" ht="13" hidden="1">
      <c r="A76" s="403" t="s">
        <v>528</v>
      </c>
      <c r="B76" s="403"/>
      <c r="C76" s="383"/>
      <c r="D76" s="384" t="s">
        <v>486</v>
      </c>
      <c r="E76" s="385" t="s">
        <v>507</v>
      </c>
      <c r="F76" s="386"/>
      <c r="G76" s="386"/>
      <c r="H76" s="386"/>
      <c r="I76" s="386"/>
      <c r="J76" s="387">
        <f>SUM(F76:I76)</f>
        <v>0</v>
      </c>
      <c r="K76" s="405"/>
      <c r="L76" s="405"/>
      <c r="M76" s="405">
        <v>0</v>
      </c>
      <c r="N76" s="393"/>
      <c r="O76" s="393"/>
      <c r="P76" s="393">
        <v>0</v>
      </c>
      <c r="Q76" s="393"/>
      <c r="R76" s="393"/>
      <c r="S76" s="393">
        <v>0</v>
      </c>
      <c r="T76" s="393"/>
      <c r="U76" s="393"/>
      <c r="V76" s="393">
        <v>0</v>
      </c>
      <c r="W76" s="387">
        <f>SUM(K76:V76)</f>
        <v>0</v>
      </c>
      <c r="X76" s="393"/>
      <c r="Y76" s="393"/>
      <c r="Z76" s="393">
        <v>0</v>
      </c>
      <c r="AA76" s="393"/>
      <c r="AB76" s="393"/>
      <c r="AC76" s="393">
        <v>0</v>
      </c>
      <c r="AD76" s="393"/>
      <c r="AE76" s="393"/>
      <c r="AF76" s="393">
        <v>0</v>
      </c>
      <c r="AG76" s="393"/>
      <c r="AH76" s="393"/>
      <c r="AI76" s="393">
        <v>-40.5</v>
      </c>
      <c r="AJ76" s="387">
        <f>SUM(X76:AI76)</f>
        <v>-40.5</v>
      </c>
      <c r="AK76" s="393"/>
      <c r="AL76" s="393"/>
      <c r="AM76" s="393">
        <v>0</v>
      </c>
      <c r="AN76" s="393"/>
      <c r="AO76" s="393"/>
      <c r="AP76" s="393">
        <v>16.164000000000001</v>
      </c>
      <c r="AQ76" s="393"/>
      <c r="AR76" s="393"/>
      <c r="AS76" s="393">
        <v>-7.3</v>
      </c>
      <c r="AT76" s="393"/>
      <c r="AU76" s="393"/>
      <c r="AV76" s="393">
        <v>-11.201000000000001</v>
      </c>
      <c r="AW76" s="387">
        <f>SUM(AK76:AV76)</f>
        <v>-2.3369999999999997</v>
      </c>
      <c r="AX76" s="393"/>
      <c r="AY76" s="393"/>
      <c r="AZ76" s="393">
        <v>0</v>
      </c>
      <c r="BA76" s="393"/>
      <c r="BB76" s="393"/>
      <c r="BC76" s="393">
        <v>0</v>
      </c>
      <c r="BD76" s="393"/>
      <c r="BE76" s="393"/>
      <c r="BF76" s="393">
        <v>0</v>
      </c>
      <c r="BG76" s="393"/>
      <c r="BH76" s="393"/>
      <c r="BI76" s="393">
        <v>0</v>
      </c>
      <c r="BJ76" s="387">
        <f>SUM(AX76:BI76)</f>
        <v>0</v>
      </c>
      <c r="BK76" s="393"/>
      <c r="BL76" s="393"/>
      <c r="BM76" s="393">
        <v>0</v>
      </c>
      <c r="BN76" s="393"/>
      <c r="BO76" s="393"/>
      <c r="BP76" s="393">
        <v>0</v>
      </c>
      <c r="BQ76" s="393"/>
      <c r="BR76" s="393"/>
      <c r="BS76" s="393">
        <v>0</v>
      </c>
      <c r="BT76" s="393"/>
      <c r="BU76" s="393"/>
      <c r="BV76" s="393">
        <v>0</v>
      </c>
      <c r="BW76" s="387">
        <f>SUM(BK76:BV76)</f>
        <v>0</v>
      </c>
    </row>
    <row r="77" spans="1:16384" ht="13" hidden="1" outlineLevel="1">
      <c r="A77" s="402" t="s">
        <v>465</v>
      </c>
      <c r="B77" s="382" t="s">
        <v>466</v>
      </c>
      <c r="C77" s="383"/>
      <c r="D77" s="384"/>
      <c r="E77" s="385"/>
      <c r="F77" s="386"/>
      <c r="G77" s="386"/>
      <c r="H77" s="386"/>
      <c r="I77" s="386"/>
      <c r="J77" s="387"/>
      <c r="K77" s="388" t="str">
        <f>$A:$A</f>
        <v>Nature de l'ajustement</v>
      </c>
      <c r="L77" s="388" t="str">
        <f>$B:$B</f>
        <v>Pôle</v>
      </c>
      <c r="M77" s="388" t="s">
        <v>515</v>
      </c>
      <c r="N77" s="388" t="str">
        <f>$A:$A</f>
        <v>Nature de l'ajustement</v>
      </c>
      <c r="O77" s="388" t="str">
        <f>$B:$B</f>
        <v>Pôle</v>
      </c>
      <c r="P77" s="388" t="s">
        <v>515</v>
      </c>
      <c r="Q77" s="388" t="str">
        <f>$A:$A</f>
        <v>Nature de l'ajustement</v>
      </c>
      <c r="R77" s="388" t="str">
        <f>$B:$B</f>
        <v>Pôle</v>
      </c>
      <c r="S77" s="388" t="s">
        <v>515</v>
      </c>
      <c r="T77" s="388" t="str">
        <f>$A:$A</f>
        <v>Nature de l'ajustement</v>
      </c>
      <c r="U77" s="388" t="str">
        <f>$B:$B</f>
        <v>Pôle</v>
      </c>
      <c r="V77" s="388" t="s">
        <v>515</v>
      </c>
      <c r="W77" s="387"/>
      <c r="X77" s="388" t="str">
        <f>$A:$A</f>
        <v>Nature de l'ajustement</v>
      </c>
      <c r="Y77" s="388" t="str">
        <f>$B:$B</f>
        <v>Pôle</v>
      </c>
      <c r="Z77" s="388" t="s">
        <v>515</v>
      </c>
      <c r="AA77" s="388" t="str">
        <f>$A:$A</f>
        <v>Nature de l'ajustement</v>
      </c>
      <c r="AB77" s="388" t="str">
        <f>$B:$B</f>
        <v>Pôle</v>
      </c>
      <c r="AC77" s="388" t="s">
        <v>515</v>
      </c>
      <c r="AD77" s="388" t="str">
        <f>$A:$A</f>
        <v>Nature de l'ajustement</v>
      </c>
      <c r="AE77" s="388" t="str">
        <f>$B:$B</f>
        <v>Pôle</v>
      </c>
      <c r="AF77" s="388" t="s">
        <v>515</v>
      </c>
      <c r="AG77" s="388" t="str">
        <f>$A:$A</f>
        <v>Nature de l'ajustement</v>
      </c>
      <c r="AH77" s="388" t="str">
        <f>$B:$B</f>
        <v>Pôle</v>
      </c>
      <c r="AI77" s="388" t="s">
        <v>515</v>
      </c>
      <c r="AJ77" s="387"/>
      <c r="AK77" s="388" t="str">
        <f>$A:$A</f>
        <v>Nature de l'ajustement</v>
      </c>
      <c r="AL77" s="388" t="str">
        <f>$B:$B</f>
        <v>Pôle</v>
      </c>
      <c r="AM77" s="388" t="s">
        <v>515</v>
      </c>
      <c r="AN77" s="388" t="str">
        <f>$A:$A</f>
        <v>Nature de l'ajustement</v>
      </c>
      <c r="AO77" s="388" t="str">
        <f>$B:$B</f>
        <v>Pôle</v>
      </c>
      <c r="AP77" s="388" t="s">
        <v>515</v>
      </c>
      <c r="AQ77" s="388" t="str">
        <f>$A:$A</f>
        <v>Nature de l'ajustement</v>
      </c>
      <c r="AR77" s="388" t="str">
        <f>$B:$B</f>
        <v>Pôle</v>
      </c>
      <c r="AS77" s="388" t="s">
        <v>515</v>
      </c>
      <c r="AT77" s="388" t="str">
        <f>$A:$A</f>
        <v>Nature de l'ajustement</v>
      </c>
      <c r="AU77" s="388" t="str">
        <f>$B:$B</f>
        <v>Pôle</v>
      </c>
      <c r="AV77" s="388" t="s">
        <v>515</v>
      </c>
      <c r="AW77" s="387"/>
      <c r="AX77" s="388" t="str">
        <f>$A:$A</f>
        <v>Nature de l'ajustement</v>
      </c>
      <c r="AY77" s="388" t="str">
        <f>$B:$B</f>
        <v>Pôle</v>
      </c>
      <c r="AZ77" s="388" t="s">
        <v>515</v>
      </c>
      <c r="BA77" s="388" t="str">
        <f>$A:$A</f>
        <v>Nature de l'ajustement</v>
      </c>
      <c r="BB77" s="388" t="str">
        <f>$B:$B</f>
        <v>Pôle</v>
      </c>
      <c r="BC77" s="388" t="s">
        <v>515</v>
      </c>
      <c r="BD77" s="388" t="str">
        <f>$A:$A</f>
        <v>Nature de l'ajustement</v>
      </c>
      <c r="BE77" s="388" t="str">
        <f>$B:$B</f>
        <v>Pôle</v>
      </c>
      <c r="BF77" s="388" t="s">
        <v>515</v>
      </c>
      <c r="BG77" s="388" t="str">
        <f>$A:$A</f>
        <v>Nature de l'ajustement</v>
      </c>
      <c r="BH77" s="388" t="str">
        <f>$B:$B</f>
        <v>Pôle</v>
      </c>
      <c r="BI77" s="388" t="s">
        <v>515</v>
      </c>
      <c r="BJ77" s="387"/>
      <c r="BK77" s="388" t="str">
        <f>$A:$A</f>
        <v>Nature de l'ajustement</v>
      </c>
      <c r="BL77" s="388" t="str">
        <f>$B:$B</f>
        <v>Pôle</v>
      </c>
      <c r="BM77" s="388" t="s">
        <v>515</v>
      </c>
      <c r="BN77" s="388" t="str">
        <f>$A:$A</f>
        <v>Nature de l'ajustement</v>
      </c>
      <c r="BO77" s="388" t="str">
        <f>$B:$B</f>
        <v>Pôle</v>
      </c>
      <c r="BP77" s="388" t="s">
        <v>515</v>
      </c>
      <c r="BQ77" s="388" t="str">
        <f>$A:$A</f>
        <v>Nature de l'ajustement</v>
      </c>
      <c r="BR77" s="388" t="str">
        <f>$B:$B</f>
        <v>Pôle</v>
      </c>
      <c r="BS77" s="388" t="s">
        <v>515</v>
      </c>
      <c r="BT77" s="388" t="str">
        <f>$A:$A</f>
        <v>Nature de l'ajustement</v>
      </c>
      <c r="BU77" s="388" t="str">
        <f>$B:$B</f>
        <v>Pôle</v>
      </c>
      <c r="BV77" s="388" t="s">
        <v>515</v>
      </c>
      <c r="BW77" s="387"/>
    </row>
    <row r="78" spans="1:16384" ht="13" hidden="1" outlineLevel="1">
      <c r="A78" s="394" t="s">
        <v>531</v>
      </c>
      <c r="B78" s="394" t="s">
        <v>514</v>
      </c>
      <c r="C78" s="383"/>
      <c r="D78" s="384"/>
      <c r="E78" s="385"/>
      <c r="F78" s="386"/>
      <c r="G78" s="386"/>
      <c r="H78" s="386"/>
      <c r="I78" s="386"/>
      <c r="J78" s="387"/>
      <c r="K78" s="390" t="str">
        <f>$A:$A</f>
        <v>Coûts d'intégration Pioneer (GEA)</v>
      </c>
      <c r="L78" s="390" t="str">
        <f>$B:$B</f>
        <v>GEA</v>
      </c>
      <c r="M78" s="391" t="str">
        <f>"20"&amp;RIGHT($10:$10,2)&amp;"-T"&amp;MID($10:$10,2,1)</f>
        <v>2016-T1</v>
      </c>
      <c r="N78" s="390" t="str">
        <f>$A:$A</f>
        <v>Coûts d'intégration Pioneer (GEA)</v>
      </c>
      <c r="O78" s="390" t="str">
        <f>$B:$B</f>
        <v>GEA</v>
      </c>
      <c r="P78" s="391" t="str">
        <f>"20"&amp;RIGHT($10:$10,2)&amp;"-T"&amp;MID($10:$10,2,1)</f>
        <v>2016-T2</v>
      </c>
      <c r="Q78" s="390" t="str">
        <f>$A:$A</f>
        <v>Coûts d'intégration Pioneer (GEA)</v>
      </c>
      <c r="R78" s="390" t="str">
        <f>$B:$B</f>
        <v>GEA</v>
      </c>
      <c r="S78" s="391" t="str">
        <f>"20"&amp;RIGHT($10:$10,2)&amp;"-T"&amp;MID($10:$10,2,1)</f>
        <v>2016-T3</v>
      </c>
      <c r="T78" s="390" t="str">
        <f>$A:$A</f>
        <v>Coûts d'intégration Pioneer (GEA)</v>
      </c>
      <c r="U78" s="390" t="str">
        <f>$B:$B</f>
        <v>GEA</v>
      </c>
      <c r="V78" s="391" t="str">
        <f>"20"&amp;RIGHT($10:$10,2)&amp;"-T"&amp;MID($10:$10,2,1)</f>
        <v>2016-T4</v>
      </c>
      <c r="W78" s="387"/>
      <c r="X78" s="390" t="str">
        <f>$A:$A</f>
        <v>Coûts d'intégration Pioneer (GEA)</v>
      </c>
      <c r="Y78" s="390" t="str">
        <f>$B:$B</f>
        <v>GEA</v>
      </c>
      <c r="Z78" s="391" t="str">
        <f>"20"&amp;RIGHT($10:$10,2)&amp;"-T"&amp;MID($10:$10,2,1)</f>
        <v>2017-T1</v>
      </c>
      <c r="AA78" s="390" t="str">
        <f>$A:$A</f>
        <v>Coûts d'intégration Pioneer (GEA)</v>
      </c>
      <c r="AB78" s="390" t="str">
        <f>$B:$B</f>
        <v>GEA</v>
      </c>
      <c r="AC78" s="391" t="str">
        <f>"20"&amp;RIGHT($10:$10,2)&amp;"-T"&amp;MID($10:$10,2,1)</f>
        <v>2017-T2</v>
      </c>
      <c r="AD78" s="390" t="str">
        <f>$A:$A</f>
        <v>Coûts d'intégration Pioneer (GEA)</v>
      </c>
      <c r="AE78" s="390" t="str">
        <f>$B:$B</f>
        <v>GEA</v>
      </c>
      <c r="AF78" s="391" t="str">
        <f>"20"&amp;RIGHT($10:$10,2)&amp;"-T"&amp;MID($10:$10,2,1)</f>
        <v>2017-T3</v>
      </c>
      <c r="AG78" s="390" t="str">
        <f>$A:$A</f>
        <v>Coûts d'intégration Pioneer (GEA)</v>
      </c>
      <c r="AH78" s="390" t="str">
        <f>$B:$B</f>
        <v>GEA</v>
      </c>
      <c r="AI78" s="391" t="str">
        <f>"20"&amp;RIGHT($10:$10,2)&amp;"-T"&amp;MID($10:$10,2,1)</f>
        <v>2017-T4</v>
      </c>
      <c r="AJ78" s="387"/>
      <c r="AK78" s="390" t="str">
        <f>$A:$A</f>
        <v>Coûts d'intégration Pioneer (GEA)</v>
      </c>
      <c r="AL78" s="390" t="str">
        <f>$B:$B</f>
        <v>GEA</v>
      </c>
      <c r="AM78" s="391" t="str">
        <f>"20"&amp;RIGHT($10:$10,2)&amp;"-T"&amp;MID($10:$10,2,1)</f>
        <v>2018-T1</v>
      </c>
      <c r="AN78" s="390" t="str">
        <f>$A:$A</f>
        <v>Coûts d'intégration Pioneer (GEA)</v>
      </c>
      <c r="AO78" s="390" t="str">
        <f>$B:$B</f>
        <v>GEA</v>
      </c>
      <c r="AP78" s="391" t="str">
        <f>"20"&amp;RIGHT($10:$10,2)&amp;"-T"&amp;MID($10:$10,2,1)</f>
        <v>2018-T2</v>
      </c>
      <c r="AQ78" s="390" t="str">
        <f>$A:$A</f>
        <v>Coûts d'intégration Pioneer (GEA)</v>
      </c>
      <c r="AR78" s="390" t="str">
        <f>$B:$B</f>
        <v>GEA</v>
      </c>
      <c r="AS78" s="391" t="str">
        <f>"20"&amp;RIGHT($10:$10,2)&amp;"-T"&amp;MID($10:$10,2,1)</f>
        <v>2018-T3</v>
      </c>
      <c r="AT78" s="390" t="str">
        <f>$A:$A</f>
        <v>Coûts d'intégration Pioneer (GEA)</v>
      </c>
      <c r="AU78" s="390" t="str">
        <f>$B:$B</f>
        <v>GEA</v>
      </c>
      <c r="AV78" s="391" t="str">
        <f>"20"&amp;RIGHT($10:$10,2)&amp;"-T"&amp;MID($10:$10,2,1)</f>
        <v>2018-T4</v>
      </c>
      <c r="AW78" s="387"/>
      <c r="AX78" s="390" t="str">
        <f>$A:$A</f>
        <v>Coûts d'intégration Pioneer (GEA)</v>
      </c>
      <c r="AY78" s="390" t="str">
        <f>$B:$B</f>
        <v>GEA</v>
      </c>
      <c r="AZ78" s="391" t="str">
        <f>"20"&amp;RIGHT($10:$10,2)&amp;"-T"&amp;MID($10:$10,2,1)</f>
        <v>2019-T1</v>
      </c>
      <c r="BA78" s="390" t="str">
        <f>$A:$A</f>
        <v>Coûts d'intégration Pioneer (GEA)</v>
      </c>
      <c r="BB78" s="390" t="str">
        <f>$B:$B</f>
        <v>GEA</v>
      </c>
      <c r="BC78" s="391" t="str">
        <f>"20"&amp;RIGHT($10:$10,2)&amp;"-T"&amp;MID($10:$10,2,1)</f>
        <v>2019-T2</v>
      </c>
      <c r="BD78" s="390" t="str">
        <f>$A:$A</f>
        <v>Coûts d'intégration Pioneer (GEA)</v>
      </c>
      <c r="BE78" s="390" t="str">
        <f>$B:$B</f>
        <v>GEA</v>
      </c>
      <c r="BF78" s="391" t="str">
        <f>"20"&amp;RIGHT($10:$10,2)&amp;"-T"&amp;MID($10:$10,2,1)</f>
        <v>2019-T3</v>
      </c>
      <c r="BG78" s="390" t="str">
        <f>$A:$A</f>
        <v>Coûts d'intégration Pioneer (GEA)</v>
      </c>
      <c r="BH78" s="390" t="str">
        <f>$B:$B</f>
        <v>GEA</v>
      </c>
      <c r="BI78" s="391" t="str">
        <f>"20"&amp;RIGHT($10:$10,2)&amp;"-T"&amp;MID($10:$10,2,1)</f>
        <v>2019-T4</v>
      </c>
      <c r="BJ78" s="387"/>
      <c r="BK78" s="390" t="str">
        <f>$A:$A</f>
        <v>Coûts d'intégration Pioneer (GEA)</v>
      </c>
      <c r="BL78" s="390" t="str">
        <f>$B:$B</f>
        <v>GEA</v>
      </c>
      <c r="BM78" s="391" t="str">
        <f>"20"&amp;RIGHT($10:$10,2)&amp;"-T"&amp;MID($10:$10,2,1)</f>
        <v>2020-T1</v>
      </c>
      <c r="BN78" s="390" t="str">
        <f>$A:$A</f>
        <v>Coûts d'intégration Pioneer (GEA)</v>
      </c>
      <c r="BO78" s="390" t="str">
        <f>$B:$B</f>
        <v>GEA</v>
      </c>
      <c r="BP78" s="391" t="str">
        <f>"20"&amp;RIGHT($10:$10,2)&amp;"-T"&amp;MID($10:$10,2,1)</f>
        <v>2020-T2</v>
      </c>
      <c r="BQ78" s="390" t="str">
        <f>$A:$A</f>
        <v>Coûts d'intégration Pioneer (GEA)</v>
      </c>
      <c r="BR78" s="390" t="str">
        <f>$B:$B</f>
        <v>GEA</v>
      </c>
      <c r="BS78" s="391" t="str">
        <f>"20"&amp;RIGHT($10:$10,2)&amp;"-T"&amp;MID($10:$10,2,1)</f>
        <v>2020-T3</v>
      </c>
      <c r="BT78" s="390" t="str">
        <f>$A:$A</f>
        <v>Coûts d'intégration Pioneer (GEA)</v>
      </c>
      <c r="BU78" s="390" t="str">
        <f>$B:$B</f>
        <v>GEA</v>
      </c>
      <c r="BV78" s="391" t="str">
        <f>"20"&amp;RIGHT($10:$10,2)&amp;"-T"&amp;MID($10:$10,2,1)</f>
        <v>2020-T4</v>
      </c>
      <c r="BW78" s="387"/>
    </row>
    <row r="79" spans="1:16384" ht="13" hidden="1">
      <c r="A79" s="403" t="s">
        <v>528</v>
      </c>
      <c r="B79" s="403"/>
      <c r="C79" s="383"/>
      <c r="D79" s="384" t="s">
        <v>487</v>
      </c>
      <c r="E79" s="385" t="s">
        <v>508</v>
      </c>
      <c r="F79" s="386"/>
      <c r="G79" s="386"/>
      <c r="H79" s="386"/>
      <c r="I79" s="386"/>
      <c r="J79" s="387">
        <f>SUM(F79:I79)</f>
        <v>0</v>
      </c>
      <c r="K79" s="405"/>
      <c r="L79" s="405"/>
      <c r="M79" s="405">
        <v>0</v>
      </c>
      <c r="N79" s="393"/>
      <c r="O79" s="393"/>
      <c r="P79" s="393">
        <v>0</v>
      </c>
      <c r="Q79" s="393"/>
      <c r="R79" s="393"/>
      <c r="S79" s="393">
        <v>0</v>
      </c>
      <c r="T79" s="393"/>
      <c r="U79" s="393"/>
      <c r="V79" s="393">
        <v>0</v>
      </c>
      <c r="W79" s="387">
        <f>SUM(K79:V79)</f>
        <v>0</v>
      </c>
      <c r="X79" s="393"/>
      <c r="Y79" s="393"/>
      <c r="Z79" s="393">
        <v>-5.5</v>
      </c>
      <c r="AA79" s="393"/>
      <c r="AB79" s="393"/>
      <c r="AC79" s="393">
        <v>-26.16</v>
      </c>
      <c r="AD79" s="393"/>
      <c r="AE79" s="393"/>
      <c r="AF79" s="393">
        <v>-26.998000000000001</v>
      </c>
      <c r="AG79" s="393"/>
      <c r="AH79" s="393"/>
      <c r="AI79" s="393">
        <v>-76.683000000000007</v>
      </c>
      <c r="AJ79" s="387">
        <f>SUM(X79:AI79)</f>
        <v>-135.34100000000001</v>
      </c>
      <c r="AK79" s="393"/>
      <c r="AL79" s="393"/>
      <c r="AM79" s="393">
        <v>-9.2115191415576199</v>
      </c>
      <c r="AN79" s="393"/>
      <c r="AO79" s="393"/>
      <c r="AP79" s="393">
        <v>-8.3008709118691772</v>
      </c>
      <c r="AQ79" s="393"/>
      <c r="AR79" s="393"/>
      <c r="AS79" s="393">
        <v>-12.0215010515812</v>
      </c>
      <c r="AT79" s="393"/>
      <c r="AU79" s="393"/>
      <c r="AV79" s="393">
        <v>-26.926659038786276</v>
      </c>
      <c r="AW79" s="387">
        <f>SUM(AK79:AV79)</f>
        <v>-56.460550143794279</v>
      </c>
      <c r="AX79" s="393"/>
      <c r="AY79" s="393"/>
      <c r="AZ79" s="393">
        <v>0</v>
      </c>
      <c r="BA79" s="393"/>
      <c r="BB79" s="393"/>
      <c r="BC79" s="393">
        <v>0</v>
      </c>
      <c r="BD79" s="393"/>
      <c r="BE79" s="393"/>
      <c r="BF79" s="393">
        <v>0</v>
      </c>
      <c r="BG79" s="393"/>
      <c r="BH79" s="393"/>
      <c r="BI79" s="393">
        <v>0</v>
      </c>
      <c r="BJ79" s="387">
        <f>SUM(AX79:BI79)</f>
        <v>0</v>
      </c>
      <c r="BK79" s="393"/>
      <c r="BL79" s="393"/>
      <c r="BM79" s="393">
        <v>0</v>
      </c>
      <c r="BN79" s="393"/>
      <c r="BO79" s="393"/>
      <c r="BP79" s="393">
        <v>0</v>
      </c>
      <c r="BQ79" s="393"/>
      <c r="BR79" s="393"/>
      <c r="BS79" s="393">
        <v>0</v>
      </c>
      <c r="BT79" s="393"/>
      <c r="BU79" s="393"/>
      <c r="BV79" s="393">
        <v>0</v>
      </c>
      <c r="BW79" s="387">
        <f>SUM(BK79:BV79)</f>
        <v>0</v>
      </c>
    </row>
    <row r="80" spans="1:16384" ht="13" hidden="1" outlineLevel="1">
      <c r="A80" s="402" t="s">
        <v>465</v>
      </c>
      <c r="B80" s="382" t="s">
        <v>466</v>
      </c>
      <c r="C80" s="383"/>
      <c r="D80" s="384"/>
      <c r="E80" s="385"/>
      <c r="F80" s="386"/>
      <c r="G80" s="386"/>
      <c r="H80" s="386"/>
      <c r="I80" s="386"/>
      <c r="J80" s="387"/>
      <c r="K80" s="388" t="str">
        <f>$A:$A</f>
        <v>Nature de l'ajustement</v>
      </c>
      <c r="L80" s="388" t="str">
        <f>$B:$B</f>
        <v>Pôle</v>
      </c>
      <c r="M80" s="388" t="s">
        <v>515</v>
      </c>
      <c r="N80" s="388" t="str">
        <f>$A:$A</f>
        <v>Nature de l'ajustement</v>
      </c>
      <c r="O80" s="388" t="str">
        <f>$B:$B</f>
        <v>Pôle</v>
      </c>
      <c r="P80" s="388" t="s">
        <v>515</v>
      </c>
      <c r="Q80" s="388" t="str">
        <f>$A:$A</f>
        <v>Nature de l'ajustement</v>
      </c>
      <c r="R80" s="388" t="str">
        <f>$B:$B</f>
        <v>Pôle</v>
      </c>
      <c r="S80" s="388" t="s">
        <v>515</v>
      </c>
      <c r="T80" s="388" t="str">
        <f>$A:$A</f>
        <v>Nature de l'ajustement</v>
      </c>
      <c r="U80" s="388" t="str">
        <f>$B:$B</f>
        <v>Pôle</v>
      </c>
      <c r="V80" s="388" t="s">
        <v>515</v>
      </c>
      <c r="W80" s="387"/>
      <c r="X80" s="388" t="str">
        <f>$A:$A</f>
        <v>Nature de l'ajustement</v>
      </c>
      <c r="Y80" s="388" t="str">
        <f>$B:$B</f>
        <v>Pôle</v>
      </c>
      <c r="Z80" s="388" t="s">
        <v>515</v>
      </c>
      <c r="AA80" s="388" t="str">
        <f>$A:$A</f>
        <v>Nature de l'ajustement</v>
      </c>
      <c r="AB80" s="388" t="str">
        <f>$B:$B</f>
        <v>Pôle</v>
      </c>
      <c r="AC80" s="388" t="s">
        <v>515</v>
      </c>
      <c r="AD80" s="388" t="str">
        <f>$A:$A</f>
        <v>Nature de l'ajustement</v>
      </c>
      <c r="AE80" s="388" t="str">
        <f>$B:$B</f>
        <v>Pôle</v>
      </c>
      <c r="AF80" s="388" t="s">
        <v>515</v>
      </c>
      <c r="AG80" s="388" t="str">
        <f>$A:$A</f>
        <v>Nature de l'ajustement</v>
      </c>
      <c r="AH80" s="388" t="str">
        <f>$B:$B</f>
        <v>Pôle</v>
      </c>
      <c r="AI80" s="388" t="s">
        <v>515</v>
      </c>
      <c r="AJ80" s="387"/>
      <c r="AK80" s="388" t="str">
        <f>$A:$A</f>
        <v>Nature de l'ajustement</v>
      </c>
      <c r="AL80" s="388" t="str">
        <f>$B:$B</f>
        <v>Pôle</v>
      </c>
      <c r="AM80" s="388" t="s">
        <v>515</v>
      </c>
      <c r="AN80" s="388" t="str">
        <f>$A:$A</f>
        <v>Nature de l'ajustement</v>
      </c>
      <c r="AO80" s="388" t="str">
        <f>$B:$B</f>
        <v>Pôle</v>
      </c>
      <c r="AP80" s="388" t="s">
        <v>515</v>
      </c>
      <c r="AQ80" s="388" t="str">
        <f>$A:$A</f>
        <v>Nature de l'ajustement</v>
      </c>
      <c r="AR80" s="388" t="str">
        <f>$B:$B</f>
        <v>Pôle</v>
      </c>
      <c r="AS80" s="388" t="s">
        <v>515</v>
      </c>
      <c r="AT80" s="388" t="str">
        <f>$A:$A</f>
        <v>Nature de l'ajustement</v>
      </c>
      <c r="AU80" s="388" t="str">
        <f>$B:$B</f>
        <v>Pôle</v>
      </c>
      <c r="AV80" s="388" t="s">
        <v>515</v>
      </c>
      <c r="AW80" s="387"/>
      <c r="AX80" s="388" t="str">
        <f>$A:$A</f>
        <v>Nature de l'ajustement</v>
      </c>
      <c r="AY80" s="388" t="str">
        <f>$B:$B</f>
        <v>Pôle</v>
      </c>
      <c r="AZ80" s="388" t="s">
        <v>515</v>
      </c>
      <c r="BA80" s="388" t="str">
        <f>$A:$A</f>
        <v>Nature de l'ajustement</v>
      </c>
      <c r="BB80" s="388" t="str">
        <f>$B:$B</f>
        <v>Pôle</v>
      </c>
      <c r="BC80" s="388" t="s">
        <v>515</v>
      </c>
      <c r="BD80" s="388" t="str">
        <f>$A:$A</f>
        <v>Nature de l'ajustement</v>
      </c>
      <c r="BE80" s="388" t="str">
        <f>$B:$B</f>
        <v>Pôle</v>
      </c>
      <c r="BF80" s="388" t="s">
        <v>515</v>
      </c>
      <c r="BG80" s="388" t="str">
        <f>$A:$A</f>
        <v>Nature de l'ajustement</v>
      </c>
      <c r="BH80" s="388" t="str">
        <f>$B:$B</f>
        <v>Pôle</v>
      </c>
      <c r="BI80" s="388" t="s">
        <v>515</v>
      </c>
      <c r="BJ80" s="387"/>
      <c r="BK80" s="388" t="str">
        <f>$A:$A</f>
        <v>Nature de l'ajustement</v>
      </c>
      <c r="BL80" s="388" t="str">
        <f>$B:$B</f>
        <v>Pôle</v>
      </c>
      <c r="BM80" s="388" t="s">
        <v>515</v>
      </c>
      <c r="BN80" s="388" t="str">
        <f>$A:$A</f>
        <v>Nature de l'ajustement</v>
      </c>
      <c r="BO80" s="388" t="str">
        <f>$B:$B</f>
        <v>Pôle</v>
      </c>
      <c r="BP80" s="388" t="s">
        <v>515</v>
      </c>
      <c r="BQ80" s="388" t="str">
        <f>$A:$A</f>
        <v>Nature de l'ajustement</v>
      </c>
      <c r="BR80" s="388" t="str">
        <f>$B:$B</f>
        <v>Pôle</v>
      </c>
      <c r="BS80" s="388" t="s">
        <v>515</v>
      </c>
      <c r="BT80" s="388" t="str">
        <f>$A:$A</f>
        <v>Nature de l'ajustement</v>
      </c>
      <c r="BU80" s="388" t="str">
        <f>$B:$B</f>
        <v>Pôle</v>
      </c>
      <c r="BV80" s="388" t="s">
        <v>515</v>
      </c>
      <c r="BW80" s="387"/>
    </row>
    <row r="81" spans="1:75" ht="13" hidden="1" outlineLevel="1">
      <c r="A81" s="394" t="s">
        <v>587</v>
      </c>
      <c r="B81" s="394" t="s">
        <v>511</v>
      </c>
      <c r="C81" s="383"/>
      <c r="D81" s="384"/>
      <c r="E81" s="385"/>
      <c r="F81" s="386"/>
      <c r="G81" s="386"/>
      <c r="H81" s="386"/>
      <c r="I81" s="386"/>
      <c r="J81" s="387"/>
      <c r="K81" s="390" t="str">
        <f>$A:$A</f>
        <v>Coûts d'intégration Kas Bank / S3 (GC)</v>
      </c>
      <c r="L81" s="390" t="str">
        <f>$B:$B</f>
        <v>GC</v>
      </c>
      <c r="M81" s="391" t="str">
        <f>"20"&amp;RIGHT($10:$10,2)&amp;"-T"&amp;MID($10:$10,2,1)</f>
        <v>2016-T1</v>
      </c>
      <c r="N81" s="390" t="str">
        <f>$A:$A</f>
        <v>Coûts d'intégration Kas Bank / S3 (GC)</v>
      </c>
      <c r="O81" s="390" t="str">
        <f>$B:$B</f>
        <v>GC</v>
      </c>
      <c r="P81" s="391" t="str">
        <f>"20"&amp;RIGHT($10:$10,2)&amp;"-T"&amp;MID($10:$10,2,1)</f>
        <v>2016-T2</v>
      </c>
      <c r="Q81" s="390" t="str">
        <f>$A:$A</f>
        <v>Coûts d'intégration Kas Bank / S3 (GC)</v>
      </c>
      <c r="R81" s="390" t="str">
        <f>$B:$B</f>
        <v>GC</v>
      </c>
      <c r="S81" s="391" t="str">
        <f>"20"&amp;RIGHT($10:$10,2)&amp;"-T"&amp;MID($10:$10,2,1)</f>
        <v>2016-T3</v>
      </c>
      <c r="T81" s="390" t="str">
        <f>$A:$A</f>
        <v>Coûts d'intégration Kas Bank / S3 (GC)</v>
      </c>
      <c r="U81" s="390" t="str">
        <f>$B:$B</f>
        <v>GC</v>
      </c>
      <c r="V81" s="391" t="str">
        <f>"20"&amp;RIGHT($10:$10,2)&amp;"-T"&amp;MID($10:$10,2,1)</f>
        <v>2016-T4</v>
      </c>
      <c r="W81" s="387"/>
      <c r="X81" s="390" t="str">
        <f>$A:$A</f>
        <v>Coûts d'intégration Kas Bank / S3 (GC)</v>
      </c>
      <c r="Y81" s="390" t="str">
        <f>$B:$B</f>
        <v>GC</v>
      </c>
      <c r="Z81" s="391" t="str">
        <f>"20"&amp;RIGHT($10:$10,2)&amp;"-T"&amp;MID($10:$10,2,1)</f>
        <v>2017-T1</v>
      </c>
      <c r="AA81" s="390" t="str">
        <f>$A:$A</f>
        <v>Coûts d'intégration Kas Bank / S3 (GC)</v>
      </c>
      <c r="AB81" s="390" t="str">
        <f>$B:$B</f>
        <v>GC</v>
      </c>
      <c r="AC81" s="391" t="str">
        <f>"20"&amp;RIGHT($10:$10,2)&amp;"-T"&amp;MID($10:$10,2,1)</f>
        <v>2017-T2</v>
      </c>
      <c r="AD81" s="390" t="str">
        <f>$A:$A</f>
        <v>Coûts d'intégration Kas Bank / S3 (GC)</v>
      </c>
      <c r="AE81" s="390" t="str">
        <f>$B:$B</f>
        <v>GC</v>
      </c>
      <c r="AF81" s="391" t="str">
        <f>"20"&amp;RIGHT($10:$10,2)&amp;"-T"&amp;MID($10:$10,2,1)</f>
        <v>2017-T3</v>
      </c>
      <c r="AG81" s="390" t="str">
        <f>$A:$A</f>
        <v>Coûts d'intégration Kas Bank / S3 (GC)</v>
      </c>
      <c r="AH81" s="390" t="str">
        <f>$B:$B</f>
        <v>GC</v>
      </c>
      <c r="AI81" s="391" t="str">
        <f>"20"&amp;RIGHT($10:$10,2)&amp;"-T"&amp;MID($10:$10,2,1)</f>
        <v>2017-T4</v>
      </c>
      <c r="AJ81" s="387"/>
      <c r="AK81" s="390" t="str">
        <f>$A:$A</f>
        <v>Coûts d'intégration Kas Bank / S3 (GC)</v>
      </c>
      <c r="AL81" s="390" t="str">
        <f>$B:$B</f>
        <v>GC</v>
      </c>
      <c r="AM81" s="391" t="str">
        <f>"20"&amp;RIGHT($10:$10,2)&amp;"-T"&amp;MID($10:$10,2,1)</f>
        <v>2018-T1</v>
      </c>
      <c r="AN81" s="390" t="str">
        <f>$A:$A</f>
        <v>Coûts d'intégration Kas Bank / S3 (GC)</v>
      </c>
      <c r="AO81" s="390" t="str">
        <f>$B:$B</f>
        <v>GC</v>
      </c>
      <c r="AP81" s="391" t="str">
        <f>"20"&amp;RIGHT($10:$10,2)&amp;"-T"&amp;MID($10:$10,2,1)</f>
        <v>2018-T2</v>
      </c>
      <c r="AQ81" s="390" t="str">
        <f>$A:$A</f>
        <v>Coûts d'intégration Kas Bank / S3 (GC)</v>
      </c>
      <c r="AR81" s="390" t="str">
        <f>$B:$B</f>
        <v>GC</v>
      </c>
      <c r="AS81" s="391" t="str">
        <f>"20"&amp;RIGHT($10:$10,2)&amp;"-T"&amp;MID($10:$10,2,1)</f>
        <v>2018-T3</v>
      </c>
      <c r="AT81" s="390" t="str">
        <f>$A:$A</f>
        <v>Coûts d'intégration Kas Bank / S3 (GC)</v>
      </c>
      <c r="AU81" s="390" t="str">
        <f>$B:$B</f>
        <v>GC</v>
      </c>
      <c r="AV81" s="391" t="str">
        <f>"20"&amp;RIGHT($10:$10,2)&amp;"-T"&amp;MID($10:$10,2,1)</f>
        <v>2018-T4</v>
      </c>
      <c r="AW81" s="387"/>
      <c r="AX81" s="390" t="str">
        <f>$A:$A</f>
        <v>Coûts d'intégration Kas Bank / S3 (GC)</v>
      </c>
      <c r="AY81" s="390" t="str">
        <f>$B:$B</f>
        <v>GC</v>
      </c>
      <c r="AZ81" s="391" t="str">
        <f>"20"&amp;RIGHT($10:$10,2)&amp;"-T"&amp;MID($10:$10,2,1)</f>
        <v>2019-T1</v>
      </c>
      <c r="BA81" s="390" t="str">
        <f>$A:$A</f>
        <v>Coûts d'intégration Kas Bank / S3 (GC)</v>
      </c>
      <c r="BB81" s="390" t="str">
        <f>$B:$B</f>
        <v>GC</v>
      </c>
      <c r="BC81" s="391" t="str">
        <f>"20"&amp;RIGHT($10:$10,2)&amp;"-T"&amp;MID($10:$10,2,1)</f>
        <v>2019-T2</v>
      </c>
      <c r="BD81" s="390" t="str">
        <f>$A:$A</f>
        <v>Coûts d'intégration Kas Bank / S3 (GC)</v>
      </c>
      <c r="BE81" s="390" t="str">
        <f>$B:$B</f>
        <v>GC</v>
      </c>
      <c r="BF81" s="391" t="str">
        <f>"20"&amp;RIGHT($10:$10,2)&amp;"-T"&amp;MID($10:$10,2,1)</f>
        <v>2019-T3</v>
      </c>
      <c r="BG81" s="390" t="str">
        <f>$A:$A</f>
        <v>Coûts d'intégration Kas Bank / S3 (GC)</v>
      </c>
      <c r="BH81" s="390" t="str">
        <f>$B:$B</f>
        <v>GC</v>
      </c>
      <c r="BI81" s="391" t="str">
        <f>"20"&amp;RIGHT($10:$10,2)&amp;"-T"&amp;MID($10:$10,2,1)</f>
        <v>2019-T4</v>
      </c>
      <c r="BJ81" s="387"/>
      <c r="BK81" s="390" t="str">
        <f>$A:$A</f>
        <v>Coûts d'intégration Kas Bank / S3 (GC)</v>
      </c>
      <c r="BL81" s="390" t="str">
        <f>$B:$B</f>
        <v>GC</v>
      </c>
      <c r="BM81" s="391" t="str">
        <f>"20"&amp;RIGHT($10:$10,2)&amp;"-T"&amp;MID($10:$10,2,1)</f>
        <v>2020-T1</v>
      </c>
      <c r="BN81" s="390" t="str">
        <f>$A:$A</f>
        <v>Coûts d'intégration Kas Bank / S3 (GC)</v>
      </c>
      <c r="BO81" s="390" t="str">
        <f>$B:$B</f>
        <v>GC</v>
      </c>
      <c r="BP81" s="391" t="str">
        <f>"20"&amp;RIGHT($10:$10,2)&amp;"-T"&amp;MID($10:$10,2,1)</f>
        <v>2020-T2</v>
      </c>
      <c r="BQ81" s="390" t="str">
        <f>$A:$A</f>
        <v>Coûts d'intégration Kas Bank / S3 (GC)</v>
      </c>
      <c r="BR81" s="390" t="str">
        <f>$B:$B</f>
        <v>GC</v>
      </c>
      <c r="BS81" s="391" t="str">
        <f>"20"&amp;RIGHT($10:$10,2)&amp;"-T"&amp;MID($10:$10,2,1)</f>
        <v>2020-T3</v>
      </c>
      <c r="BT81" s="390" t="str">
        <f>$A:$A</f>
        <v>Coûts d'intégration Kas Bank / S3 (GC)</v>
      </c>
      <c r="BU81" s="390" t="str">
        <f>$B:$B</f>
        <v>GC</v>
      </c>
      <c r="BV81" s="391" t="str">
        <f>"20"&amp;RIGHT($10:$10,2)&amp;"-T"&amp;MID($10:$10,2,1)</f>
        <v>2020-T4</v>
      </c>
      <c r="BW81" s="387"/>
    </row>
    <row r="82" spans="1:75" ht="13" collapsed="1">
      <c r="A82" s="403" t="s">
        <v>528</v>
      </c>
      <c r="B82" s="403"/>
      <c r="C82" s="383"/>
      <c r="D82" s="384" t="s">
        <v>588</v>
      </c>
      <c r="E82" s="385" t="s">
        <v>505</v>
      </c>
      <c r="F82" s="386"/>
      <c r="G82" s="386"/>
      <c r="H82" s="386"/>
      <c r="I82" s="386"/>
      <c r="J82" s="387">
        <f>SUM(F82:I82)</f>
        <v>0</v>
      </c>
      <c r="K82" s="405"/>
      <c r="L82" s="405"/>
      <c r="M82" s="405">
        <v>0</v>
      </c>
      <c r="N82" s="393"/>
      <c r="O82" s="393"/>
      <c r="P82" s="393">
        <v>0</v>
      </c>
      <c r="Q82" s="393"/>
      <c r="R82" s="393"/>
      <c r="S82" s="393">
        <v>0</v>
      </c>
      <c r="T82" s="393"/>
      <c r="U82" s="393"/>
      <c r="V82" s="393">
        <v>0</v>
      </c>
      <c r="W82" s="387">
        <f>SUM(K82:V82)</f>
        <v>0</v>
      </c>
      <c r="X82" s="393"/>
      <c r="Y82" s="393"/>
      <c r="Z82" s="393">
        <v>0</v>
      </c>
      <c r="AA82" s="393"/>
      <c r="AB82" s="393"/>
      <c r="AC82" s="393">
        <v>0</v>
      </c>
      <c r="AD82" s="393"/>
      <c r="AE82" s="393"/>
      <c r="AF82" s="393">
        <v>0</v>
      </c>
      <c r="AG82" s="393"/>
      <c r="AH82" s="393"/>
      <c r="AI82" s="393">
        <v>0</v>
      </c>
      <c r="AJ82" s="387">
        <f>SUM(X82:AI82)</f>
        <v>0</v>
      </c>
      <c r="AK82" s="393"/>
      <c r="AL82" s="393"/>
      <c r="AM82" s="393">
        <v>0</v>
      </c>
      <c r="AN82" s="393"/>
      <c r="AO82" s="393"/>
      <c r="AP82" s="393">
        <v>0</v>
      </c>
      <c r="AQ82" s="393"/>
      <c r="AR82" s="393"/>
      <c r="AS82" s="393">
        <v>0</v>
      </c>
      <c r="AT82" s="393"/>
      <c r="AU82" s="393"/>
      <c r="AV82" s="393">
        <v>0</v>
      </c>
      <c r="AW82" s="387">
        <f>SUM(AK82:AV82)</f>
        <v>0</v>
      </c>
      <c r="AX82" s="393"/>
      <c r="AY82" s="393"/>
      <c r="AZ82" s="393">
        <v>0</v>
      </c>
      <c r="BA82" s="393"/>
      <c r="BB82" s="393"/>
      <c r="BC82" s="393">
        <v>0</v>
      </c>
      <c r="BD82" s="393"/>
      <c r="BE82" s="393"/>
      <c r="BF82" s="393">
        <v>0</v>
      </c>
      <c r="BG82" s="393"/>
      <c r="BH82" s="393"/>
      <c r="BI82" s="393">
        <v>-15.346</v>
      </c>
      <c r="BJ82" s="387">
        <f>SUM(AX82:BI82)</f>
        <v>-15.346</v>
      </c>
      <c r="BK82" s="393"/>
      <c r="BL82" s="393"/>
      <c r="BM82" s="393">
        <v>-3.8882399300000001</v>
      </c>
      <c r="BN82" s="393"/>
      <c r="BO82" s="393"/>
      <c r="BP82" s="393">
        <v>-4.6505168799999996</v>
      </c>
      <c r="BQ82" s="393"/>
      <c r="BR82" s="393"/>
      <c r="BS82" s="393">
        <v>-3.5122681299999989</v>
      </c>
      <c r="BT82" s="393"/>
      <c r="BU82" s="393"/>
      <c r="BV82" s="393">
        <v>-6.7263709599999997</v>
      </c>
      <c r="BW82" s="387">
        <f>SUM(BK82:BV82)</f>
        <v>-18.777395899999998</v>
      </c>
    </row>
    <row r="83" spans="1:75" ht="13" hidden="1" outlineLevel="1">
      <c r="A83" s="402" t="s">
        <v>465</v>
      </c>
      <c r="B83" s="382" t="s">
        <v>466</v>
      </c>
      <c r="C83" s="383"/>
      <c r="D83" s="384"/>
      <c r="E83" s="385"/>
      <c r="F83" s="386"/>
      <c r="G83" s="386"/>
      <c r="H83" s="386"/>
      <c r="I83" s="386"/>
      <c r="J83" s="387"/>
      <c r="K83" s="388" t="str">
        <f>$A:$A</f>
        <v>Nature de l'ajustement</v>
      </c>
      <c r="L83" s="388" t="str">
        <f>$B:$B</f>
        <v>Pôle</v>
      </c>
      <c r="M83" s="388" t="s">
        <v>515</v>
      </c>
      <c r="N83" s="388" t="str">
        <f>$A:$A</f>
        <v>Nature de l'ajustement</v>
      </c>
      <c r="O83" s="388" t="str">
        <f>$B:$B</f>
        <v>Pôle</v>
      </c>
      <c r="P83" s="388" t="s">
        <v>515</v>
      </c>
      <c r="Q83" s="388" t="str">
        <f>$A:$A</f>
        <v>Nature de l'ajustement</v>
      </c>
      <c r="R83" s="388" t="str">
        <f>$B:$B</f>
        <v>Pôle</v>
      </c>
      <c r="S83" s="388" t="s">
        <v>515</v>
      </c>
      <c r="T83" s="388" t="str">
        <f>$A:$A</f>
        <v>Nature de l'ajustement</v>
      </c>
      <c r="U83" s="388" t="str">
        <f>$B:$B</f>
        <v>Pôle</v>
      </c>
      <c r="V83" s="388" t="s">
        <v>515</v>
      </c>
      <c r="W83" s="387"/>
      <c r="X83" s="388" t="str">
        <f>$A:$A</f>
        <v>Nature de l'ajustement</v>
      </c>
      <c r="Y83" s="388" t="str">
        <f>$B:$B</f>
        <v>Pôle</v>
      </c>
      <c r="Z83" s="388" t="s">
        <v>515</v>
      </c>
      <c r="AA83" s="388" t="str">
        <f>$A:$A</f>
        <v>Nature de l'ajustement</v>
      </c>
      <c r="AB83" s="388" t="str">
        <f>$B:$B</f>
        <v>Pôle</v>
      </c>
      <c r="AC83" s="388" t="s">
        <v>515</v>
      </c>
      <c r="AD83" s="388" t="str">
        <f>$A:$A</f>
        <v>Nature de l'ajustement</v>
      </c>
      <c r="AE83" s="388" t="str">
        <f>$B:$B</f>
        <v>Pôle</v>
      </c>
      <c r="AF83" s="388" t="s">
        <v>515</v>
      </c>
      <c r="AG83" s="388" t="str">
        <f>$A:$A</f>
        <v>Nature de l'ajustement</v>
      </c>
      <c r="AH83" s="388" t="str">
        <f>$B:$B</f>
        <v>Pôle</v>
      </c>
      <c r="AI83" s="388" t="s">
        <v>515</v>
      </c>
      <c r="AJ83" s="387"/>
      <c r="AK83" s="388" t="str">
        <f>$A:$A</f>
        <v>Nature de l'ajustement</v>
      </c>
      <c r="AL83" s="388" t="str">
        <f>$B:$B</f>
        <v>Pôle</v>
      </c>
      <c r="AM83" s="388" t="s">
        <v>515</v>
      </c>
      <c r="AN83" s="388" t="str">
        <f>$A:$A</f>
        <v>Nature de l'ajustement</v>
      </c>
      <c r="AO83" s="388" t="str">
        <f>$B:$B</f>
        <v>Pôle</v>
      </c>
      <c r="AP83" s="388" t="s">
        <v>515</v>
      </c>
      <c r="AQ83" s="388" t="str">
        <f>$A:$A</f>
        <v>Nature de l'ajustement</v>
      </c>
      <c r="AR83" s="388" t="str">
        <f>$B:$B</f>
        <v>Pôle</v>
      </c>
      <c r="AS83" s="388" t="s">
        <v>515</v>
      </c>
      <c r="AT83" s="388" t="str">
        <f>$A:$A</f>
        <v>Nature de l'ajustement</v>
      </c>
      <c r="AU83" s="388" t="str">
        <f>$B:$B</f>
        <v>Pôle</v>
      </c>
      <c r="AV83" s="388" t="s">
        <v>515</v>
      </c>
      <c r="AW83" s="387"/>
      <c r="AX83" s="388" t="str">
        <f>$A:$A</f>
        <v>Nature de l'ajustement</v>
      </c>
      <c r="AY83" s="388" t="str">
        <f>$B:$B</f>
        <v>Pôle</v>
      </c>
      <c r="AZ83" s="388" t="s">
        <v>515</v>
      </c>
      <c r="BA83" s="388" t="str">
        <f>$A:$A</f>
        <v>Nature de l'ajustement</v>
      </c>
      <c r="BB83" s="388" t="str">
        <f>$B:$B</f>
        <v>Pôle</v>
      </c>
      <c r="BC83" s="388" t="s">
        <v>515</v>
      </c>
      <c r="BD83" s="388" t="str">
        <f>$A:$A</f>
        <v>Nature de l'ajustement</v>
      </c>
      <c r="BE83" s="388" t="str">
        <f>$B:$B</f>
        <v>Pôle</v>
      </c>
      <c r="BF83" s="388" t="s">
        <v>515</v>
      </c>
      <c r="BG83" s="388" t="str">
        <f>$A:$A</f>
        <v>Nature de l'ajustement</v>
      </c>
      <c r="BH83" s="388" t="str">
        <f>$B:$B</f>
        <v>Pôle</v>
      </c>
      <c r="BI83" s="388" t="s">
        <v>515</v>
      </c>
      <c r="BJ83" s="387"/>
      <c r="BK83" s="388" t="str">
        <f>$A:$A</f>
        <v>Nature de l'ajustement</v>
      </c>
      <c r="BL83" s="388" t="str">
        <f>$B:$B</f>
        <v>Pôle</v>
      </c>
      <c r="BM83" s="388" t="s">
        <v>515</v>
      </c>
      <c r="BN83" s="388" t="str">
        <f>$A:$A</f>
        <v>Nature de l'ajustement</v>
      </c>
      <c r="BO83" s="388" t="str">
        <f>$B:$B</f>
        <v>Pôle</v>
      </c>
      <c r="BP83" s="388" t="s">
        <v>515</v>
      </c>
      <c r="BQ83" s="388" t="str">
        <f>$A:$A</f>
        <v>Nature de l'ajustement</v>
      </c>
      <c r="BR83" s="388" t="str">
        <f>$B:$B</f>
        <v>Pôle</v>
      </c>
      <c r="BS83" s="388" t="s">
        <v>515</v>
      </c>
      <c r="BT83" s="388" t="str">
        <f>$A:$A</f>
        <v>Nature de l'ajustement</v>
      </c>
      <c r="BU83" s="388" t="str">
        <f>$B:$B</f>
        <v>Pôle</v>
      </c>
      <c r="BV83" s="388" t="s">
        <v>515</v>
      </c>
      <c r="BW83" s="387"/>
    </row>
    <row r="84" spans="1:75" ht="13" hidden="1" outlineLevel="1">
      <c r="A84" s="394" t="s">
        <v>574</v>
      </c>
      <c r="B84" s="394" t="s">
        <v>513</v>
      </c>
      <c r="C84" s="383"/>
      <c r="D84" s="384"/>
      <c r="E84" s="385"/>
      <c r="F84" s="386"/>
      <c r="G84" s="386"/>
      <c r="H84" s="386"/>
      <c r="I84" s="386"/>
      <c r="J84" s="387"/>
      <c r="K84" s="390" t="str">
        <f>$A:$A</f>
        <v>Don solidaire Covid-19 (BPI)</v>
      </c>
      <c r="L84" s="390" t="str">
        <f>$B:$B</f>
        <v>BPI</v>
      </c>
      <c r="M84" s="391" t="str">
        <f>"20"&amp;RIGHT($10:$10,2)&amp;"-T"&amp;MID($10:$10,2,1)</f>
        <v>2016-T1</v>
      </c>
      <c r="N84" s="390" t="str">
        <f>$A:$A</f>
        <v>Don solidaire Covid-19 (BPI)</v>
      </c>
      <c r="O84" s="390" t="str">
        <f>$B:$B</f>
        <v>BPI</v>
      </c>
      <c r="P84" s="391" t="str">
        <f>"20"&amp;RIGHT($10:$10,2)&amp;"-T"&amp;MID($10:$10,2,1)</f>
        <v>2016-T2</v>
      </c>
      <c r="Q84" s="390" t="str">
        <f>$A:$A</f>
        <v>Don solidaire Covid-19 (BPI)</v>
      </c>
      <c r="R84" s="390" t="str">
        <f>$B:$B</f>
        <v>BPI</v>
      </c>
      <c r="S84" s="391" t="str">
        <f>"20"&amp;RIGHT($10:$10,2)&amp;"-T"&amp;MID($10:$10,2,1)</f>
        <v>2016-T3</v>
      </c>
      <c r="T84" s="390" t="str">
        <f>$A:$A</f>
        <v>Don solidaire Covid-19 (BPI)</v>
      </c>
      <c r="U84" s="390" t="str">
        <f>$B:$B</f>
        <v>BPI</v>
      </c>
      <c r="V84" s="391" t="str">
        <f>"20"&amp;RIGHT($10:$10,2)&amp;"-T"&amp;MID($10:$10,2,1)</f>
        <v>2016-T4</v>
      </c>
      <c r="W84" s="387"/>
      <c r="X84" s="390" t="str">
        <f>$A:$A</f>
        <v>Don solidaire Covid-19 (BPI)</v>
      </c>
      <c r="Y84" s="390" t="str">
        <f>$B:$B</f>
        <v>BPI</v>
      </c>
      <c r="Z84" s="391" t="str">
        <f>"20"&amp;RIGHT($10:$10,2)&amp;"-T"&amp;MID($10:$10,2,1)</f>
        <v>2017-T1</v>
      </c>
      <c r="AA84" s="390" t="str">
        <f>$A:$A</f>
        <v>Don solidaire Covid-19 (BPI)</v>
      </c>
      <c r="AB84" s="390" t="str">
        <f>$B:$B</f>
        <v>BPI</v>
      </c>
      <c r="AC84" s="391" t="str">
        <f>"20"&amp;RIGHT($10:$10,2)&amp;"-T"&amp;MID($10:$10,2,1)</f>
        <v>2017-T2</v>
      </c>
      <c r="AD84" s="390" t="str">
        <f>$A:$A</f>
        <v>Don solidaire Covid-19 (BPI)</v>
      </c>
      <c r="AE84" s="390" t="str">
        <f>$B:$B</f>
        <v>BPI</v>
      </c>
      <c r="AF84" s="391" t="str">
        <f>"20"&amp;RIGHT($10:$10,2)&amp;"-T"&amp;MID($10:$10,2,1)</f>
        <v>2017-T3</v>
      </c>
      <c r="AG84" s="390" t="str">
        <f>$A:$A</f>
        <v>Don solidaire Covid-19 (BPI)</v>
      </c>
      <c r="AH84" s="390" t="str">
        <f>$B:$B</f>
        <v>BPI</v>
      </c>
      <c r="AI84" s="391" t="str">
        <f>"20"&amp;RIGHT($10:$10,2)&amp;"-T"&amp;MID($10:$10,2,1)</f>
        <v>2017-T4</v>
      </c>
      <c r="AJ84" s="387"/>
      <c r="AK84" s="390" t="str">
        <f>$A:$A</f>
        <v>Don solidaire Covid-19 (BPI)</v>
      </c>
      <c r="AL84" s="390" t="str">
        <f>$B:$B</f>
        <v>BPI</v>
      </c>
      <c r="AM84" s="391" t="str">
        <f>"20"&amp;RIGHT($10:$10,2)&amp;"-T"&amp;MID($10:$10,2,1)</f>
        <v>2018-T1</v>
      </c>
      <c r="AN84" s="390" t="str">
        <f>$A:$A</f>
        <v>Don solidaire Covid-19 (BPI)</v>
      </c>
      <c r="AO84" s="390" t="str">
        <f>$B:$B</f>
        <v>BPI</v>
      </c>
      <c r="AP84" s="391" t="str">
        <f>"20"&amp;RIGHT($10:$10,2)&amp;"-T"&amp;MID($10:$10,2,1)</f>
        <v>2018-T2</v>
      </c>
      <c r="AQ84" s="390" t="str">
        <f>$A:$A</f>
        <v>Don solidaire Covid-19 (BPI)</v>
      </c>
      <c r="AR84" s="390" t="str">
        <f>$B:$B</f>
        <v>BPI</v>
      </c>
      <c r="AS84" s="391" t="str">
        <f>"20"&amp;RIGHT($10:$10,2)&amp;"-T"&amp;MID($10:$10,2,1)</f>
        <v>2018-T3</v>
      </c>
      <c r="AT84" s="390" t="str">
        <f>$A:$A</f>
        <v>Don solidaire Covid-19 (BPI)</v>
      </c>
      <c r="AU84" s="390" t="str">
        <f>$B:$B</f>
        <v>BPI</v>
      </c>
      <c r="AV84" s="391" t="str">
        <f>"20"&amp;RIGHT($10:$10,2)&amp;"-T"&amp;MID($10:$10,2,1)</f>
        <v>2018-T4</v>
      </c>
      <c r="AW84" s="387"/>
      <c r="AX84" s="390" t="str">
        <f>$A:$A</f>
        <v>Don solidaire Covid-19 (BPI)</v>
      </c>
      <c r="AY84" s="390" t="str">
        <f>$B:$B</f>
        <v>BPI</v>
      </c>
      <c r="AZ84" s="391" t="str">
        <f>"20"&amp;RIGHT($10:$10,2)&amp;"-T"&amp;MID($10:$10,2,1)</f>
        <v>2019-T1</v>
      </c>
      <c r="BA84" s="390" t="str">
        <f>$A:$A</f>
        <v>Don solidaire Covid-19 (BPI)</v>
      </c>
      <c r="BB84" s="390" t="str">
        <f>$B:$B</f>
        <v>BPI</v>
      </c>
      <c r="BC84" s="391" t="str">
        <f>"20"&amp;RIGHT($10:$10,2)&amp;"-T"&amp;MID($10:$10,2,1)</f>
        <v>2019-T2</v>
      </c>
      <c r="BD84" s="390" t="str">
        <f>$A:$A</f>
        <v>Don solidaire Covid-19 (BPI)</v>
      </c>
      <c r="BE84" s="390" t="str">
        <f>$B:$B</f>
        <v>BPI</v>
      </c>
      <c r="BF84" s="391" t="str">
        <f>"20"&amp;RIGHT($10:$10,2)&amp;"-T"&amp;MID($10:$10,2,1)</f>
        <v>2019-T3</v>
      </c>
      <c r="BG84" s="390" t="str">
        <f>$A:$A</f>
        <v>Don solidaire Covid-19 (BPI)</v>
      </c>
      <c r="BH84" s="390" t="str">
        <f>$B:$B</f>
        <v>BPI</v>
      </c>
      <c r="BI84" s="391" t="str">
        <f>"20"&amp;RIGHT($10:$10,2)&amp;"-T"&amp;MID($10:$10,2,1)</f>
        <v>2019-T4</v>
      </c>
      <c r="BJ84" s="387"/>
      <c r="BK84" s="390" t="str">
        <f>$A:$A</f>
        <v>Don solidaire Covid-19 (BPI)</v>
      </c>
      <c r="BL84" s="390" t="str">
        <f>$B:$B</f>
        <v>BPI</v>
      </c>
      <c r="BM84" s="391" t="str">
        <f>"20"&amp;RIGHT($10:$10,2)&amp;"-T"&amp;MID($10:$10,2,1)</f>
        <v>2020-T1</v>
      </c>
      <c r="BN84" s="390" t="str">
        <f>$A:$A</f>
        <v>Don solidaire Covid-19 (BPI)</v>
      </c>
      <c r="BO84" s="390" t="str">
        <f>$B:$B</f>
        <v>BPI</v>
      </c>
      <c r="BP84" s="391" t="str">
        <f>"20"&amp;RIGHT($10:$10,2)&amp;"-T"&amp;MID($10:$10,2,1)</f>
        <v>2020-T2</v>
      </c>
      <c r="BQ84" s="390" t="str">
        <f>$A:$A</f>
        <v>Don solidaire Covid-19 (BPI)</v>
      </c>
      <c r="BR84" s="390" t="str">
        <f>$B:$B</f>
        <v>BPI</v>
      </c>
      <c r="BS84" s="391" t="str">
        <f>"20"&amp;RIGHT($10:$10,2)&amp;"-T"&amp;MID($10:$10,2,1)</f>
        <v>2020-T3</v>
      </c>
      <c r="BT84" s="390" t="str">
        <f>$A:$A</f>
        <v>Don solidaire Covid-19 (BPI)</v>
      </c>
      <c r="BU84" s="390" t="str">
        <f>$B:$B</f>
        <v>BPI</v>
      </c>
      <c r="BV84" s="391" t="str">
        <f>"20"&amp;RIGHT($10:$10,2)&amp;"-T"&amp;MID($10:$10,2,1)</f>
        <v>2020-T4</v>
      </c>
      <c r="BW84" s="387"/>
    </row>
    <row r="85" spans="1:75" ht="13" collapsed="1">
      <c r="A85" s="403" t="s">
        <v>528</v>
      </c>
      <c r="B85" s="403"/>
      <c r="C85" s="383"/>
      <c r="D85" s="384" t="s">
        <v>571</v>
      </c>
      <c r="E85" s="385" t="s">
        <v>507</v>
      </c>
      <c r="F85" s="386"/>
      <c r="G85" s="386"/>
      <c r="H85" s="386"/>
      <c r="I85" s="386"/>
      <c r="J85" s="387">
        <f>SUM(F85:I85)</f>
        <v>0</v>
      </c>
      <c r="K85" s="405"/>
      <c r="L85" s="405"/>
      <c r="M85" s="405">
        <v>0</v>
      </c>
      <c r="N85" s="393"/>
      <c r="O85" s="393"/>
      <c r="P85" s="393">
        <v>0</v>
      </c>
      <c r="Q85" s="393"/>
      <c r="R85" s="393"/>
      <c r="S85" s="393">
        <v>0</v>
      </c>
      <c r="T85" s="393"/>
      <c r="U85" s="393"/>
      <c r="V85" s="393">
        <v>0</v>
      </c>
      <c r="W85" s="387">
        <f>SUM(K85:V85)</f>
        <v>0</v>
      </c>
      <c r="X85" s="393"/>
      <c r="Y85" s="393"/>
      <c r="Z85" s="393">
        <v>0</v>
      </c>
      <c r="AA85" s="393"/>
      <c r="AB85" s="393"/>
      <c r="AC85" s="393">
        <v>0</v>
      </c>
      <c r="AD85" s="393"/>
      <c r="AE85" s="393"/>
      <c r="AF85" s="393">
        <v>0</v>
      </c>
      <c r="AG85" s="393"/>
      <c r="AH85" s="393"/>
      <c r="AI85" s="393">
        <v>0</v>
      </c>
      <c r="AJ85" s="387">
        <f>SUM(X85:AI85)</f>
        <v>0</v>
      </c>
      <c r="AK85" s="393"/>
      <c r="AL85" s="393"/>
      <c r="AM85" s="393">
        <v>0</v>
      </c>
      <c r="AN85" s="393"/>
      <c r="AO85" s="393"/>
      <c r="AP85" s="393">
        <v>0</v>
      </c>
      <c r="AQ85" s="393"/>
      <c r="AR85" s="393"/>
      <c r="AS85" s="393">
        <v>0</v>
      </c>
      <c r="AT85" s="393"/>
      <c r="AU85" s="393"/>
      <c r="AV85" s="393">
        <v>0</v>
      </c>
      <c r="AW85" s="387">
        <f>SUM(AK85:AV85)</f>
        <v>0</v>
      </c>
      <c r="AX85" s="393"/>
      <c r="AY85" s="393"/>
      <c r="AZ85" s="393">
        <v>0</v>
      </c>
      <c r="BA85" s="393"/>
      <c r="BB85" s="393"/>
      <c r="BC85" s="393">
        <v>0</v>
      </c>
      <c r="BD85" s="393"/>
      <c r="BE85" s="393"/>
      <c r="BF85" s="393">
        <v>0</v>
      </c>
      <c r="BG85" s="393"/>
      <c r="BH85" s="393"/>
      <c r="BI85" s="393">
        <v>0</v>
      </c>
      <c r="BJ85" s="387">
        <f>SUM(AX85:BI85)</f>
        <v>0</v>
      </c>
      <c r="BK85" s="393"/>
      <c r="BL85" s="393"/>
      <c r="BM85" s="393">
        <v>-7.886145</v>
      </c>
      <c r="BN85" s="393"/>
      <c r="BO85" s="393"/>
      <c r="BP85" s="393">
        <v>0</v>
      </c>
      <c r="BQ85" s="393"/>
      <c r="BR85" s="393"/>
      <c r="BS85" s="393">
        <v>0</v>
      </c>
      <c r="BT85" s="393"/>
      <c r="BU85" s="393"/>
      <c r="BV85" s="393">
        <v>0</v>
      </c>
      <c r="BW85" s="387">
        <f>SUM(BK85:BV85)</f>
        <v>-7.886145</v>
      </c>
    </row>
    <row r="86" spans="1:75" ht="13" hidden="1" outlineLevel="1">
      <c r="A86" s="402" t="s">
        <v>465</v>
      </c>
      <c r="B86" s="382" t="s">
        <v>466</v>
      </c>
      <c r="C86" s="383"/>
      <c r="D86" s="384"/>
      <c r="E86" s="385"/>
      <c r="F86" s="386"/>
      <c r="G86" s="386"/>
      <c r="H86" s="386"/>
      <c r="I86" s="386"/>
      <c r="J86" s="387"/>
      <c r="K86" s="388" t="str">
        <f>$A:$A</f>
        <v>Nature de l'ajustement</v>
      </c>
      <c r="L86" s="388" t="str">
        <f>$B:$B</f>
        <v>Pôle</v>
      </c>
      <c r="M86" s="388" t="s">
        <v>515</v>
      </c>
      <c r="N86" s="388" t="str">
        <f>$A:$A</f>
        <v>Nature de l'ajustement</v>
      </c>
      <c r="O86" s="388" t="str">
        <f>$B:$B</f>
        <v>Pôle</v>
      </c>
      <c r="P86" s="388" t="s">
        <v>515</v>
      </c>
      <c r="Q86" s="388" t="str">
        <f>$A:$A</f>
        <v>Nature de l'ajustement</v>
      </c>
      <c r="R86" s="388" t="str">
        <f>$B:$B</f>
        <v>Pôle</v>
      </c>
      <c r="S86" s="388" t="s">
        <v>515</v>
      </c>
      <c r="T86" s="388" t="str">
        <f>$A:$A</f>
        <v>Nature de l'ajustement</v>
      </c>
      <c r="U86" s="388" t="str">
        <f>$B:$B</f>
        <v>Pôle</v>
      </c>
      <c r="V86" s="388" t="s">
        <v>515</v>
      </c>
      <c r="W86" s="387"/>
      <c r="X86" s="388" t="str">
        <f>$A:$A</f>
        <v>Nature de l'ajustement</v>
      </c>
      <c r="Y86" s="388" t="str">
        <f>$B:$B</f>
        <v>Pôle</v>
      </c>
      <c r="Z86" s="388" t="s">
        <v>515</v>
      </c>
      <c r="AA86" s="388" t="str">
        <f>$A:$A</f>
        <v>Nature de l'ajustement</v>
      </c>
      <c r="AB86" s="388" t="str">
        <f>$B:$B</f>
        <v>Pôle</v>
      </c>
      <c r="AC86" s="388" t="s">
        <v>515</v>
      </c>
      <c r="AD86" s="388" t="str">
        <f>$A:$A</f>
        <v>Nature de l'ajustement</v>
      </c>
      <c r="AE86" s="388" t="str">
        <f>$B:$B</f>
        <v>Pôle</v>
      </c>
      <c r="AF86" s="388" t="s">
        <v>515</v>
      </c>
      <c r="AG86" s="388" t="str">
        <f>$A:$A</f>
        <v>Nature de l'ajustement</v>
      </c>
      <c r="AH86" s="388" t="str">
        <f>$B:$B</f>
        <v>Pôle</v>
      </c>
      <c r="AI86" s="388" t="s">
        <v>515</v>
      </c>
      <c r="AJ86" s="387"/>
      <c r="AK86" s="388" t="str">
        <f>$A:$A</f>
        <v>Nature de l'ajustement</v>
      </c>
      <c r="AL86" s="388" t="str">
        <f>$B:$B</f>
        <v>Pôle</v>
      </c>
      <c r="AM86" s="388" t="s">
        <v>515</v>
      </c>
      <c r="AN86" s="388" t="str">
        <f>$A:$A</f>
        <v>Nature de l'ajustement</v>
      </c>
      <c r="AO86" s="388" t="str">
        <f>$B:$B</f>
        <v>Pôle</v>
      </c>
      <c r="AP86" s="388" t="s">
        <v>515</v>
      </c>
      <c r="AQ86" s="388" t="str">
        <f>$A:$A</f>
        <v>Nature de l'ajustement</v>
      </c>
      <c r="AR86" s="388" t="str">
        <f>$B:$B</f>
        <v>Pôle</v>
      </c>
      <c r="AS86" s="388" t="s">
        <v>515</v>
      </c>
      <c r="AT86" s="388" t="str">
        <f>$A:$A</f>
        <v>Nature de l'ajustement</v>
      </c>
      <c r="AU86" s="388" t="str">
        <f>$B:$B</f>
        <v>Pôle</v>
      </c>
      <c r="AV86" s="388" t="s">
        <v>515</v>
      </c>
      <c r="AW86" s="387"/>
      <c r="AX86" s="388" t="str">
        <f>$A:$A</f>
        <v>Nature de l'ajustement</v>
      </c>
      <c r="AY86" s="388" t="str">
        <f>$B:$B</f>
        <v>Pôle</v>
      </c>
      <c r="AZ86" s="388" t="s">
        <v>515</v>
      </c>
      <c r="BA86" s="388" t="str">
        <f>$A:$A</f>
        <v>Nature de l'ajustement</v>
      </c>
      <c r="BB86" s="388" t="str">
        <f>$B:$B</f>
        <v>Pôle</v>
      </c>
      <c r="BC86" s="388" t="s">
        <v>515</v>
      </c>
      <c r="BD86" s="388" t="str">
        <f>$A:$A</f>
        <v>Nature de l'ajustement</v>
      </c>
      <c r="BE86" s="388" t="str">
        <f>$B:$B</f>
        <v>Pôle</v>
      </c>
      <c r="BF86" s="388" t="s">
        <v>515</v>
      </c>
      <c r="BG86" s="388" t="str">
        <f>$A:$A</f>
        <v>Nature de l'ajustement</v>
      </c>
      <c r="BH86" s="388" t="str">
        <f>$B:$B</f>
        <v>Pôle</v>
      </c>
      <c r="BI86" s="388" t="s">
        <v>515</v>
      </c>
      <c r="BJ86" s="387"/>
      <c r="BK86" s="388" t="str">
        <f>$A:$A</f>
        <v>Nature de l'ajustement</v>
      </c>
      <c r="BL86" s="388" t="str">
        <f>$B:$B</f>
        <v>Pôle</v>
      </c>
      <c r="BM86" s="388" t="s">
        <v>515</v>
      </c>
      <c r="BN86" s="388" t="str">
        <f>$A:$A</f>
        <v>Nature de l'ajustement</v>
      </c>
      <c r="BO86" s="388" t="str">
        <f>$B:$B</f>
        <v>Pôle</v>
      </c>
      <c r="BP86" s="388" t="s">
        <v>515</v>
      </c>
      <c r="BQ86" s="388" t="str">
        <f>$A:$A</f>
        <v>Nature de l'ajustement</v>
      </c>
      <c r="BR86" s="388" t="str">
        <f>$B:$B</f>
        <v>Pôle</v>
      </c>
      <c r="BS86" s="388" t="s">
        <v>515</v>
      </c>
      <c r="BT86" s="388" t="str">
        <f>$A:$A</f>
        <v>Nature de l'ajustement</v>
      </c>
      <c r="BU86" s="388" t="str">
        <f>$B:$B</f>
        <v>Pôle</v>
      </c>
      <c r="BV86" s="388" t="s">
        <v>515</v>
      </c>
      <c r="BW86" s="387"/>
    </row>
    <row r="87" spans="1:75" ht="13" hidden="1" outlineLevel="1">
      <c r="A87" s="408" t="s">
        <v>575</v>
      </c>
      <c r="B87" s="394" t="s">
        <v>514</v>
      </c>
      <c r="C87" s="383"/>
      <c r="D87" s="384"/>
      <c r="E87" s="385"/>
      <c r="F87" s="386"/>
      <c r="G87" s="386"/>
      <c r="H87" s="386"/>
      <c r="I87" s="386"/>
      <c r="J87" s="387"/>
      <c r="K87" s="390" t="str">
        <f>$A:$A</f>
        <v>Don solidaire Covid-19 (GEA)</v>
      </c>
      <c r="L87" s="390" t="str">
        <f>$B:$B</f>
        <v>GEA</v>
      </c>
      <c r="M87" s="391" t="str">
        <f>"20"&amp;RIGHT($10:$10,2)&amp;"-T"&amp;MID($10:$10,2,1)</f>
        <v>2016-T1</v>
      </c>
      <c r="N87" s="390" t="str">
        <f>$A:$A</f>
        <v>Don solidaire Covid-19 (GEA)</v>
      </c>
      <c r="O87" s="390" t="str">
        <f>$B:$B</f>
        <v>GEA</v>
      </c>
      <c r="P87" s="391" t="str">
        <f>"20"&amp;RIGHT($10:$10,2)&amp;"-T"&amp;MID($10:$10,2,1)</f>
        <v>2016-T2</v>
      </c>
      <c r="Q87" s="390" t="str">
        <f>$A:$A</f>
        <v>Don solidaire Covid-19 (GEA)</v>
      </c>
      <c r="R87" s="390" t="str">
        <f>$B:$B</f>
        <v>GEA</v>
      </c>
      <c r="S87" s="391" t="str">
        <f>"20"&amp;RIGHT($10:$10,2)&amp;"-T"&amp;MID($10:$10,2,1)</f>
        <v>2016-T3</v>
      </c>
      <c r="T87" s="390" t="str">
        <f>$A:$A</f>
        <v>Don solidaire Covid-19 (GEA)</v>
      </c>
      <c r="U87" s="390" t="str">
        <f>$B:$B</f>
        <v>GEA</v>
      </c>
      <c r="V87" s="391" t="str">
        <f>"20"&amp;RIGHT($10:$10,2)&amp;"-T"&amp;MID($10:$10,2,1)</f>
        <v>2016-T4</v>
      </c>
      <c r="W87" s="387"/>
      <c r="X87" s="390" t="str">
        <f>$A:$A</f>
        <v>Don solidaire Covid-19 (GEA)</v>
      </c>
      <c r="Y87" s="390" t="str">
        <f>$B:$B</f>
        <v>GEA</v>
      </c>
      <c r="Z87" s="391" t="str">
        <f>"20"&amp;RIGHT($10:$10,2)&amp;"-T"&amp;MID($10:$10,2,1)</f>
        <v>2017-T1</v>
      </c>
      <c r="AA87" s="390" t="str">
        <f>$A:$A</f>
        <v>Don solidaire Covid-19 (GEA)</v>
      </c>
      <c r="AB87" s="390" t="str">
        <f>$B:$B</f>
        <v>GEA</v>
      </c>
      <c r="AC87" s="391" t="str">
        <f>"20"&amp;RIGHT($10:$10,2)&amp;"-T"&amp;MID($10:$10,2,1)</f>
        <v>2017-T2</v>
      </c>
      <c r="AD87" s="390" t="str">
        <f>$A:$A</f>
        <v>Don solidaire Covid-19 (GEA)</v>
      </c>
      <c r="AE87" s="390" t="str">
        <f>$B:$B</f>
        <v>GEA</v>
      </c>
      <c r="AF87" s="391" t="str">
        <f>"20"&amp;RIGHT($10:$10,2)&amp;"-T"&amp;MID($10:$10,2,1)</f>
        <v>2017-T3</v>
      </c>
      <c r="AG87" s="390" t="str">
        <f>$A:$A</f>
        <v>Don solidaire Covid-19 (GEA)</v>
      </c>
      <c r="AH87" s="390" t="str">
        <f>$B:$B</f>
        <v>GEA</v>
      </c>
      <c r="AI87" s="391" t="str">
        <f>"20"&amp;RIGHT($10:$10,2)&amp;"-T"&amp;MID($10:$10,2,1)</f>
        <v>2017-T4</v>
      </c>
      <c r="AJ87" s="387"/>
      <c r="AK87" s="390" t="str">
        <f>$A:$A</f>
        <v>Don solidaire Covid-19 (GEA)</v>
      </c>
      <c r="AL87" s="390" t="str">
        <f>$B:$B</f>
        <v>GEA</v>
      </c>
      <c r="AM87" s="391" t="str">
        <f>"20"&amp;RIGHT($10:$10,2)&amp;"-T"&amp;MID($10:$10,2,1)</f>
        <v>2018-T1</v>
      </c>
      <c r="AN87" s="390" t="str">
        <f>$A:$A</f>
        <v>Don solidaire Covid-19 (GEA)</v>
      </c>
      <c r="AO87" s="390" t="str">
        <f>$B:$B</f>
        <v>GEA</v>
      </c>
      <c r="AP87" s="391" t="str">
        <f>"20"&amp;RIGHT($10:$10,2)&amp;"-T"&amp;MID($10:$10,2,1)</f>
        <v>2018-T2</v>
      </c>
      <c r="AQ87" s="390" t="str">
        <f>$A:$A</f>
        <v>Don solidaire Covid-19 (GEA)</v>
      </c>
      <c r="AR87" s="390" t="str">
        <f>$B:$B</f>
        <v>GEA</v>
      </c>
      <c r="AS87" s="391" t="str">
        <f>"20"&amp;RIGHT($10:$10,2)&amp;"-T"&amp;MID($10:$10,2,1)</f>
        <v>2018-T3</v>
      </c>
      <c r="AT87" s="390" t="str">
        <f>$A:$A</f>
        <v>Don solidaire Covid-19 (GEA)</v>
      </c>
      <c r="AU87" s="390" t="str">
        <f>$B:$B</f>
        <v>GEA</v>
      </c>
      <c r="AV87" s="391" t="str">
        <f>"20"&amp;RIGHT($10:$10,2)&amp;"-T"&amp;MID($10:$10,2,1)</f>
        <v>2018-T4</v>
      </c>
      <c r="AW87" s="387"/>
      <c r="AX87" s="390" t="str">
        <f>$A:$A</f>
        <v>Don solidaire Covid-19 (GEA)</v>
      </c>
      <c r="AY87" s="390" t="str">
        <f>$B:$B</f>
        <v>GEA</v>
      </c>
      <c r="AZ87" s="391" t="str">
        <f>"20"&amp;RIGHT($10:$10,2)&amp;"-T"&amp;MID($10:$10,2,1)</f>
        <v>2019-T1</v>
      </c>
      <c r="BA87" s="390" t="str">
        <f>$A:$A</f>
        <v>Don solidaire Covid-19 (GEA)</v>
      </c>
      <c r="BB87" s="390" t="str">
        <f>$B:$B</f>
        <v>GEA</v>
      </c>
      <c r="BC87" s="391" t="str">
        <f>"20"&amp;RIGHT($10:$10,2)&amp;"-T"&amp;MID($10:$10,2,1)</f>
        <v>2019-T2</v>
      </c>
      <c r="BD87" s="390" t="str">
        <f>$A:$A</f>
        <v>Don solidaire Covid-19 (GEA)</v>
      </c>
      <c r="BE87" s="390" t="str">
        <f>$B:$B</f>
        <v>GEA</v>
      </c>
      <c r="BF87" s="391" t="str">
        <f>"20"&amp;RIGHT($10:$10,2)&amp;"-T"&amp;MID($10:$10,2,1)</f>
        <v>2019-T3</v>
      </c>
      <c r="BG87" s="390" t="str">
        <f>$A:$A</f>
        <v>Don solidaire Covid-19 (GEA)</v>
      </c>
      <c r="BH87" s="390" t="str">
        <f>$B:$B</f>
        <v>GEA</v>
      </c>
      <c r="BI87" s="391" t="str">
        <f>"20"&amp;RIGHT($10:$10,2)&amp;"-T"&amp;MID($10:$10,2,1)</f>
        <v>2019-T4</v>
      </c>
      <c r="BJ87" s="387"/>
      <c r="BK87" s="390" t="str">
        <f>$A:$A</f>
        <v>Don solidaire Covid-19 (GEA)</v>
      </c>
      <c r="BL87" s="390" t="str">
        <f>$B:$B</f>
        <v>GEA</v>
      </c>
      <c r="BM87" s="391" t="str">
        <f>"20"&amp;RIGHT($10:$10,2)&amp;"-T"&amp;MID($10:$10,2,1)</f>
        <v>2020-T1</v>
      </c>
      <c r="BN87" s="390" t="str">
        <f>$A:$A</f>
        <v>Don solidaire Covid-19 (GEA)</v>
      </c>
      <c r="BO87" s="390" t="str">
        <f>$B:$B</f>
        <v>GEA</v>
      </c>
      <c r="BP87" s="391" t="str">
        <f>"20"&amp;RIGHT($10:$10,2)&amp;"-T"&amp;MID($10:$10,2,1)</f>
        <v>2020-T2</v>
      </c>
      <c r="BQ87" s="390" t="str">
        <f>$A:$A</f>
        <v>Don solidaire Covid-19 (GEA)</v>
      </c>
      <c r="BR87" s="390" t="str">
        <f>$B:$B</f>
        <v>GEA</v>
      </c>
      <c r="BS87" s="391" t="str">
        <f>"20"&amp;RIGHT($10:$10,2)&amp;"-T"&amp;MID($10:$10,2,1)</f>
        <v>2020-T3</v>
      </c>
      <c r="BT87" s="390" t="str">
        <f>$A:$A</f>
        <v>Don solidaire Covid-19 (GEA)</v>
      </c>
      <c r="BU87" s="390" t="str">
        <f>$B:$B</f>
        <v>GEA</v>
      </c>
      <c r="BV87" s="391" t="str">
        <f>"20"&amp;RIGHT($10:$10,2)&amp;"-T"&amp;MID($10:$10,2,1)</f>
        <v>2020-T4</v>
      </c>
      <c r="BW87" s="387"/>
    </row>
    <row r="88" spans="1:75" ht="13" collapsed="1">
      <c r="A88" s="403" t="s">
        <v>528</v>
      </c>
      <c r="B88" s="403"/>
      <c r="C88" s="383"/>
      <c r="D88" s="384" t="s">
        <v>572</v>
      </c>
      <c r="E88" s="385" t="s">
        <v>508</v>
      </c>
      <c r="F88" s="386"/>
      <c r="G88" s="386"/>
      <c r="H88" s="386"/>
      <c r="I88" s="386"/>
      <c r="J88" s="387">
        <f>SUM(F88:I88)</f>
        <v>0</v>
      </c>
      <c r="K88" s="405"/>
      <c r="L88" s="405"/>
      <c r="M88" s="405">
        <v>0</v>
      </c>
      <c r="N88" s="393"/>
      <c r="O88" s="393"/>
      <c r="P88" s="393">
        <v>0</v>
      </c>
      <c r="Q88" s="393"/>
      <c r="R88" s="393"/>
      <c r="S88" s="393">
        <v>0</v>
      </c>
      <c r="T88" s="393"/>
      <c r="U88" s="393"/>
      <c r="V88" s="393">
        <v>0</v>
      </c>
      <c r="W88" s="387">
        <f>SUM(K88:V88)</f>
        <v>0</v>
      </c>
      <c r="X88" s="393"/>
      <c r="Y88" s="393"/>
      <c r="Z88" s="393">
        <v>0</v>
      </c>
      <c r="AA88" s="393"/>
      <c r="AB88" s="393"/>
      <c r="AC88" s="393">
        <v>0</v>
      </c>
      <c r="AD88" s="393"/>
      <c r="AE88" s="393"/>
      <c r="AF88" s="393">
        <v>0</v>
      </c>
      <c r="AG88" s="393"/>
      <c r="AH88" s="393"/>
      <c r="AI88" s="393">
        <v>0</v>
      </c>
      <c r="AJ88" s="387">
        <f>SUM(X88:AI88)</f>
        <v>0</v>
      </c>
      <c r="AK88" s="393"/>
      <c r="AL88" s="393"/>
      <c r="AM88" s="393">
        <v>0</v>
      </c>
      <c r="AN88" s="393"/>
      <c r="AO88" s="393"/>
      <c r="AP88" s="393">
        <v>0</v>
      </c>
      <c r="AQ88" s="393"/>
      <c r="AR88" s="393"/>
      <c r="AS88" s="393">
        <v>0</v>
      </c>
      <c r="AT88" s="393"/>
      <c r="AU88" s="393"/>
      <c r="AV88" s="393">
        <v>0</v>
      </c>
      <c r="AW88" s="387">
        <f>SUM(AK88:AV88)</f>
        <v>0</v>
      </c>
      <c r="AX88" s="393"/>
      <c r="AY88" s="393"/>
      <c r="AZ88" s="393">
        <v>0</v>
      </c>
      <c r="BA88" s="393"/>
      <c r="BB88" s="393"/>
      <c r="BC88" s="393">
        <v>0</v>
      </c>
      <c r="BD88" s="393"/>
      <c r="BE88" s="393"/>
      <c r="BF88" s="393">
        <v>0</v>
      </c>
      <c r="BG88" s="393"/>
      <c r="BH88" s="393"/>
      <c r="BI88" s="393">
        <v>0</v>
      </c>
      <c r="BJ88" s="387">
        <f>SUM(AX88:BI88)</f>
        <v>0</v>
      </c>
      <c r="BK88" s="393"/>
      <c r="BL88" s="393"/>
      <c r="BM88" s="393">
        <v>-38.4</v>
      </c>
      <c r="BN88" s="393"/>
      <c r="BO88" s="393"/>
      <c r="BP88" s="393">
        <v>0</v>
      </c>
      <c r="BQ88" s="393"/>
      <c r="BR88" s="393"/>
      <c r="BS88" s="393">
        <v>0</v>
      </c>
      <c r="BT88" s="393"/>
      <c r="BU88" s="393"/>
      <c r="BV88" s="393">
        <v>0</v>
      </c>
      <c r="BW88" s="387">
        <f>SUM(BK88:BV88)</f>
        <v>-38.4</v>
      </c>
    </row>
    <row r="89" spans="1:75" ht="13" outlineLevel="1">
      <c r="A89" s="402" t="s">
        <v>465</v>
      </c>
      <c r="B89" s="382" t="s">
        <v>466</v>
      </c>
      <c r="C89" s="383"/>
      <c r="D89" s="384"/>
      <c r="E89" s="385"/>
      <c r="F89" s="386"/>
      <c r="G89" s="386"/>
      <c r="H89" s="386"/>
      <c r="I89" s="386"/>
      <c r="J89" s="387"/>
      <c r="K89" s="388" t="str">
        <f>$A:$A</f>
        <v>Nature de l'ajustement</v>
      </c>
      <c r="L89" s="388" t="str">
        <f>$B:$B</f>
        <v>Pôle</v>
      </c>
      <c r="M89" s="388" t="s">
        <v>515</v>
      </c>
      <c r="N89" s="388" t="str">
        <f>$A:$A</f>
        <v>Nature de l'ajustement</v>
      </c>
      <c r="O89" s="388" t="str">
        <f>$B:$B</f>
        <v>Pôle</v>
      </c>
      <c r="P89" s="388" t="s">
        <v>515</v>
      </c>
      <c r="Q89" s="388" t="str">
        <f>$A:$A</f>
        <v>Nature de l'ajustement</v>
      </c>
      <c r="R89" s="388" t="str">
        <f>$B:$B</f>
        <v>Pôle</v>
      </c>
      <c r="S89" s="388" t="s">
        <v>515</v>
      </c>
      <c r="T89" s="388" t="str">
        <f>$A:$A</f>
        <v>Nature de l'ajustement</v>
      </c>
      <c r="U89" s="388" t="str">
        <f>$B:$B</f>
        <v>Pôle</v>
      </c>
      <c r="V89" s="388" t="s">
        <v>515</v>
      </c>
      <c r="W89" s="387"/>
      <c r="X89" s="388" t="str">
        <f>$A:$A</f>
        <v>Nature de l'ajustement</v>
      </c>
      <c r="Y89" s="388" t="str">
        <f>$B:$B</f>
        <v>Pôle</v>
      </c>
      <c r="Z89" s="388" t="s">
        <v>515</v>
      </c>
      <c r="AA89" s="388" t="str">
        <f>$A:$A</f>
        <v>Nature de l'ajustement</v>
      </c>
      <c r="AB89" s="388" t="str">
        <f>$B:$B</f>
        <v>Pôle</v>
      </c>
      <c r="AC89" s="388" t="s">
        <v>515</v>
      </c>
      <c r="AD89" s="388" t="str">
        <f>$A:$A</f>
        <v>Nature de l'ajustement</v>
      </c>
      <c r="AE89" s="388" t="str">
        <f>$B:$B</f>
        <v>Pôle</v>
      </c>
      <c r="AF89" s="388" t="s">
        <v>515</v>
      </c>
      <c r="AG89" s="388" t="str">
        <f>$A:$A</f>
        <v>Nature de l'ajustement</v>
      </c>
      <c r="AH89" s="388" t="str">
        <f>$B:$B</f>
        <v>Pôle</v>
      </c>
      <c r="AI89" s="388" t="s">
        <v>515</v>
      </c>
      <c r="AJ89" s="387"/>
      <c r="AK89" s="388" t="str">
        <f>$A:$A</f>
        <v>Nature de l'ajustement</v>
      </c>
      <c r="AL89" s="388" t="str">
        <f>$B:$B</f>
        <v>Pôle</v>
      </c>
      <c r="AM89" s="388" t="s">
        <v>515</v>
      </c>
      <c r="AN89" s="388" t="str">
        <f>$A:$A</f>
        <v>Nature de l'ajustement</v>
      </c>
      <c r="AO89" s="388" t="str">
        <f>$B:$B</f>
        <v>Pôle</v>
      </c>
      <c r="AP89" s="388" t="s">
        <v>515</v>
      </c>
      <c r="AQ89" s="388" t="str">
        <f>$A:$A</f>
        <v>Nature de l'ajustement</v>
      </c>
      <c r="AR89" s="388" t="str">
        <f>$B:$B</f>
        <v>Pôle</v>
      </c>
      <c r="AS89" s="388" t="s">
        <v>515</v>
      </c>
      <c r="AT89" s="388" t="str">
        <f>$A:$A</f>
        <v>Nature de l'ajustement</v>
      </c>
      <c r="AU89" s="388" t="str">
        <f>$B:$B</f>
        <v>Pôle</v>
      </c>
      <c r="AV89" s="388" t="s">
        <v>515</v>
      </c>
      <c r="AW89" s="387"/>
      <c r="AX89" s="388" t="str">
        <f>$A:$A</f>
        <v>Nature de l'ajustement</v>
      </c>
      <c r="AY89" s="388" t="str">
        <f>$B:$B</f>
        <v>Pôle</v>
      </c>
      <c r="AZ89" s="388" t="s">
        <v>515</v>
      </c>
      <c r="BA89" s="388" t="str">
        <f>$A:$A</f>
        <v>Nature de l'ajustement</v>
      </c>
      <c r="BB89" s="388" t="str">
        <f>$B:$B</f>
        <v>Pôle</v>
      </c>
      <c r="BC89" s="388" t="s">
        <v>515</v>
      </c>
      <c r="BD89" s="388" t="str">
        <f>$A:$A</f>
        <v>Nature de l'ajustement</v>
      </c>
      <c r="BE89" s="388" t="str">
        <f>$B:$B</f>
        <v>Pôle</v>
      </c>
      <c r="BF89" s="388" t="s">
        <v>515</v>
      </c>
      <c r="BG89" s="388" t="str">
        <f>$A:$A</f>
        <v>Nature de l'ajustement</v>
      </c>
      <c r="BH89" s="388" t="str">
        <f>$B:$B</f>
        <v>Pôle</v>
      </c>
      <c r="BI89" s="388" t="s">
        <v>515</v>
      </c>
      <c r="BJ89" s="387"/>
      <c r="BK89" s="388" t="str">
        <f>$A:$A</f>
        <v>Nature de l'ajustement</v>
      </c>
      <c r="BL89" s="388" t="str">
        <f>$B:$B</f>
        <v>Pôle</v>
      </c>
      <c r="BM89" s="388" t="s">
        <v>515</v>
      </c>
      <c r="BN89" s="388" t="str">
        <f>$A:$A</f>
        <v>Nature de l'ajustement</v>
      </c>
      <c r="BO89" s="388" t="str">
        <f>$B:$B</f>
        <v>Pôle</v>
      </c>
      <c r="BP89" s="388" t="s">
        <v>515</v>
      </c>
      <c r="BQ89" s="388" t="str">
        <f>$A:$A</f>
        <v>Nature de l'ajustement</v>
      </c>
      <c r="BR89" s="388" t="str">
        <f>$B:$B</f>
        <v>Pôle</v>
      </c>
      <c r="BS89" s="388" t="s">
        <v>515</v>
      </c>
      <c r="BT89" s="388" t="str">
        <f>$A:$A</f>
        <v>Nature de l'ajustement</v>
      </c>
      <c r="BU89" s="388" t="str">
        <f>$B:$B</f>
        <v>Pôle</v>
      </c>
      <c r="BV89" s="388" t="s">
        <v>515</v>
      </c>
      <c r="BW89" s="387"/>
    </row>
    <row r="90" spans="1:75" ht="13" outlineLevel="1">
      <c r="A90" s="408" t="s">
        <v>576</v>
      </c>
      <c r="B90" s="394" t="s">
        <v>468</v>
      </c>
      <c r="C90" s="383"/>
      <c r="D90" s="384"/>
      <c r="E90" s="385"/>
      <c r="F90" s="386"/>
      <c r="G90" s="386"/>
      <c r="H90" s="386"/>
      <c r="I90" s="386"/>
      <c r="J90" s="387"/>
      <c r="K90" s="390" t="str">
        <f>$A:$A</f>
        <v>Don solidaire Covid-19 (AHM)</v>
      </c>
      <c r="L90" s="390" t="str">
        <f>$B:$B</f>
        <v>AHM</v>
      </c>
      <c r="M90" s="391" t="str">
        <f>"20"&amp;RIGHT($10:$10,2)&amp;"-T"&amp;MID($10:$10,2,1)</f>
        <v>2016-T1</v>
      </c>
      <c r="N90" s="390" t="str">
        <f>$A:$A</f>
        <v>Don solidaire Covid-19 (AHM)</v>
      </c>
      <c r="O90" s="390" t="str">
        <f>$B:$B</f>
        <v>AHM</v>
      </c>
      <c r="P90" s="391" t="str">
        <f>"20"&amp;RIGHT($10:$10,2)&amp;"-T"&amp;MID($10:$10,2,1)</f>
        <v>2016-T2</v>
      </c>
      <c r="Q90" s="390" t="str">
        <f>$A:$A</f>
        <v>Don solidaire Covid-19 (AHM)</v>
      </c>
      <c r="R90" s="390" t="str">
        <f>$B:$B</f>
        <v>AHM</v>
      </c>
      <c r="S90" s="391" t="str">
        <f>"20"&amp;RIGHT($10:$10,2)&amp;"-T"&amp;MID($10:$10,2,1)</f>
        <v>2016-T3</v>
      </c>
      <c r="T90" s="390" t="str">
        <f>$A:$A</f>
        <v>Don solidaire Covid-19 (AHM)</v>
      </c>
      <c r="U90" s="390" t="str">
        <f>$B:$B</f>
        <v>AHM</v>
      </c>
      <c r="V90" s="391" t="str">
        <f>"20"&amp;RIGHT($10:$10,2)&amp;"-T"&amp;MID($10:$10,2,1)</f>
        <v>2016-T4</v>
      </c>
      <c r="W90" s="387"/>
      <c r="X90" s="390" t="str">
        <f>$A:$A</f>
        <v>Don solidaire Covid-19 (AHM)</v>
      </c>
      <c r="Y90" s="390" t="str">
        <f>$B:$B</f>
        <v>AHM</v>
      </c>
      <c r="Z90" s="391" t="str">
        <f>"20"&amp;RIGHT($10:$10,2)&amp;"-T"&amp;MID($10:$10,2,1)</f>
        <v>2017-T1</v>
      </c>
      <c r="AA90" s="390" t="str">
        <f>$A:$A</f>
        <v>Don solidaire Covid-19 (AHM)</v>
      </c>
      <c r="AB90" s="390" t="str">
        <f>$B:$B</f>
        <v>AHM</v>
      </c>
      <c r="AC90" s="391" t="str">
        <f>"20"&amp;RIGHT($10:$10,2)&amp;"-T"&amp;MID($10:$10,2,1)</f>
        <v>2017-T2</v>
      </c>
      <c r="AD90" s="390" t="str">
        <f>$A:$A</f>
        <v>Don solidaire Covid-19 (AHM)</v>
      </c>
      <c r="AE90" s="390" t="str">
        <f>$B:$B</f>
        <v>AHM</v>
      </c>
      <c r="AF90" s="391" t="str">
        <f>"20"&amp;RIGHT($10:$10,2)&amp;"-T"&amp;MID($10:$10,2,1)</f>
        <v>2017-T3</v>
      </c>
      <c r="AG90" s="390" t="str">
        <f>$A:$A</f>
        <v>Don solidaire Covid-19 (AHM)</v>
      </c>
      <c r="AH90" s="390" t="str">
        <f>$B:$B</f>
        <v>AHM</v>
      </c>
      <c r="AI90" s="391" t="str">
        <f>"20"&amp;RIGHT($10:$10,2)&amp;"-T"&amp;MID($10:$10,2,1)</f>
        <v>2017-T4</v>
      </c>
      <c r="AJ90" s="387"/>
      <c r="AK90" s="390" t="str">
        <f>$A:$A</f>
        <v>Don solidaire Covid-19 (AHM)</v>
      </c>
      <c r="AL90" s="390" t="str">
        <f>$B:$B</f>
        <v>AHM</v>
      </c>
      <c r="AM90" s="391" t="str">
        <f>"20"&amp;RIGHT($10:$10,2)&amp;"-T"&amp;MID($10:$10,2,1)</f>
        <v>2018-T1</v>
      </c>
      <c r="AN90" s="390" t="str">
        <f>$A:$A</f>
        <v>Don solidaire Covid-19 (AHM)</v>
      </c>
      <c r="AO90" s="390" t="str">
        <f>$B:$B</f>
        <v>AHM</v>
      </c>
      <c r="AP90" s="391" t="str">
        <f>"20"&amp;RIGHT($10:$10,2)&amp;"-T"&amp;MID($10:$10,2,1)</f>
        <v>2018-T2</v>
      </c>
      <c r="AQ90" s="390" t="str">
        <f>$A:$A</f>
        <v>Don solidaire Covid-19 (AHM)</v>
      </c>
      <c r="AR90" s="390" t="str">
        <f>$B:$B</f>
        <v>AHM</v>
      </c>
      <c r="AS90" s="391" t="str">
        <f>"20"&amp;RIGHT($10:$10,2)&amp;"-T"&amp;MID($10:$10,2,1)</f>
        <v>2018-T3</v>
      </c>
      <c r="AT90" s="390" t="str">
        <f>$A:$A</f>
        <v>Don solidaire Covid-19 (AHM)</v>
      </c>
      <c r="AU90" s="390" t="str">
        <f>$B:$B</f>
        <v>AHM</v>
      </c>
      <c r="AV90" s="391" t="str">
        <f>"20"&amp;RIGHT($10:$10,2)&amp;"-T"&amp;MID($10:$10,2,1)</f>
        <v>2018-T4</v>
      </c>
      <c r="AW90" s="387"/>
      <c r="AX90" s="390" t="str">
        <f>$A:$A</f>
        <v>Don solidaire Covid-19 (AHM)</v>
      </c>
      <c r="AY90" s="390" t="str">
        <f>$B:$B</f>
        <v>AHM</v>
      </c>
      <c r="AZ90" s="391" t="str">
        <f>"20"&amp;RIGHT($10:$10,2)&amp;"-T"&amp;MID($10:$10,2,1)</f>
        <v>2019-T1</v>
      </c>
      <c r="BA90" s="390" t="str">
        <f>$A:$A</f>
        <v>Don solidaire Covid-19 (AHM)</v>
      </c>
      <c r="BB90" s="390" t="str">
        <f>$B:$B</f>
        <v>AHM</v>
      </c>
      <c r="BC90" s="391" t="str">
        <f>"20"&amp;RIGHT($10:$10,2)&amp;"-T"&amp;MID($10:$10,2,1)</f>
        <v>2019-T2</v>
      </c>
      <c r="BD90" s="390" t="str">
        <f>$A:$A</f>
        <v>Don solidaire Covid-19 (AHM)</v>
      </c>
      <c r="BE90" s="390" t="str">
        <f>$B:$B</f>
        <v>AHM</v>
      </c>
      <c r="BF90" s="391" t="str">
        <f>"20"&amp;RIGHT($10:$10,2)&amp;"-T"&amp;MID($10:$10,2,1)</f>
        <v>2019-T3</v>
      </c>
      <c r="BG90" s="390" t="str">
        <f>$A:$A</f>
        <v>Don solidaire Covid-19 (AHM)</v>
      </c>
      <c r="BH90" s="390" t="str">
        <f>$B:$B</f>
        <v>AHM</v>
      </c>
      <c r="BI90" s="391" t="str">
        <f>"20"&amp;RIGHT($10:$10,2)&amp;"-T"&amp;MID($10:$10,2,1)</f>
        <v>2019-T4</v>
      </c>
      <c r="BJ90" s="387"/>
      <c r="BK90" s="390" t="str">
        <f>$A:$A</f>
        <v>Don solidaire Covid-19 (AHM)</v>
      </c>
      <c r="BL90" s="390" t="str">
        <f>$B:$B</f>
        <v>AHM</v>
      </c>
      <c r="BM90" s="391" t="str">
        <f>"20"&amp;RIGHT($10:$10,2)&amp;"-T"&amp;MID($10:$10,2,1)</f>
        <v>2020-T1</v>
      </c>
      <c r="BN90" s="390" t="str">
        <f>$A:$A</f>
        <v>Don solidaire Covid-19 (AHM)</v>
      </c>
      <c r="BO90" s="390" t="str">
        <f>$B:$B</f>
        <v>AHM</v>
      </c>
      <c r="BP90" s="391" t="str">
        <f>"20"&amp;RIGHT($10:$10,2)&amp;"-T"&amp;MID($10:$10,2,1)</f>
        <v>2020-T2</v>
      </c>
      <c r="BQ90" s="390" t="str">
        <f>$A:$A</f>
        <v>Don solidaire Covid-19 (AHM)</v>
      </c>
      <c r="BR90" s="390" t="str">
        <f>$B:$B</f>
        <v>AHM</v>
      </c>
      <c r="BS90" s="391" t="str">
        <f>"20"&amp;RIGHT($10:$10,2)&amp;"-T"&amp;MID($10:$10,2,1)</f>
        <v>2020-T3</v>
      </c>
      <c r="BT90" s="390" t="str">
        <f>$A:$A</f>
        <v>Don solidaire Covid-19 (AHM)</v>
      </c>
      <c r="BU90" s="390" t="str">
        <f>$B:$B</f>
        <v>AHM</v>
      </c>
      <c r="BV90" s="391" t="str">
        <f>"20"&amp;RIGHT($10:$10,2)&amp;"-T"&amp;MID($10:$10,2,1)</f>
        <v>2020-T4</v>
      </c>
      <c r="BW90" s="387"/>
    </row>
    <row r="91" spans="1:75" ht="13">
      <c r="A91" s="403" t="s">
        <v>528</v>
      </c>
      <c r="B91" s="403"/>
      <c r="C91" s="383"/>
      <c r="D91" s="384" t="s">
        <v>573</v>
      </c>
      <c r="E91" s="385" t="s">
        <v>504</v>
      </c>
      <c r="F91" s="386"/>
      <c r="G91" s="386"/>
      <c r="H91" s="386"/>
      <c r="I91" s="386"/>
      <c r="J91" s="387">
        <f>SUM(F91:I91)</f>
        <v>0</v>
      </c>
      <c r="K91" s="405"/>
      <c r="L91" s="405"/>
      <c r="M91" s="405">
        <v>0</v>
      </c>
      <c r="N91" s="393"/>
      <c r="O91" s="393"/>
      <c r="P91" s="393">
        <v>0</v>
      </c>
      <c r="Q91" s="393"/>
      <c r="R91" s="393"/>
      <c r="S91" s="393">
        <v>0</v>
      </c>
      <c r="T91" s="393"/>
      <c r="U91" s="393"/>
      <c r="V91" s="393">
        <v>0</v>
      </c>
      <c r="W91" s="387">
        <f>SUM(K91:V91)</f>
        <v>0</v>
      </c>
      <c r="X91" s="393"/>
      <c r="Y91" s="393"/>
      <c r="Z91" s="393">
        <v>0</v>
      </c>
      <c r="AA91" s="393"/>
      <c r="AB91" s="393"/>
      <c r="AC91" s="393">
        <v>0</v>
      </c>
      <c r="AD91" s="393"/>
      <c r="AE91" s="393"/>
      <c r="AF91" s="393">
        <v>0</v>
      </c>
      <c r="AG91" s="393"/>
      <c r="AH91" s="393"/>
      <c r="AI91" s="393">
        <v>0</v>
      </c>
      <c r="AJ91" s="387">
        <f>SUM(X91:AI91)</f>
        <v>0</v>
      </c>
      <c r="AK91" s="393"/>
      <c r="AL91" s="393"/>
      <c r="AM91" s="393">
        <v>0</v>
      </c>
      <c r="AN91" s="393"/>
      <c r="AO91" s="393"/>
      <c r="AP91" s="393">
        <v>0</v>
      </c>
      <c r="AQ91" s="393"/>
      <c r="AR91" s="393"/>
      <c r="AS91" s="393">
        <v>0</v>
      </c>
      <c r="AT91" s="393"/>
      <c r="AU91" s="393"/>
      <c r="AV91" s="393">
        <v>0</v>
      </c>
      <c r="AW91" s="387">
        <f>SUM(AK91:AV91)</f>
        <v>0</v>
      </c>
      <c r="AX91" s="393"/>
      <c r="AY91" s="393"/>
      <c r="AZ91" s="393">
        <v>0</v>
      </c>
      <c r="BA91" s="393"/>
      <c r="BB91" s="393"/>
      <c r="BC91" s="393">
        <v>0</v>
      </c>
      <c r="BD91" s="393"/>
      <c r="BE91" s="393"/>
      <c r="BF91" s="393">
        <v>0</v>
      </c>
      <c r="BG91" s="393"/>
      <c r="BH91" s="393"/>
      <c r="BI91" s="393">
        <v>0</v>
      </c>
      <c r="BJ91" s="387">
        <f>SUM(AX91:BI91)</f>
        <v>0</v>
      </c>
      <c r="BK91" s="393"/>
      <c r="BL91" s="393"/>
      <c r="BM91" s="393">
        <v>-10</v>
      </c>
      <c r="BN91" s="393"/>
      <c r="BO91" s="393"/>
      <c r="BP91" s="393">
        <v>0</v>
      </c>
      <c r="BQ91" s="393"/>
      <c r="BR91" s="393"/>
      <c r="BS91" s="393">
        <v>0</v>
      </c>
      <c r="BT91" s="393"/>
      <c r="BU91" s="393"/>
      <c r="BV91" s="393">
        <v>0</v>
      </c>
      <c r="BW91" s="387">
        <f>SUM(BK91:BV91)</f>
        <v>-10</v>
      </c>
    </row>
    <row r="92" spans="1:75" ht="13" outlineLevel="1">
      <c r="A92" s="402" t="s">
        <v>465</v>
      </c>
      <c r="B92" s="382" t="s">
        <v>466</v>
      </c>
      <c r="C92" s="383"/>
      <c r="D92" s="384"/>
      <c r="E92" s="385"/>
      <c r="F92" s="386"/>
      <c r="G92" s="386"/>
      <c r="H92" s="386"/>
      <c r="I92" s="386"/>
      <c r="J92" s="387"/>
      <c r="K92" s="388" t="str">
        <f>$A:$A</f>
        <v>Nature de l'ajustement</v>
      </c>
      <c r="L92" s="388" t="str">
        <f>$B:$B</f>
        <v>Pôle</v>
      </c>
      <c r="M92" s="388" t="s">
        <v>515</v>
      </c>
      <c r="N92" s="388" t="str">
        <f>$A:$A</f>
        <v>Nature de l'ajustement</v>
      </c>
      <c r="O92" s="388" t="str">
        <f>$B:$B</f>
        <v>Pôle</v>
      </c>
      <c r="P92" s="388" t="s">
        <v>515</v>
      </c>
      <c r="Q92" s="388" t="str">
        <f>$A:$A</f>
        <v>Nature de l'ajustement</v>
      </c>
      <c r="R92" s="388" t="str">
        <f>$B:$B</f>
        <v>Pôle</v>
      </c>
      <c r="S92" s="388" t="s">
        <v>515</v>
      </c>
      <c r="T92" s="388" t="str">
        <f>$A:$A</f>
        <v>Nature de l'ajustement</v>
      </c>
      <c r="U92" s="388" t="str">
        <f>$B:$B</f>
        <v>Pôle</v>
      </c>
      <c r="V92" s="388" t="s">
        <v>515</v>
      </c>
      <c r="W92" s="387"/>
      <c r="X92" s="388" t="str">
        <f>$A:$A</f>
        <v>Nature de l'ajustement</v>
      </c>
      <c r="Y92" s="388" t="str">
        <f>$B:$B</f>
        <v>Pôle</v>
      </c>
      <c r="Z92" s="388" t="s">
        <v>515</v>
      </c>
      <c r="AA92" s="388" t="str">
        <f>$A:$A</f>
        <v>Nature de l'ajustement</v>
      </c>
      <c r="AB92" s="388" t="str">
        <f>$B:$B</f>
        <v>Pôle</v>
      </c>
      <c r="AC92" s="388" t="s">
        <v>515</v>
      </c>
      <c r="AD92" s="388" t="str">
        <f>$A:$A</f>
        <v>Nature de l'ajustement</v>
      </c>
      <c r="AE92" s="388" t="str">
        <f>$B:$B</f>
        <v>Pôle</v>
      </c>
      <c r="AF92" s="388" t="s">
        <v>515</v>
      </c>
      <c r="AG92" s="388" t="str">
        <f>$A:$A</f>
        <v>Nature de l'ajustement</v>
      </c>
      <c r="AH92" s="388" t="str">
        <f>$B:$B</f>
        <v>Pôle</v>
      </c>
      <c r="AI92" s="388" t="s">
        <v>515</v>
      </c>
      <c r="AJ92" s="387"/>
      <c r="AK92" s="388" t="str">
        <f>$A:$A</f>
        <v>Nature de l'ajustement</v>
      </c>
      <c r="AL92" s="388" t="str">
        <f>$B:$B</f>
        <v>Pôle</v>
      </c>
      <c r="AM92" s="388" t="s">
        <v>515</v>
      </c>
      <c r="AN92" s="388" t="str">
        <f>$A:$A</f>
        <v>Nature de l'ajustement</v>
      </c>
      <c r="AO92" s="388" t="str">
        <f>$B:$B</f>
        <v>Pôle</v>
      </c>
      <c r="AP92" s="388" t="s">
        <v>515</v>
      </c>
      <c r="AQ92" s="388" t="str">
        <f>$A:$A</f>
        <v>Nature de l'ajustement</v>
      </c>
      <c r="AR92" s="388" t="str">
        <f>$B:$B</f>
        <v>Pôle</v>
      </c>
      <c r="AS92" s="388" t="s">
        <v>515</v>
      </c>
      <c r="AT92" s="388" t="str">
        <f>$A:$A</f>
        <v>Nature de l'ajustement</v>
      </c>
      <c r="AU92" s="388" t="str">
        <f>$B:$B</f>
        <v>Pôle</v>
      </c>
      <c r="AV92" s="388" t="s">
        <v>515</v>
      </c>
      <c r="AW92" s="387"/>
      <c r="AX92" s="388" t="str">
        <f>$A:$A</f>
        <v>Nature de l'ajustement</v>
      </c>
      <c r="AY92" s="388" t="str">
        <f>$B:$B</f>
        <v>Pôle</v>
      </c>
      <c r="AZ92" s="388" t="s">
        <v>515</v>
      </c>
      <c r="BA92" s="388" t="str">
        <f>$A:$A</f>
        <v>Nature de l'ajustement</v>
      </c>
      <c r="BB92" s="388" t="str">
        <f>$B:$B</f>
        <v>Pôle</v>
      </c>
      <c r="BC92" s="388" t="s">
        <v>515</v>
      </c>
      <c r="BD92" s="388" t="str">
        <f>$A:$A</f>
        <v>Nature de l'ajustement</v>
      </c>
      <c r="BE92" s="388" t="str">
        <f>$B:$B</f>
        <v>Pôle</v>
      </c>
      <c r="BF92" s="388" t="s">
        <v>515</v>
      </c>
      <c r="BG92" s="388" t="str">
        <f>$A:$A</f>
        <v>Nature de l'ajustement</v>
      </c>
      <c r="BH92" s="388" t="str">
        <f>$B:$B</f>
        <v>Pôle</v>
      </c>
      <c r="BI92" s="388" t="s">
        <v>515</v>
      </c>
      <c r="BJ92" s="387"/>
      <c r="BK92" s="388" t="str">
        <f>$A:$A</f>
        <v>Nature de l'ajustement</v>
      </c>
      <c r="BL92" s="388" t="str">
        <f>$B:$B</f>
        <v>Pôle</v>
      </c>
      <c r="BM92" s="388" t="s">
        <v>515</v>
      </c>
      <c r="BN92" s="388" t="str">
        <f>$A:$A</f>
        <v>Nature de l'ajustement</v>
      </c>
      <c r="BO92" s="388" t="str">
        <f>$B:$B</f>
        <v>Pôle</v>
      </c>
      <c r="BP92" s="388" t="s">
        <v>515</v>
      </c>
      <c r="BQ92" s="388" t="str">
        <f>$A:$A</f>
        <v>Nature de l'ajustement</v>
      </c>
      <c r="BR92" s="388" t="str">
        <f>$B:$B</f>
        <v>Pôle</v>
      </c>
      <c r="BS92" s="388" t="s">
        <v>515</v>
      </c>
      <c r="BT92" s="388" t="str">
        <f>$A:$A</f>
        <v>Nature de l'ajustement</v>
      </c>
      <c r="BU92" s="388" t="str">
        <f>$B:$B</f>
        <v>Pôle</v>
      </c>
      <c r="BV92" s="388" t="s">
        <v>515</v>
      </c>
      <c r="BW92" s="387"/>
    </row>
    <row r="93" spans="1:75" ht="13" outlineLevel="1">
      <c r="A93" s="408" t="s">
        <v>603</v>
      </c>
      <c r="B93" s="394" t="s">
        <v>513</v>
      </c>
      <c r="C93" s="383"/>
      <c r="D93" s="384"/>
      <c r="E93" s="385"/>
      <c r="F93" s="386"/>
      <c r="G93" s="386"/>
      <c r="H93" s="386"/>
      <c r="I93" s="386"/>
      <c r="J93" s="387"/>
      <c r="K93" s="390" t="str">
        <f>$A:$A</f>
        <v>Contribution exceptionnelle au plan de sauvegarde des banques italiennes (BPI)</v>
      </c>
      <c r="L93" s="390" t="str">
        <f>$B:$B</f>
        <v>BPI</v>
      </c>
      <c r="M93" s="391" t="str">
        <f>"20"&amp;RIGHT($10:$10,2)&amp;"-T"&amp;MID($10:$10,2,1)</f>
        <v>2016-T1</v>
      </c>
      <c r="N93" s="390" t="str">
        <f>$A:$A</f>
        <v>Contribution exceptionnelle au plan de sauvegarde des banques italiennes (BPI)</v>
      </c>
      <c r="O93" s="390" t="str">
        <f>$B:$B</f>
        <v>BPI</v>
      </c>
      <c r="P93" s="391" t="str">
        <f>"20"&amp;RIGHT($10:$10,2)&amp;"-T"&amp;MID($10:$10,2,1)</f>
        <v>2016-T2</v>
      </c>
      <c r="Q93" s="390" t="str">
        <f>$A:$A</f>
        <v>Contribution exceptionnelle au plan de sauvegarde des banques italiennes (BPI)</v>
      </c>
      <c r="R93" s="390" t="str">
        <f>$B:$B</f>
        <v>BPI</v>
      </c>
      <c r="S93" s="391" t="str">
        <f>"20"&amp;RIGHT($10:$10,2)&amp;"-T"&amp;MID($10:$10,2,1)</f>
        <v>2016-T3</v>
      </c>
      <c r="T93" s="390" t="str">
        <f>$A:$A</f>
        <v>Contribution exceptionnelle au plan de sauvegarde des banques italiennes (BPI)</v>
      </c>
      <c r="U93" s="390" t="str">
        <f>$B:$B</f>
        <v>BPI</v>
      </c>
      <c r="V93" s="391" t="str">
        <f>"20"&amp;RIGHT($10:$10,2)&amp;"-T"&amp;MID($10:$10,2,1)</f>
        <v>2016-T4</v>
      </c>
      <c r="W93" s="387"/>
      <c r="X93" s="390" t="str">
        <f>$A:$A</f>
        <v>Contribution exceptionnelle au plan de sauvegarde des banques italiennes (BPI)</v>
      </c>
      <c r="Y93" s="390" t="str">
        <f>$B:$B</f>
        <v>BPI</v>
      </c>
      <c r="Z93" s="391" t="str">
        <f>"20"&amp;RIGHT($10:$10,2)&amp;"-T"&amp;MID($10:$10,2,1)</f>
        <v>2017-T1</v>
      </c>
      <c r="AA93" s="390" t="str">
        <f>$A:$A</f>
        <v>Contribution exceptionnelle au plan de sauvegarde des banques italiennes (BPI)</v>
      </c>
      <c r="AB93" s="390" t="str">
        <f>$B:$B</f>
        <v>BPI</v>
      </c>
      <c r="AC93" s="391" t="str">
        <f>"20"&amp;RIGHT($10:$10,2)&amp;"-T"&amp;MID($10:$10,2,1)</f>
        <v>2017-T2</v>
      </c>
      <c r="AD93" s="390" t="str">
        <f>$A:$A</f>
        <v>Contribution exceptionnelle au plan de sauvegarde des banques italiennes (BPI)</v>
      </c>
      <c r="AE93" s="390" t="str">
        <f>$B:$B</f>
        <v>BPI</v>
      </c>
      <c r="AF93" s="391" t="str">
        <f>"20"&amp;RIGHT($10:$10,2)&amp;"-T"&amp;MID($10:$10,2,1)</f>
        <v>2017-T3</v>
      </c>
      <c r="AG93" s="390" t="str">
        <f>$A:$A</f>
        <v>Contribution exceptionnelle au plan de sauvegarde des banques italiennes (BPI)</v>
      </c>
      <c r="AH93" s="390" t="str">
        <f>$B:$B</f>
        <v>BPI</v>
      </c>
      <c r="AI93" s="391" t="str">
        <f>"20"&amp;RIGHT($10:$10,2)&amp;"-T"&amp;MID($10:$10,2,1)</f>
        <v>2017-T4</v>
      </c>
      <c r="AJ93" s="387"/>
      <c r="AK93" s="390" t="str">
        <f>$A:$A</f>
        <v>Contribution exceptionnelle au plan de sauvegarde des banques italiennes (BPI)</v>
      </c>
      <c r="AL93" s="390" t="str">
        <f>$B:$B</f>
        <v>BPI</v>
      </c>
      <c r="AM93" s="391" t="str">
        <f>"20"&amp;RIGHT($10:$10,2)&amp;"-T"&amp;MID($10:$10,2,1)</f>
        <v>2018-T1</v>
      </c>
      <c r="AN93" s="390" t="str">
        <f>$A:$A</f>
        <v>Contribution exceptionnelle au plan de sauvegarde des banques italiennes (BPI)</v>
      </c>
      <c r="AO93" s="390" t="str">
        <f>$B:$B</f>
        <v>BPI</v>
      </c>
      <c r="AP93" s="391" t="str">
        <f>"20"&amp;RIGHT($10:$10,2)&amp;"-T"&amp;MID($10:$10,2,1)</f>
        <v>2018-T2</v>
      </c>
      <c r="AQ93" s="390" t="str">
        <f>$A:$A</f>
        <v>Contribution exceptionnelle au plan de sauvegarde des banques italiennes (BPI)</v>
      </c>
      <c r="AR93" s="390" t="str">
        <f>$B:$B</f>
        <v>BPI</v>
      </c>
      <c r="AS93" s="391" t="str">
        <f>"20"&amp;RIGHT($10:$10,2)&amp;"-T"&amp;MID($10:$10,2,1)</f>
        <v>2018-T3</v>
      </c>
      <c r="AT93" s="390" t="str">
        <f>$A:$A</f>
        <v>Contribution exceptionnelle au plan de sauvegarde des banques italiennes (BPI)</v>
      </c>
      <c r="AU93" s="390" t="str">
        <f>$B:$B</f>
        <v>BPI</v>
      </c>
      <c r="AV93" s="391" t="str">
        <f>"20"&amp;RIGHT($10:$10,2)&amp;"-T"&amp;MID($10:$10,2,1)</f>
        <v>2018-T4</v>
      </c>
      <c r="AW93" s="387"/>
      <c r="AX93" s="390" t="str">
        <f>$A:$A</f>
        <v>Contribution exceptionnelle au plan de sauvegarde des banques italiennes (BPI)</v>
      </c>
      <c r="AY93" s="390" t="str">
        <f>$B:$B</f>
        <v>BPI</v>
      </c>
      <c r="AZ93" s="391" t="str">
        <f>"20"&amp;RIGHT($10:$10,2)&amp;"-T"&amp;MID($10:$10,2,1)</f>
        <v>2019-T1</v>
      </c>
      <c r="BA93" s="390" t="str">
        <f>$A:$A</f>
        <v>Contribution exceptionnelle au plan de sauvegarde des banques italiennes (BPI)</v>
      </c>
      <c r="BB93" s="390" t="str">
        <f>$B:$B</f>
        <v>BPI</v>
      </c>
      <c r="BC93" s="391" t="str">
        <f>"20"&amp;RIGHT($10:$10,2)&amp;"-T"&amp;MID($10:$10,2,1)</f>
        <v>2019-T2</v>
      </c>
      <c r="BD93" s="390" t="str">
        <f>$A:$A</f>
        <v>Contribution exceptionnelle au plan de sauvegarde des banques italiennes (BPI)</v>
      </c>
      <c r="BE93" s="390" t="str">
        <f>$B:$B</f>
        <v>BPI</v>
      </c>
      <c r="BF93" s="391" t="str">
        <f>"20"&amp;RIGHT($10:$10,2)&amp;"-T"&amp;MID($10:$10,2,1)</f>
        <v>2019-T3</v>
      </c>
      <c r="BG93" s="390" t="str">
        <f>$A:$A</f>
        <v>Contribution exceptionnelle au plan de sauvegarde des banques italiennes (BPI)</v>
      </c>
      <c r="BH93" s="390" t="str">
        <f>$B:$B</f>
        <v>BPI</v>
      </c>
      <c r="BI93" s="391" t="str">
        <f>"20"&amp;RIGHT($10:$10,2)&amp;"-T"&amp;MID($10:$10,2,1)</f>
        <v>2019-T4</v>
      </c>
      <c r="BJ93" s="387"/>
      <c r="BK93" s="390" t="str">
        <f>$A:$A</f>
        <v>Contribution exceptionnelle au plan de sauvegarde des banques italiennes (BPI)</v>
      </c>
      <c r="BL93" s="390" t="str">
        <f>$B:$B</f>
        <v>BPI</v>
      </c>
      <c r="BM93" s="391" t="str">
        <f>"20"&amp;RIGHT($10:$10,2)&amp;"-T"&amp;MID($10:$10,2,1)</f>
        <v>2020-T1</v>
      </c>
      <c r="BN93" s="390" t="str">
        <f>$A:$A</f>
        <v>Contribution exceptionnelle au plan de sauvegarde des banques italiennes (BPI)</v>
      </c>
      <c r="BO93" s="390" t="str">
        <f>$B:$B</f>
        <v>BPI</v>
      </c>
      <c r="BP93" s="391" t="str">
        <f>"20"&amp;RIGHT($10:$10,2)&amp;"-T"&amp;MID($10:$10,2,1)</f>
        <v>2020-T2</v>
      </c>
      <c r="BQ93" s="390" t="str">
        <f>$A:$A</f>
        <v>Contribution exceptionnelle au plan de sauvegarde des banques italiennes (BPI)</v>
      </c>
      <c r="BR93" s="390" t="str">
        <f>$B:$B</f>
        <v>BPI</v>
      </c>
      <c r="BS93" s="391" t="str">
        <f>"20"&amp;RIGHT($10:$10,2)&amp;"-T"&amp;MID($10:$10,2,1)</f>
        <v>2020-T3</v>
      </c>
      <c r="BT93" s="390" t="str">
        <f>$A:$A</f>
        <v>Contribution exceptionnelle au plan de sauvegarde des banques italiennes (BPI)</v>
      </c>
      <c r="BU93" s="390" t="str">
        <f>$B:$B</f>
        <v>BPI</v>
      </c>
      <c r="BV93" s="391" t="str">
        <f>"20"&amp;RIGHT($10:$10,2)&amp;"-T"&amp;MID($10:$10,2,1)</f>
        <v>2020-T4</v>
      </c>
      <c r="BW93" s="387"/>
    </row>
    <row r="94" spans="1:75" ht="13">
      <c r="A94" s="403" t="s">
        <v>528</v>
      </c>
      <c r="B94" s="403"/>
      <c r="C94" s="383"/>
      <c r="D94" s="408" t="s">
        <v>604</v>
      </c>
      <c r="E94" s="385" t="s">
        <v>513</v>
      </c>
      <c r="F94" s="386"/>
      <c r="G94" s="386"/>
      <c r="H94" s="386"/>
      <c r="I94" s="386"/>
      <c r="J94" s="387">
        <f>SUM(F94:I94)</f>
        <v>0</v>
      </c>
      <c r="K94" s="405"/>
      <c r="L94" s="405"/>
      <c r="M94" s="405">
        <v>0</v>
      </c>
      <c r="N94" s="393"/>
      <c r="O94" s="393"/>
      <c r="P94" s="393">
        <v>0</v>
      </c>
      <c r="Q94" s="393"/>
      <c r="R94" s="393"/>
      <c r="S94" s="393">
        <v>0</v>
      </c>
      <c r="T94" s="393"/>
      <c r="U94" s="393"/>
      <c r="V94" s="393">
        <v>0</v>
      </c>
      <c r="W94" s="387">
        <f>SUM(K94:V94)</f>
        <v>0</v>
      </c>
      <c r="X94" s="393"/>
      <c r="Y94" s="393"/>
      <c r="Z94" s="393">
        <v>0</v>
      </c>
      <c r="AA94" s="393"/>
      <c r="AB94" s="393"/>
      <c r="AC94" s="393">
        <v>0</v>
      </c>
      <c r="AD94" s="393"/>
      <c r="AE94" s="393"/>
      <c r="AF94" s="393">
        <v>0</v>
      </c>
      <c r="AG94" s="393"/>
      <c r="AH94" s="393"/>
      <c r="AI94" s="393">
        <v>0</v>
      </c>
      <c r="AJ94" s="387">
        <f>SUM(X94:AI94)</f>
        <v>0</v>
      </c>
      <c r="AK94" s="393"/>
      <c r="AL94" s="393"/>
      <c r="AM94" s="393">
        <v>0</v>
      </c>
      <c r="AN94" s="393"/>
      <c r="AO94" s="393"/>
      <c r="AP94" s="393">
        <v>0</v>
      </c>
      <c r="AQ94" s="393"/>
      <c r="AR94" s="393"/>
      <c r="AS94" s="393">
        <v>0</v>
      </c>
      <c r="AT94" s="393"/>
      <c r="AU94" s="393"/>
      <c r="AV94" s="393">
        <v>0</v>
      </c>
      <c r="AW94" s="387">
        <f>SUM(AK94:AV94)</f>
        <v>0</v>
      </c>
      <c r="AX94" s="393"/>
      <c r="AY94" s="393"/>
      <c r="AZ94" s="393">
        <v>0</v>
      </c>
      <c r="BA94" s="393"/>
      <c r="BB94" s="393"/>
      <c r="BC94" s="393">
        <v>0</v>
      </c>
      <c r="BD94" s="393"/>
      <c r="BE94" s="393"/>
      <c r="BF94" s="393">
        <v>0</v>
      </c>
      <c r="BG94" s="393"/>
      <c r="BH94" s="393"/>
      <c r="BI94" s="393">
        <v>0</v>
      </c>
      <c r="BJ94" s="387">
        <f>SUM(AX94:BI94)</f>
        <v>0</v>
      </c>
      <c r="BK94" s="393"/>
      <c r="BL94" s="393"/>
      <c r="BM94" s="393">
        <v>0</v>
      </c>
      <c r="BN94" s="393"/>
      <c r="BO94" s="393"/>
      <c r="BP94" s="393">
        <v>0</v>
      </c>
      <c r="BQ94" s="393"/>
      <c r="BR94" s="393"/>
      <c r="BS94" s="393">
        <v>0</v>
      </c>
      <c r="BT94" s="393"/>
      <c r="BU94" s="393"/>
      <c r="BV94" s="393">
        <v>-11.4</v>
      </c>
      <c r="BW94" s="387">
        <f>SUM(BK94:BV94)</f>
        <v>-11.4</v>
      </c>
    </row>
    <row r="95" spans="1:75" ht="13">
      <c r="D95" s="398" t="s">
        <v>44</v>
      </c>
      <c r="E95" s="399"/>
      <c r="F95" s="399">
        <f t="shared" ref="F95:AK95" si="2">F11+F67</f>
        <v>-24.700000000000003</v>
      </c>
      <c r="G95" s="399">
        <f t="shared" si="2"/>
        <v>311.5</v>
      </c>
      <c r="H95" s="399">
        <f t="shared" si="2"/>
        <v>-26.1</v>
      </c>
      <c r="I95" s="399">
        <f t="shared" si="2"/>
        <v>250.5</v>
      </c>
      <c r="J95" s="399">
        <f t="shared" si="2"/>
        <v>511.2</v>
      </c>
      <c r="K95" s="399">
        <f t="shared" si="2"/>
        <v>0</v>
      </c>
      <c r="L95" s="399">
        <f t="shared" si="2"/>
        <v>0</v>
      </c>
      <c r="M95" s="399">
        <f t="shared" si="2"/>
        <v>-395</v>
      </c>
      <c r="N95" s="399">
        <f t="shared" si="2"/>
        <v>0</v>
      </c>
      <c r="O95" s="399">
        <f t="shared" si="2"/>
        <v>0</v>
      </c>
      <c r="P95" s="399">
        <f t="shared" si="2"/>
        <v>359.536</v>
      </c>
      <c r="Q95" s="399">
        <f t="shared" si="2"/>
        <v>0</v>
      </c>
      <c r="R95" s="399">
        <f t="shared" si="2"/>
        <v>0</v>
      </c>
      <c r="S95" s="399">
        <f t="shared" si="2"/>
        <v>-673</v>
      </c>
      <c r="T95" s="399">
        <f t="shared" si="2"/>
        <v>0</v>
      </c>
      <c r="U95" s="399">
        <f t="shared" si="2"/>
        <v>0</v>
      </c>
      <c r="V95" s="399">
        <f t="shared" si="2"/>
        <v>-35.131603000000013</v>
      </c>
      <c r="W95" s="399">
        <f t="shared" si="2"/>
        <v>-743.59560299999998</v>
      </c>
      <c r="X95" s="399">
        <f t="shared" si="2"/>
        <v>0</v>
      </c>
      <c r="Y95" s="399">
        <f t="shared" si="2"/>
        <v>0</v>
      </c>
      <c r="Z95" s="399">
        <f t="shared" si="2"/>
        <v>-84.238000000000014</v>
      </c>
      <c r="AA95" s="399">
        <f t="shared" si="2"/>
        <v>0</v>
      </c>
      <c r="AB95" s="399">
        <f t="shared" si="2"/>
        <v>0</v>
      </c>
      <c r="AC95" s="399">
        <f t="shared" si="2"/>
        <v>62.653999999999996</v>
      </c>
      <c r="AD95" s="399">
        <f t="shared" si="2"/>
        <v>0</v>
      </c>
      <c r="AE95" s="399">
        <f t="shared" si="2"/>
        <v>0</v>
      </c>
      <c r="AF95" s="399">
        <f t="shared" si="2"/>
        <v>-16.59727875077202</v>
      </c>
      <c r="AG95" s="399">
        <f t="shared" si="2"/>
        <v>0</v>
      </c>
      <c r="AH95" s="399">
        <f t="shared" si="2"/>
        <v>0</v>
      </c>
      <c r="AI95" s="399">
        <f t="shared" si="2"/>
        <v>-275.47300000000001</v>
      </c>
      <c r="AJ95" s="399">
        <f t="shared" si="2"/>
        <v>-313.65427875077205</v>
      </c>
      <c r="AK95" s="399">
        <f t="shared" si="2"/>
        <v>0</v>
      </c>
      <c r="AL95" s="399">
        <f t="shared" ref="AL95:BP95" si="3">AL11+AL67</f>
        <v>0</v>
      </c>
      <c r="AM95" s="399">
        <f t="shared" si="3"/>
        <v>0.15319936932002065</v>
      </c>
      <c r="AN95" s="399">
        <f t="shared" si="3"/>
        <v>0</v>
      </c>
      <c r="AO95" s="399">
        <f t="shared" si="3"/>
        <v>0</v>
      </c>
      <c r="AP95" s="399">
        <f t="shared" si="3"/>
        <v>33.354730796186523</v>
      </c>
      <c r="AQ95" s="399">
        <f t="shared" si="3"/>
        <v>0</v>
      </c>
      <c r="AR95" s="399">
        <f t="shared" si="3"/>
        <v>0</v>
      </c>
      <c r="AS95" s="399">
        <f t="shared" si="3"/>
        <v>-51.982501457951983</v>
      </c>
      <c r="AT95" s="399">
        <f t="shared" si="3"/>
        <v>0</v>
      </c>
      <c r="AU95" s="399">
        <f t="shared" si="3"/>
        <v>0</v>
      </c>
      <c r="AV95" s="399">
        <f t="shared" si="3"/>
        <v>0.80734095898101543</v>
      </c>
      <c r="AW95" s="399">
        <f t="shared" si="3"/>
        <v>-17.667230333464438</v>
      </c>
      <c r="AX95" s="399">
        <f t="shared" si="3"/>
        <v>0</v>
      </c>
      <c r="AY95" s="399">
        <f t="shared" si="3"/>
        <v>0</v>
      </c>
      <c r="AZ95" s="399">
        <f t="shared" si="3"/>
        <v>-47.958650000000006</v>
      </c>
      <c r="BA95" s="399">
        <f t="shared" si="3"/>
        <v>0</v>
      </c>
      <c r="BB95" s="399">
        <f t="shared" si="3"/>
        <v>0</v>
      </c>
      <c r="BC95" s="399">
        <f t="shared" si="3"/>
        <v>-29.663384115335184</v>
      </c>
      <c r="BD95" s="399">
        <f t="shared" si="3"/>
        <v>0</v>
      </c>
      <c r="BE95" s="399">
        <f t="shared" si="3"/>
        <v>0</v>
      </c>
      <c r="BF95" s="399">
        <f t="shared" si="3"/>
        <v>-42.643999999999998</v>
      </c>
      <c r="BG95" s="399">
        <f t="shared" si="3"/>
        <v>0</v>
      </c>
      <c r="BH95" s="399">
        <f t="shared" si="3"/>
        <v>0</v>
      </c>
      <c r="BI95" s="399">
        <f t="shared" si="3"/>
        <v>-81.020921000000016</v>
      </c>
      <c r="BJ95" s="399">
        <f t="shared" si="3"/>
        <v>-201.28695511533522</v>
      </c>
      <c r="BK95" s="399">
        <f t="shared" si="3"/>
        <v>0</v>
      </c>
      <c r="BL95" s="399">
        <f t="shared" si="3"/>
        <v>0</v>
      </c>
      <c r="BM95" s="399">
        <f t="shared" si="3"/>
        <v>2.6599786662744691</v>
      </c>
      <c r="BN95" s="399">
        <f t="shared" si="3"/>
        <v>0</v>
      </c>
      <c r="BO95" s="399">
        <f t="shared" si="3"/>
        <v>0</v>
      </c>
      <c r="BP95" s="399">
        <f t="shared" si="3"/>
        <v>-292.53177388</v>
      </c>
      <c r="BQ95" s="399"/>
      <c r="BR95" s="399"/>
      <c r="BS95" s="399">
        <f>BS11+BS67</f>
        <v>4.4641038699999989</v>
      </c>
      <c r="BT95" s="399"/>
      <c r="BU95" s="399"/>
      <c r="BV95" s="399">
        <f>BV11+BV67</f>
        <v>-65.212243556274473</v>
      </c>
      <c r="BW95" s="399">
        <f t="shared" ref="BW95" si="4">BW11+BW67</f>
        <v>-350.61993489999998</v>
      </c>
    </row>
    <row r="96" spans="1:75" ht="13">
      <c r="D96" s="379" t="s">
        <v>46</v>
      </c>
      <c r="E96" s="380"/>
      <c r="F96" s="380">
        <f>SUM(F97:F106)</f>
        <v>0</v>
      </c>
      <c r="G96" s="380">
        <f>SUM(G97:G106)</f>
        <v>-177</v>
      </c>
      <c r="H96" s="380">
        <f>SUM(H97:H106)</f>
        <v>-173</v>
      </c>
      <c r="I96" s="380">
        <f>SUM(I97:I106)</f>
        <v>-150</v>
      </c>
      <c r="J96" s="380">
        <f>SUM(J97:J106)</f>
        <v>-500</v>
      </c>
      <c r="K96" s="380"/>
      <c r="L96" s="380"/>
      <c r="M96" s="380">
        <f>SUM(M97:M106)</f>
        <v>0</v>
      </c>
      <c r="N96" s="380"/>
      <c r="O96" s="380"/>
      <c r="P96" s="380">
        <f>SUM(P97:P106)</f>
        <v>0</v>
      </c>
      <c r="Q96" s="380"/>
      <c r="R96" s="380"/>
      <c r="S96" s="380">
        <f>SUM(S97:S106)</f>
        <v>0</v>
      </c>
      <c r="T96" s="380"/>
      <c r="U96" s="380"/>
      <c r="V96" s="380">
        <f>SUM(V97:V106)</f>
        <v>0</v>
      </c>
      <c r="W96" s="380">
        <f>SUM(W97:W106)</f>
        <v>0</v>
      </c>
      <c r="X96" s="380"/>
      <c r="Y96" s="380"/>
      <c r="Z96" s="380">
        <f>SUM(Z97:Z106)</f>
        <v>0</v>
      </c>
      <c r="AA96" s="380"/>
      <c r="AB96" s="380"/>
      <c r="AC96" s="380">
        <f>SUM(AC97:AC106)</f>
        <v>0</v>
      </c>
      <c r="AD96" s="380"/>
      <c r="AE96" s="380"/>
      <c r="AF96" s="380">
        <f>SUM(AF97:AF106)</f>
        <v>0</v>
      </c>
      <c r="AG96" s="380"/>
      <c r="AH96" s="380"/>
      <c r="AI96" s="380">
        <f>SUM(AI97:AI106)</f>
        <v>0</v>
      </c>
      <c r="AJ96" s="380">
        <f>SUM(AJ97:AJ106)</f>
        <v>0</v>
      </c>
      <c r="AK96" s="380"/>
      <c r="AL96" s="380"/>
      <c r="AM96" s="380">
        <f t="shared" ref="AM96:BO96" si="5">SUM(AM97:AM108)</f>
        <v>0</v>
      </c>
      <c r="AN96" s="380">
        <f t="shared" si="5"/>
        <v>0</v>
      </c>
      <c r="AO96" s="380">
        <f t="shared" si="5"/>
        <v>0</v>
      </c>
      <c r="AP96" s="380">
        <f t="shared" si="5"/>
        <v>-4.5999999999999996</v>
      </c>
      <c r="AQ96" s="380">
        <f t="shared" si="5"/>
        <v>0</v>
      </c>
      <c r="AR96" s="380">
        <f t="shared" si="5"/>
        <v>0</v>
      </c>
      <c r="AS96" s="380">
        <f t="shared" si="5"/>
        <v>0</v>
      </c>
      <c r="AT96" s="380">
        <f t="shared" si="5"/>
        <v>0</v>
      </c>
      <c r="AU96" s="380">
        <f t="shared" si="5"/>
        <v>0</v>
      </c>
      <c r="AV96" s="380">
        <f t="shared" si="5"/>
        <v>0</v>
      </c>
      <c r="AW96" s="380">
        <f t="shared" si="5"/>
        <v>-4.5999999999999996</v>
      </c>
      <c r="AX96" s="380">
        <f t="shared" si="5"/>
        <v>0</v>
      </c>
      <c r="AY96" s="380">
        <f t="shared" si="5"/>
        <v>0</v>
      </c>
      <c r="AZ96" s="380">
        <f t="shared" si="5"/>
        <v>0</v>
      </c>
      <c r="BA96" s="380">
        <f t="shared" si="5"/>
        <v>0</v>
      </c>
      <c r="BB96" s="380">
        <f t="shared" si="5"/>
        <v>0</v>
      </c>
      <c r="BC96" s="380">
        <f t="shared" si="5"/>
        <v>0</v>
      </c>
      <c r="BD96" s="380">
        <f t="shared" si="5"/>
        <v>0</v>
      </c>
      <c r="BE96" s="380">
        <f t="shared" si="5"/>
        <v>0</v>
      </c>
      <c r="BF96" s="380">
        <f t="shared" si="5"/>
        <v>0</v>
      </c>
      <c r="BG96" s="380">
        <f t="shared" si="5"/>
        <v>0</v>
      </c>
      <c r="BH96" s="380">
        <f t="shared" si="5"/>
        <v>0</v>
      </c>
      <c r="BI96" s="380">
        <f t="shared" si="5"/>
        <v>0</v>
      </c>
      <c r="BJ96" s="380">
        <f t="shared" si="5"/>
        <v>0</v>
      </c>
      <c r="BK96" s="380">
        <f t="shared" si="5"/>
        <v>0</v>
      </c>
      <c r="BL96" s="380">
        <f t="shared" si="5"/>
        <v>0</v>
      </c>
      <c r="BM96" s="380">
        <f t="shared" si="5"/>
        <v>0</v>
      </c>
      <c r="BN96" s="380">
        <f t="shared" si="5"/>
        <v>0</v>
      </c>
      <c r="BO96" s="380">
        <f t="shared" si="5"/>
        <v>0</v>
      </c>
      <c r="BP96" s="380">
        <f>SUM(BP97:BP108)</f>
        <v>65.400000000000006</v>
      </c>
      <c r="BQ96" s="380">
        <f t="shared" ref="BQ96:BW96" si="6">SUM(BQ97:BQ108)</f>
        <v>0</v>
      </c>
      <c r="BR96" s="380">
        <f t="shared" si="6"/>
        <v>0</v>
      </c>
      <c r="BS96" s="380">
        <f t="shared" si="6"/>
        <v>-27.823251539999998</v>
      </c>
      <c r="BT96" s="380">
        <f t="shared" si="6"/>
        <v>0</v>
      </c>
      <c r="BU96" s="380">
        <f t="shared" si="6"/>
        <v>0</v>
      </c>
      <c r="BV96" s="380">
        <f t="shared" si="6"/>
        <v>-37.576748459999997</v>
      </c>
      <c r="BW96" s="380">
        <f t="shared" si="6"/>
        <v>0</v>
      </c>
    </row>
    <row r="97" spans="1:75" ht="13">
      <c r="A97" s="392"/>
      <c r="B97" s="392"/>
      <c r="C97" s="383"/>
      <c r="D97" s="384" t="s">
        <v>488</v>
      </c>
      <c r="E97" s="385" t="s">
        <v>504</v>
      </c>
      <c r="F97" s="386"/>
      <c r="G97" s="386">
        <v>107</v>
      </c>
      <c r="H97" s="386">
        <v>-107</v>
      </c>
      <c r="I97" s="386"/>
      <c r="J97" s="387">
        <f>SUM(F97:I97)</f>
        <v>0</v>
      </c>
      <c r="K97" s="393"/>
      <c r="L97" s="393"/>
      <c r="M97" s="393"/>
      <c r="N97" s="393"/>
      <c r="O97" s="393"/>
      <c r="P97" s="393"/>
      <c r="Q97" s="385"/>
      <c r="R97" s="393"/>
      <c r="S97" s="393"/>
      <c r="T97" s="385"/>
      <c r="U97" s="393"/>
      <c r="V97" s="393"/>
      <c r="W97" s="387">
        <f>SUM(K97:V97)</f>
        <v>0</v>
      </c>
      <c r="X97" s="385"/>
      <c r="Y97" s="393"/>
      <c r="Z97" s="393"/>
      <c r="AA97" s="385"/>
      <c r="AB97" s="393"/>
      <c r="AC97" s="393"/>
      <c r="AD97" s="385"/>
      <c r="AE97" s="393"/>
      <c r="AF97" s="393"/>
      <c r="AG97" s="385"/>
      <c r="AH97" s="393"/>
      <c r="AI97" s="393"/>
      <c r="AJ97" s="387">
        <f>SUM(X97:AI97)</f>
        <v>0</v>
      </c>
      <c r="AK97" s="385"/>
      <c r="AL97" s="393"/>
      <c r="AM97" s="393"/>
      <c r="AN97" s="385"/>
      <c r="AO97" s="393"/>
      <c r="AP97" s="393"/>
      <c r="AQ97" s="385"/>
      <c r="AR97" s="393"/>
      <c r="AS97" s="393"/>
      <c r="AT97" s="385"/>
      <c r="AU97" s="393"/>
      <c r="AV97" s="393"/>
      <c r="AW97" s="387">
        <f>SUM(AK97:AV97)</f>
        <v>0</v>
      </c>
      <c r="AX97" s="385"/>
      <c r="AY97" s="393"/>
      <c r="AZ97" s="393"/>
      <c r="BA97" s="385"/>
      <c r="BB97" s="393"/>
      <c r="BC97" s="393"/>
      <c r="BD97" s="385"/>
      <c r="BE97" s="393"/>
      <c r="BF97" s="393"/>
      <c r="BG97" s="385"/>
      <c r="BH97" s="393"/>
      <c r="BI97" s="393"/>
      <c r="BJ97" s="387">
        <f>SUM(AX97:BI97)</f>
        <v>0</v>
      </c>
      <c r="BK97"/>
      <c r="BL97"/>
      <c r="BM97"/>
      <c r="BN97"/>
      <c r="BO97"/>
      <c r="BP97"/>
      <c r="BQ97"/>
      <c r="BR97"/>
      <c r="BS97"/>
      <c r="BT97"/>
      <c r="BU97"/>
      <c r="BV97"/>
      <c r="BW97" s="387">
        <f>SUM(BK97:BV97)</f>
        <v>0</v>
      </c>
    </row>
    <row r="98" spans="1:75" ht="13">
      <c r="A98" s="392"/>
      <c r="B98" s="392"/>
      <c r="C98" s="383"/>
      <c r="D98" s="384" t="s">
        <v>488</v>
      </c>
      <c r="E98" s="385" t="s">
        <v>508</v>
      </c>
      <c r="F98" s="386"/>
      <c r="G98" s="386">
        <v>66</v>
      </c>
      <c r="H98" s="386">
        <v>-66</v>
      </c>
      <c r="I98" s="386"/>
      <c r="J98" s="387">
        <f>SUM(F98:I98)</f>
        <v>0</v>
      </c>
      <c r="K98" s="393"/>
      <c r="L98" s="393"/>
      <c r="M98" s="393"/>
      <c r="N98" s="393"/>
      <c r="O98" s="393"/>
      <c r="P98" s="393"/>
      <c r="Q98" s="385"/>
      <c r="R98" s="393"/>
      <c r="S98" s="393"/>
      <c r="T98" s="385"/>
      <c r="U98" s="393"/>
      <c r="V98" s="393"/>
      <c r="W98" s="387">
        <f>SUM(K98:V98)</f>
        <v>0</v>
      </c>
      <c r="X98" s="385"/>
      <c r="Y98" s="393"/>
      <c r="Z98" s="393"/>
      <c r="AA98" s="385"/>
      <c r="AB98" s="393"/>
      <c r="AC98" s="393"/>
      <c r="AD98" s="385"/>
      <c r="AE98" s="393"/>
      <c r="AF98" s="393"/>
      <c r="AG98" s="385"/>
      <c r="AH98" s="393"/>
      <c r="AI98" s="393"/>
      <c r="AJ98" s="387">
        <f>SUM(X98:AI98)</f>
        <v>0</v>
      </c>
      <c r="AK98" s="385"/>
      <c r="AL98" s="393"/>
      <c r="AM98" s="393"/>
      <c r="AN98" s="385"/>
      <c r="AO98" s="393"/>
      <c r="AP98" s="393"/>
      <c r="AQ98" s="385"/>
      <c r="AR98" s="393"/>
      <c r="AS98" s="393"/>
      <c r="AT98" s="385"/>
      <c r="AU98" s="393"/>
      <c r="AV98" s="393"/>
      <c r="AW98" s="387">
        <f>SUM(AK98:AV98)</f>
        <v>0</v>
      </c>
      <c r="AX98" s="385"/>
      <c r="AY98" s="393"/>
      <c r="AZ98" s="393"/>
      <c r="BA98" s="385"/>
      <c r="BB98" s="393"/>
      <c r="BC98" s="393"/>
      <c r="BD98" s="385"/>
      <c r="BE98" s="393"/>
      <c r="BF98" s="393"/>
      <c r="BG98" s="385"/>
      <c r="BH98" s="393"/>
      <c r="BI98" s="393"/>
      <c r="BJ98" s="387">
        <f>SUM(AX98:BI98)</f>
        <v>0</v>
      </c>
      <c r="BK98"/>
      <c r="BL98"/>
      <c r="BM98"/>
      <c r="BN98"/>
      <c r="BO98"/>
      <c r="BP98"/>
      <c r="BQ98"/>
      <c r="BR98"/>
      <c r="BS98"/>
      <c r="BT98"/>
      <c r="BU98"/>
      <c r="BV98"/>
      <c r="BW98" s="387">
        <f>SUM(BK98:BV98)</f>
        <v>0</v>
      </c>
    </row>
    <row r="99" spans="1:75" ht="13">
      <c r="A99" s="392"/>
      <c r="B99" s="392"/>
      <c r="C99" s="383"/>
      <c r="D99" s="384" t="s">
        <v>489</v>
      </c>
      <c r="E99" s="385" t="s">
        <v>505</v>
      </c>
      <c r="F99" s="386"/>
      <c r="G99" s="386">
        <v>-350</v>
      </c>
      <c r="H99" s="386"/>
      <c r="I99" s="386"/>
      <c r="J99" s="387">
        <f>SUM(F99:I99)</f>
        <v>-350</v>
      </c>
      <c r="K99" s="393"/>
      <c r="L99" s="393"/>
      <c r="M99" s="393"/>
      <c r="N99" s="393"/>
      <c r="O99" s="393"/>
      <c r="P99" s="393"/>
      <c r="Q99" s="385"/>
      <c r="R99" s="393"/>
      <c r="S99" s="393"/>
      <c r="T99" s="385"/>
      <c r="U99" s="393"/>
      <c r="V99" s="393"/>
      <c r="W99" s="387">
        <f>SUM(K99:V99)</f>
        <v>0</v>
      </c>
      <c r="X99" s="385"/>
      <c r="Y99" s="393"/>
      <c r="Z99" s="393"/>
      <c r="AA99" s="385"/>
      <c r="AB99" s="393"/>
      <c r="AC99" s="393"/>
      <c r="AD99" s="385"/>
      <c r="AE99" s="393"/>
      <c r="AF99" s="393"/>
      <c r="AG99" s="385"/>
      <c r="AH99" s="393"/>
      <c r="AI99" s="393"/>
      <c r="AJ99" s="387">
        <f>SUM(X99:AI99)</f>
        <v>0</v>
      </c>
      <c r="AK99" s="385"/>
      <c r="AL99" s="393"/>
      <c r="AM99" s="393"/>
      <c r="AN99" s="385"/>
      <c r="AO99" s="393"/>
      <c r="AP99" s="393"/>
      <c r="AQ99" s="385"/>
      <c r="AR99" s="393"/>
      <c r="AS99" s="393"/>
      <c r="AT99" s="385"/>
      <c r="AU99" s="393"/>
      <c r="AV99" s="393"/>
      <c r="AW99" s="387">
        <f>SUM(AK99:AV99)</f>
        <v>0</v>
      </c>
      <c r="AX99" s="385"/>
      <c r="AY99" s="393"/>
      <c r="AZ99" s="393"/>
      <c r="BA99" s="385"/>
      <c r="BB99" s="393"/>
      <c r="BC99" s="393"/>
      <c r="BD99" s="385"/>
      <c r="BE99" s="393"/>
      <c r="BF99" s="393"/>
      <c r="BG99" s="385"/>
      <c r="BH99" s="393"/>
      <c r="BI99" s="393"/>
      <c r="BJ99" s="387">
        <f>SUM(AX99:BI99)</f>
        <v>0</v>
      </c>
      <c r="BK99" s="385"/>
      <c r="BL99" s="393"/>
      <c r="BM99" s="393"/>
      <c r="BN99" s="385"/>
      <c r="BO99" s="393"/>
      <c r="BP99" s="393"/>
      <c r="BQ99" s="393"/>
      <c r="BR99" s="393"/>
      <c r="BS99" s="393"/>
      <c r="BT99" s="393"/>
      <c r="BU99" s="393"/>
      <c r="BV99" s="393"/>
      <c r="BW99" s="387">
        <f>SUM(BK99:BV99)</f>
        <v>0</v>
      </c>
    </row>
    <row r="100" spans="1:75" ht="13" collapsed="1">
      <c r="A100" s="404"/>
      <c r="B100" s="404"/>
      <c r="C100" s="383"/>
      <c r="D100" s="384" t="s">
        <v>490</v>
      </c>
      <c r="E100" s="385" t="str">
        <f>E53</f>
        <v>CC</v>
      </c>
      <c r="F100" s="386"/>
      <c r="G100" s="386"/>
      <c r="H100" s="386"/>
      <c r="I100" s="386">
        <v>-150</v>
      </c>
      <c r="J100" s="387">
        <f>SUM(F100:I100)</f>
        <v>-150</v>
      </c>
      <c r="K100" s="393"/>
      <c r="L100" s="393"/>
      <c r="M100" s="393"/>
      <c r="N100" s="393"/>
      <c r="O100" s="393"/>
      <c r="P100" s="393"/>
      <c r="Q100" s="385"/>
      <c r="R100" s="393"/>
      <c r="S100" s="393"/>
      <c r="T100" s="385"/>
      <c r="U100" s="393"/>
      <c r="V100" s="393"/>
      <c r="W100" s="387">
        <f>SUM(K100:V100)</f>
        <v>0</v>
      </c>
      <c r="X100" s="385"/>
      <c r="Y100" s="393"/>
      <c r="Z100" s="393"/>
      <c r="AA100" s="385"/>
      <c r="AB100" s="393"/>
      <c r="AC100" s="393"/>
      <c r="AD100" s="385"/>
      <c r="AE100" s="393"/>
      <c r="AF100" s="393"/>
      <c r="AG100" s="385"/>
      <c r="AH100" s="393"/>
      <c r="AI100" s="393"/>
      <c r="AJ100" s="387">
        <f>SUM(X100:AI100)</f>
        <v>0</v>
      </c>
      <c r="AK100" s="385"/>
      <c r="AL100" s="393"/>
      <c r="AM100" s="393"/>
      <c r="AN100" s="385"/>
      <c r="AO100" s="393"/>
      <c r="AP100" s="393"/>
      <c r="AQ100" s="385"/>
      <c r="AR100" s="393"/>
      <c r="AS100" s="393"/>
      <c r="AT100" s="385"/>
      <c r="AU100" s="393"/>
      <c r="AV100" s="393"/>
      <c r="AW100" s="387">
        <f>SUM(AK100:AV100)</f>
        <v>0</v>
      </c>
      <c r="AX100" s="385"/>
      <c r="AY100" s="393"/>
      <c r="AZ100" s="393"/>
      <c r="BA100" s="385"/>
      <c r="BB100" s="393"/>
      <c r="BC100" s="393"/>
      <c r="BD100" s="385"/>
      <c r="BE100" s="393"/>
      <c r="BF100" s="393"/>
      <c r="BG100" s="385"/>
      <c r="BH100" s="393"/>
      <c r="BI100" s="393"/>
      <c r="BJ100" s="387">
        <f>SUM(AX100:BI100)</f>
        <v>0</v>
      </c>
      <c r="BK100" s="385"/>
      <c r="BL100" s="393"/>
      <c r="BM100" s="393"/>
      <c r="BN100" s="385"/>
      <c r="BO100" s="393"/>
      <c r="BP100" s="393"/>
      <c r="BQ100" s="393"/>
      <c r="BR100" s="393"/>
      <c r="BS100" s="393"/>
      <c r="BT100" s="393"/>
      <c r="BU100" s="393"/>
      <c r="BV100" s="393"/>
      <c r="BW100" s="387">
        <f>SUM(BK100:BV100)</f>
        <v>0</v>
      </c>
    </row>
    <row r="101" spans="1:75" ht="13" hidden="1" outlineLevel="1">
      <c r="A101" s="402" t="s">
        <v>465</v>
      </c>
      <c r="B101" s="382" t="s">
        <v>466</v>
      </c>
      <c r="C101" s="383"/>
      <c r="D101" s="384"/>
      <c r="E101" s="385"/>
      <c r="F101" s="386"/>
      <c r="G101" s="386"/>
      <c r="H101" s="386"/>
      <c r="I101" s="386"/>
      <c r="J101" s="387"/>
      <c r="K101" s="388" t="str">
        <f>$A:$A</f>
        <v>Nature de l'ajustement</v>
      </c>
      <c r="L101" s="388" t="str">
        <f>$B:$B</f>
        <v>Pôle</v>
      </c>
      <c r="M101" s="388" t="s">
        <v>515</v>
      </c>
      <c r="N101" s="388" t="str">
        <f>$A:$A</f>
        <v>Nature de l'ajustement</v>
      </c>
      <c r="O101" s="388" t="str">
        <f>$B:$B</f>
        <v>Pôle</v>
      </c>
      <c r="P101" s="388" t="s">
        <v>515</v>
      </c>
      <c r="Q101" s="388" t="str">
        <f>$A:$A</f>
        <v>Nature de l'ajustement</v>
      </c>
      <c r="R101" s="388" t="str">
        <f>$B:$B</f>
        <v>Pôle</v>
      </c>
      <c r="S101" s="388" t="s">
        <v>515</v>
      </c>
      <c r="T101" s="388" t="str">
        <f>$A:$A</f>
        <v>Nature de l'ajustement</v>
      </c>
      <c r="U101" s="388" t="str">
        <f>$B:$B</f>
        <v>Pôle</v>
      </c>
      <c r="V101" s="388" t="s">
        <v>515</v>
      </c>
      <c r="W101" s="387"/>
      <c r="X101" s="388" t="str">
        <f>$A:$A</f>
        <v>Nature de l'ajustement</v>
      </c>
      <c r="Y101" s="388" t="str">
        <f>$B:$B</f>
        <v>Pôle</v>
      </c>
      <c r="Z101" s="388" t="s">
        <v>515</v>
      </c>
      <c r="AA101" s="388" t="str">
        <f>$A:$A</f>
        <v>Nature de l'ajustement</v>
      </c>
      <c r="AB101" s="388" t="str">
        <f>$B:$B</f>
        <v>Pôle</v>
      </c>
      <c r="AC101" s="388" t="s">
        <v>515</v>
      </c>
      <c r="AD101" s="388" t="str">
        <f>$A:$A</f>
        <v>Nature de l'ajustement</v>
      </c>
      <c r="AE101" s="388" t="str">
        <f>$B:$B</f>
        <v>Pôle</v>
      </c>
      <c r="AF101" s="388" t="s">
        <v>515</v>
      </c>
      <c r="AG101" s="388" t="str">
        <f>$A:$A</f>
        <v>Nature de l'ajustement</v>
      </c>
      <c r="AH101" s="388" t="str">
        <f>$B:$B</f>
        <v>Pôle</v>
      </c>
      <c r="AI101" s="388" t="s">
        <v>515</v>
      </c>
      <c r="AJ101" s="387"/>
      <c r="AK101" s="388" t="str">
        <f>$A:$A</f>
        <v>Nature de l'ajustement</v>
      </c>
      <c r="AL101" s="388" t="str">
        <f>$B:$B</f>
        <v>Pôle</v>
      </c>
      <c r="AM101" s="388" t="s">
        <v>515</v>
      </c>
      <c r="AN101" s="388" t="str">
        <f>$A:$A</f>
        <v>Nature de l'ajustement</v>
      </c>
      <c r="AO101" s="388" t="str">
        <f>$B:$B</f>
        <v>Pôle</v>
      </c>
      <c r="AP101" s="388" t="s">
        <v>515</v>
      </c>
      <c r="AQ101" s="388" t="str">
        <f>$A:$A</f>
        <v>Nature de l'ajustement</v>
      </c>
      <c r="AR101" s="388" t="str">
        <f>$B:$B</f>
        <v>Pôle</v>
      </c>
      <c r="AS101" s="388" t="s">
        <v>515</v>
      </c>
      <c r="AT101" s="388" t="str">
        <f>$A:$A</f>
        <v>Nature de l'ajustement</v>
      </c>
      <c r="AU101" s="388" t="str">
        <f>$B:$B</f>
        <v>Pôle</v>
      </c>
      <c r="AV101" s="388" t="s">
        <v>515</v>
      </c>
      <c r="AW101" s="387"/>
      <c r="AX101" s="388" t="str">
        <f>$A:$A</f>
        <v>Nature de l'ajustement</v>
      </c>
      <c r="AY101" s="388" t="str">
        <f>$B:$B</f>
        <v>Pôle</v>
      </c>
      <c r="AZ101" s="388" t="s">
        <v>515</v>
      </c>
      <c r="BA101" s="388" t="str">
        <f>$A:$A</f>
        <v>Nature de l'ajustement</v>
      </c>
      <c r="BB101" s="388" t="str">
        <f>$B:$B</f>
        <v>Pôle</v>
      </c>
      <c r="BC101" s="388" t="s">
        <v>515</v>
      </c>
      <c r="BD101" s="388" t="str">
        <f>$A:$A</f>
        <v>Nature de l'ajustement</v>
      </c>
      <c r="BE101" s="388" t="str">
        <f>$B:$B</f>
        <v>Pôle</v>
      </c>
      <c r="BF101" s="388" t="s">
        <v>515</v>
      </c>
      <c r="BG101" s="388" t="str">
        <f>$A:$A</f>
        <v>Nature de l'ajustement</v>
      </c>
      <c r="BH101" s="388" t="str">
        <f>$B:$B</f>
        <v>Pôle</v>
      </c>
      <c r="BI101" s="388" t="s">
        <v>515</v>
      </c>
      <c r="BJ101" s="387"/>
      <c r="BK101" s="388" t="str">
        <f>$A:$A</f>
        <v>Nature de l'ajustement</v>
      </c>
      <c r="BL101" s="388" t="str">
        <f>$B:$B</f>
        <v>Pôle</v>
      </c>
      <c r="BM101" s="388" t="s">
        <v>515</v>
      </c>
      <c r="BN101" s="388" t="str">
        <f>$A:$A</f>
        <v>Nature de l'ajustement</v>
      </c>
      <c r="BO101" s="388" t="str">
        <f>$B:$B</f>
        <v>Pôle</v>
      </c>
      <c r="BP101" s="388" t="s">
        <v>515</v>
      </c>
      <c r="BQ101" s="388"/>
      <c r="BR101" s="388"/>
      <c r="BS101" s="388" t="s">
        <v>515</v>
      </c>
      <c r="BT101" s="388"/>
      <c r="BU101" s="388"/>
      <c r="BV101" s="388" t="s">
        <v>515</v>
      </c>
      <c r="BW101" s="387"/>
    </row>
    <row r="102" spans="1:75" ht="13" hidden="1" outlineLevel="1">
      <c r="A102" s="394" t="s">
        <v>532</v>
      </c>
      <c r="B102" s="394" t="s">
        <v>468</v>
      </c>
      <c r="C102" s="383"/>
      <c r="D102" s="384"/>
      <c r="E102" s="385"/>
      <c r="F102" s="386"/>
      <c r="G102" s="386"/>
      <c r="H102" s="386"/>
      <c r="I102" s="386"/>
      <c r="J102" s="387"/>
      <c r="K102" s="390" t="str">
        <f>$A:$A</f>
        <v>Amende BCE (AHM)</v>
      </c>
      <c r="L102" s="390" t="str">
        <f>$B:$B</f>
        <v>AHM</v>
      </c>
      <c r="M102" s="391" t="str">
        <f>"20"&amp;RIGHT($10:$10,2)&amp;"-T"&amp;MID($10:$10,2,1)</f>
        <v>2016-T1</v>
      </c>
      <c r="N102" s="390" t="str">
        <f>$A:$A</f>
        <v>Amende BCE (AHM)</v>
      </c>
      <c r="O102" s="390" t="str">
        <f>$B:$B</f>
        <v>AHM</v>
      </c>
      <c r="P102" s="391" t="str">
        <f>"20"&amp;RIGHT($10:$10,2)&amp;"-T"&amp;MID($10:$10,2,1)</f>
        <v>2016-T2</v>
      </c>
      <c r="Q102" s="390" t="str">
        <f>$A:$A</f>
        <v>Amende BCE (AHM)</v>
      </c>
      <c r="R102" s="390" t="str">
        <f>$B:$B</f>
        <v>AHM</v>
      </c>
      <c r="S102" s="391" t="str">
        <f>"20"&amp;RIGHT($10:$10,2)&amp;"-T"&amp;MID($10:$10,2,1)</f>
        <v>2016-T3</v>
      </c>
      <c r="T102" s="390" t="str">
        <f>$A:$A</f>
        <v>Amende BCE (AHM)</v>
      </c>
      <c r="U102" s="390" t="str">
        <f>$B:$B</f>
        <v>AHM</v>
      </c>
      <c r="V102" s="391" t="str">
        <f>"20"&amp;RIGHT($10:$10,2)&amp;"-T"&amp;MID($10:$10,2,1)</f>
        <v>2016-T4</v>
      </c>
      <c r="W102" s="387"/>
      <c r="X102" s="390" t="str">
        <f>$A:$A</f>
        <v>Amende BCE (AHM)</v>
      </c>
      <c r="Y102" s="390" t="str">
        <f>$B:$B</f>
        <v>AHM</v>
      </c>
      <c r="Z102" s="391" t="str">
        <f>"20"&amp;RIGHT($10:$10,2)&amp;"-T"&amp;MID($10:$10,2,1)</f>
        <v>2017-T1</v>
      </c>
      <c r="AA102" s="390" t="str">
        <f>$A:$A</f>
        <v>Amende BCE (AHM)</v>
      </c>
      <c r="AB102" s="390" t="str">
        <f>$B:$B</f>
        <v>AHM</v>
      </c>
      <c r="AC102" s="391" t="str">
        <f>"20"&amp;RIGHT($10:$10,2)&amp;"-T"&amp;MID($10:$10,2,1)</f>
        <v>2017-T2</v>
      </c>
      <c r="AD102" s="390" t="str">
        <f>$A:$A</f>
        <v>Amende BCE (AHM)</v>
      </c>
      <c r="AE102" s="390" t="str">
        <f>$B:$B</f>
        <v>AHM</v>
      </c>
      <c r="AF102" s="391" t="str">
        <f>"20"&amp;RIGHT($10:$10,2)&amp;"-T"&amp;MID($10:$10,2,1)</f>
        <v>2017-T3</v>
      </c>
      <c r="AG102" s="390" t="str">
        <f>$A:$A</f>
        <v>Amende BCE (AHM)</v>
      </c>
      <c r="AH102" s="390" t="str">
        <f>$B:$B</f>
        <v>AHM</v>
      </c>
      <c r="AI102" s="391" t="str">
        <f>"20"&amp;RIGHT($10:$10,2)&amp;"-T"&amp;MID($10:$10,2,1)</f>
        <v>2017-T4</v>
      </c>
      <c r="AJ102" s="387"/>
      <c r="AK102" s="390" t="str">
        <f>$A:$A</f>
        <v>Amende BCE (AHM)</v>
      </c>
      <c r="AL102" s="390" t="str">
        <f>$B:$B</f>
        <v>AHM</v>
      </c>
      <c r="AM102" s="391" t="str">
        <f>"20"&amp;RIGHT($10:$10,2)&amp;"-T"&amp;MID($10:$10,2,1)</f>
        <v>2018-T1</v>
      </c>
      <c r="AN102" s="390" t="str">
        <f>$A:$A</f>
        <v>Amende BCE (AHM)</v>
      </c>
      <c r="AO102" s="390" t="str">
        <f>$B:$B</f>
        <v>AHM</v>
      </c>
      <c r="AP102" s="391" t="str">
        <f>"20"&amp;RIGHT($10:$10,2)&amp;"-T"&amp;MID($10:$10,2,1)</f>
        <v>2018-T2</v>
      </c>
      <c r="AQ102" s="390" t="str">
        <f>$A:$A</f>
        <v>Amende BCE (AHM)</v>
      </c>
      <c r="AR102" s="390" t="str">
        <f>$B:$B</f>
        <v>AHM</v>
      </c>
      <c r="AS102" s="391" t="str">
        <f>"20"&amp;RIGHT($10:$10,2)&amp;"-T"&amp;MID($10:$10,2,1)</f>
        <v>2018-T3</v>
      </c>
      <c r="AT102" s="390" t="str">
        <f>$A:$A</f>
        <v>Amende BCE (AHM)</v>
      </c>
      <c r="AU102" s="390" t="str">
        <f>$B:$B</f>
        <v>AHM</v>
      </c>
      <c r="AV102" s="391" t="str">
        <f>"20"&amp;RIGHT($10:$10,2)&amp;"-T"&amp;MID($10:$10,2,1)</f>
        <v>2018-T4</v>
      </c>
      <c r="AW102" s="387"/>
      <c r="AX102" s="390" t="str">
        <f>$A:$A</f>
        <v>Amende BCE (AHM)</v>
      </c>
      <c r="AY102" s="390" t="str">
        <f>$B:$B</f>
        <v>AHM</v>
      </c>
      <c r="AZ102" s="391" t="str">
        <f>"20"&amp;RIGHT($10:$10,2)&amp;"-T"&amp;MID($10:$10,2,1)</f>
        <v>2019-T1</v>
      </c>
      <c r="BA102" s="390" t="str">
        <f>$A:$A</f>
        <v>Amende BCE (AHM)</v>
      </c>
      <c r="BB102" s="390" t="str">
        <f>$B:$B</f>
        <v>AHM</v>
      </c>
      <c r="BC102" s="391" t="str">
        <f>"20"&amp;RIGHT($10:$10,2)&amp;"-T"&amp;MID($10:$10,2,1)</f>
        <v>2019-T2</v>
      </c>
      <c r="BD102" s="390" t="str">
        <f>$A:$A</f>
        <v>Amende BCE (AHM)</v>
      </c>
      <c r="BE102" s="390" t="str">
        <f>$B:$B</f>
        <v>AHM</v>
      </c>
      <c r="BF102" s="391" t="str">
        <f>"20"&amp;RIGHT($10:$10,2)&amp;"-T"&amp;MID($10:$10,2,1)</f>
        <v>2019-T3</v>
      </c>
      <c r="BG102" s="390" t="str">
        <f>$A:$A</f>
        <v>Amende BCE (AHM)</v>
      </c>
      <c r="BH102" s="390" t="str">
        <f>$B:$B</f>
        <v>AHM</v>
      </c>
      <c r="BI102" s="391" t="str">
        <f>"20"&amp;RIGHT($10:$10,2)&amp;"-T"&amp;MID($10:$10,2,1)</f>
        <v>2019-T4</v>
      </c>
      <c r="BJ102" s="387"/>
      <c r="BK102" s="390" t="str">
        <f>$A:$A</f>
        <v>Amende BCE (AHM)</v>
      </c>
      <c r="BL102" s="390" t="str">
        <f>$B:$B</f>
        <v>AHM</v>
      </c>
      <c r="BM102" s="391" t="str">
        <f>"20"&amp;RIGHT($10:$10,2)&amp;"-T"&amp;MID($10:$10,2,1)</f>
        <v>2020-T1</v>
      </c>
      <c r="BN102" s="390" t="str">
        <f>$A:$A</f>
        <v>Amende BCE (AHM)</v>
      </c>
      <c r="BO102" s="390" t="str">
        <f>$B:$B</f>
        <v>AHM</v>
      </c>
      <c r="BP102" s="391" t="str">
        <f>"20"&amp;RIGHT($10:$10,2)&amp;"-T"&amp;MID($10:$10,2,1)</f>
        <v>2020-T2</v>
      </c>
      <c r="BQ102" s="391"/>
      <c r="BR102" s="391"/>
      <c r="BS102" s="391" t="str">
        <f>"20"&amp;RIGHT($10:$10,2)&amp;"-T"&amp;MID($10:$10,2,1)</f>
        <v>2020-T3</v>
      </c>
      <c r="BT102" s="391"/>
      <c r="BU102" s="391"/>
      <c r="BV102" s="391" t="str">
        <f>"20"&amp;RIGHT($10:$10,2)&amp;"-T"&amp;MID($10:$10,2,1)</f>
        <v>2020-T4</v>
      </c>
      <c r="BW102" s="387"/>
    </row>
    <row r="103" spans="1:75" ht="13" collapsed="1">
      <c r="A103" s="403" t="s">
        <v>533</v>
      </c>
      <c r="B103" s="403"/>
      <c r="C103" s="383"/>
      <c r="D103" s="384" t="s">
        <v>491</v>
      </c>
      <c r="E103" s="385" t="s">
        <v>504</v>
      </c>
      <c r="F103" s="386"/>
      <c r="G103" s="386"/>
      <c r="H103" s="386"/>
      <c r="I103" s="386"/>
      <c r="J103" s="387"/>
      <c r="K103" s="405"/>
      <c r="L103" s="405"/>
      <c r="M103" s="405">
        <v>0</v>
      </c>
      <c r="N103" s="393"/>
      <c r="O103" s="393"/>
      <c r="P103" s="393">
        <v>0</v>
      </c>
      <c r="Q103" s="393"/>
      <c r="R103" s="393"/>
      <c r="S103" s="393">
        <v>0</v>
      </c>
      <c r="T103" s="393"/>
      <c r="U103" s="393"/>
      <c r="V103" s="393">
        <v>0</v>
      </c>
      <c r="W103" s="387">
        <f>SUM(K103:V103)</f>
        <v>0</v>
      </c>
      <c r="X103" s="393"/>
      <c r="Y103" s="393"/>
      <c r="Z103" s="393">
        <v>0</v>
      </c>
      <c r="AA103" s="393"/>
      <c r="AB103" s="393"/>
      <c r="AC103" s="393">
        <v>0</v>
      </c>
      <c r="AD103" s="393"/>
      <c r="AE103" s="393"/>
      <c r="AF103" s="393">
        <v>0</v>
      </c>
      <c r="AG103" s="393"/>
      <c r="AH103" s="393"/>
      <c r="AI103" s="393">
        <v>0</v>
      </c>
      <c r="AJ103" s="387">
        <f>SUM(X103:AI103)</f>
        <v>0</v>
      </c>
      <c r="AK103" s="393"/>
      <c r="AL103" s="393"/>
      <c r="AM103" s="393">
        <v>0</v>
      </c>
      <c r="AN103" s="393"/>
      <c r="AO103" s="393"/>
      <c r="AP103" s="393">
        <v>-4.5999999999999996</v>
      </c>
      <c r="AQ103" s="393"/>
      <c r="AR103" s="393"/>
      <c r="AS103" s="393">
        <v>0</v>
      </c>
      <c r="AT103" s="393"/>
      <c r="AU103" s="393"/>
      <c r="AV103" s="393">
        <v>0</v>
      </c>
      <c r="AW103" s="387">
        <f>SUM(AK103:AV103)</f>
        <v>-4.5999999999999996</v>
      </c>
      <c r="AX103" s="393"/>
      <c r="AY103" s="393"/>
      <c r="AZ103" s="393">
        <v>0</v>
      </c>
      <c r="BA103" s="393"/>
      <c r="BB103" s="393"/>
      <c r="BC103" s="393">
        <v>0</v>
      </c>
      <c r="BD103" s="393"/>
      <c r="BE103" s="393"/>
      <c r="BF103" s="393">
        <v>0</v>
      </c>
      <c r="BG103" s="393"/>
      <c r="BH103" s="393"/>
      <c r="BI103" s="393">
        <v>0</v>
      </c>
      <c r="BJ103" s="387">
        <f>SUM(AX103:BI103)</f>
        <v>0</v>
      </c>
      <c r="BK103" s="393"/>
      <c r="BL103" s="393"/>
      <c r="BM103" s="393">
        <v>0</v>
      </c>
      <c r="BN103" s="393"/>
      <c r="BO103" s="393"/>
      <c r="BP103" s="393">
        <v>0</v>
      </c>
      <c r="BQ103" s="393"/>
      <c r="BR103" s="393"/>
      <c r="BS103" s="393">
        <v>0</v>
      </c>
      <c r="BT103" s="393"/>
      <c r="BU103" s="393"/>
      <c r="BV103" s="393">
        <v>0</v>
      </c>
      <c r="BW103" s="387">
        <f>SUM(BK103:BV103)</f>
        <v>0</v>
      </c>
    </row>
    <row r="104" spans="1:75" ht="13" hidden="1" outlineLevel="1">
      <c r="A104" s="402" t="s">
        <v>465</v>
      </c>
      <c r="B104" s="382" t="s">
        <v>466</v>
      </c>
      <c r="C104" s="383"/>
      <c r="D104" s="384"/>
      <c r="E104" s="385"/>
      <c r="F104" s="386"/>
      <c r="G104" s="386"/>
      <c r="H104" s="386"/>
      <c r="I104" s="386"/>
      <c r="J104" s="387"/>
      <c r="K104" s="388" t="str">
        <f>$A:$A</f>
        <v>Nature de l'ajustement</v>
      </c>
      <c r="L104" s="388" t="str">
        <f>$B:$B</f>
        <v>Pôle</v>
      </c>
      <c r="M104" s="388" t="s">
        <v>515</v>
      </c>
      <c r="N104" s="388" t="str">
        <f>$A:$A</f>
        <v>Nature de l'ajustement</v>
      </c>
      <c r="O104" s="388" t="str">
        <f>$B:$B</f>
        <v>Pôle</v>
      </c>
      <c r="P104" s="388" t="s">
        <v>515</v>
      </c>
      <c r="Q104" s="388" t="str">
        <f>$A:$A</f>
        <v>Nature de l'ajustement</v>
      </c>
      <c r="R104" s="388" t="str">
        <f>$B:$B</f>
        <v>Pôle</v>
      </c>
      <c r="S104" s="388" t="s">
        <v>515</v>
      </c>
      <c r="T104" s="388" t="str">
        <f>$A:$A</f>
        <v>Nature de l'ajustement</v>
      </c>
      <c r="U104" s="388" t="str">
        <f>$B:$B</f>
        <v>Pôle</v>
      </c>
      <c r="V104" s="388" t="s">
        <v>515</v>
      </c>
      <c r="W104" s="387"/>
      <c r="X104" s="388" t="str">
        <f>$A:$A</f>
        <v>Nature de l'ajustement</v>
      </c>
      <c r="Y104" s="388" t="str">
        <f>$B:$B</f>
        <v>Pôle</v>
      </c>
      <c r="Z104" s="388" t="s">
        <v>515</v>
      </c>
      <c r="AA104" s="388" t="str">
        <f>$A:$A</f>
        <v>Nature de l'ajustement</v>
      </c>
      <c r="AB104" s="388" t="str">
        <f>$B:$B</f>
        <v>Pôle</v>
      </c>
      <c r="AC104" s="388" t="s">
        <v>515</v>
      </c>
      <c r="AD104" s="388" t="str">
        <f>$A:$A</f>
        <v>Nature de l'ajustement</v>
      </c>
      <c r="AE104" s="388" t="str">
        <f>$B:$B</f>
        <v>Pôle</v>
      </c>
      <c r="AF104" s="388" t="s">
        <v>515</v>
      </c>
      <c r="AG104" s="388" t="str">
        <f>$A:$A</f>
        <v>Nature de l'ajustement</v>
      </c>
      <c r="AH104" s="388" t="str">
        <f>$B:$B</f>
        <v>Pôle</v>
      </c>
      <c r="AI104" s="388" t="s">
        <v>515</v>
      </c>
      <c r="AJ104" s="387"/>
      <c r="AK104" s="388" t="str">
        <f>$A:$A</f>
        <v>Nature de l'ajustement</v>
      </c>
      <c r="AL104" s="388" t="str">
        <f>$B:$B</f>
        <v>Pôle</v>
      </c>
      <c r="AM104" s="388" t="s">
        <v>515</v>
      </c>
      <c r="AN104" s="388" t="str">
        <f>$A:$A</f>
        <v>Nature de l'ajustement</v>
      </c>
      <c r="AO104" s="388" t="str">
        <f>$B:$B</f>
        <v>Pôle</v>
      </c>
      <c r="AP104" s="388" t="s">
        <v>515</v>
      </c>
      <c r="AQ104" s="388" t="str">
        <f>$A:$A</f>
        <v>Nature de l'ajustement</v>
      </c>
      <c r="AR104" s="388" t="str">
        <f>$B:$B</f>
        <v>Pôle</v>
      </c>
      <c r="AS104" s="388" t="s">
        <v>515</v>
      </c>
      <c r="AT104" s="388" t="str">
        <f>$A:$A</f>
        <v>Nature de l'ajustement</v>
      </c>
      <c r="AU104" s="388" t="str">
        <f>$B:$B</f>
        <v>Pôle</v>
      </c>
      <c r="AV104" s="388" t="s">
        <v>515</v>
      </c>
      <c r="AW104" s="387"/>
      <c r="AX104" s="388" t="str">
        <f>$A:$A</f>
        <v>Nature de l'ajustement</v>
      </c>
      <c r="AY104" s="388" t="str">
        <f>$B:$B</f>
        <v>Pôle</v>
      </c>
      <c r="AZ104" s="388" t="s">
        <v>515</v>
      </c>
      <c r="BA104" s="388" t="str">
        <f>$A:$A</f>
        <v>Nature de l'ajustement</v>
      </c>
      <c r="BB104" s="388" t="str">
        <f>$B:$B</f>
        <v>Pôle</v>
      </c>
      <c r="BC104" s="388" t="s">
        <v>515</v>
      </c>
      <c r="BD104" s="388" t="str">
        <f>$A:$A</f>
        <v>Nature de l'ajustement</v>
      </c>
      <c r="BE104" s="388" t="str">
        <f>$B:$B</f>
        <v>Pôle</v>
      </c>
      <c r="BF104" s="388" t="s">
        <v>515</v>
      </c>
      <c r="BG104" s="388" t="str">
        <f>$A:$A</f>
        <v>Nature de l'ajustement</v>
      </c>
      <c r="BH104" s="388" t="str">
        <f>$B:$B</f>
        <v>Pôle</v>
      </c>
      <c r="BI104" s="388" t="s">
        <v>515</v>
      </c>
      <c r="BJ104" s="387"/>
      <c r="BK104" s="388" t="str">
        <f>$A:$A</f>
        <v>Nature de l'ajustement</v>
      </c>
      <c r="BL104" s="388" t="str">
        <f>$B:$B</f>
        <v>Pôle</v>
      </c>
      <c r="BM104" s="388" t="s">
        <v>515</v>
      </c>
      <c r="BN104" s="388" t="str">
        <f>$A:$A</f>
        <v>Nature de l'ajustement</v>
      </c>
      <c r="BO104" s="388" t="str">
        <f>$B:$B</f>
        <v>Pôle</v>
      </c>
      <c r="BP104" s="388" t="s">
        <v>515</v>
      </c>
      <c r="BQ104" s="388"/>
      <c r="BR104" s="388"/>
      <c r="BS104" s="388" t="s">
        <v>515</v>
      </c>
      <c r="BT104" s="388"/>
      <c r="BU104" s="388"/>
      <c r="BV104" s="388" t="s">
        <v>515</v>
      </c>
      <c r="BW104" s="387"/>
    </row>
    <row r="105" spans="1:75" ht="23" hidden="1" outlineLevel="1">
      <c r="A105" s="414" t="s">
        <v>590</v>
      </c>
      <c r="B105" s="394" t="s">
        <v>514</v>
      </c>
      <c r="C105" s="383"/>
      <c r="D105" s="384"/>
      <c r="E105" s="385"/>
      <c r="F105" s="386"/>
      <c r="G105" s="386"/>
      <c r="H105" s="386"/>
      <c r="I105" s="386"/>
      <c r="J105" s="387"/>
      <c r="K105" s="390" t="str">
        <f>$A:$A</f>
        <v>Activation du Switch2 (GEA)</v>
      </c>
      <c r="L105" s="390" t="str">
        <f>$B:$B</f>
        <v>GEA</v>
      </c>
      <c r="M105" s="391" t="str">
        <f>"20"&amp;RIGHT($10:$10,2)&amp;"-T"&amp;MID($10:$10,2,1)</f>
        <v>2016-T1</v>
      </c>
      <c r="N105" s="390" t="str">
        <f>$A:$A</f>
        <v>Activation du Switch2 (GEA)</v>
      </c>
      <c r="O105" s="390" t="str">
        <f>$B:$B</f>
        <v>GEA</v>
      </c>
      <c r="P105" s="391" t="str">
        <f>"20"&amp;RIGHT($10:$10,2)&amp;"-T"&amp;MID($10:$10,2,1)</f>
        <v>2016-T2</v>
      </c>
      <c r="Q105" s="390" t="str">
        <f>$A:$A</f>
        <v>Activation du Switch2 (GEA)</v>
      </c>
      <c r="R105" s="390" t="str">
        <f>$B:$B</f>
        <v>GEA</v>
      </c>
      <c r="S105" s="391" t="str">
        <f>"20"&amp;RIGHT($10:$10,2)&amp;"-T"&amp;MID($10:$10,2,1)</f>
        <v>2016-T3</v>
      </c>
      <c r="T105" s="390" t="str">
        <f>$A:$A</f>
        <v>Activation du Switch2 (GEA)</v>
      </c>
      <c r="U105" s="390" t="str">
        <f>$B:$B</f>
        <v>GEA</v>
      </c>
      <c r="V105" s="391" t="str">
        <f>"20"&amp;RIGHT($10:$10,2)&amp;"-T"&amp;MID($10:$10,2,1)</f>
        <v>2016-T4</v>
      </c>
      <c r="W105" s="387"/>
      <c r="X105" s="390" t="str">
        <f>$A:$A</f>
        <v>Activation du Switch2 (GEA)</v>
      </c>
      <c r="Y105" s="390" t="str">
        <f>$B:$B</f>
        <v>GEA</v>
      </c>
      <c r="Z105" s="391" t="str">
        <f>"20"&amp;RIGHT($10:$10,2)&amp;"-T"&amp;MID($10:$10,2,1)</f>
        <v>2017-T1</v>
      </c>
      <c r="AA105" s="390" t="str">
        <f>$A:$A</f>
        <v>Activation du Switch2 (GEA)</v>
      </c>
      <c r="AB105" s="390" t="str">
        <f>$B:$B</f>
        <v>GEA</v>
      </c>
      <c r="AC105" s="391" t="str">
        <f>"20"&amp;RIGHT($10:$10,2)&amp;"-T"&amp;MID($10:$10,2,1)</f>
        <v>2017-T2</v>
      </c>
      <c r="AD105" s="390" t="str">
        <f>$A:$A</f>
        <v>Activation du Switch2 (GEA)</v>
      </c>
      <c r="AE105" s="390" t="str">
        <f>$B:$B</f>
        <v>GEA</v>
      </c>
      <c r="AF105" s="391" t="str">
        <f>"20"&amp;RIGHT($10:$10,2)&amp;"-T"&amp;MID($10:$10,2,1)</f>
        <v>2017-T3</v>
      </c>
      <c r="AG105" s="390" t="str">
        <f>$A:$A</f>
        <v>Activation du Switch2 (GEA)</v>
      </c>
      <c r="AH105" s="390" t="str">
        <f>$B:$B</f>
        <v>GEA</v>
      </c>
      <c r="AI105" s="391" t="str">
        <f>"20"&amp;RIGHT($10:$10,2)&amp;"-T"&amp;MID($10:$10,2,1)</f>
        <v>2017-T4</v>
      </c>
      <c r="AJ105" s="387"/>
      <c r="AK105" s="390" t="str">
        <f>$A:$A</f>
        <v>Activation du Switch2 (GEA)</v>
      </c>
      <c r="AL105" s="390" t="str">
        <f>$B:$B</f>
        <v>GEA</v>
      </c>
      <c r="AM105" s="391" t="str">
        <f>"20"&amp;RIGHT($10:$10,2)&amp;"-T"&amp;MID($10:$10,2,1)</f>
        <v>2018-T1</v>
      </c>
      <c r="AN105" s="390" t="str">
        <f>$A:$A</f>
        <v>Activation du Switch2 (GEA)</v>
      </c>
      <c r="AO105" s="390" t="str">
        <f>$B:$B</f>
        <v>GEA</v>
      </c>
      <c r="AP105" s="391" t="str">
        <f>"20"&amp;RIGHT($10:$10,2)&amp;"-T"&amp;MID($10:$10,2,1)</f>
        <v>2018-T2</v>
      </c>
      <c r="AQ105" s="390" t="str">
        <f>$A:$A</f>
        <v>Activation du Switch2 (GEA)</v>
      </c>
      <c r="AR105" s="390" t="str">
        <f>$B:$B</f>
        <v>GEA</v>
      </c>
      <c r="AS105" s="391" t="str">
        <f>"20"&amp;RIGHT($10:$10,2)&amp;"-T"&amp;MID($10:$10,2,1)</f>
        <v>2018-T3</v>
      </c>
      <c r="AT105" s="390" t="str">
        <f>$A:$A</f>
        <v>Activation du Switch2 (GEA)</v>
      </c>
      <c r="AU105" s="390" t="str">
        <f>$B:$B</f>
        <v>GEA</v>
      </c>
      <c r="AV105" s="391" t="str">
        <f>"20"&amp;RIGHT($10:$10,2)&amp;"-T"&amp;MID($10:$10,2,1)</f>
        <v>2018-T4</v>
      </c>
      <c r="AW105" s="387"/>
      <c r="AX105" s="390" t="str">
        <f>$A:$A</f>
        <v>Activation du Switch2 (GEA)</v>
      </c>
      <c r="AY105" s="390" t="str">
        <f>$B:$B</f>
        <v>GEA</v>
      </c>
      <c r="AZ105" s="391" t="str">
        <f>"20"&amp;RIGHT($10:$10,2)&amp;"-T"&amp;MID($10:$10,2,1)</f>
        <v>2019-T1</v>
      </c>
      <c r="BA105" s="390" t="str">
        <f>$A:$A</f>
        <v>Activation du Switch2 (GEA)</v>
      </c>
      <c r="BB105" s="390" t="str">
        <f>$B:$B</f>
        <v>GEA</v>
      </c>
      <c r="BC105" s="391" t="str">
        <f>"20"&amp;RIGHT($10:$10,2)&amp;"-T"&amp;MID($10:$10,2,1)</f>
        <v>2019-T2</v>
      </c>
      <c r="BD105" s="390" t="str">
        <f>$A:$A</f>
        <v>Activation du Switch2 (GEA)</v>
      </c>
      <c r="BE105" s="390" t="str">
        <f>$B:$B</f>
        <v>GEA</v>
      </c>
      <c r="BF105" s="391" t="str">
        <f>"20"&amp;RIGHT($10:$10,2)&amp;"-T"&amp;MID($10:$10,2,1)</f>
        <v>2019-T3</v>
      </c>
      <c r="BG105" s="390" t="str">
        <f>$A:$A</f>
        <v>Activation du Switch2 (GEA)</v>
      </c>
      <c r="BH105" s="390" t="str">
        <f>$B:$B</f>
        <v>GEA</v>
      </c>
      <c r="BI105" s="391" t="str">
        <f>"20"&amp;RIGHT($10:$10,2)&amp;"-T"&amp;MID($10:$10,2,1)</f>
        <v>2019-T4</v>
      </c>
      <c r="BJ105" s="387"/>
      <c r="BK105" s="390" t="str">
        <f>$A:$A</f>
        <v>Activation du Switch2 (GEA)</v>
      </c>
      <c r="BL105" s="390" t="str">
        <f>$B:$B</f>
        <v>GEA</v>
      </c>
      <c r="BM105" s="391" t="str">
        <f>"20"&amp;RIGHT($10:$10,2)&amp;"-T"&amp;MID($10:$10,2,1)</f>
        <v>2020-T1</v>
      </c>
      <c r="BN105" s="390" t="str">
        <f>$A:$A</f>
        <v>Activation du Switch2 (GEA)</v>
      </c>
      <c r="BO105" s="390" t="str">
        <f>$B:$B</f>
        <v>GEA</v>
      </c>
      <c r="BP105" s="391" t="str">
        <f>"20"&amp;RIGHT($10:$10,2)&amp;"-T"&amp;MID($10:$10,2,1)</f>
        <v>2020-T2</v>
      </c>
      <c r="BQ105" s="391"/>
      <c r="BR105" s="391"/>
      <c r="BS105" s="391" t="str">
        <f>"20"&amp;RIGHT($10:$10,2)&amp;"-T"&amp;MID($10:$10,2,1)</f>
        <v>2020-T3</v>
      </c>
      <c r="BT105" s="391"/>
      <c r="BU105" s="391"/>
      <c r="BV105" s="391" t="str">
        <f>"20"&amp;RIGHT($10:$10,2)&amp;"-T"&amp;MID($10:$10,2,1)</f>
        <v>2020-T4</v>
      </c>
      <c r="BW105" s="387"/>
    </row>
    <row r="106" spans="1:75" ht="13" collapsed="1">
      <c r="A106" s="403" t="s">
        <v>589</v>
      </c>
      <c r="B106" s="403"/>
      <c r="C106" s="383"/>
      <c r="D106" s="414" t="s">
        <v>591</v>
      </c>
      <c r="E106" s="385" t="s">
        <v>508</v>
      </c>
      <c r="F106" s="386"/>
      <c r="G106" s="386"/>
      <c r="H106" s="386"/>
      <c r="I106" s="386"/>
      <c r="J106" s="387"/>
      <c r="K106" s="405"/>
      <c r="L106" s="405"/>
      <c r="M106" s="405">
        <v>0</v>
      </c>
      <c r="N106" s="393"/>
      <c r="O106" s="393"/>
      <c r="P106" s="393">
        <v>0</v>
      </c>
      <c r="Q106" s="393"/>
      <c r="R106" s="393"/>
      <c r="S106" s="393">
        <v>0</v>
      </c>
      <c r="T106" s="393"/>
      <c r="U106" s="393"/>
      <c r="V106" s="393">
        <v>0</v>
      </c>
      <c r="W106" s="387">
        <f>SUM(K106:V106)</f>
        <v>0</v>
      </c>
      <c r="X106" s="393"/>
      <c r="Y106" s="393"/>
      <c r="Z106" s="393">
        <v>0</v>
      </c>
      <c r="AA106" s="393"/>
      <c r="AB106" s="393"/>
      <c r="AC106" s="393">
        <v>0</v>
      </c>
      <c r="AD106" s="393"/>
      <c r="AE106" s="393"/>
      <c r="AF106" s="393">
        <v>0</v>
      </c>
      <c r="AG106" s="393"/>
      <c r="AH106" s="393"/>
      <c r="AI106" s="393">
        <v>0</v>
      </c>
      <c r="AJ106" s="387">
        <f>SUM(X106:AI106)</f>
        <v>0</v>
      </c>
      <c r="AK106" s="393"/>
      <c r="AL106" s="393"/>
      <c r="AM106" s="393">
        <v>0</v>
      </c>
      <c r="AN106" s="393"/>
      <c r="AO106" s="393"/>
      <c r="AP106" s="393">
        <v>0</v>
      </c>
      <c r="AQ106" s="393"/>
      <c r="AR106" s="393"/>
      <c r="AS106" s="393">
        <v>0</v>
      </c>
      <c r="AT106" s="393"/>
      <c r="AU106" s="393"/>
      <c r="AV106" s="393">
        <v>0</v>
      </c>
      <c r="AW106" s="387">
        <f>SUM(AK106:AV106)</f>
        <v>0</v>
      </c>
      <c r="AX106" s="393"/>
      <c r="AY106" s="393"/>
      <c r="AZ106" s="393">
        <v>0</v>
      </c>
      <c r="BA106" s="393"/>
      <c r="BB106" s="393"/>
      <c r="BC106" s="393">
        <v>0</v>
      </c>
      <c r="BD106" s="393"/>
      <c r="BE106" s="393"/>
      <c r="BF106" s="393">
        <v>0</v>
      </c>
      <c r="BG106" s="393"/>
      <c r="BH106" s="393"/>
      <c r="BI106" s="393">
        <v>0</v>
      </c>
      <c r="BJ106" s="387">
        <f>SUM(AX106:BI106)</f>
        <v>0</v>
      </c>
      <c r="BK106" s="393"/>
      <c r="BL106" s="393"/>
      <c r="BM106" s="393">
        <v>0</v>
      </c>
      <c r="BN106" s="393"/>
      <c r="BO106" s="393"/>
      <c r="BP106" s="393">
        <v>65.400000000000006</v>
      </c>
      <c r="BQ106" s="393"/>
      <c r="BR106" s="393"/>
      <c r="BS106" s="393">
        <v>-27.823251539999998</v>
      </c>
      <c r="BT106" s="393"/>
      <c r="BU106" s="393"/>
      <c r="BV106" s="393">
        <v>-37.576748459999997</v>
      </c>
      <c r="BW106" s="387">
        <f>SUM(BK106:BV106)</f>
        <v>0</v>
      </c>
    </row>
    <row r="107" spans="1:75" ht="13" hidden="1" outlineLevel="1">
      <c r="A107" s="402" t="s">
        <v>465</v>
      </c>
      <c r="B107" s="382" t="s">
        <v>466</v>
      </c>
      <c r="C107" s="383"/>
      <c r="D107" s="384"/>
      <c r="E107" s="385"/>
      <c r="F107" s="386"/>
      <c r="G107" s="386"/>
      <c r="H107" s="386"/>
      <c r="I107" s="386"/>
      <c r="J107" s="387"/>
      <c r="K107" s="388" t="str">
        <f>$A:$A</f>
        <v>Nature de l'ajustement</v>
      </c>
      <c r="L107" s="388" t="str">
        <f>$B:$B</f>
        <v>Pôle</v>
      </c>
      <c r="M107" s="388" t="s">
        <v>515</v>
      </c>
      <c r="N107" s="388" t="str">
        <f>$A:$A</f>
        <v>Nature de l'ajustement</v>
      </c>
      <c r="O107" s="388" t="str">
        <f>$B:$B</f>
        <v>Pôle</v>
      </c>
      <c r="P107" s="388" t="s">
        <v>515</v>
      </c>
      <c r="Q107" s="388" t="str">
        <f>$A:$A</f>
        <v>Nature de l'ajustement</v>
      </c>
      <c r="R107" s="388" t="str">
        <f>$B:$B</f>
        <v>Pôle</v>
      </c>
      <c r="S107" s="388" t="s">
        <v>515</v>
      </c>
      <c r="T107" s="388" t="str">
        <f>$A:$A</f>
        <v>Nature de l'ajustement</v>
      </c>
      <c r="U107" s="388" t="str">
        <f>$B:$B</f>
        <v>Pôle</v>
      </c>
      <c r="V107" s="388" t="s">
        <v>515</v>
      </c>
      <c r="W107" s="387"/>
      <c r="X107" s="388" t="str">
        <f>$A:$A</f>
        <v>Nature de l'ajustement</v>
      </c>
      <c r="Y107" s="388" t="str">
        <f>$B:$B</f>
        <v>Pôle</v>
      </c>
      <c r="Z107" s="388" t="s">
        <v>515</v>
      </c>
      <c r="AA107" s="388" t="str">
        <f>$A:$A</f>
        <v>Nature de l'ajustement</v>
      </c>
      <c r="AB107" s="388" t="str">
        <f>$B:$B</f>
        <v>Pôle</v>
      </c>
      <c r="AC107" s="388" t="s">
        <v>515</v>
      </c>
      <c r="AD107" s="388" t="str">
        <f>$A:$A</f>
        <v>Nature de l'ajustement</v>
      </c>
      <c r="AE107" s="388" t="str">
        <f>$B:$B</f>
        <v>Pôle</v>
      </c>
      <c r="AF107" s="388" t="s">
        <v>515</v>
      </c>
      <c r="AG107" s="388" t="str">
        <f>$A:$A</f>
        <v>Nature de l'ajustement</v>
      </c>
      <c r="AH107" s="388" t="str">
        <f>$B:$B</f>
        <v>Pôle</v>
      </c>
      <c r="AI107" s="388" t="s">
        <v>515</v>
      </c>
      <c r="AJ107" s="387"/>
      <c r="AK107" s="388" t="str">
        <f>$A:$A</f>
        <v>Nature de l'ajustement</v>
      </c>
      <c r="AL107" s="388" t="str">
        <f>$B:$B</f>
        <v>Pôle</v>
      </c>
      <c r="AM107" s="388" t="s">
        <v>515</v>
      </c>
      <c r="AN107" s="388" t="str">
        <f>$A:$A</f>
        <v>Nature de l'ajustement</v>
      </c>
      <c r="AO107" s="388" t="str">
        <f>$B:$B</f>
        <v>Pôle</v>
      </c>
      <c r="AP107" s="388" t="s">
        <v>515</v>
      </c>
      <c r="AQ107" s="388" t="str">
        <f>$A:$A</f>
        <v>Nature de l'ajustement</v>
      </c>
      <c r="AR107" s="388" t="str">
        <f>$B:$B</f>
        <v>Pôle</v>
      </c>
      <c r="AS107" s="388" t="s">
        <v>515</v>
      </c>
      <c r="AT107" s="388" t="str">
        <f>$A:$A</f>
        <v>Nature de l'ajustement</v>
      </c>
      <c r="AU107" s="388" t="str">
        <f>$B:$B</f>
        <v>Pôle</v>
      </c>
      <c r="AV107" s="388" t="s">
        <v>515</v>
      </c>
      <c r="AW107" s="387"/>
      <c r="AX107" s="388" t="str">
        <f>$A:$A</f>
        <v>Nature de l'ajustement</v>
      </c>
      <c r="AY107" s="388" t="str">
        <f>$B:$B</f>
        <v>Pôle</v>
      </c>
      <c r="AZ107" s="388" t="s">
        <v>515</v>
      </c>
      <c r="BA107" s="388" t="str">
        <f>$A:$A</f>
        <v>Nature de l'ajustement</v>
      </c>
      <c r="BB107" s="388" t="str">
        <f>$B:$B</f>
        <v>Pôle</v>
      </c>
      <c r="BC107" s="388" t="s">
        <v>515</v>
      </c>
      <c r="BD107" s="388" t="str">
        <f>$A:$A</f>
        <v>Nature de l'ajustement</v>
      </c>
      <c r="BE107" s="388" t="str">
        <f>$B:$B</f>
        <v>Pôle</v>
      </c>
      <c r="BF107" s="388" t="s">
        <v>515</v>
      </c>
      <c r="BG107" s="388" t="str">
        <f>$A:$A</f>
        <v>Nature de l'ajustement</v>
      </c>
      <c r="BH107" s="388" t="str">
        <f>$B:$B</f>
        <v>Pôle</v>
      </c>
      <c r="BI107" s="388" t="s">
        <v>515</v>
      </c>
      <c r="BJ107" s="387"/>
      <c r="BK107" s="388" t="str">
        <f>$A:$A</f>
        <v>Nature de l'ajustement</v>
      </c>
      <c r="BL107" s="388" t="str">
        <f>$B:$B</f>
        <v>Pôle</v>
      </c>
      <c r="BM107" s="388" t="s">
        <v>515</v>
      </c>
      <c r="BN107" s="388" t="str">
        <f>$A:$A</f>
        <v>Nature de l'ajustement</v>
      </c>
      <c r="BO107" s="388" t="str">
        <f>$B:$B</f>
        <v>Pôle</v>
      </c>
      <c r="BP107" s="388" t="s">
        <v>515</v>
      </c>
      <c r="BQ107" s="388" t="str">
        <f>$A:$A</f>
        <v>Nature de l'ajustement</v>
      </c>
      <c r="BR107" s="388" t="str">
        <f>$B:$B</f>
        <v>Pôle</v>
      </c>
      <c r="BS107" s="388" t="s">
        <v>515</v>
      </c>
      <c r="BT107" s="388" t="str">
        <f>$A:$A</f>
        <v>Nature de l'ajustement</v>
      </c>
      <c r="BU107" s="388" t="str">
        <f>$B:$B</f>
        <v>Pôle</v>
      </c>
      <c r="BV107" s="388" t="s">
        <v>515</v>
      </c>
      <c r="BW107" s="387"/>
    </row>
    <row r="108" spans="1:75" ht="34.5" hidden="1" outlineLevel="1">
      <c r="A108" s="414" t="s">
        <v>596</v>
      </c>
      <c r="B108" s="394" t="s">
        <v>508</v>
      </c>
      <c r="C108" s="383"/>
      <c r="D108" s="414" t="s">
        <v>596</v>
      </c>
      <c r="E108" s="385"/>
      <c r="F108" s="386"/>
      <c r="G108" s="386"/>
      <c r="H108" s="386"/>
      <c r="I108" s="386"/>
      <c r="J108" s="387"/>
      <c r="K108" s="390" t="str">
        <f>$A:$A</f>
        <v>Ajustement sur l'activation du Switch 2 (GEA)</v>
      </c>
      <c r="L108" s="390" t="str">
        <f>$B:$B</f>
        <v>AG</v>
      </c>
      <c r="M108" s="391" t="str">
        <f>"20"&amp;RIGHT($10:$10,2)&amp;"-T"&amp;MID($10:$10,2,1)</f>
        <v>2016-T1</v>
      </c>
      <c r="N108" s="390" t="str">
        <f>$A:$A</f>
        <v>Ajustement sur l'activation du Switch 2 (GEA)</v>
      </c>
      <c r="O108" s="390" t="str">
        <f>$B:$B</f>
        <v>AG</v>
      </c>
      <c r="P108" s="391" t="str">
        <f>"20"&amp;RIGHT($10:$10,2)&amp;"-T"&amp;MID($10:$10,2,1)</f>
        <v>2016-T2</v>
      </c>
      <c r="Q108" s="390" t="str">
        <f>$A:$A</f>
        <v>Ajustement sur l'activation du Switch 2 (GEA)</v>
      </c>
      <c r="R108" s="390" t="str">
        <f>$B:$B</f>
        <v>AG</v>
      </c>
      <c r="S108" s="391" t="str">
        <f>"20"&amp;RIGHT($10:$10,2)&amp;"-T"&amp;MID($10:$10,2,1)</f>
        <v>2016-T3</v>
      </c>
      <c r="T108" s="390" t="str">
        <f>$A:$A</f>
        <v>Ajustement sur l'activation du Switch 2 (GEA)</v>
      </c>
      <c r="U108" s="390" t="str">
        <f>$B:$B</f>
        <v>AG</v>
      </c>
      <c r="V108" s="391" t="str">
        <f>"20"&amp;RIGHT($10:$10,2)&amp;"-T"&amp;MID($10:$10,2,1)</f>
        <v>2016-T4</v>
      </c>
      <c r="W108" s="387"/>
      <c r="X108" s="390" t="str">
        <f>$A:$A</f>
        <v>Ajustement sur l'activation du Switch 2 (GEA)</v>
      </c>
      <c r="Y108" s="390" t="str">
        <f>$B:$B</f>
        <v>AG</v>
      </c>
      <c r="Z108" s="391" t="str">
        <f>"20"&amp;RIGHT($10:$10,2)&amp;"-T"&amp;MID($10:$10,2,1)</f>
        <v>2017-T1</v>
      </c>
      <c r="AA108" s="390" t="str">
        <f>$A:$A</f>
        <v>Ajustement sur l'activation du Switch 2 (GEA)</v>
      </c>
      <c r="AB108" s="390" t="str">
        <f>$B:$B</f>
        <v>AG</v>
      </c>
      <c r="AC108" s="391" t="str">
        <f>"20"&amp;RIGHT($10:$10,2)&amp;"-T"&amp;MID($10:$10,2,1)</f>
        <v>2017-T2</v>
      </c>
      <c r="AD108" s="390" t="str">
        <f>$A:$A</f>
        <v>Ajustement sur l'activation du Switch 2 (GEA)</v>
      </c>
      <c r="AE108" s="390" t="str">
        <f>$B:$B</f>
        <v>AG</v>
      </c>
      <c r="AF108" s="391" t="str">
        <f>"20"&amp;RIGHT($10:$10,2)&amp;"-T"&amp;MID($10:$10,2,1)</f>
        <v>2017-T3</v>
      </c>
      <c r="AG108" s="390" t="str">
        <f>$A:$A</f>
        <v>Ajustement sur l'activation du Switch 2 (GEA)</v>
      </c>
      <c r="AH108" s="390" t="str">
        <f>$B:$B</f>
        <v>AG</v>
      </c>
      <c r="AI108" s="391" t="str">
        <f>"20"&amp;RIGHT($10:$10,2)&amp;"-T"&amp;MID($10:$10,2,1)</f>
        <v>2017-T4</v>
      </c>
      <c r="AJ108" s="387"/>
      <c r="AK108" s="390" t="str">
        <f>$A:$A</f>
        <v>Ajustement sur l'activation du Switch 2 (GEA)</v>
      </c>
      <c r="AL108" s="390" t="str">
        <f>$B:$B</f>
        <v>AG</v>
      </c>
      <c r="AM108" s="391" t="str">
        <f>"20"&amp;RIGHT($10:$10,2)&amp;"-T"&amp;MID($10:$10,2,1)</f>
        <v>2018-T1</v>
      </c>
      <c r="AN108" s="390" t="str">
        <f>$A:$A</f>
        <v>Ajustement sur l'activation du Switch 2 (GEA)</v>
      </c>
      <c r="AO108" s="390" t="str">
        <f>$B:$B</f>
        <v>AG</v>
      </c>
      <c r="AP108" s="391" t="str">
        <f>"20"&amp;RIGHT($10:$10,2)&amp;"-T"&amp;MID($10:$10,2,1)</f>
        <v>2018-T2</v>
      </c>
      <c r="AQ108" s="390" t="str">
        <f>$A:$A</f>
        <v>Ajustement sur l'activation du Switch 2 (GEA)</v>
      </c>
      <c r="AR108" s="390" t="str">
        <f>$B:$B</f>
        <v>AG</v>
      </c>
      <c r="AS108" s="391" t="str">
        <f>"20"&amp;RIGHT($10:$10,2)&amp;"-T"&amp;MID($10:$10,2,1)</f>
        <v>2018-T3</v>
      </c>
      <c r="AT108" s="390" t="str">
        <f>$A:$A</f>
        <v>Ajustement sur l'activation du Switch 2 (GEA)</v>
      </c>
      <c r="AU108" s="390" t="str">
        <f>$B:$B</f>
        <v>AG</v>
      </c>
      <c r="AV108" s="391" t="str">
        <f>"20"&amp;RIGHT($10:$10,2)&amp;"-T"&amp;MID($10:$10,2,1)</f>
        <v>2018-T4</v>
      </c>
      <c r="AW108" s="387"/>
      <c r="AX108" s="390" t="str">
        <f>$A:$A</f>
        <v>Ajustement sur l'activation du Switch 2 (GEA)</v>
      </c>
      <c r="AY108" s="390" t="str">
        <f>$B:$B</f>
        <v>AG</v>
      </c>
      <c r="AZ108" s="391" t="str">
        <f>"20"&amp;RIGHT($10:$10,2)&amp;"-T"&amp;MID($10:$10,2,1)</f>
        <v>2019-T1</v>
      </c>
      <c r="BA108" s="390" t="str">
        <f>$A:$A</f>
        <v>Ajustement sur l'activation du Switch 2 (GEA)</v>
      </c>
      <c r="BB108" s="390" t="str">
        <f>$B:$B</f>
        <v>AG</v>
      </c>
      <c r="BC108" s="391" t="str">
        <f>"20"&amp;RIGHT($10:$10,2)&amp;"-T"&amp;MID($10:$10,2,1)</f>
        <v>2019-T2</v>
      </c>
      <c r="BD108" s="390" t="str">
        <f>$A:$A</f>
        <v>Ajustement sur l'activation du Switch 2 (GEA)</v>
      </c>
      <c r="BE108" s="390" t="str">
        <f>$B:$B</f>
        <v>AG</v>
      </c>
      <c r="BF108" s="391" t="str">
        <f>"20"&amp;RIGHT($10:$10,2)&amp;"-T"&amp;MID($10:$10,2,1)</f>
        <v>2019-T3</v>
      </c>
      <c r="BG108" s="390" t="str">
        <f>$A:$A</f>
        <v>Ajustement sur l'activation du Switch 2 (GEA)</v>
      </c>
      <c r="BH108" s="390" t="str">
        <f>$B:$B</f>
        <v>AG</v>
      </c>
      <c r="BI108" s="391" t="str">
        <f>"20"&amp;RIGHT($10:$10,2)&amp;"-T"&amp;MID($10:$10,2,1)</f>
        <v>2019-T4</v>
      </c>
      <c r="BJ108" s="387"/>
      <c r="BK108" s="390" t="str">
        <f>$A:$A</f>
        <v>Ajustement sur l'activation du Switch 2 (GEA)</v>
      </c>
      <c r="BL108" s="390" t="str">
        <f>$B:$B</f>
        <v>AG</v>
      </c>
      <c r="BM108" s="391" t="str">
        <f>"20"&amp;RIGHT($10:$10,2)&amp;"-T"&amp;MID($10:$10,2,1)</f>
        <v>2020-T1</v>
      </c>
      <c r="BN108" s="390" t="str">
        <f>$A:$A</f>
        <v>Ajustement sur l'activation du Switch 2 (GEA)</v>
      </c>
      <c r="BO108" s="390" t="str">
        <f>$B:$B</f>
        <v>AG</v>
      </c>
      <c r="BP108" s="391" t="str">
        <f>"20"&amp;RIGHT($10:$10,2)&amp;"-T"&amp;MID($10:$10,2,1)</f>
        <v>2020-T2</v>
      </c>
      <c r="BQ108" s="390" t="str">
        <f>$A:$A</f>
        <v>Ajustement sur l'activation du Switch 2 (GEA)</v>
      </c>
      <c r="BR108" s="390" t="str">
        <f>$B:$B</f>
        <v>AG</v>
      </c>
      <c r="BS108" s="391" t="str">
        <f>"20"&amp;RIGHT($10:$10,2)&amp;"-T"&amp;MID($10:$10,2,1)</f>
        <v>2020-T3</v>
      </c>
      <c r="BT108" s="390" t="str">
        <f>$A:$A</f>
        <v>Ajustement sur l'activation du Switch 2 (GEA)</v>
      </c>
      <c r="BU108" s="390" t="str">
        <f>$B:$B</f>
        <v>AG</v>
      </c>
      <c r="BV108" s="391" t="str">
        <f>"20"&amp;RIGHT($10:$10,2)&amp;"-T"&amp;MID($10:$10,2,1)</f>
        <v>2020-T4</v>
      </c>
      <c r="BW108" s="387"/>
    </row>
    <row r="109" spans="1:75" ht="13" collapsed="1">
      <c r="A109" s="403"/>
      <c r="B109" s="403"/>
      <c r="D109" s="398" t="s">
        <v>492</v>
      </c>
      <c r="E109" s="399"/>
      <c r="F109" s="406">
        <f t="shared" ref="F109:AK109" si="7">F95+F96</f>
        <v>-24.700000000000003</v>
      </c>
      <c r="G109" s="406">
        <f t="shared" si="7"/>
        <v>134.5</v>
      </c>
      <c r="H109" s="406">
        <f t="shared" si="7"/>
        <v>-199.1</v>
      </c>
      <c r="I109" s="406">
        <f t="shared" si="7"/>
        <v>100.5</v>
      </c>
      <c r="J109" s="406">
        <f t="shared" si="7"/>
        <v>11.199999999999989</v>
      </c>
      <c r="K109" s="406">
        <f t="shared" si="7"/>
        <v>0</v>
      </c>
      <c r="L109" s="406">
        <f t="shared" si="7"/>
        <v>0</v>
      </c>
      <c r="M109" s="406">
        <f t="shared" si="7"/>
        <v>-395</v>
      </c>
      <c r="N109" s="406">
        <f t="shared" si="7"/>
        <v>0</v>
      </c>
      <c r="O109" s="406">
        <f t="shared" si="7"/>
        <v>0</v>
      </c>
      <c r="P109" s="406">
        <f t="shared" si="7"/>
        <v>359.536</v>
      </c>
      <c r="Q109" s="406">
        <f t="shared" si="7"/>
        <v>0</v>
      </c>
      <c r="R109" s="406">
        <f t="shared" si="7"/>
        <v>0</v>
      </c>
      <c r="S109" s="406">
        <f t="shared" si="7"/>
        <v>-673</v>
      </c>
      <c r="T109" s="406">
        <f t="shared" si="7"/>
        <v>0</v>
      </c>
      <c r="U109" s="406">
        <f t="shared" si="7"/>
        <v>0</v>
      </c>
      <c r="V109" s="406">
        <f t="shared" si="7"/>
        <v>-35.131603000000013</v>
      </c>
      <c r="W109" s="406">
        <f t="shared" si="7"/>
        <v>-743.59560299999998</v>
      </c>
      <c r="X109" s="406">
        <f t="shared" si="7"/>
        <v>0</v>
      </c>
      <c r="Y109" s="406">
        <f t="shared" si="7"/>
        <v>0</v>
      </c>
      <c r="Z109" s="406">
        <f t="shared" si="7"/>
        <v>-84.238000000000014</v>
      </c>
      <c r="AA109" s="406">
        <f t="shared" si="7"/>
        <v>0</v>
      </c>
      <c r="AB109" s="406">
        <f t="shared" si="7"/>
        <v>0</v>
      </c>
      <c r="AC109" s="406">
        <f t="shared" si="7"/>
        <v>62.653999999999996</v>
      </c>
      <c r="AD109" s="406">
        <f t="shared" si="7"/>
        <v>0</v>
      </c>
      <c r="AE109" s="406">
        <f t="shared" si="7"/>
        <v>0</v>
      </c>
      <c r="AF109" s="406">
        <f t="shared" si="7"/>
        <v>-16.59727875077202</v>
      </c>
      <c r="AG109" s="406">
        <f t="shared" si="7"/>
        <v>0</v>
      </c>
      <c r="AH109" s="406">
        <f t="shared" si="7"/>
        <v>0</v>
      </c>
      <c r="AI109" s="406">
        <f t="shared" si="7"/>
        <v>-275.47300000000001</v>
      </c>
      <c r="AJ109" s="406">
        <f t="shared" si="7"/>
        <v>-313.65427875077205</v>
      </c>
      <c r="AK109" s="406">
        <f t="shared" si="7"/>
        <v>0</v>
      </c>
      <c r="AL109" s="406">
        <f t="shared" ref="AL109:BP109" si="8">AL95+AL96</f>
        <v>0</v>
      </c>
      <c r="AM109" s="406">
        <f t="shared" si="8"/>
        <v>0.15319936932002065</v>
      </c>
      <c r="AN109" s="406">
        <f t="shared" si="8"/>
        <v>0</v>
      </c>
      <c r="AO109" s="406">
        <f t="shared" si="8"/>
        <v>0</v>
      </c>
      <c r="AP109" s="406">
        <f t="shared" si="8"/>
        <v>28.754730796186522</v>
      </c>
      <c r="AQ109" s="406">
        <f t="shared" si="8"/>
        <v>0</v>
      </c>
      <c r="AR109" s="406">
        <f t="shared" si="8"/>
        <v>0</v>
      </c>
      <c r="AS109" s="406">
        <f t="shared" si="8"/>
        <v>-51.982501457951983</v>
      </c>
      <c r="AT109" s="406">
        <f t="shared" si="8"/>
        <v>0</v>
      </c>
      <c r="AU109" s="406">
        <f t="shared" si="8"/>
        <v>0</v>
      </c>
      <c r="AV109" s="406">
        <f t="shared" si="8"/>
        <v>0.80734095898101543</v>
      </c>
      <c r="AW109" s="406">
        <f t="shared" si="8"/>
        <v>-22.26723033346444</v>
      </c>
      <c r="AX109" s="406">
        <f t="shared" si="8"/>
        <v>0</v>
      </c>
      <c r="AY109" s="406">
        <f t="shared" si="8"/>
        <v>0</v>
      </c>
      <c r="AZ109" s="406">
        <f t="shared" si="8"/>
        <v>-47.958650000000006</v>
      </c>
      <c r="BA109" s="406">
        <f t="shared" si="8"/>
        <v>0</v>
      </c>
      <c r="BB109" s="406">
        <f t="shared" si="8"/>
        <v>0</v>
      </c>
      <c r="BC109" s="406">
        <f t="shared" si="8"/>
        <v>-29.663384115335184</v>
      </c>
      <c r="BD109" s="406">
        <f t="shared" si="8"/>
        <v>0</v>
      </c>
      <c r="BE109" s="406">
        <f t="shared" si="8"/>
        <v>0</v>
      </c>
      <c r="BF109" s="406">
        <f t="shared" si="8"/>
        <v>-42.643999999999998</v>
      </c>
      <c r="BG109" s="406">
        <f t="shared" si="8"/>
        <v>0</v>
      </c>
      <c r="BH109" s="406">
        <f t="shared" si="8"/>
        <v>0</v>
      </c>
      <c r="BI109" s="406">
        <f t="shared" si="8"/>
        <v>-81.020921000000016</v>
      </c>
      <c r="BJ109" s="406">
        <f t="shared" si="8"/>
        <v>-201.28695511533522</v>
      </c>
      <c r="BK109" s="406">
        <f t="shared" si="8"/>
        <v>0</v>
      </c>
      <c r="BL109" s="406">
        <f t="shared" si="8"/>
        <v>0</v>
      </c>
      <c r="BM109" s="406">
        <f t="shared" si="8"/>
        <v>2.6599786662744691</v>
      </c>
      <c r="BN109" s="406">
        <f t="shared" si="8"/>
        <v>0</v>
      </c>
      <c r="BO109" s="406">
        <f t="shared" si="8"/>
        <v>0</v>
      </c>
      <c r="BP109" s="406">
        <f t="shared" si="8"/>
        <v>-227.13177388</v>
      </c>
      <c r="BQ109" s="406"/>
      <c r="BR109" s="406"/>
      <c r="BS109" s="406">
        <f>BS95+BS96</f>
        <v>-23.359147669999999</v>
      </c>
      <c r="BT109" s="406"/>
      <c r="BU109" s="406"/>
      <c r="BV109" s="406">
        <f>BV95+BV96</f>
        <v>-102.78899201627448</v>
      </c>
      <c r="BW109" s="406">
        <f>BW95+BW96</f>
        <v>-350.61993489999998</v>
      </c>
    </row>
    <row r="110" spans="1:75" ht="12" customHeight="1" collapsed="1">
      <c r="A110" s="404"/>
      <c r="B110" s="404"/>
      <c r="D110" s="379" t="s">
        <v>50</v>
      </c>
      <c r="E110" s="380"/>
      <c r="F110" s="380">
        <f t="shared" ref="F110:J110" si="9">SUM(F113:F123)</f>
        <v>0</v>
      </c>
      <c r="G110" s="380">
        <f t="shared" si="9"/>
        <v>0</v>
      </c>
      <c r="H110" s="380">
        <f t="shared" si="9"/>
        <v>0</v>
      </c>
      <c r="I110" s="380">
        <f t="shared" si="9"/>
        <v>0</v>
      </c>
      <c r="J110" s="380">
        <f t="shared" si="9"/>
        <v>0</v>
      </c>
      <c r="K110" s="380"/>
      <c r="L110" s="380"/>
      <c r="M110" s="380">
        <f t="shared" ref="M110" si="10">SUM(M113:M123)</f>
        <v>0</v>
      </c>
      <c r="N110" s="380"/>
      <c r="O110" s="380"/>
      <c r="P110" s="380">
        <f t="shared" ref="P110" si="11">SUM(P113:P123)</f>
        <v>0</v>
      </c>
      <c r="Q110" s="380"/>
      <c r="R110" s="380"/>
      <c r="S110" s="380">
        <f t="shared" ref="S110" si="12">SUM(S113:S123)</f>
        <v>0</v>
      </c>
      <c r="T110" s="380"/>
      <c r="U110" s="380"/>
      <c r="V110" s="380">
        <f t="shared" ref="V110:W110" si="13">SUM(V113:V123)</f>
        <v>0</v>
      </c>
      <c r="W110" s="380">
        <f t="shared" si="13"/>
        <v>0</v>
      </c>
      <c r="X110" s="380"/>
      <c r="Y110" s="380"/>
      <c r="Z110" s="380">
        <f t="shared" ref="Z110" si="14">SUM(Z113:Z123)</f>
        <v>0</v>
      </c>
      <c r="AA110" s="380"/>
      <c r="AB110" s="380"/>
      <c r="AC110" s="380">
        <f t="shared" ref="AC110" si="15">SUM(AC113:AC123)</f>
        <v>107.2</v>
      </c>
      <c r="AD110" s="380"/>
      <c r="AE110" s="380"/>
      <c r="AF110" s="380">
        <f t="shared" ref="AF110" si="16">SUM(AF113:AF123)</f>
        <v>116.88</v>
      </c>
      <c r="AG110" s="380"/>
      <c r="AH110" s="380"/>
      <c r="AI110" s="380">
        <f t="shared" ref="AI110:AJ110" si="17">SUM(AI113:AI123)</f>
        <v>-19.166</v>
      </c>
      <c r="AJ110" s="380">
        <f t="shared" si="17"/>
        <v>204.91399999999999</v>
      </c>
      <c r="AK110" s="380"/>
      <c r="AL110" s="380"/>
      <c r="AM110" s="380">
        <f t="shared" ref="AM110" si="18">SUM(AM113:AM123)</f>
        <v>0</v>
      </c>
      <c r="AN110" s="380"/>
      <c r="AO110" s="380"/>
      <c r="AP110" s="380">
        <f t="shared" ref="AP110" si="19">SUM(AP113:AP123)</f>
        <v>0</v>
      </c>
      <c r="AQ110" s="380"/>
      <c r="AR110" s="380"/>
      <c r="AS110" s="380">
        <f t="shared" ref="AS110" si="20">SUM(AS113:AS123)</f>
        <v>0</v>
      </c>
      <c r="AT110" s="380"/>
      <c r="AU110" s="380"/>
      <c r="AV110" s="380">
        <f t="shared" ref="AV110:AW110" si="21">SUM(AV113:AV123)</f>
        <v>-67</v>
      </c>
      <c r="AW110" s="380">
        <f t="shared" si="21"/>
        <v>-67</v>
      </c>
      <c r="AX110" s="380"/>
      <c r="AY110" s="380"/>
      <c r="AZ110" s="380">
        <f t="shared" ref="AZ110" si="22">SUM(AZ113:AZ123)</f>
        <v>0</v>
      </c>
      <c r="BA110" s="380"/>
      <c r="BB110" s="380"/>
      <c r="BC110" s="380">
        <f t="shared" ref="BC110" si="23">SUM(BC113:BC123)</f>
        <v>0</v>
      </c>
      <c r="BD110" s="380"/>
      <c r="BE110" s="380"/>
      <c r="BF110" s="380">
        <f t="shared" ref="BF110" si="24">SUM(BF113:BF123)</f>
        <v>0</v>
      </c>
      <c r="BG110" s="380"/>
      <c r="BH110" s="380"/>
      <c r="BI110" s="380">
        <f t="shared" ref="BI110:BJ110" si="25">SUM(BI113:BI123)</f>
        <v>0</v>
      </c>
      <c r="BJ110" s="380">
        <f t="shared" si="25"/>
        <v>0</v>
      </c>
      <c r="BK110" s="380"/>
      <c r="BL110" s="380"/>
      <c r="BM110" s="380">
        <f t="shared" ref="BM110" si="26">SUM(BM113:BM123)</f>
        <v>0</v>
      </c>
      <c r="BN110" s="380"/>
      <c r="BO110" s="380"/>
      <c r="BP110" s="380">
        <f t="shared" ref="BP110:BS110" si="27">SUM(BP113:BP123)</f>
        <v>0</v>
      </c>
      <c r="BQ110" s="380"/>
      <c r="BR110" s="380"/>
      <c r="BS110" s="380">
        <f t="shared" si="27"/>
        <v>0</v>
      </c>
      <c r="BT110" s="380"/>
      <c r="BU110" s="380"/>
      <c r="BV110" s="380">
        <f t="shared" ref="BV110:BW110" si="28">SUM(BV113:BV123)</f>
        <v>89.45</v>
      </c>
      <c r="BW110" s="380">
        <f t="shared" si="28"/>
        <v>89.45</v>
      </c>
    </row>
    <row r="111" spans="1:75" ht="13" outlineLevel="1">
      <c r="A111" s="402" t="s">
        <v>465</v>
      </c>
      <c r="B111" s="382" t="s">
        <v>466</v>
      </c>
      <c r="C111" s="383"/>
      <c r="D111" s="384"/>
      <c r="E111" s="385"/>
      <c r="F111" s="386"/>
      <c r="G111" s="386"/>
      <c r="H111" s="386"/>
      <c r="I111" s="386"/>
      <c r="J111" s="387"/>
      <c r="K111" s="388" t="str">
        <f>$A:$A</f>
        <v>Nature de l'ajustement</v>
      </c>
      <c r="L111" s="388" t="str">
        <f>$B:$B</f>
        <v>Pôle</v>
      </c>
      <c r="M111" s="388" t="s">
        <v>515</v>
      </c>
      <c r="N111" s="388" t="str">
        <f>$A:$A</f>
        <v>Nature de l'ajustement</v>
      </c>
      <c r="O111" s="388" t="str">
        <f>$B:$B</f>
        <v>Pôle</v>
      </c>
      <c r="P111" s="388" t="s">
        <v>515</v>
      </c>
      <c r="Q111" s="388" t="str">
        <f>$A:$A</f>
        <v>Nature de l'ajustement</v>
      </c>
      <c r="R111" s="388" t="str">
        <f>$B:$B</f>
        <v>Pôle</v>
      </c>
      <c r="S111" s="388" t="s">
        <v>515</v>
      </c>
      <c r="T111" s="388" t="str">
        <f>$A:$A</f>
        <v>Nature de l'ajustement</v>
      </c>
      <c r="U111" s="388" t="str">
        <f>$B:$B</f>
        <v>Pôle</v>
      </c>
      <c r="V111" s="388" t="s">
        <v>515</v>
      </c>
      <c r="W111" s="387"/>
      <c r="X111" s="388" t="str">
        <f>$A:$A</f>
        <v>Nature de l'ajustement</v>
      </c>
      <c r="Y111" s="388" t="str">
        <f>$B:$B</f>
        <v>Pôle</v>
      </c>
      <c r="Z111" s="388" t="s">
        <v>515</v>
      </c>
      <c r="AA111" s="388" t="str">
        <f>$A:$A</f>
        <v>Nature de l'ajustement</v>
      </c>
      <c r="AB111" s="388" t="str">
        <f>$B:$B</f>
        <v>Pôle</v>
      </c>
      <c r="AC111" s="388" t="s">
        <v>515</v>
      </c>
      <c r="AD111" s="388" t="str">
        <f>$A:$A</f>
        <v>Nature de l'ajustement</v>
      </c>
      <c r="AE111" s="388" t="str">
        <f>$B:$B</f>
        <v>Pôle</v>
      </c>
      <c r="AF111" s="388" t="s">
        <v>515</v>
      </c>
      <c r="AG111" s="388" t="str">
        <f>$A:$A</f>
        <v>Nature de l'ajustement</v>
      </c>
      <c r="AH111" s="388" t="str">
        <f>$B:$B</f>
        <v>Pôle</v>
      </c>
      <c r="AI111" s="388" t="s">
        <v>515</v>
      </c>
      <c r="AJ111" s="387"/>
      <c r="AK111" s="388" t="str">
        <f>$A:$A</f>
        <v>Nature de l'ajustement</v>
      </c>
      <c r="AL111" s="388" t="str">
        <f>$B:$B</f>
        <v>Pôle</v>
      </c>
      <c r="AM111" s="388" t="s">
        <v>515</v>
      </c>
      <c r="AN111" s="388" t="str">
        <f>$A:$A</f>
        <v>Nature de l'ajustement</v>
      </c>
      <c r="AO111" s="388" t="str">
        <f>$B:$B</f>
        <v>Pôle</v>
      </c>
      <c r="AP111" s="388" t="s">
        <v>515</v>
      </c>
      <c r="AQ111" s="388" t="str">
        <f>$A:$A</f>
        <v>Nature de l'ajustement</v>
      </c>
      <c r="AR111" s="388" t="str">
        <f>$B:$B</f>
        <v>Pôle</v>
      </c>
      <c r="AS111" s="388" t="s">
        <v>515</v>
      </c>
      <c r="AT111" s="388" t="str">
        <f>$A:$A</f>
        <v>Nature de l'ajustement</v>
      </c>
      <c r="AU111" s="388" t="str">
        <f>$B:$B</f>
        <v>Pôle</v>
      </c>
      <c r="AV111" s="388" t="s">
        <v>515</v>
      </c>
      <c r="AW111" s="387"/>
      <c r="AX111" s="388" t="str">
        <f>$A:$A</f>
        <v>Nature de l'ajustement</v>
      </c>
      <c r="AY111" s="388" t="str">
        <f>$B:$B</f>
        <v>Pôle</v>
      </c>
      <c r="AZ111" s="388" t="s">
        <v>515</v>
      </c>
      <c r="BA111" s="388" t="str">
        <f>$A:$A</f>
        <v>Nature de l'ajustement</v>
      </c>
      <c r="BB111" s="388" t="str">
        <f>$B:$B</f>
        <v>Pôle</v>
      </c>
      <c r="BC111" s="388" t="s">
        <v>515</v>
      </c>
      <c r="BD111" s="388" t="str">
        <f>$A:$A</f>
        <v>Nature de l'ajustement</v>
      </c>
      <c r="BE111" s="388" t="str">
        <f>$B:$B</f>
        <v>Pôle</v>
      </c>
      <c r="BF111" s="388" t="s">
        <v>515</v>
      </c>
      <c r="BG111" s="388" t="str">
        <f>$A:$A</f>
        <v>Nature de l'ajustement</v>
      </c>
      <c r="BH111" s="388" t="str">
        <f>$B:$B</f>
        <v>Pôle</v>
      </c>
      <c r="BI111" s="388" t="s">
        <v>515</v>
      </c>
      <c r="BJ111" s="387"/>
      <c r="BK111" s="388" t="str">
        <f>$A:$A</f>
        <v>Nature de l'ajustement</v>
      </c>
      <c r="BL111" s="388" t="str">
        <f>$B:$B</f>
        <v>Pôle</v>
      </c>
      <c r="BM111" s="388" t="s">
        <v>515</v>
      </c>
      <c r="BN111" s="388" t="str">
        <f>$A:$A</f>
        <v>Nature de l'ajustement</v>
      </c>
      <c r="BO111" s="388" t="str">
        <f>$B:$B</f>
        <v>Pôle</v>
      </c>
      <c r="BP111" s="388" t="s">
        <v>515</v>
      </c>
      <c r="BQ111" s="388" t="str">
        <f>$A:$A</f>
        <v>Nature de l'ajustement</v>
      </c>
      <c r="BR111" s="388" t="str">
        <f>$B:$B</f>
        <v>Pôle</v>
      </c>
      <c r="BS111" s="388" t="s">
        <v>515</v>
      </c>
      <c r="BT111" s="388" t="str">
        <f>$A:$A</f>
        <v>Nature de l'ajustement</v>
      </c>
      <c r="BU111" s="388" t="str">
        <f>$B:$B</f>
        <v>Pôle</v>
      </c>
      <c r="BV111" s="388" t="s">
        <v>515</v>
      </c>
      <c r="BW111" s="387"/>
    </row>
    <row r="112" spans="1:75" ht="13" outlineLevel="1">
      <c r="A112" s="394" t="s">
        <v>534</v>
      </c>
      <c r="B112" s="394" t="s">
        <v>468</v>
      </c>
      <c r="C112" s="383"/>
      <c r="D112" s="384"/>
      <c r="E112" s="385"/>
      <c r="F112" s="386"/>
      <c r="G112" s="386"/>
      <c r="H112" s="386"/>
      <c r="I112" s="386"/>
      <c r="J112" s="387"/>
      <c r="K112" s="390" t="str">
        <f>$A:$A</f>
        <v>Cession Eurazeo (AHM)</v>
      </c>
      <c r="L112" s="390" t="str">
        <f>$B:$B</f>
        <v>AHM</v>
      </c>
      <c r="M112" s="391" t="str">
        <f>"20"&amp;RIGHT($10:$10,2)&amp;"-T"&amp;MID($10:$10,2,1)</f>
        <v>2016-T1</v>
      </c>
      <c r="N112" s="390" t="str">
        <f>$A:$A</f>
        <v>Cession Eurazeo (AHM)</v>
      </c>
      <c r="O112" s="390" t="str">
        <f>$B:$B</f>
        <v>AHM</v>
      </c>
      <c r="P112" s="391" t="str">
        <f>"20"&amp;RIGHT($10:$10,2)&amp;"-T"&amp;MID($10:$10,2,1)</f>
        <v>2016-T2</v>
      </c>
      <c r="Q112" s="390" t="str">
        <f>$A:$A</f>
        <v>Cession Eurazeo (AHM)</v>
      </c>
      <c r="R112" s="390" t="str">
        <f>$B:$B</f>
        <v>AHM</v>
      </c>
      <c r="S112" s="391" t="str">
        <f>"20"&amp;RIGHT($10:$10,2)&amp;"-T"&amp;MID($10:$10,2,1)</f>
        <v>2016-T3</v>
      </c>
      <c r="T112" s="390" t="str">
        <f>$A:$A</f>
        <v>Cession Eurazeo (AHM)</v>
      </c>
      <c r="U112" s="390" t="str">
        <f>$B:$B</f>
        <v>AHM</v>
      </c>
      <c r="V112" s="391" t="str">
        <f>"20"&amp;RIGHT($10:$10,2)&amp;"-T"&amp;MID($10:$10,2,1)</f>
        <v>2016-T4</v>
      </c>
      <c r="W112" s="387"/>
      <c r="X112" s="390" t="str">
        <f>$A:$A</f>
        <v>Cession Eurazeo (AHM)</v>
      </c>
      <c r="Y112" s="390" t="str">
        <f>$B:$B</f>
        <v>AHM</v>
      </c>
      <c r="Z112" s="391" t="str">
        <f>"20"&amp;RIGHT($10:$10,2)&amp;"-T"&amp;MID($10:$10,2,1)</f>
        <v>2017-T1</v>
      </c>
      <c r="AA112" s="390" t="str">
        <f>$A:$A</f>
        <v>Cession Eurazeo (AHM)</v>
      </c>
      <c r="AB112" s="390" t="str">
        <f>$B:$B</f>
        <v>AHM</v>
      </c>
      <c r="AC112" s="391" t="str">
        <f>"20"&amp;RIGHT($10:$10,2)&amp;"-T"&amp;MID($10:$10,2,1)</f>
        <v>2017-T2</v>
      </c>
      <c r="AD112" s="390" t="str">
        <f>$A:$A</f>
        <v>Cession Eurazeo (AHM)</v>
      </c>
      <c r="AE112" s="390" t="str">
        <f>$B:$B</f>
        <v>AHM</v>
      </c>
      <c r="AF112" s="391" t="str">
        <f>"20"&amp;RIGHT($10:$10,2)&amp;"-T"&amp;MID($10:$10,2,1)</f>
        <v>2017-T3</v>
      </c>
      <c r="AG112" s="390" t="str">
        <f>$A:$A</f>
        <v>Cession Eurazeo (AHM)</v>
      </c>
      <c r="AH112" s="390" t="str">
        <f>$B:$B</f>
        <v>AHM</v>
      </c>
      <c r="AI112" s="391" t="str">
        <f>"20"&amp;RIGHT($10:$10,2)&amp;"-T"&amp;MID($10:$10,2,1)</f>
        <v>2017-T4</v>
      </c>
      <c r="AJ112" s="387"/>
      <c r="AK112" s="390" t="str">
        <f>$A:$A</f>
        <v>Cession Eurazeo (AHM)</v>
      </c>
      <c r="AL112" s="390" t="str">
        <f>$B:$B</f>
        <v>AHM</v>
      </c>
      <c r="AM112" s="391" t="str">
        <f>"20"&amp;RIGHT($10:$10,2)&amp;"-T"&amp;MID($10:$10,2,1)</f>
        <v>2018-T1</v>
      </c>
      <c r="AN112" s="390" t="str">
        <f>$A:$A</f>
        <v>Cession Eurazeo (AHM)</v>
      </c>
      <c r="AO112" s="390" t="str">
        <f>$B:$B</f>
        <v>AHM</v>
      </c>
      <c r="AP112" s="391" t="str">
        <f>"20"&amp;RIGHT($10:$10,2)&amp;"-T"&amp;MID($10:$10,2,1)</f>
        <v>2018-T2</v>
      </c>
      <c r="AQ112" s="390" t="str">
        <f>$A:$A</f>
        <v>Cession Eurazeo (AHM)</v>
      </c>
      <c r="AR112" s="390" t="str">
        <f>$B:$B</f>
        <v>AHM</v>
      </c>
      <c r="AS112" s="391" t="str">
        <f>"20"&amp;RIGHT($10:$10,2)&amp;"-T"&amp;MID($10:$10,2,1)</f>
        <v>2018-T3</v>
      </c>
      <c r="AT112" s="390" t="str">
        <f>$A:$A</f>
        <v>Cession Eurazeo (AHM)</v>
      </c>
      <c r="AU112" s="390" t="str">
        <f>$B:$B</f>
        <v>AHM</v>
      </c>
      <c r="AV112" s="391" t="str">
        <f>"20"&amp;RIGHT($10:$10,2)&amp;"-T"&amp;MID($10:$10,2,1)</f>
        <v>2018-T4</v>
      </c>
      <c r="AW112" s="387"/>
      <c r="AX112" s="390" t="str">
        <f>$A:$A</f>
        <v>Cession Eurazeo (AHM)</v>
      </c>
      <c r="AY112" s="390" t="str">
        <f>$B:$B</f>
        <v>AHM</v>
      </c>
      <c r="AZ112" s="391" t="str">
        <f>"20"&amp;RIGHT($10:$10,2)&amp;"-T"&amp;MID($10:$10,2,1)</f>
        <v>2019-T1</v>
      </c>
      <c r="BA112" s="390" t="str">
        <f>$A:$A</f>
        <v>Cession Eurazeo (AHM)</v>
      </c>
      <c r="BB112" s="390" t="str">
        <f>$B:$B</f>
        <v>AHM</v>
      </c>
      <c r="BC112" s="391" t="str">
        <f>"20"&amp;RIGHT($10:$10,2)&amp;"-T"&amp;MID($10:$10,2,1)</f>
        <v>2019-T2</v>
      </c>
      <c r="BD112" s="390" t="str">
        <f>$A:$A</f>
        <v>Cession Eurazeo (AHM)</v>
      </c>
      <c r="BE112" s="390" t="str">
        <f>$B:$B</f>
        <v>AHM</v>
      </c>
      <c r="BF112" s="391" t="str">
        <f>"20"&amp;RIGHT($10:$10,2)&amp;"-T"&amp;MID($10:$10,2,1)</f>
        <v>2019-T3</v>
      </c>
      <c r="BG112" s="390" t="str">
        <f>$A:$A</f>
        <v>Cession Eurazeo (AHM)</v>
      </c>
      <c r="BH112" s="390" t="str">
        <f>$B:$B</f>
        <v>AHM</v>
      </c>
      <c r="BI112" s="391" t="str">
        <f>"20"&amp;RIGHT($10:$10,2)&amp;"-T"&amp;MID($10:$10,2,1)</f>
        <v>2019-T4</v>
      </c>
      <c r="BJ112" s="387"/>
      <c r="BK112" s="390" t="str">
        <f>$A:$A</f>
        <v>Cession Eurazeo (AHM)</v>
      </c>
      <c r="BL112" s="390" t="str">
        <f>$B:$B</f>
        <v>AHM</v>
      </c>
      <c r="BM112" s="391" t="str">
        <f>"20"&amp;RIGHT($10:$10,2)&amp;"-T"&amp;MID($10:$10,2,1)</f>
        <v>2020-T1</v>
      </c>
      <c r="BN112" s="390" t="str">
        <f>$A:$A</f>
        <v>Cession Eurazeo (AHM)</v>
      </c>
      <c r="BO112" s="390" t="str">
        <f>$B:$B</f>
        <v>AHM</v>
      </c>
      <c r="BP112" s="391" t="str">
        <f>"20"&amp;RIGHT($10:$10,2)&amp;"-T"&amp;MID($10:$10,2,1)</f>
        <v>2020-T2</v>
      </c>
      <c r="BQ112" s="390" t="str">
        <f>$A:$A</f>
        <v>Cession Eurazeo (AHM)</v>
      </c>
      <c r="BR112" s="390" t="str">
        <f>$B:$B</f>
        <v>AHM</v>
      </c>
      <c r="BS112" s="391" t="str">
        <f>"20"&amp;RIGHT($10:$10,2)&amp;"-T"&amp;MID($10:$10,2,1)</f>
        <v>2020-T3</v>
      </c>
      <c r="BT112" s="390" t="str">
        <f>$A:$A</f>
        <v>Cession Eurazeo (AHM)</v>
      </c>
      <c r="BU112" s="390" t="str">
        <f>$B:$B</f>
        <v>AHM</v>
      </c>
      <c r="BV112" s="391" t="str">
        <f>"20"&amp;RIGHT($10:$10,2)&amp;"-T"&amp;MID($10:$10,2,1)</f>
        <v>2020-T4</v>
      </c>
      <c r="BW112" s="387"/>
    </row>
    <row r="113" spans="1:16384" ht="13">
      <c r="A113" s="403" t="s">
        <v>123</v>
      </c>
      <c r="B113" s="403"/>
      <c r="C113" s="383"/>
      <c r="D113" s="384" t="s">
        <v>493</v>
      </c>
      <c r="E113" s="385" t="s">
        <v>504</v>
      </c>
      <c r="F113" s="386"/>
      <c r="G113" s="386"/>
      <c r="H113" s="386"/>
      <c r="I113" s="386"/>
      <c r="J113" s="387">
        <f>SUM(F113:I113)</f>
        <v>0</v>
      </c>
      <c r="K113" s="405"/>
      <c r="L113" s="405"/>
      <c r="M113" s="405">
        <v>0</v>
      </c>
      <c r="N113" s="393"/>
      <c r="O113" s="393"/>
      <c r="P113" s="393">
        <v>0</v>
      </c>
      <c r="Q113" s="393"/>
      <c r="R113" s="393"/>
      <c r="S113" s="393">
        <v>0</v>
      </c>
      <c r="T113" s="393"/>
      <c r="U113" s="393"/>
      <c r="V113" s="393">
        <v>0</v>
      </c>
      <c r="W113" s="387">
        <f>SUM(K113:V113)</f>
        <v>0</v>
      </c>
      <c r="X113" s="393"/>
      <c r="Y113" s="393"/>
      <c r="Z113" s="393">
        <v>0</v>
      </c>
      <c r="AA113" s="393"/>
      <c r="AB113" s="393"/>
      <c r="AC113" s="393">
        <v>107.2</v>
      </c>
      <c r="AD113" s="393"/>
      <c r="AE113" s="393"/>
      <c r="AF113" s="393">
        <v>0</v>
      </c>
      <c r="AG113" s="393"/>
      <c r="AH113" s="393"/>
      <c r="AI113" s="393">
        <v>-4</v>
      </c>
      <c r="AJ113" s="387">
        <f>SUM(X113:AI113)</f>
        <v>103.2</v>
      </c>
      <c r="AK113" s="393"/>
      <c r="AL113" s="393"/>
      <c r="AM113" s="393">
        <v>0</v>
      </c>
      <c r="AN113" s="393"/>
      <c r="AO113" s="393"/>
      <c r="AP113" s="393">
        <v>0</v>
      </c>
      <c r="AQ113" s="393"/>
      <c r="AR113" s="393"/>
      <c r="AS113" s="393">
        <v>0</v>
      </c>
      <c r="AT113" s="393"/>
      <c r="AU113" s="393"/>
      <c r="AV113" s="393">
        <v>0</v>
      </c>
      <c r="AW113" s="387">
        <f>SUM(AK113:AV113)</f>
        <v>0</v>
      </c>
      <c r="AX113" s="393"/>
      <c r="AY113" s="393"/>
      <c r="AZ113" s="393">
        <v>0</v>
      </c>
      <c r="BA113" s="393"/>
      <c r="BB113" s="393"/>
      <c r="BC113" s="393">
        <v>0</v>
      </c>
      <c r="BD113" s="393"/>
      <c r="BE113" s="393"/>
      <c r="BF113" s="393">
        <v>0</v>
      </c>
      <c r="BG113" s="393"/>
      <c r="BH113" s="393"/>
      <c r="BI113" s="393">
        <v>0</v>
      </c>
      <c r="BJ113" s="387">
        <f>SUM(AX113:BI113)</f>
        <v>0</v>
      </c>
      <c r="BK113" s="393"/>
      <c r="BL113" s="393"/>
      <c r="BM113" s="393">
        <v>0</v>
      </c>
      <c r="BN113" s="393"/>
      <c r="BO113" s="393"/>
      <c r="BP113" s="393">
        <v>0</v>
      </c>
      <c r="BQ113" s="393"/>
      <c r="BR113" s="393"/>
      <c r="BS113" s="393">
        <v>0</v>
      </c>
      <c r="BT113" s="393"/>
      <c r="BU113" s="393"/>
      <c r="BV113" s="393">
        <v>0</v>
      </c>
      <c r="BW113" s="387">
        <f>SUM(BK113:BV113)</f>
        <v>0</v>
      </c>
    </row>
    <row r="114" spans="1:16384" ht="13" outlineLevel="1">
      <c r="A114" s="402" t="s">
        <v>465</v>
      </c>
      <c r="B114" s="382" t="s">
        <v>466</v>
      </c>
      <c r="C114" s="383"/>
      <c r="D114" s="384"/>
      <c r="E114" s="385"/>
      <c r="F114" s="386"/>
      <c r="G114" s="386"/>
      <c r="H114" s="386"/>
      <c r="I114" s="386"/>
      <c r="J114" s="387"/>
      <c r="K114" s="388" t="str">
        <f>$A:$A</f>
        <v>Nature de l'ajustement</v>
      </c>
      <c r="L114" s="388" t="str">
        <f>$B:$B</f>
        <v>Pôle</v>
      </c>
      <c r="M114" s="388" t="s">
        <v>515</v>
      </c>
      <c r="N114" s="388" t="str">
        <f>$A:$A</f>
        <v>Nature de l'ajustement</v>
      </c>
      <c r="O114" s="388" t="str">
        <f>$B:$B</f>
        <v>Pôle</v>
      </c>
      <c r="P114" s="388" t="s">
        <v>515</v>
      </c>
      <c r="Q114" s="388" t="str">
        <f>$A:$A</f>
        <v>Nature de l'ajustement</v>
      </c>
      <c r="R114" s="388" t="str">
        <f>$B:$B</f>
        <v>Pôle</v>
      </c>
      <c r="S114" s="388" t="s">
        <v>515</v>
      </c>
      <c r="T114" s="388" t="str">
        <f>$A:$A</f>
        <v>Nature de l'ajustement</v>
      </c>
      <c r="U114" s="388" t="str">
        <f>$B:$B</f>
        <v>Pôle</v>
      </c>
      <c r="V114" s="388" t="s">
        <v>515</v>
      </c>
      <c r="W114" s="387"/>
      <c r="X114" s="388" t="str">
        <f>$A:$A</f>
        <v>Nature de l'ajustement</v>
      </c>
      <c r="Y114" s="388" t="str">
        <f>$B:$B</f>
        <v>Pôle</v>
      </c>
      <c r="Z114" s="388" t="s">
        <v>515</v>
      </c>
      <c r="AA114" s="388" t="str">
        <f>$A:$A</f>
        <v>Nature de l'ajustement</v>
      </c>
      <c r="AB114" s="388" t="str">
        <f>$B:$B</f>
        <v>Pôle</v>
      </c>
      <c r="AC114" s="388" t="s">
        <v>515</v>
      </c>
      <c r="AD114" s="388" t="str">
        <f>$A:$A</f>
        <v>Nature de l'ajustement</v>
      </c>
      <c r="AE114" s="388" t="str">
        <f>$B:$B</f>
        <v>Pôle</v>
      </c>
      <c r="AF114" s="388" t="s">
        <v>515</v>
      </c>
      <c r="AG114" s="388" t="str">
        <f>$A:$A</f>
        <v>Nature de l'ajustement</v>
      </c>
      <c r="AH114" s="388" t="str">
        <f>$B:$B</f>
        <v>Pôle</v>
      </c>
      <c r="AI114" s="388" t="s">
        <v>515</v>
      </c>
      <c r="AJ114" s="387"/>
      <c r="AK114" s="388" t="str">
        <f>$A:$A</f>
        <v>Nature de l'ajustement</v>
      </c>
      <c r="AL114" s="388" t="str">
        <f>$B:$B</f>
        <v>Pôle</v>
      </c>
      <c r="AM114" s="388" t="s">
        <v>515</v>
      </c>
      <c r="AN114" s="388" t="str">
        <f>$A:$A</f>
        <v>Nature de l'ajustement</v>
      </c>
      <c r="AO114" s="388" t="str">
        <f>$B:$B</f>
        <v>Pôle</v>
      </c>
      <c r="AP114" s="388" t="s">
        <v>515</v>
      </c>
      <c r="AQ114" s="388" t="str">
        <f>$A:$A</f>
        <v>Nature de l'ajustement</v>
      </c>
      <c r="AR114" s="388" t="str">
        <f>$B:$B</f>
        <v>Pôle</v>
      </c>
      <c r="AS114" s="388" t="s">
        <v>515</v>
      </c>
      <c r="AT114" s="388" t="str">
        <f>$A:$A</f>
        <v>Nature de l'ajustement</v>
      </c>
      <c r="AU114" s="388" t="str">
        <f>$B:$B</f>
        <v>Pôle</v>
      </c>
      <c r="AV114" s="388" t="s">
        <v>515</v>
      </c>
      <c r="AW114" s="387"/>
      <c r="AX114" s="388" t="str">
        <f>$A:$A</f>
        <v>Nature de l'ajustement</v>
      </c>
      <c r="AY114" s="388" t="str">
        <f>$B:$B</f>
        <v>Pôle</v>
      </c>
      <c r="AZ114" s="388" t="s">
        <v>515</v>
      </c>
      <c r="BA114" s="388" t="str">
        <f>$A:$A</f>
        <v>Nature de l'ajustement</v>
      </c>
      <c r="BB114" s="388" t="str">
        <f>$B:$B</f>
        <v>Pôle</v>
      </c>
      <c r="BC114" s="388" t="s">
        <v>515</v>
      </c>
      <c r="BD114" s="388" t="str">
        <f>$A:$A</f>
        <v>Nature de l'ajustement</v>
      </c>
      <c r="BE114" s="388" t="str">
        <f>$B:$B</f>
        <v>Pôle</v>
      </c>
      <c r="BF114" s="388" t="s">
        <v>515</v>
      </c>
      <c r="BG114" s="388" t="str">
        <f>$A:$A</f>
        <v>Nature de l'ajustement</v>
      </c>
      <c r="BH114" s="388" t="str">
        <f>$B:$B</f>
        <v>Pôle</v>
      </c>
      <c r="BI114" s="388" t="s">
        <v>515</v>
      </c>
      <c r="BJ114" s="387"/>
      <c r="BK114" s="388" t="str">
        <f>$A:$A</f>
        <v>Nature de l'ajustement</v>
      </c>
      <c r="BL114" s="388" t="str">
        <f>$B:$B</f>
        <v>Pôle</v>
      </c>
      <c r="BM114" s="388" t="s">
        <v>515</v>
      </c>
      <c r="BN114" s="388" t="str">
        <f>$A:$A</f>
        <v>Nature de l'ajustement</v>
      </c>
      <c r="BO114" s="388" t="str">
        <f>$B:$B</f>
        <v>Pôle</v>
      </c>
      <c r="BP114" s="388" t="s">
        <v>515</v>
      </c>
      <c r="BQ114" s="388" t="str">
        <f>$A:$A</f>
        <v>Nature de l'ajustement</v>
      </c>
      <c r="BR114" s="388" t="str">
        <f>$B:$B</f>
        <v>Pôle</v>
      </c>
      <c r="BS114" s="388" t="s">
        <v>515</v>
      </c>
      <c r="BT114" s="388" t="str">
        <f>$A:$A</f>
        <v>Nature de l'ajustement</v>
      </c>
      <c r="BU114" s="388" t="str">
        <f>$B:$B</f>
        <v>Pôle</v>
      </c>
      <c r="BV114" s="388" t="s">
        <v>515</v>
      </c>
      <c r="BW114" s="387"/>
    </row>
    <row r="115" spans="1:16384" ht="13" outlineLevel="1">
      <c r="A115" s="394" t="s">
        <v>535</v>
      </c>
      <c r="B115" s="394" t="s">
        <v>511</v>
      </c>
      <c r="C115" s="383"/>
      <c r="D115" s="384"/>
      <c r="E115" s="385"/>
      <c r="F115" s="386"/>
      <c r="G115" s="386"/>
      <c r="H115" s="386"/>
      <c r="I115" s="386"/>
      <c r="J115" s="387"/>
      <c r="K115" s="390" t="str">
        <f>$A:$A</f>
        <v>Cession BSF (GC)</v>
      </c>
      <c r="L115" s="390" t="str">
        <f>$B:$B</f>
        <v>GC</v>
      </c>
      <c r="M115" s="391" t="str">
        <f>"20"&amp;RIGHT($10:$10,2)&amp;"-T"&amp;MID($10:$10,2,1)</f>
        <v>2016-T1</v>
      </c>
      <c r="N115" s="390" t="str">
        <f>$A:$A</f>
        <v>Cession BSF (GC)</v>
      </c>
      <c r="O115" s="390" t="str">
        <f>$B:$B</f>
        <v>GC</v>
      </c>
      <c r="P115" s="391" t="str">
        <f>"20"&amp;RIGHT($10:$10,2)&amp;"-T"&amp;MID($10:$10,2,1)</f>
        <v>2016-T2</v>
      </c>
      <c r="Q115" s="390" t="str">
        <f>$A:$A</f>
        <v>Cession BSF (GC)</v>
      </c>
      <c r="R115" s="390" t="str">
        <f>$B:$B</f>
        <v>GC</v>
      </c>
      <c r="S115" s="391" t="str">
        <f>"20"&amp;RIGHT($10:$10,2)&amp;"-T"&amp;MID($10:$10,2,1)</f>
        <v>2016-T3</v>
      </c>
      <c r="T115" s="390" t="str">
        <f>$A:$A</f>
        <v>Cession BSF (GC)</v>
      </c>
      <c r="U115" s="390" t="str">
        <f>$B:$B</f>
        <v>GC</v>
      </c>
      <c r="V115" s="391" t="str">
        <f>"20"&amp;RIGHT($10:$10,2)&amp;"-T"&amp;MID($10:$10,2,1)</f>
        <v>2016-T4</v>
      </c>
      <c r="W115" s="387"/>
      <c r="X115" s="390" t="str">
        <f>$A:$A</f>
        <v>Cession BSF (GC)</v>
      </c>
      <c r="Y115" s="390" t="str">
        <f>$B:$B</f>
        <v>GC</v>
      </c>
      <c r="Z115" s="391" t="str">
        <f>"20"&amp;RIGHT($10:$10,2)&amp;"-T"&amp;MID($10:$10,2,1)</f>
        <v>2017-T1</v>
      </c>
      <c r="AA115" s="390" t="str">
        <f>$A:$A</f>
        <v>Cession BSF (GC)</v>
      </c>
      <c r="AB115" s="390" t="str">
        <f>$B:$B</f>
        <v>GC</v>
      </c>
      <c r="AC115" s="391" t="str">
        <f>"20"&amp;RIGHT($10:$10,2)&amp;"-T"&amp;MID($10:$10,2,1)</f>
        <v>2017-T2</v>
      </c>
      <c r="AD115" s="390" t="str">
        <f>$A:$A</f>
        <v>Cession BSF (GC)</v>
      </c>
      <c r="AE115" s="390" t="str">
        <f>$B:$B</f>
        <v>GC</v>
      </c>
      <c r="AF115" s="391" t="str">
        <f>"20"&amp;RIGHT($10:$10,2)&amp;"-T"&amp;MID($10:$10,2,1)</f>
        <v>2017-T3</v>
      </c>
      <c r="AG115" s="390" t="str">
        <f>$A:$A</f>
        <v>Cession BSF (GC)</v>
      </c>
      <c r="AH115" s="390" t="str">
        <f>$B:$B</f>
        <v>GC</v>
      </c>
      <c r="AI115" s="391" t="str">
        <f>"20"&amp;RIGHT($10:$10,2)&amp;"-T"&amp;MID($10:$10,2,1)</f>
        <v>2017-T4</v>
      </c>
      <c r="AJ115" s="387"/>
      <c r="AK115" s="390" t="str">
        <f>$A:$A</f>
        <v>Cession BSF (GC)</v>
      </c>
      <c r="AL115" s="390" t="str">
        <f>$B:$B</f>
        <v>GC</v>
      </c>
      <c r="AM115" s="391" t="str">
        <f>"20"&amp;RIGHT($10:$10,2)&amp;"-T"&amp;MID($10:$10,2,1)</f>
        <v>2018-T1</v>
      </c>
      <c r="AN115" s="390" t="str">
        <f>$A:$A</f>
        <v>Cession BSF (GC)</v>
      </c>
      <c r="AO115" s="390" t="str">
        <f>$B:$B</f>
        <v>GC</v>
      </c>
      <c r="AP115" s="391" t="str">
        <f>"20"&amp;RIGHT($10:$10,2)&amp;"-T"&amp;MID($10:$10,2,1)</f>
        <v>2018-T2</v>
      </c>
      <c r="AQ115" s="390" t="str">
        <f>$A:$A</f>
        <v>Cession BSF (GC)</v>
      </c>
      <c r="AR115" s="390" t="str">
        <f>$B:$B</f>
        <v>GC</v>
      </c>
      <c r="AS115" s="391" t="str">
        <f>"20"&amp;RIGHT($10:$10,2)&amp;"-T"&amp;MID($10:$10,2,1)</f>
        <v>2018-T3</v>
      </c>
      <c r="AT115" s="390" t="str">
        <f>$A:$A</f>
        <v>Cession BSF (GC)</v>
      </c>
      <c r="AU115" s="390" t="str">
        <f>$B:$B</f>
        <v>GC</v>
      </c>
      <c r="AV115" s="391" t="str">
        <f>"20"&amp;RIGHT($10:$10,2)&amp;"-T"&amp;MID($10:$10,2,1)</f>
        <v>2018-T4</v>
      </c>
      <c r="AW115" s="387"/>
      <c r="AX115" s="390" t="str">
        <f>$A:$A</f>
        <v>Cession BSF (GC)</v>
      </c>
      <c r="AY115" s="390" t="str">
        <f>$B:$B</f>
        <v>GC</v>
      </c>
      <c r="AZ115" s="391" t="str">
        <f>"20"&amp;RIGHT($10:$10,2)&amp;"-T"&amp;MID($10:$10,2,1)</f>
        <v>2019-T1</v>
      </c>
      <c r="BA115" s="390" t="str">
        <f>$A:$A</f>
        <v>Cession BSF (GC)</v>
      </c>
      <c r="BB115" s="390" t="str">
        <f>$B:$B</f>
        <v>GC</v>
      </c>
      <c r="BC115" s="391" t="str">
        <f>"20"&amp;RIGHT($10:$10,2)&amp;"-T"&amp;MID($10:$10,2,1)</f>
        <v>2019-T2</v>
      </c>
      <c r="BD115" s="390" t="str">
        <f>$A:$A</f>
        <v>Cession BSF (GC)</v>
      </c>
      <c r="BE115" s="390" t="str">
        <f>$B:$B</f>
        <v>GC</v>
      </c>
      <c r="BF115" s="391" t="str">
        <f>"20"&amp;RIGHT($10:$10,2)&amp;"-T"&amp;MID($10:$10,2,1)</f>
        <v>2019-T3</v>
      </c>
      <c r="BG115" s="390" t="str">
        <f>$A:$A</f>
        <v>Cession BSF (GC)</v>
      </c>
      <c r="BH115" s="390" t="str">
        <f>$B:$B</f>
        <v>GC</v>
      </c>
      <c r="BI115" s="391" t="str">
        <f>"20"&amp;RIGHT($10:$10,2)&amp;"-T"&amp;MID($10:$10,2,1)</f>
        <v>2019-T4</v>
      </c>
      <c r="BJ115" s="387"/>
      <c r="BK115" s="390" t="str">
        <f>$A:$A</f>
        <v>Cession BSF (GC)</v>
      </c>
      <c r="BL115" s="390" t="str">
        <f>$B:$B</f>
        <v>GC</v>
      </c>
      <c r="BM115" s="391" t="str">
        <f>"20"&amp;RIGHT($10:$10,2)&amp;"-T"&amp;MID($10:$10,2,1)</f>
        <v>2020-T1</v>
      </c>
      <c r="BN115" s="390" t="str">
        <f>$A:$A</f>
        <v>Cession BSF (GC)</v>
      </c>
      <c r="BO115" s="390" t="str">
        <f>$B:$B</f>
        <v>GC</v>
      </c>
      <c r="BP115" s="391" t="str">
        <f>"20"&amp;RIGHT($10:$10,2)&amp;"-T"&amp;MID($10:$10,2,1)</f>
        <v>2020-T2</v>
      </c>
      <c r="BQ115" s="390" t="str">
        <f>$A:$A</f>
        <v>Cession BSF (GC)</v>
      </c>
      <c r="BR115" s="390" t="str">
        <f>$B:$B</f>
        <v>GC</v>
      </c>
      <c r="BS115" s="391" t="str">
        <f>"20"&amp;RIGHT($10:$10,2)&amp;"-T"&amp;MID($10:$10,2,1)</f>
        <v>2020-T3</v>
      </c>
      <c r="BT115" s="390" t="str">
        <f>$A:$A</f>
        <v>Cession BSF (GC)</v>
      </c>
      <c r="BU115" s="390" t="str">
        <f>$B:$B</f>
        <v>GC</v>
      </c>
      <c r="BV115" s="391" t="str">
        <f>"20"&amp;RIGHT($10:$10,2)&amp;"-T"&amp;MID($10:$10,2,1)</f>
        <v>2020-T4</v>
      </c>
      <c r="BW115" s="387"/>
    </row>
    <row r="116" spans="1:16384" ht="13">
      <c r="A116" s="403" t="s">
        <v>123</v>
      </c>
      <c r="B116" s="403"/>
      <c r="C116" s="383"/>
      <c r="D116" s="384" t="s">
        <v>494</v>
      </c>
      <c r="E116" s="385" t="s">
        <v>505</v>
      </c>
      <c r="F116" s="386"/>
      <c r="G116" s="386"/>
      <c r="H116" s="386"/>
      <c r="I116" s="386"/>
      <c r="J116" s="387"/>
      <c r="K116" s="405"/>
      <c r="L116" s="405"/>
      <c r="M116" s="405">
        <v>0</v>
      </c>
      <c r="N116" s="393"/>
      <c r="O116" s="393"/>
      <c r="P116" s="393">
        <v>0</v>
      </c>
      <c r="Q116" s="393"/>
      <c r="R116" s="393"/>
      <c r="S116" s="393">
        <v>0</v>
      </c>
      <c r="T116" s="393"/>
      <c r="U116" s="393"/>
      <c r="V116" s="393">
        <v>0</v>
      </c>
      <c r="W116" s="387">
        <f>SUM(K116:V116)</f>
        <v>0</v>
      </c>
      <c r="X116" s="393"/>
      <c r="Y116" s="393"/>
      <c r="Z116" s="393">
        <v>0</v>
      </c>
      <c r="AA116" s="393"/>
      <c r="AB116" s="393"/>
      <c r="AC116" s="393">
        <v>0</v>
      </c>
      <c r="AD116" s="393"/>
      <c r="AE116" s="393"/>
      <c r="AF116" s="393">
        <v>116.88</v>
      </c>
      <c r="AG116" s="393"/>
      <c r="AH116" s="393"/>
      <c r="AI116" s="393">
        <v>-15.166</v>
      </c>
      <c r="AJ116" s="387">
        <f>SUM(X116:AI116)</f>
        <v>101.714</v>
      </c>
      <c r="AK116" s="393"/>
      <c r="AL116" s="393"/>
      <c r="AM116" s="393">
        <v>0</v>
      </c>
      <c r="AN116" s="393"/>
      <c r="AO116" s="393"/>
      <c r="AP116" s="393">
        <v>0</v>
      </c>
      <c r="AQ116" s="393"/>
      <c r="AR116" s="393"/>
      <c r="AS116" s="393">
        <v>0</v>
      </c>
      <c r="AT116" s="393"/>
      <c r="AU116" s="393"/>
      <c r="AV116" s="393">
        <v>0</v>
      </c>
      <c r="AW116" s="387">
        <f>SUM(AK116:AV116)</f>
        <v>0</v>
      </c>
      <c r="AX116" s="393"/>
      <c r="AY116" s="393"/>
      <c r="AZ116" s="393">
        <v>0</v>
      </c>
      <c r="BA116" s="393"/>
      <c r="BB116" s="393"/>
      <c r="BC116" s="393">
        <v>0</v>
      </c>
      <c r="BD116" s="393"/>
      <c r="BE116" s="393"/>
      <c r="BF116" s="393">
        <v>0</v>
      </c>
      <c r="BG116" s="393"/>
      <c r="BH116" s="393"/>
      <c r="BI116" s="393">
        <v>0</v>
      </c>
      <c r="BJ116" s="387">
        <f>SUM(AX116:BI116)</f>
        <v>0</v>
      </c>
      <c r="BK116" s="393"/>
      <c r="BL116" s="393"/>
      <c r="BM116" s="393">
        <v>0</v>
      </c>
      <c r="BN116" s="393"/>
      <c r="BO116" s="393"/>
      <c r="BP116" s="393">
        <v>0</v>
      </c>
      <c r="BQ116" s="393"/>
      <c r="BR116" s="393"/>
      <c r="BS116" s="393">
        <v>0</v>
      </c>
      <c r="BT116" s="393"/>
      <c r="BU116" s="393"/>
      <c r="BV116" s="393">
        <v>0</v>
      </c>
      <c r="BW116" s="387">
        <f>SUM(BK116:BV116)</f>
        <v>0</v>
      </c>
    </row>
    <row r="117" spans="1:16384" ht="13" outlineLevel="1">
      <c r="A117" s="402" t="s">
        <v>465</v>
      </c>
      <c r="B117" s="382" t="s">
        <v>466</v>
      </c>
      <c r="C117" s="383"/>
      <c r="D117" s="384"/>
      <c r="E117" s="385"/>
      <c r="F117" s="386"/>
      <c r="G117" s="386"/>
      <c r="H117" s="386"/>
      <c r="I117" s="386"/>
      <c r="J117" s="387"/>
      <c r="K117" s="388" t="str">
        <f>$A:$A</f>
        <v>Nature de l'ajustement</v>
      </c>
      <c r="L117" s="388" t="str">
        <f>$B:$B</f>
        <v>Pôle</v>
      </c>
      <c r="M117" s="388" t="s">
        <v>515</v>
      </c>
      <c r="N117" s="388" t="str">
        <f>$A:$A</f>
        <v>Nature de l'ajustement</v>
      </c>
      <c r="O117" s="388" t="str">
        <f>$B:$B</f>
        <v>Pôle</v>
      </c>
      <c r="P117" s="388" t="s">
        <v>515</v>
      </c>
      <c r="Q117" s="388" t="str">
        <f>$A:$A</f>
        <v>Nature de l'ajustement</v>
      </c>
      <c r="R117" s="388" t="str">
        <f>$B:$B</f>
        <v>Pôle</v>
      </c>
      <c r="S117" s="388" t="s">
        <v>515</v>
      </c>
      <c r="T117" s="388" t="str">
        <f>$A:$A</f>
        <v>Nature de l'ajustement</v>
      </c>
      <c r="U117" s="388" t="str">
        <f>$B:$B</f>
        <v>Pôle</v>
      </c>
      <c r="V117" s="388" t="s">
        <v>515</v>
      </c>
      <c r="W117" s="387"/>
      <c r="X117" s="388" t="str">
        <f>$A:$A</f>
        <v>Nature de l'ajustement</v>
      </c>
      <c r="Y117" s="388" t="str">
        <f>$B:$B</f>
        <v>Pôle</v>
      </c>
      <c r="Z117" s="388" t="s">
        <v>515</v>
      </c>
      <c r="AA117" s="388" t="str">
        <f>$A:$A</f>
        <v>Nature de l'ajustement</v>
      </c>
      <c r="AB117" s="388" t="str">
        <f>$B:$B</f>
        <v>Pôle</v>
      </c>
      <c r="AC117" s="388" t="s">
        <v>515</v>
      </c>
      <c r="AD117" s="388" t="str">
        <f>$A:$A</f>
        <v>Nature de l'ajustement</v>
      </c>
      <c r="AE117" s="388" t="str">
        <f>$B:$B</f>
        <v>Pôle</v>
      </c>
      <c r="AF117" s="388" t="s">
        <v>515</v>
      </c>
      <c r="AG117" s="388" t="str">
        <f>$A:$A</f>
        <v>Nature de l'ajustement</v>
      </c>
      <c r="AH117" s="388" t="str">
        <f>$B:$B</f>
        <v>Pôle</v>
      </c>
      <c r="AI117" s="388" t="s">
        <v>515</v>
      </c>
      <c r="AJ117" s="387"/>
      <c r="AK117" s="388" t="str">
        <f>$A:$A</f>
        <v>Nature de l'ajustement</v>
      </c>
      <c r="AL117" s="388" t="str">
        <f>$B:$B</f>
        <v>Pôle</v>
      </c>
      <c r="AM117" s="388" t="s">
        <v>515</v>
      </c>
      <c r="AN117" s="388" t="str">
        <f>$A:$A</f>
        <v>Nature de l'ajustement</v>
      </c>
      <c r="AO117" s="388" t="str">
        <f>$B:$B</f>
        <v>Pôle</v>
      </c>
      <c r="AP117" s="388" t="s">
        <v>515</v>
      </c>
      <c r="AQ117" s="388" t="str">
        <f>$A:$A</f>
        <v>Nature de l'ajustement</v>
      </c>
      <c r="AR117" s="388" t="str">
        <f>$B:$B</f>
        <v>Pôle</v>
      </c>
      <c r="AS117" s="388" t="s">
        <v>515</v>
      </c>
      <c r="AT117" s="388" t="str">
        <f>$A:$A</f>
        <v>Nature de l'ajustement</v>
      </c>
      <c r="AU117" s="388" t="str">
        <f>$B:$B</f>
        <v>Pôle</v>
      </c>
      <c r="AV117" s="388" t="s">
        <v>515</v>
      </c>
      <c r="AW117" s="387"/>
      <c r="AX117" s="388" t="str">
        <f>$A:$A</f>
        <v>Nature de l'ajustement</v>
      </c>
      <c r="AY117" s="388" t="str">
        <f>$B:$B</f>
        <v>Pôle</v>
      </c>
      <c r="AZ117" s="388" t="s">
        <v>515</v>
      </c>
      <c r="BA117" s="388" t="str">
        <f>$A:$A</f>
        <v>Nature de l'ajustement</v>
      </c>
      <c r="BB117" s="388" t="str">
        <f>$B:$B</f>
        <v>Pôle</v>
      </c>
      <c r="BC117" s="388" t="s">
        <v>515</v>
      </c>
      <c r="BD117" s="388" t="str">
        <f>$A:$A</f>
        <v>Nature de l'ajustement</v>
      </c>
      <c r="BE117" s="388" t="str">
        <f>$B:$B</f>
        <v>Pôle</v>
      </c>
      <c r="BF117" s="388" t="s">
        <v>515</v>
      </c>
      <c r="BG117" s="388" t="str">
        <f>$A:$A</f>
        <v>Nature de l'ajustement</v>
      </c>
      <c r="BH117" s="388" t="str">
        <f>$B:$B</f>
        <v>Pôle</v>
      </c>
      <c r="BI117" s="388" t="s">
        <v>515</v>
      </c>
      <c r="BJ117" s="387"/>
      <c r="BK117" s="388" t="str">
        <f>$A:$A</f>
        <v>Nature de l'ajustement</v>
      </c>
      <c r="BL117" s="388" t="str">
        <f>$B:$B</f>
        <v>Pôle</v>
      </c>
      <c r="BM117" s="388" t="s">
        <v>515</v>
      </c>
      <c r="BN117" s="388" t="str">
        <f>$A:$A</f>
        <v>Nature de l'ajustement</v>
      </c>
      <c r="BO117" s="388" t="str">
        <f>$B:$B</f>
        <v>Pôle</v>
      </c>
      <c r="BP117" s="388" t="s">
        <v>515</v>
      </c>
      <c r="BQ117" s="388" t="str">
        <f>$A:$A</f>
        <v>Nature de l'ajustement</v>
      </c>
      <c r="BR117" s="388" t="str">
        <f>$B:$B</f>
        <v>Pôle</v>
      </c>
      <c r="BS117" s="388" t="s">
        <v>515</v>
      </c>
      <c r="BT117" s="388" t="str">
        <f>$A:$A</f>
        <v>Nature de l'ajustement</v>
      </c>
      <c r="BU117" s="388" t="str">
        <f>$B:$B</f>
        <v>Pôle</v>
      </c>
      <c r="BV117" s="388" t="s">
        <v>515</v>
      </c>
      <c r="BW117" s="387"/>
    </row>
    <row r="118" spans="1:16384" ht="13" outlineLevel="1">
      <c r="A118" s="394" t="s">
        <v>536</v>
      </c>
      <c r="B118" s="394" t="s">
        <v>510</v>
      </c>
      <c r="C118" s="383"/>
      <c r="D118" s="384"/>
      <c r="E118" s="385"/>
      <c r="F118" s="386"/>
      <c r="G118" s="386"/>
      <c r="H118" s="386"/>
      <c r="I118" s="386"/>
      <c r="J118" s="387"/>
      <c r="K118" s="390" t="str">
        <f>$A:$A</f>
        <v>Amende FCA Bank (SFS)</v>
      </c>
      <c r="L118" s="390" t="str">
        <f>$B:$B</f>
        <v>SFS</v>
      </c>
      <c r="M118" s="391" t="str">
        <f>"20"&amp;RIGHT($10:$10,2)&amp;"-T"&amp;MID($10:$10,2,1)</f>
        <v>2016-T1</v>
      </c>
      <c r="N118" s="390" t="str">
        <f>$A:$A</f>
        <v>Amende FCA Bank (SFS)</v>
      </c>
      <c r="O118" s="390" t="str">
        <f>$B:$B</f>
        <v>SFS</v>
      </c>
      <c r="P118" s="391" t="str">
        <f>"20"&amp;RIGHT($10:$10,2)&amp;"-T"&amp;MID($10:$10,2,1)</f>
        <v>2016-T2</v>
      </c>
      <c r="Q118" s="390" t="str">
        <f>$A:$A</f>
        <v>Amende FCA Bank (SFS)</v>
      </c>
      <c r="R118" s="390" t="str">
        <f>$B:$B</f>
        <v>SFS</v>
      </c>
      <c r="S118" s="391" t="str">
        <f>"20"&amp;RIGHT($10:$10,2)&amp;"-T"&amp;MID($10:$10,2,1)</f>
        <v>2016-T3</v>
      </c>
      <c r="T118" s="390" t="str">
        <f>$A:$A</f>
        <v>Amende FCA Bank (SFS)</v>
      </c>
      <c r="U118" s="390" t="str">
        <f>$B:$B</f>
        <v>SFS</v>
      </c>
      <c r="V118" s="391" t="str">
        <f>"20"&amp;RIGHT($10:$10,2)&amp;"-T"&amp;MID($10:$10,2,1)</f>
        <v>2016-T4</v>
      </c>
      <c r="W118" s="387"/>
      <c r="X118" s="390" t="str">
        <f>$A:$A</f>
        <v>Amende FCA Bank (SFS)</v>
      </c>
      <c r="Y118" s="390" t="str">
        <f>$B:$B</f>
        <v>SFS</v>
      </c>
      <c r="Z118" s="391" t="str">
        <f>"20"&amp;RIGHT($10:$10,2)&amp;"-T"&amp;MID($10:$10,2,1)</f>
        <v>2017-T1</v>
      </c>
      <c r="AA118" s="390" t="str">
        <f>$A:$A</f>
        <v>Amende FCA Bank (SFS)</v>
      </c>
      <c r="AB118" s="390" t="str">
        <f>$B:$B</f>
        <v>SFS</v>
      </c>
      <c r="AC118" s="391" t="str">
        <f>"20"&amp;RIGHT($10:$10,2)&amp;"-T"&amp;MID($10:$10,2,1)</f>
        <v>2017-T2</v>
      </c>
      <c r="AD118" s="390" t="str">
        <f>$A:$A</f>
        <v>Amende FCA Bank (SFS)</v>
      </c>
      <c r="AE118" s="390" t="str">
        <f>$B:$B</f>
        <v>SFS</v>
      </c>
      <c r="AF118" s="391" t="str">
        <f>"20"&amp;RIGHT($10:$10,2)&amp;"-T"&amp;MID($10:$10,2,1)</f>
        <v>2017-T3</v>
      </c>
      <c r="AG118" s="390" t="str">
        <f>$A:$A</f>
        <v>Amende FCA Bank (SFS)</v>
      </c>
      <c r="AH118" s="390" t="str">
        <f>$B:$B</f>
        <v>SFS</v>
      </c>
      <c r="AI118" s="391" t="str">
        <f>"20"&amp;RIGHT($10:$10,2)&amp;"-T"&amp;MID($10:$10,2,1)</f>
        <v>2017-T4</v>
      </c>
      <c r="AJ118" s="387"/>
      <c r="AK118" s="390" t="str">
        <f>$A:$A</f>
        <v>Amende FCA Bank (SFS)</v>
      </c>
      <c r="AL118" s="390" t="str">
        <f>$B:$B</f>
        <v>SFS</v>
      </c>
      <c r="AM118" s="391" t="str">
        <f>"20"&amp;RIGHT($10:$10,2)&amp;"-T"&amp;MID($10:$10,2,1)</f>
        <v>2018-T1</v>
      </c>
      <c r="AN118" s="390" t="str">
        <f>$A:$A</f>
        <v>Amende FCA Bank (SFS)</v>
      </c>
      <c r="AO118" s="390" t="str">
        <f>$B:$B</f>
        <v>SFS</v>
      </c>
      <c r="AP118" s="391" t="str">
        <f>"20"&amp;RIGHT($10:$10,2)&amp;"-T"&amp;MID($10:$10,2,1)</f>
        <v>2018-T2</v>
      </c>
      <c r="AQ118" s="390" t="str">
        <f>$A:$A</f>
        <v>Amende FCA Bank (SFS)</v>
      </c>
      <c r="AR118" s="390" t="str">
        <f>$B:$B</f>
        <v>SFS</v>
      </c>
      <c r="AS118" s="391" t="str">
        <f>"20"&amp;RIGHT($10:$10,2)&amp;"-T"&amp;MID($10:$10,2,1)</f>
        <v>2018-T3</v>
      </c>
      <c r="AT118" s="390" t="str">
        <f>$A:$A</f>
        <v>Amende FCA Bank (SFS)</v>
      </c>
      <c r="AU118" s="390" t="str">
        <f>$B:$B</f>
        <v>SFS</v>
      </c>
      <c r="AV118" s="391" t="str">
        <f>"20"&amp;RIGHT($10:$10,2)&amp;"-T"&amp;MID($10:$10,2,1)</f>
        <v>2018-T4</v>
      </c>
      <c r="AW118" s="387"/>
      <c r="AX118" s="390" t="str">
        <f>$A:$A</f>
        <v>Amende FCA Bank (SFS)</v>
      </c>
      <c r="AY118" s="390" t="str">
        <f>$B:$B</f>
        <v>SFS</v>
      </c>
      <c r="AZ118" s="391" t="str">
        <f>"20"&amp;RIGHT($10:$10,2)&amp;"-T"&amp;MID($10:$10,2,1)</f>
        <v>2019-T1</v>
      </c>
      <c r="BA118" s="390" t="str">
        <f>$A:$A</f>
        <v>Amende FCA Bank (SFS)</v>
      </c>
      <c r="BB118" s="390" t="str">
        <f>$B:$B</f>
        <v>SFS</v>
      </c>
      <c r="BC118" s="391" t="str">
        <f>"20"&amp;RIGHT($10:$10,2)&amp;"-T"&amp;MID($10:$10,2,1)</f>
        <v>2019-T2</v>
      </c>
      <c r="BD118" s="390" t="str">
        <f>$A:$A</f>
        <v>Amende FCA Bank (SFS)</v>
      </c>
      <c r="BE118" s="390" t="str">
        <f>$B:$B</f>
        <v>SFS</v>
      </c>
      <c r="BF118" s="391" t="str">
        <f>"20"&amp;RIGHT($10:$10,2)&amp;"-T"&amp;MID($10:$10,2,1)</f>
        <v>2019-T3</v>
      </c>
      <c r="BG118" s="390" t="str">
        <f>$A:$A</f>
        <v>Amende FCA Bank (SFS)</v>
      </c>
      <c r="BH118" s="390" t="str">
        <f>$B:$B</f>
        <v>SFS</v>
      </c>
      <c r="BI118" s="391" t="str">
        <f>"20"&amp;RIGHT($10:$10,2)&amp;"-T"&amp;MID($10:$10,2,1)</f>
        <v>2019-T4</v>
      </c>
      <c r="BJ118" s="387"/>
      <c r="BK118" s="390" t="str">
        <f>$A:$A</f>
        <v>Amende FCA Bank (SFS)</v>
      </c>
      <c r="BL118" s="390" t="str">
        <f>$B:$B</f>
        <v>SFS</v>
      </c>
      <c r="BM118" s="391" t="str">
        <f>"20"&amp;RIGHT($10:$10,2)&amp;"-T"&amp;MID($10:$10,2,1)</f>
        <v>2020-T1</v>
      </c>
      <c r="BN118" s="390" t="str">
        <f>$A:$A</f>
        <v>Amende FCA Bank (SFS)</v>
      </c>
      <c r="BO118" s="390" t="str">
        <f>$B:$B</f>
        <v>SFS</v>
      </c>
      <c r="BP118" s="391" t="str">
        <f>"20"&amp;RIGHT($10:$10,2)&amp;"-T"&amp;MID($10:$10,2,1)</f>
        <v>2020-T2</v>
      </c>
      <c r="BQ118" s="390" t="str">
        <f>$A:$A</f>
        <v>Amende FCA Bank (SFS)</v>
      </c>
      <c r="BR118" s="390" t="str">
        <f>$B:$B</f>
        <v>SFS</v>
      </c>
      <c r="BS118" s="391" t="str">
        <f>"20"&amp;RIGHT($10:$10,2)&amp;"-T"&amp;MID($10:$10,2,1)</f>
        <v>2020-T3</v>
      </c>
      <c r="BT118" s="390" t="str">
        <f>$A:$A</f>
        <v>Amende FCA Bank (SFS)</v>
      </c>
      <c r="BU118" s="390" t="str">
        <f>$B:$B</f>
        <v>SFS</v>
      </c>
      <c r="BV118" s="391" t="str">
        <f>"20"&amp;RIGHT($10:$10,2)&amp;"-T"&amp;MID($10:$10,2,1)</f>
        <v>2020-T4</v>
      </c>
      <c r="BW118" s="387"/>
    </row>
    <row r="119" spans="1:16384" ht="13">
      <c r="A119" s="403" t="s">
        <v>123</v>
      </c>
      <c r="B119" s="403"/>
      <c r="C119" s="383"/>
      <c r="D119" s="384" t="s">
        <v>495</v>
      </c>
      <c r="E119" s="385" t="s">
        <v>510</v>
      </c>
      <c r="F119" s="386"/>
      <c r="G119" s="386"/>
      <c r="H119" s="386"/>
      <c r="I119" s="386"/>
      <c r="J119" s="387"/>
      <c r="K119" s="405"/>
      <c r="L119" s="405"/>
      <c r="M119" s="405">
        <v>0</v>
      </c>
      <c r="N119" s="393"/>
      <c r="O119" s="393"/>
      <c r="P119" s="393">
        <v>0</v>
      </c>
      <c r="Q119" s="393"/>
      <c r="R119" s="393"/>
      <c r="S119" s="393">
        <v>0</v>
      </c>
      <c r="T119" s="393"/>
      <c r="U119" s="393"/>
      <c r="V119" s="393">
        <v>0</v>
      </c>
      <c r="W119" s="387">
        <f>SUM(K119:V119)</f>
        <v>0</v>
      </c>
      <c r="X119" s="393"/>
      <c r="Y119" s="393"/>
      <c r="Z119" s="393">
        <v>0</v>
      </c>
      <c r="AA119" s="393"/>
      <c r="AB119" s="393"/>
      <c r="AC119" s="393">
        <v>0</v>
      </c>
      <c r="AD119" s="393"/>
      <c r="AE119" s="393"/>
      <c r="AF119" s="393">
        <v>0</v>
      </c>
      <c r="AG119" s="393"/>
      <c r="AH119" s="393"/>
      <c r="AI119" s="393">
        <v>0</v>
      </c>
      <c r="AJ119" s="387">
        <f>SUM(X119:AI119)</f>
        <v>0</v>
      </c>
      <c r="AK119" s="393"/>
      <c r="AL119" s="393"/>
      <c r="AM119" s="393">
        <v>0</v>
      </c>
      <c r="AN119" s="393"/>
      <c r="AO119" s="393"/>
      <c r="AP119" s="393">
        <v>0</v>
      </c>
      <c r="AQ119" s="393"/>
      <c r="AR119" s="393"/>
      <c r="AS119" s="393">
        <v>0</v>
      </c>
      <c r="AT119" s="393"/>
      <c r="AU119" s="393"/>
      <c r="AV119" s="393">
        <v>-67</v>
      </c>
      <c r="AW119" s="387">
        <f>SUM(AK119:AV119)</f>
        <v>-67</v>
      </c>
      <c r="AX119" s="393"/>
      <c r="AY119" s="393"/>
      <c r="AZ119" s="393">
        <v>0</v>
      </c>
      <c r="BA119" s="393"/>
      <c r="BB119" s="393"/>
      <c r="BC119" s="393">
        <v>0</v>
      </c>
      <c r="BD119" s="393"/>
      <c r="BE119" s="393"/>
      <c r="BF119" s="393">
        <v>0</v>
      </c>
      <c r="BG119" s="393"/>
      <c r="BH119" s="393"/>
      <c r="BI119" s="393">
        <v>0</v>
      </c>
      <c r="BJ119" s="387">
        <f>SUM(AX119:BI119)</f>
        <v>0</v>
      </c>
      <c r="BK119" s="393"/>
      <c r="BL119" s="393"/>
      <c r="BM119" s="393">
        <v>0</v>
      </c>
      <c r="BN119" s="393"/>
      <c r="BO119" s="393"/>
      <c r="BP119" s="393">
        <v>0</v>
      </c>
      <c r="BQ119" s="393"/>
      <c r="BR119" s="393"/>
      <c r="BS119" s="393">
        <v>0</v>
      </c>
      <c r="BT119" s="393"/>
      <c r="BU119" s="393"/>
      <c r="BV119" s="393">
        <v>0</v>
      </c>
      <c r="BW119" s="387">
        <f>SUM(BK119:BV119)</f>
        <v>0</v>
      </c>
    </row>
    <row r="120" spans="1:16384" ht="13" outlineLevel="1">
      <c r="A120" s="402" t="s">
        <v>465</v>
      </c>
      <c r="B120" s="382" t="s">
        <v>466</v>
      </c>
      <c r="C120" s="383"/>
      <c r="D120" s="384"/>
      <c r="E120" s="385"/>
      <c r="F120" s="386"/>
      <c r="G120" s="386"/>
      <c r="H120" s="386"/>
      <c r="I120" s="386"/>
      <c r="J120" s="387"/>
      <c r="K120" s="388" t="str">
        <f>$A:$A</f>
        <v>Nature de l'ajustement</v>
      </c>
      <c r="L120" s="388" t="str">
        <f>$B:$B</f>
        <v>Pôle</v>
      </c>
      <c r="M120" s="388" t="s">
        <v>515</v>
      </c>
      <c r="N120" s="388" t="str">
        <f>$A:$A</f>
        <v>Nature de l'ajustement</v>
      </c>
      <c r="O120" s="388" t="str">
        <f>$B:$B</f>
        <v>Pôle</v>
      </c>
      <c r="P120" s="388" t="s">
        <v>515</v>
      </c>
      <c r="Q120" s="388" t="str">
        <f>$A:$A</f>
        <v>Nature de l'ajustement</v>
      </c>
      <c r="R120" s="388" t="str">
        <f>$B:$B</f>
        <v>Pôle</v>
      </c>
      <c r="S120" s="388" t="s">
        <v>515</v>
      </c>
      <c r="T120" s="388" t="str">
        <f>$A:$A</f>
        <v>Nature de l'ajustement</v>
      </c>
      <c r="U120" s="388" t="str">
        <f>$B:$B</f>
        <v>Pôle</v>
      </c>
      <c r="V120" s="388" t="s">
        <v>515</v>
      </c>
      <c r="W120" s="387"/>
      <c r="X120" s="388" t="str">
        <f>$A:$A</f>
        <v>Nature de l'ajustement</v>
      </c>
      <c r="Y120" s="388" t="str">
        <f>$B:$B</f>
        <v>Pôle</v>
      </c>
      <c r="Z120" s="388" t="s">
        <v>515</v>
      </c>
      <c r="AA120" s="388" t="str">
        <f>$A:$A</f>
        <v>Nature de l'ajustement</v>
      </c>
      <c r="AB120" s="388" t="str">
        <f>$B:$B</f>
        <v>Pôle</v>
      </c>
      <c r="AC120" s="388" t="s">
        <v>515</v>
      </c>
      <c r="AD120" s="388" t="str">
        <f>$A:$A</f>
        <v>Nature de l'ajustement</v>
      </c>
      <c r="AE120" s="388" t="str">
        <f>$B:$B</f>
        <v>Pôle</v>
      </c>
      <c r="AF120" s="388" t="s">
        <v>515</v>
      </c>
      <c r="AG120" s="388" t="str">
        <f>$A:$A</f>
        <v>Nature de l'ajustement</v>
      </c>
      <c r="AH120" s="388" t="str">
        <f>$B:$B</f>
        <v>Pôle</v>
      </c>
      <c r="AI120" s="388" t="s">
        <v>515</v>
      </c>
      <c r="AJ120" s="387"/>
      <c r="AK120" s="388" t="str">
        <f>$A:$A</f>
        <v>Nature de l'ajustement</v>
      </c>
      <c r="AL120" s="388" t="str">
        <f>$B:$B</f>
        <v>Pôle</v>
      </c>
      <c r="AM120" s="388" t="s">
        <v>515</v>
      </c>
      <c r="AN120" s="388" t="str">
        <f>$A:$A</f>
        <v>Nature de l'ajustement</v>
      </c>
      <c r="AO120" s="388" t="str">
        <f>$B:$B</f>
        <v>Pôle</v>
      </c>
      <c r="AP120" s="388" t="s">
        <v>515</v>
      </c>
      <c r="AQ120" s="388" t="str">
        <f>$A:$A</f>
        <v>Nature de l'ajustement</v>
      </c>
      <c r="AR120" s="388" t="str">
        <f>$B:$B</f>
        <v>Pôle</v>
      </c>
      <c r="AS120" s="388" t="s">
        <v>515</v>
      </c>
      <c r="AT120" s="388" t="str">
        <f>$A:$A</f>
        <v>Nature de l'ajustement</v>
      </c>
      <c r="AU120" s="388" t="str">
        <f>$B:$B</f>
        <v>Pôle</v>
      </c>
      <c r="AV120" s="388" t="s">
        <v>515</v>
      </c>
      <c r="AW120" s="387"/>
      <c r="AX120" s="388" t="str">
        <f>$A:$A</f>
        <v>Nature de l'ajustement</v>
      </c>
      <c r="AY120" s="388" t="str">
        <f>$B:$B</f>
        <v>Pôle</v>
      </c>
      <c r="AZ120" s="388" t="s">
        <v>515</v>
      </c>
      <c r="BA120" s="388" t="str">
        <f>$A:$A</f>
        <v>Nature de l'ajustement</v>
      </c>
      <c r="BB120" s="388" t="str">
        <f>$B:$B</f>
        <v>Pôle</v>
      </c>
      <c r="BC120" s="388" t="s">
        <v>515</v>
      </c>
      <c r="BD120" s="388" t="str">
        <f>$A:$A</f>
        <v>Nature de l'ajustement</v>
      </c>
      <c r="BE120" s="388" t="str">
        <f>$B:$B</f>
        <v>Pôle</v>
      </c>
      <c r="BF120" s="388" t="s">
        <v>515</v>
      </c>
      <c r="BG120" s="388" t="str">
        <f>$A:$A</f>
        <v>Nature de l'ajustement</v>
      </c>
      <c r="BH120" s="388" t="str">
        <f>$B:$B</f>
        <v>Pôle</v>
      </c>
      <c r="BI120" s="388" t="s">
        <v>515</v>
      </c>
      <c r="BJ120" s="387"/>
      <c r="BK120" s="388" t="str">
        <f>$A:$A</f>
        <v>Nature de l'ajustement</v>
      </c>
      <c r="BL120" s="388" t="str">
        <f>$B:$B</f>
        <v>Pôle</v>
      </c>
      <c r="BM120" s="388" t="s">
        <v>515</v>
      </c>
      <c r="BN120" s="388" t="str">
        <f>$A:$A</f>
        <v>Nature de l'ajustement</v>
      </c>
      <c r="BO120" s="388" t="str">
        <f>$B:$B</f>
        <v>Pôle</v>
      </c>
      <c r="BP120" s="388" t="s">
        <v>515</v>
      </c>
      <c r="BQ120" s="388" t="str">
        <f>$A:$A</f>
        <v>Nature de l'ajustement</v>
      </c>
      <c r="BR120" s="388" t="str">
        <f>$B:$B</f>
        <v>Pôle</v>
      </c>
      <c r="BS120" s="388" t="s">
        <v>515</v>
      </c>
      <c r="BT120" s="388" t="str">
        <f>$A:$A</f>
        <v>Nature de l'ajustement</v>
      </c>
      <c r="BU120" s="388" t="str">
        <f>$B:$B</f>
        <v>Pôle</v>
      </c>
      <c r="BV120" s="388" t="s">
        <v>515</v>
      </c>
      <c r="BW120" s="387"/>
    </row>
    <row r="121" spans="1:16384" ht="13" outlineLevel="1">
      <c r="A121" s="408" t="s">
        <v>605</v>
      </c>
      <c r="B121" s="394" t="s">
        <v>510</v>
      </c>
      <c r="C121" s="383"/>
      <c r="D121" s="384"/>
      <c r="E121" s="385"/>
      <c r="F121" s="386"/>
      <c r="G121" s="386"/>
      <c r="H121" s="386"/>
      <c r="I121" s="386"/>
      <c r="J121" s="387"/>
      <c r="K121" s="390" t="str">
        <f>$A:$A</f>
        <v>Reprise de provision sur l'amende FCA Bank (SFS)</v>
      </c>
      <c r="L121" s="390" t="str">
        <f>$B:$B</f>
        <v>SFS</v>
      </c>
      <c r="M121" s="391" t="str">
        <f>"20"&amp;RIGHT($10:$10,2)&amp;"-T"&amp;MID($10:$10,2,1)</f>
        <v>2016-T1</v>
      </c>
      <c r="N121" s="390" t="str">
        <f>$A:$A</f>
        <v>Reprise de provision sur l'amende FCA Bank (SFS)</v>
      </c>
      <c r="O121" s="390" t="str">
        <f>$B:$B</f>
        <v>SFS</v>
      </c>
      <c r="P121" s="391" t="str">
        <f>"20"&amp;RIGHT($10:$10,2)&amp;"-T"&amp;MID($10:$10,2,1)</f>
        <v>2016-T2</v>
      </c>
      <c r="Q121" s="390" t="str">
        <f>$A:$A</f>
        <v>Reprise de provision sur l'amende FCA Bank (SFS)</v>
      </c>
      <c r="R121" s="390" t="str">
        <f>$B:$B</f>
        <v>SFS</v>
      </c>
      <c r="S121" s="391" t="str">
        <f>"20"&amp;RIGHT($10:$10,2)&amp;"-T"&amp;MID($10:$10,2,1)</f>
        <v>2016-T3</v>
      </c>
      <c r="T121" s="390" t="str">
        <f>$A:$A</f>
        <v>Reprise de provision sur l'amende FCA Bank (SFS)</v>
      </c>
      <c r="U121" s="390" t="str">
        <f>$B:$B</f>
        <v>SFS</v>
      </c>
      <c r="V121" s="391" t="str">
        <f>"20"&amp;RIGHT($10:$10,2)&amp;"-T"&amp;MID($10:$10,2,1)</f>
        <v>2016-T4</v>
      </c>
      <c r="W121" s="387"/>
      <c r="X121" s="390" t="str">
        <f>$A:$A</f>
        <v>Reprise de provision sur l'amende FCA Bank (SFS)</v>
      </c>
      <c r="Y121" s="390" t="str">
        <f>$B:$B</f>
        <v>SFS</v>
      </c>
      <c r="Z121" s="391" t="str">
        <f>"20"&amp;RIGHT($10:$10,2)&amp;"-T"&amp;MID($10:$10,2,1)</f>
        <v>2017-T1</v>
      </c>
      <c r="AA121" s="390" t="str">
        <f>$A:$A</f>
        <v>Reprise de provision sur l'amende FCA Bank (SFS)</v>
      </c>
      <c r="AB121" s="390" t="str">
        <f>$B:$B</f>
        <v>SFS</v>
      </c>
      <c r="AC121" s="391" t="str">
        <f>"20"&amp;RIGHT($10:$10,2)&amp;"-T"&amp;MID($10:$10,2,1)</f>
        <v>2017-T2</v>
      </c>
      <c r="AD121" s="390" t="str">
        <f>$A:$A</f>
        <v>Reprise de provision sur l'amende FCA Bank (SFS)</v>
      </c>
      <c r="AE121" s="390" t="str">
        <f>$B:$B</f>
        <v>SFS</v>
      </c>
      <c r="AF121" s="391" t="str">
        <f>"20"&amp;RIGHT($10:$10,2)&amp;"-T"&amp;MID($10:$10,2,1)</f>
        <v>2017-T3</v>
      </c>
      <c r="AG121" s="390" t="str">
        <f>$A:$A</f>
        <v>Reprise de provision sur l'amende FCA Bank (SFS)</v>
      </c>
      <c r="AH121" s="390" t="str">
        <f>$B:$B</f>
        <v>SFS</v>
      </c>
      <c r="AI121" s="391" t="str">
        <f>"20"&amp;RIGHT($10:$10,2)&amp;"-T"&amp;MID($10:$10,2,1)</f>
        <v>2017-T4</v>
      </c>
      <c r="AJ121" s="387"/>
      <c r="AK121" s="390" t="str">
        <f>$A:$A</f>
        <v>Reprise de provision sur l'amende FCA Bank (SFS)</v>
      </c>
      <c r="AL121" s="390" t="str">
        <f>$B:$B</f>
        <v>SFS</v>
      </c>
      <c r="AM121" s="391" t="str">
        <f>"20"&amp;RIGHT($10:$10,2)&amp;"-T"&amp;MID($10:$10,2,1)</f>
        <v>2018-T1</v>
      </c>
      <c r="AN121" s="390" t="str">
        <f>$A:$A</f>
        <v>Reprise de provision sur l'amende FCA Bank (SFS)</v>
      </c>
      <c r="AO121" s="390" t="str">
        <f>$B:$B</f>
        <v>SFS</v>
      </c>
      <c r="AP121" s="391" t="str">
        <f>"20"&amp;RIGHT($10:$10,2)&amp;"-T"&amp;MID($10:$10,2,1)</f>
        <v>2018-T2</v>
      </c>
      <c r="AQ121" s="390" t="str">
        <f>$A:$A</f>
        <v>Reprise de provision sur l'amende FCA Bank (SFS)</v>
      </c>
      <c r="AR121" s="390" t="str">
        <f>$B:$B</f>
        <v>SFS</v>
      </c>
      <c r="AS121" s="391" t="str">
        <f>"20"&amp;RIGHT($10:$10,2)&amp;"-T"&amp;MID($10:$10,2,1)</f>
        <v>2018-T3</v>
      </c>
      <c r="AT121" s="390" t="str">
        <f>$A:$A</f>
        <v>Reprise de provision sur l'amende FCA Bank (SFS)</v>
      </c>
      <c r="AU121" s="390" t="str">
        <f>$B:$B</f>
        <v>SFS</v>
      </c>
      <c r="AV121" s="391" t="str">
        <f>"20"&amp;RIGHT($10:$10,2)&amp;"-T"&amp;MID($10:$10,2,1)</f>
        <v>2018-T4</v>
      </c>
      <c r="AW121" s="387"/>
      <c r="AX121" s="390" t="str">
        <f>$A:$A</f>
        <v>Reprise de provision sur l'amende FCA Bank (SFS)</v>
      </c>
      <c r="AY121" s="390" t="str">
        <f>$B:$B</f>
        <v>SFS</v>
      </c>
      <c r="AZ121" s="391" t="str">
        <f>"20"&amp;RIGHT($10:$10,2)&amp;"-T"&amp;MID($10:$10,2,1)</f>
        <v>2019-T1</v>
      </c>
      <c r="BA121" s="390" t="str">
        <f>$A:$A</f>
        <v>Reprise de provision sur l'amende FCA Bank (SFS)</v>
      </c>
      <c r="BB121" s="390" t="str">
        <f>$B:$B</f>
        <v>SFS</v>
      </c>
      <c r="BC121" s="391" t="str">
        <f>"20"&amp;RIGHT($10:$10,2)&amp;"-T"&amp;MID($10:$10,2,1)</f>
        <v>2019-T2</v>
      </c>
      <c r="BD121" s="390" t="str">
        <f>$A:$A</f>
        <v>Reprise de provision sur l'amende FCA Bank (SFS)</v>
      </c>
      <c r="BE121" s="390" t="str">
        <f>$B:$B</f>
        <v>SFS</v>
      </c>
      <c r="BF121" s="391" t="str">
        <f>"20"&amp;RIGHT($10:$10,2)&amp;"-T"&amp;MID($10:$10,2,1)</f>
        <v>2019-T3</v>
      </c>
      <c r="BG121" s="390" t="str">
        <f>$A:$A</f>
        <v>Reprise de provision sur l'amende FCA Bank (SFS)</v>
      </c>
      <c r="BH121" s="390" t="str">
        <f>$B:$B</f>
        <v>SFS</v>
      </c>
      <c r="BI121" s="391" t="str">
        <f>"20"&amp;RIGHT($10:$10,2)&amp;"-T"&amp;MID($10:$10,2,1)</f>
        <v>2019-T4</v>
      </c>
      <c r="BJ121" s="387"/>
      <c r="BK121" s="390" t="str">
        <f>$A:$A</f>
        <v>Reprise de provision sur l'amende FCA Bank (SFS)</v>
      </c>
      <c r="BL121" s="390" t="str">
        <f>$B:$B</f>
        <v>SFS</v>
      </c>
      <c r="BM121" s="391" t="str">
        <f>"20"&amp;RIGHT($10:$10,2)&amp;"-T"&amp;MID($10:$10,2,1)</f>
        <v>2020-T1</v>
      </c>
      <c r="BN121" s="390" t="str">
        <f>$A:$A</f>
        <v>Reprise de provision sur l'amende FCA Bank (SFS)</v>
      </c>
      <c r="BO121" s="390" t="str">
        <f>$B:$B</f>
        <v>SFS</v>
      </c>
      <c r="BP121" s="391" t="str">
        <f>"20"&amp;RIGHT($10:$10,2)&amp;"-T"&amp;MID($10:$10,2,1)</f>
        <v>2020-T2</v>
      </c>
      <c r="BQ121" s="390" t="str">
        <f>$A:$A</f>
        <v>Reprise de provision sur l'amende FCA Bank (SFS)</v>
      </c>
      <c r="BR121" s="390" t="str">
        <f>$B:$B</f>
        <v>SFS</v>
      </c>
      <c r="BS121" s="391" t="str">
        <f>"20"&amp;RIGHT($10:$10,2)&amp;"-T"&amp;MID($10:$10,2,1)</f>
        <v>2020-T3</v>
      </c>
      <c r="BT121" s="390" t="str">
        <f>$A:$A</f>
        <v>Reprise de provision sur l'amende FCA Bank (SFS)</v>
      </c>
      <c r="BU121" s="390" t="str">
        <f>$B:$B</f>
        <v>SFS</v>
      </c>
      <c r="BV121" s="391" t="str">
        <f>"20"&amp;RIGHT($10:$10,2)&amp;"-T"&amp;MID($10:$10,2,1)</f>
        <v>2020-T4</v>
      </c>
      <c r="BW121" s="387"/>
    </row>
    <row r="122" spans="1:16384" ht="13">
      <c r="A122" s="403" t="s">
        <v>123</v>
      </c>
      <c r="B122" s="403"/>
      <c r="C122" s="383"/>
      <c r="D122" s="408" t="s">
        <v>606</v>
      </c>
      <c r="E122" s="385" t="s">
        <v>510</v>
      </c>
      <c r="F122" s="386"/>
      <c r="G122" s="386"/>
      <c r="H122" s="386"/>
      <c r="I122" s="386"/>
      <c r="J122" s="387"/>
      <c r="K122" s="405"/>
      <c r="L122" s="405"/>
      <c r="M122" s="405">
        <v>0</v>
      </c>
      <c r="N122" s="393"/>
      <c r="O122" s="393"/>
      <c r="P122" s="393">
        <v>0</v>
      </c>
      <c r="Q122" s="393"/>
      <c r="R122" s="393"/>
      <c r="S122" s="393">
        <v>0</v>
      </c>
      <c r="T122" s="393"/>
      <c r="U122" s="393"/>
      <c r="V122" s="393">
        <v>0</v>
      </c>
      <c r="W122" s="387">
        <f>SUM(K122:V122)</f>
        <v>0</v>
      </c>
      <c r="X122" s="393"/>
      <c r="Y122" s="393"/>
      <c r="Z122" s="393">
        <v>0</v>
      </c>
      <c r="AA122" s="393"/>
      <c r="AB122" s="393"/>
      <c r="AC122" s="393">
        <v>0</v>
      </c>
      <c r="AD122" s="393"/>
      <c r="AE122" s="393"/>
      <c r="AF122" s="393">
        <v>0</v>
      </c>
      <c r="AG122" s="393"/>
      <c r="AH122" s="393"/>
      <c r="AI122" s="393">
        <v>0</v>
      </c>
      <c r="AJ122" s="387">
        <f>SUM(X122:AI122)</f>
        <v>0</v>
      </c>
      <c r="AK122" s="393"/>
      <c r="AL122" s="393"/>
      <c r="AM122" s="393">
        <v>0</v>
      </c>
      <c r="AN122" s="393"/>
      <c r="AO122" s="393"/>
      <c r="AP122" s="393">
        <v>0</v>
      </c>
      <c r="AQ122" s="393"/>
      <c r="AR122" s="393"/>
      <c r="AS122" s="393">
        <v>0</v>
      </c>
      <c r="AT122" s="393"/>
      <c r="AU122" s="393"/>
      <c r="AV122" s="393">
        <v>0</v>
      </c>
      <c r="AW122" s="387">
        <f>SUM(AK122:AV122)</f>
        <v>0</v>
      </c>
      <c r="AX122" s="393"/>
      <c r="AY122" s="393"/>
      <c r="AZ122" s="393">
        <v>0</v>
      </c>
      <c r="BA122" s="393"/>
      <c r="BB122" s="393"/>
      <c r="BC122" s="393">
        <v>0</v>
      </c>
      <c r="BD122" s="393"/>
      <c r="BE122" s="393"/>
      <c r="BF122" s="393">
        <v>0</v>
      </c>
      <c r="BG122" s="393"/>
      <c r="BH122" s="393"/>
      <c r="BI122" s="393">
        <v>0</v>
      </c>
      <c r="BJ122" s="387">
        <f>SUM(AX122:BI122)</f>
        <v>0</v>
      </c>
      <c r="BK122" s="393"/>
      <c r="BL122" s="393"/>
      <c r="BM122" s="393">
        <v>0</v>
      </c>
      <c r="BN122" s="393"/>
      <c r="BO122" s="393"/>
      <c r="BP122" s="393">
        <v>0</v>
      </c>
      <c r="BQ122" s="393"/>
      <c r="BR122" s="393"/>
      <c r="BS122" s="393">
        <v>0</v>
      </c>
      <c r="BT122" s="393"/>
      <c r="BU122" s="393"/>
      <c r="BV122" s="393">
        <v>89.45</v>
      </c>
      <c r="BW122" s="387">
        <f>SUM(BK122:BV122)</f>
        <v>89.45</v>
      </c>
    </row>
    <row r="123" spans="1:16384" s="397" customFormat="1" ht="11.5" customHeight="1">
      <c r="A123" s="395"/>
      <c r="B123" s="395"/>
      <c r="C123" s="396"/>
      <c r="D123" s="384"/>
      <c r="E123" s="385"/>
      <c r="F123" s="386"/>
      <c r="G123" s="386"/>
      <c r="H123" s="386"/>
      <c r="I123" s="386"/>
      <c r="J123" s="387"/>
      <c r="K123" s="385"/>
      <c r="L123" s="385"/>
      <c r="M123" s="385"/>
      <c r="N123" s="385"/>
      <c r="O123" s="385"/>
      <c r="P123" s="385"/>
      <c r="Q123" s="385"/>
      <c r="R123" s="385"/>
      <c r="S123" s="385"/>
      <c r="T123" s="385"/>
      <c r="U123" s="385"/>
      <c r="V123" s="385"/>
      <c r="W123" s="387"/>
      <c r="X123" s="385"/>
      <c r="Y123" s="385"/>
      <c r="Z123" s="385"/>
      <c r="AA123" s="385"/>
      <c r="AB123" s="385"/>
      <c r="AC123" s="385"/>
      <c r="AD123" s="385"/>
      <c r="AE123" s="385"/>
      <c r="AF123" s="385"/>
      <c r="AG123" s="385"/>
      <c r="AH123" s="385"/>
      <c r="AI123" s="385"/>
      <c r="AJ123" s="387"/>
      <c r="AK123" s="385"/>
      <c r="AL123" s="385"/>
      <c r="AM123" s="385"/>
      <c r="AN123" s="385"/>
      <c r="AO123" s="385"/>
      <c r="AP123" s="385"/>
      <c r="AQ123" s="385"/>
      <c r="AR123" s="385"/>
      <c r="AS123" s="385"/>
      <c r="AT123" s="385"/>
      <c r="AU123" s="385"/>
      <c r="AV123" s="385"/>
      <c r="AW123" s="387"/>
      <c r="AX123" s="385"/>
      <c r="AY123" s="385"/>
      <c r="AZ123" s="385"/>
      <c r="BA123" s="385"/>
      <c r="BB123" s="385"/>
      <c r="BC123" s="385"/>
      <c r="BD123" s="385"/>
      <c r="BE123" s="385"/>
      <c r="BF123" s="385"/>
      <c r="BG123" s="385"/>
      <c r="BH123" s="385"/>
      <c r="BI123" s="385"/>
      <c r="BJ123" s="387"/>
      <c r="BK123" s="385"/>
      <c r="BL123" s="385"/>
      <c r="BM123" s="385"/>
      <c r="BN123" s="385"/>
      <c r="BO123" s="385"/>
      <c r="BP123" s="385"/>
      <c r="BQ123" s="385"/>
      <c r="BR123" s="385"/>
      <c r="BS123" s="385"/>
      <c r="BT123" s="385"/>
      <c r="BU123" s="385"/>
      <c r="BV123" s="385"/>
      <c r="BW123" s="387"/>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c r="AME123"/>
      <c r="AMF123"/>
      <c r="AMG123"/>
      <c r="AMH123"/>
      <c r="AMI123"/>
      <c r="AMJ123"/>
      <c r="AMK123"/>
      <c r="AML123"/>
      <c r="AMM123"/>
      <c r="AMN123"/>
      <c r="AMO123"/>
      <c r="AMP123"/>
      <c r="AMQ123"/>
      <c r="AMR123"/>
      <c r="AMS123"/>
      <c r="AMT123"/>
      <c r="AMU123"/>
      <c r="AMV123"/>
      <c r="AMW123"/>
      <c r="AMX123"/>
      <c r="AMY123"/>
      <c r="AMZ123"/>
      <c r="ANA123"/>
      <c r="ANB123"/>
      <c r="ANC123"/>
      <c r="AND123"/>
      <c r="ANE123"/>
      <c r="ANF123"/>
      <c r="ANG123"/>
      <c r="ANH123"/>
      <c r="ANI123"/>
      <c r="ANJ123"/>
      <c r="ANK123"/>
      <c r="ANL123"/>
      <c r="ANM123"/>
      <c r="ANN123"/>
      <c r="ANO123"/>
      <c r="ANP123"/>
      <c r="ANQ123"/>
      <c r="ANR123"/>
      <c r="ANS123"/>
      <c r="ANT123"/>
      <c r="ANU123"/>
      <c r="ANV123"/>
      <c r="ANW123"/>
      <c r="ANX123"/>
      <c r="ANY123"/>
      <c r="ANZ123"/>
      <c r="AOA123"/>
      <c r="AOB123"/>
      <c r="AOC123"/>
      <c r="AOD123"/>
      <c r="AOE123"/>
      <c r="AOF123"/>
      <c r="AOG123"/>
      <c r="AOH123"/>
      <c r="AOI123"/>
      <c r="AOJ123"/>
      <c r="AOK123"/>
      <c r="AOL123"/>
      <c r="AOM123"/>
      <c r="AON123"/>
      <c r="AOO123"/>
      <c r="AOP123"/>
      <c r="AOQ123"/>
      <c r="AOR123"/>
      <c r="AOS123"/>
      <c r="AOT123"/>
      <c r="AOU123"/>
      <c r="AOV123"/>
      <c r="AOW123"/>
      <c r="AOX123"/>
      <c r="AOY123"/>
      <c r="AOZ123"/>
      <c r="APA123"/>
      <c r="APB123"/>
      <c r="APC123"/>
      <c r="APD123"/>
      <c r="APE123"/>
      <c r="APF123"/>
      <c r="APG123"/>
      <c r="APH123"/>
      <c r="API123"/>
      <c r="APJ123"/>
      <c r="APK123"/>
      <c r="APL123"/>
      <c r="APM123"/>
      <c r="APN123"/>
      <c r="APO123"/>
      <c r="APP123"/>
      <c r="APQ123"/>
      <c r="APR123"/>
      <c r="APS123"/>
      <c r="APT123"/>
      <c r="APU123"/>
      <c r="APV123"/>
      <c r="APW123"/>
      <c r="APX123"/>
      <c r="APY123"/>
      <c r="APZ123"/>
      <c r="AQA123"/>
      <c r="AQB123"/>
      <c r="AQC123"/>
      <c r="AQD123"/>
      <c r="AQE123"/>
      <c r="AQF123"/>
      <c r="AQG123"/>
      <c r="AQH123"/>
      <c r="AQI123"/>
      <c r="AQJ123"/>
      <c r="AQK123"/>
      <c r="AQL123"/>
      <c r="AQM123"/>
      <c r="AQN123"/>
      <c r="AQO123"/>
      <c r="AQP123"/>
      <c r="AQQ123"/>
      <c r="AQR123"/>
      <c r="AQS123"/>
      <c r="AQT123"/>
      <c r="AQU123"/>
      <c r="AQV123"/>
      <c r="AQW123"/>
      <c r="AQX123"/>
      <c r="AQY123"/>
      <c r="AQZ123"/>
      <c r="ARA123"/>
      <c r="ARB123"/>
      <c r="ARC123"/>
      <c r="ARD123"/>
      <c r="ARE123"/>
      <c r="ARF123"/>
      <c r="ARG123"/>
      <c r="ARH123"/>
      <c r="ARI123"/>
      <c r="ARJ123"/>
      <c r="ARK123"/>
      <c r="ARL123"/>
      <c r="ARM123"/>
      <c r="ARN123"/>
      <c r="ARO123"/>
      <c r="ARP123"/>
      <c r="ARQ123"/>
      <c r="ARR123"/>
      <c r="ARS123"/>
      <c r="ART123"/>
      <c r="ARU123"/>
      <c r="ARV123"/>
      <c r="ARW123"/>
      <c r="ARX123"/>
      <c r="ARY123"/>
      <c r="ARZ123"/>
      <c r="ASA123"/>
      <c r="ASB123"/>
      <c r="ASC123"/>
      <c r="ASD123"/>
      <c r="ASE123"/>
      <c r="ASF123"/>
      <c r="ASG123"/>
      <c r="ASH123"/>
      <c r="ASI123"/>
      <c r="ASJ123"/>
      <c r="ASK123"/>
      <c r="ASL123"/>
      <c r="ASM123"/>
      <c r="ASN123"/>
      <c r="ASO123"/>
      <c r="ASP123"/>
      <c r="ASQ123"/>
      <c r="ASR123"/>
      <c r="ASS123"/>
      <c r="AST123"/>
      <c r="ASU123"/>
      <c r="ASV123"/>
      <c r="ASW123"/>
      <c r="ASX123"/>
      <c r="ASY123"/>
      <c r="ASZ123"/>
      <c r="ATA123"/>
      <c r="ATB123"/>
      <c r="ATC123"/>
      <c r="ATD123"/>
      <c r="ATE123"/>
      <c r="ATF123"/>
      <c r="ATG123"/>
      <c r="ATH123"/>
      <c r="ATI123"/>
      <c r="ATJ123"/>
      <c r="ATK123"/>
      <c r="ATL123"/>
      <c r="ATM123"/>
      <c r="ATN123"/>
      <c r="ATO123"/>
      <c r="ATP123"/>
      <c r="ATQ123"/>
      <c r="ATR123"/>
      <c r="ATS123"/>
      <c r="ATT123"/>
      <c r="ATU123"/>
      <c r="ATV123"/>
      <c r="ATW123"/>
      <c r="ATX123"/>
      <c r="ATY123"/>
      <c r="ATZ123"/>
      <c r="AUA123"/>
      <c r="AUB123"/>
      <c r="AUC123"/>
      <c r="AUD123"/>
      <c r="AUE123"/>
      <c r="AUF123"/>
      <c r="AUG123"/>
      <c r="AUH123"/>
      <c r="AUI123"/>
      <c r="AUJ123"/>
      <c r="AUK123"/>
      <c r="AUL123"/>
      <c r="AUM123"/>
      <c r="AUN123"/>
      <c r="AUO123"/>
      <c r="AUP123"/>
      <c r="AUQ123"/>
      <c r="AUR123"/>
      <c r="AUS123"/>
      <c r="AUT123"/>
      <c r="AUU123"/>
      <c r="AUV123"/>
      <c r="AUW123"/>
      <c r="AUX123"/>
      <c r="AUY123"/>
      <c r="AUZ123"/>
      <c r="AVA123"/>
      <c r="AVB123"/>
      <c r="AVC123"/>
      <c r="AVD123"/>
      <c r="AVE123"/>
      <c r="AVF123"/>
      <c r="AVG123"/>
      <c r="AVH123"/>
      <c r="AVI123"/>
      <c r="AVJ123"/>
      <c r="AVK123"/>
      <c r="AVL123"/>
      <c r="AVM123"/>
      <c r="AVN123"/>
      <c r="AVO123"/>
      <c r="AVP123"/>
      <c r="AVQ123"/>
      <c r="AVR123"/>
      <c r="AVS123"/>
      <c r="AVT123"/>
      <c r="AVU123"/>
      <c r="AVV123"/>
      <c r="AVW123"/>
      <c r="AVX123"/>
      <c r="AVY123"/>
      <c r="AVZ123"/>
      <c r="AWA123"/>
      <c r="AWB123"/>
      <c r="AWC123"/>
      <c r="AWD123"/>
      <c r="AWE123"/>
      <c r="AWF123"/>
      <c r="AWG123"/>
      <c r="AWH123"/>
      <c r="AWI123"/>
      <c r="AWJ123"/>
      <c r="AWK123"/>
      <c r="AWL123"/>
      <c r="AWM123"/>
      <c r="AWN123"/>
      <c r="AWO123"/>
      <c r="AWP123"/>
      <c r="AWQ123"/>
      <c r="AWR123"/>
      <c r="AWS123"/>
      <c r="AWT123"/>
      <c r="AWU123"/>
      <c r="AWV123"/>
      <c r="AWW123"/>
      <c r="AWX123"/>
      <c r="AWY123"/>
      <c r="AWZ123"/>
      <c r="AXA123"/>
      <c r="AXB123"/>
      <c r="AXC123"/>
      <c r="AXD123"/>
      <c r="AXE123"/>
      <c r="AXF123"/>
      <c r="AXG123"/>
      <c r="AXH123"/>
      <c r="AXI123"/>
      <c r="AXJ123"/>
      <c r="AXK123"/>
      <c r="AXL123"/>
      <c r="AXM123"/>
      <c r="AXN123"/>
      <c r="AXO123"/>
      <c r="AXP123"/>
      <c r="AXQ123"/>
      <c r="AXR123"/>
      <c r="AXS123"/>
      <c r="AXT123"/>
      <c r="AXU123"/>
      <c r="AXV123"/>
      <c r="AXW123"/>
      <c r="AXX123"/>
      <c r="AXY123"/>
      <c r="AXZ123"/>
      <c r="AYA123"/>
      <c r="AYB123"/>
      <c r="AYC123"/>
      <c r="AYD123"/>
      <c r="AYE123"/>
      <c r="AYF123"/>
      <c r="AYG123"/>
      <c r="AYH123"/>
      <c r="AYI123"/>
      <c r="AYJ123"/>
      <c r="AYK123"/>
      <c r="AYL123"/>
      <c r="AYM123"/>
      <c r="AYN123"/>
      <c r="AYO123"/>
      <c r="AYP123"/>
      <c r="AYQ123"/>
      <c r="AYR123"/>
      <c r="AYS123"/>
      <c r="AYT123"/>
      <c r="AYU123"/>
      <c r="AYV123"/>
      <c r="AYW123"/>
      <c r="AYX123"/>
      <c r="AYY123"/>
      <c r="AYZ123"/>
      <c r="AZA123"/>
      <c r="AZB123"/>
      <c r="AZC123"/>
      <c r="AZD123"/>
      <c r="AZE123"/>
      <c r="AZF123"/>
      <c r="AZG123"/>
      <c r="AZH123"/>
      <c r="AZI123"/>
      <c r="AZJ123"/>
      <c r="AZK123"/>
      <c r="AZL123"/>
      <c r="AZM123"/>
      <c r="AZN123"/>
      <c r="AZO123"/>
      <c r="AZP123"/>
      <c r="AZQ123"/>
      <c r="AZR123"/>
      <c r="AZS123"/>
      <c r="AZT123"/>
      <c r="AZU123"/>
      <c r="AZV123"/>
      <c r="AZW123"/>
      <c r="AZX123"/>
      <c r="AZY123"/>
      <c r="AZZ123"/>
      <c r="BAA123"/>
      <c r="BAB123"/>
      <c r="BAC123"/>
      <c r="BAD123"/>
      <c r="BAE123"/>
      <c r="BAF123"/>
      <c r="BAG123"/>
      <c r="BAH123"/>
      <c r="BAI123"/>
      <c r="BAJ123"/>
      <c r="BAK123"/>
      <c r="BAL123"/>
      <c r="BAM123"/>
      <c r="BAN123"/>
      <c r="BAO123"/>
      <c r="BAP123"/>
      <c r="BAQ123"/>
      <c r="BAR123"/>
      <c r="BAS123"/>
      <c r="BAT123"/>
      <c r="BAU123"/>
      <c r="BAV123"/>
      <c r="BAW123"/>
      <c r="BAX123"/>
      <c r="BAY123"/>
      <c r="BAZ123"/>
      <c r="BBA123"/>
      <c r="BBB123"/>
      <c r="BBC123"/>
      <c r="BBD123"/>
      <c r="BBE123"/>
      <c r="BBF123"/>
      <c r="BBG123"/>
      <c r="BBH123"/>
      <c r="BBI123"/>
      <c r="BBJ123"/>
      <c r="BBK123"/>
      <c r="BBL123"/>
      <c r="BBM123"/>
      <c r="BBN123"/>
      <c r="BBO123"/>
      <c r="BBP123"/>
      <c r="BBQ123"/>
      <c r="BBR123"/>
      <c r="BBS123"/>
      <c r="BBT123"/>
      <c r="BBU123"/>
      <c r="BBV123"/>
      <c r="BBW123"/>
      <c r="BBX123"/>
      <c r="BBY123"/>
      <c r="BBZ123"/>
      <c r="BCA123"/>
      <c r="BCB123"/>
      <c r="BCC123"/>
      <c r="BCD123"/>
      <c r="BCE123"/>
      <c r="BCF123"/>
      <c r="BCG123"/>
      <c r="BCH123"/>
      <c r="BCI123"/>
      <c r="BCJ123"/>
      <c r="BCK123"/>
      <c r="BCL123"/>
      <c r="BCM123"/>
      <c r="BCN123"/>
      <c r="BCO123"/>
      <c r="BCP123"/>
      <c r="BCQ123"/>
      <c r="BCR123"/>
      <c r="BCS123"/>
      <c r="BCT123"/>
      <c r="BCU123"/>
      <c r="BCV123"/>
      <c r="BCW123"/>
      <c r="BCX123"/>
      <c r="BCY123"/>
      <c r="BCZ123"/>
      <c r="BDA123"/>
      <c r="BDB123"/>
      <c r="BDC123"/>
      <c r="BDD123"/>
      <c r="BDE123"/>
      <c r="BDF123"/>
      <c r="BDG123"/>
      <c r="BDH123"/>
      <c r="BDI123"/>
      <c r="BDJ123"/>
      <c r="BDK123"/>
      <c r="BDL123"/>
      <c r="BDM123"/>
      <c r="BDN123"/>
      <c r="BDO123"/>
      <c r="BDP123"/>
      <c r="BDQ123"/>
      <c r="BDR123"/>
      <c r="BDS123"/>
      <c r="BDT123"/>
      <c r="BDU123"/>
      <c r="BDV123"/>
      <c r="BDW123"/>
      <c r="BDX123"/>
      <c r="BDY123"/>
      <c r="BDZ123"/>
      <c r="BEA123"/>
      <c r="BEB123"/>
      <c r="BEC123"/>
      <c r="BED123"/>
      <c r="BEE123"/>
      <c r="BEF123"/>
      <c r="BEG123"/>
      <c r="BEH123"/>
      <c r="BEI123"/>
      <c r="BEJ123"/>
      <c r="BEK123"/>
      <c r="BEL123"/>
      <c r="BEM123"/>
      <c r="BEN123"/>
      <c r="BEO123"/>
      <c r="BEP123"/>
      <c r="BEQ123"/>
      <c r="BER123"/>
      <c r="BES123"/>
      <c r="BET123"/>
      <c r="BEU123"/>
      <c r="BEV123"/>
      <c r="BEW123"/>
      <c r="BEX123"/>
      <c r="BEY123"/>
      <c r="BEZ123"/>
      <c r="BFA123"/>
      <c r="BFB123"/>
      <c r="BFC123"/>
      <c r="BFD123"/>
      <c r="BFE123"/>
      <c r="BFF123"/>
      <c r="BFG123"/>
      <c r="BFH123"/>
      <c r="BFI123"/>
      <c r="BFJ123"/>
      <c r="BFK123"/>
      <c r="BFL123"/>
      <c r="BFM123"/>
      <c r="BFN123"/>
      <c r="BFO123"/>
      <c r="BFP123"/>
      <c r="BFQ123"/>
      <c r="BFR123"/>
      <c r="BFS123"/>
      <c r="BFT123"/>
      <c r="BFU123"/>
      <c r="BFV123"/>
      <c r="BFW123"/>
      <c r="BFX123"/>
      <c r="BFY123"/>
      <c r="BFZ123"/>
      <c r="BGA123"/>
      <c r="BGB123"/>
      <c r="BGC123"/>
      <c r="BGD123"/>
      <c r="BGE123"/>
      <c r="BGF123"/>
      <c r="BGG123"/>
      <c r="BGH123"/>
      <c r="BGI123"/>
      <c r="BGJ123"/>
      <c r="BGK123"/>
      <c r="BGL123"/>
      <c r="BGM123"/>
      <c r="BGN123"/>
      <c r="BGO123"/>
      <c r="BGP123"/>
      <c r="BGQ123"/>
      <c r="BGR123"/>
      <c r="BGS123"/>
      <c r="BGT123"/>
      <c r="BGU123"/>
      <c r="BGV123"/>
      <c r="BGW123"/>
      <c r="BGX123"/>
      <c r="BGY123"/>
      <c r="BGZ123"/>
      <c r="BHA123"/>
      <c r="BHB123"/>
      <c r="BHC123"/>
      <c r="BHD123"/>
      <c r="BHE123"/>
      <c r="BHF123"/>
      <c r="BHG123"/>
      <c r="BHH123"/>
      <c r="BHI123"/>
      <c r="BHJ123"/>
      <c r="BHK123"/>
      <c r="BHL123"/>
      <c r="BHM123"/>
      <c r="BHN123"/>
      <c r="BHO123"/>
      <c r="BHP123"/>
      <c r="BHQ123"/>
      <c r="BHR123"/>
      <c r="BHS123"/>
      <c r="BHT123"/>
      <c r="BHU123"/>
      <c r="BHV123"/>
      <c r="BHW123"/>
      <c r="BHX123"/>
      <c r="BHY123"/>
      <c r="BHZ123"/>
      <c r="BIA123"/>
      <c r="BIB123"/>
      <c r="BIC123"/>
      <c r="BID123"/>
      <c r="BIE123"/>
      <c r="BIF123"/>
      <c r="BIG123"/>
      <c r="BIH123"/>
      <c r="BII123"/>
      <c r="BIJ123"/>
      <c r="BIK123"/>
      <c r="BIL123"/>
      <c r="BIM123"/>
      <c r="BIN123"/>
      <c r="BIO123"/>
      <c r="BIP123"/>
      <c r="BIQ123"/>
      <c r="BIR123"/>
      <c r="BIS123"/>
      <c r="BIT123"/>
      <c r="BIU123"/>
      <c r="BIV123"/>
      <c r="BIW123"/>
      <c r="BIX123"/>
      <c r="BIY123"/>
      <c r="BIZ123"/>
      <c r="BJA123"/>
      <c r="BJB123"/>
      <c r="BJC123"/>
      <c r="BJD123"/>
      <c r="BJE123"/>
      <c r="BJF123"/>
      <c r="BJG123"/>
      <c r="BJH123"/>
      <c r="BJI123"/>
      <c r="BJJ123"/>
      <c r="BJK123"/>
      <c r="BJL123"/>
      <c r="BJM123"/>
      <c r="BJN123"/>
      <c r="BJO123"/>
      <c r="BJP123"/>
      <c r="BJQ123"/>
      <c r="BJR123"/>
      <c r="BJS123"/>
      <c r="BJT123"/>
      <c r="BJU123"/>
      <c r="BJV123"/>
      <c r="BJW123"/>
      <c r="BJX123"/>
      <c r="BJY123"/>
      <c r="BJZ123"/>
      <c r="BKA123"/>
      <c r="BKB123"/>
      <c r="BKC123"/>
      <c r="BKD123"/>
      <c r="BKE123"/>
      <c r="BKF123"/>
      <c r="BKG123"/>
      <c r="BKH123"/>
      <c r="BKI123"/>
      <c r="BKJ123"/>
      <c r="BKK123"/>
      <c r="BKL123"/>
      <c r="BKM123"/>
      <c r="BKN123"/>
      <c r="BKO123"/>
      <c r="BKP123"/>
      <c r="BKQ123"/>
      <c r="BKR123"/>
      <c r="BKS123"/>
      <c r="BKT123"/>
      <c r="BKU123"/>
      <c r="BKV123"/>
      <c r="BKW123"/>
      <c r="BKX123"/>
      <c r="BKY123"/>
      <c r="BKZ123"/>
      <c r="BLA123"/>
      <c r="BLB123"/>
      <c r="BLC123"/>
      <c r="BLD123"/>
      <c r="BLE123"/>
      <c r="BLF123"/>
      <c r="BLG123"/>
      <c r="BLH123"/>
      <c r="BLI123"/>
      <c r="BLJ123"/>
      <c r="BLK123"/>
      <c r="BLL123"/>
      <c r="BLM123"/>
      <c r="BLN123"/>
      <c r="BLO123"/>
      <c r="BLP123"/>
      <c r="BLQ123"/>
      <c r="BLR123"/>
      <c r="BLS123"/>
      <c r="BLT123"/>
      <c r="BLU123"/>
      <c r="BLV123"/>
      <c r="BLW123"/>
      <c r="BLX123"/>
      <c r="BLY123"/>
      <c r="BLZ123"/>
      <c r="BMA123"/>
      <c r="BMB123"/>
      <c r="BMC123"/>
      <c r="BMD123"/>
      <c r="BME123"/>
      <c r="BMF123"/>
      <c r="BMG123"/>
      <c r="BMH123"/>
      <c r="BMI123"/>
      <c r="BMJ123"/>
      <c r="BMK123"/>
      <c r="BML123"/>
      <c r="BMM123"/>
      <c r="BMN123"/>
      <c r="BMO123"/>
      <c r="BMP123"/>
      <c r="BMQ123"/>
      <c r="BMR123"/>
      <c r="BMS123"/>
      <c r="BMT123"/>
      <c r="BMU123"/>
      <c r="BMV123"/>
      <c r="BMW123"/>
      <c r="BMX123"/>
      <c r="BMY123"/>
      <c r="BMZ123"/>
      <c r="BNA123"/>
      <c r="BNB123"/>
      <c r="BNC123"/>
      <c r="BND123"/>
      <c r="BNE123"/>
      <c r="BNF123"/>
      <c r="BNG123"/>
      <c r="BNH123"/>
      <c r="BNI123"/>
      <c r="BNJ123"/>
      <c r="BNK123"/>
      <c r="BNL123"/>
      <c r="BNM123"/>
      <c r="BNN123"/>
      <c r="BNO123"/>
      <c r="BNP123"/>
      <c r="BNQ123"/>
      <c r="BNR123"/>
      <c r="BNS123"/>
      <c r="BNT123"/>
      <c r="BNU123"/>
      <c r="BNV123"/>
      <c r="BNW123"/>
      <c r="BNX123"/>
      <c r="BNY123"/>
      <c r="BNZ123"/>
      <c r="BOA123"/>
      <c r="BOB123"/>
      <c r="BOC123"/>
      <c r="BOD123"/>
      <c r="BOE123"/>
      <c r="BOF123"/>
      <c r="BOG123"/>
      <c r="BOH123"/>
      <c r="BOI123"/>
      <c r="BOJ123"/>
      <c r="BOK123"/>
      <c r="BOL123"/>
      <c r="BOM123"/>
      <c r="BON123"/>
      <c r="BOO123"/>
      <c r="BOP123"/>
      <c r="BOQ123"/>
      <c r="BOR123"/>
      <c r="BOS123"/>
      <c r="BOT123"/>
      <c r="BOU123"/>
      <c r="BOV123"/>
      <c r="BOW123"/>
      <c r="BOX123"/>
      <c r="BOY123"/>
      <c r="BOZ123"/>
      <c r="BPA123"/>
      <c r="BPB123"/>
      <c r="BPC123"/>
      <c r="BPD123"/>
      <c r="BPE123"/>
      <c r="BPF123"/>
      <c r="BPG123"/>
      <c r="BPH123"/>
      <c r="BPI123"/>
      <c r="BPJ123"/>
      <c r="BPK123"/>
      <c r="BPL123"/>
      <c r="BPM123"/>
      <c r="BPN123"/>
      <c r="BPO123"/>
      <c r="BPP123"/>
      <c r="BPQ123"/>
      <c r="BPR123"/>
      <c r="BPS123"/>
      <c r="BPT123"/>
      <c r="BPU123"/>
      <c r="BPV123"/>
      <c r="BPW123"/>
      <c r="BPX123"/>
      <c r="BPY123"/>
      <c r="BPZ123"/>
      <c r="BQA123"/>
      <c r="BQB123"/>
      <c r="BQC123"/>
      <c r="BQD123"/>
      <c r="BQE123"/>
      <c r="BQF123"/>
      <c r="BQG123"/>
      <c r="BQH123"/>
      <c r="BQI123"/>
      <c r="BQJ123"/>
      <c r="BQK123"/>
      <c r="BQL123"/>
      <c r="BQM123"/>
      <c r="BQN123"/>
      <c r="BQO123"/>
      <c r="BQP123"/>
      <c r="BQQ123"/>
      <c r="BQR123"/>
      <c r="BQS123"/>
      <c r="BQT123"/>
      <c r="BQU123"/>
      <c r="BQV123"/>
      <c r="BQW123"/>
      <c r="BQX123"/>
      <c r="BQY123"/>
      <c r="BQZ123"/>
      <c r="BRA123"/>
      <c r="BRB123"/>
      <c r="BRC123"/>
      <c r="BRD123"/>
      <c r="BRE123"/>
      <c r="BRF123"/>
      <c r="BRG123"/>
      <c r="BRH123"/>
      <c r="BRI123"/>
      <c r="BRJ123"/>
      <c r="BRK123"/>
      <c r="BRL123"/>
      <c r="BRM123"/>
      <c r="BRN123"/>
      <c r="BRO123"/>
      <c r="BRP123"/>
      <c r="BRQ123"/>
      <c r="BRR123"/>
      <c r="BRS123"/>
      <c r="BRT123"/>
      <c r="BRU123"/>
      <c r="BRV123"/>
      <c r="BRW123"/>
      <c r="BRX123"/>
      <c r="BRY123"/>
      <c r="BRZ123"/>
      <c r="BSA123"/>
      <c r="BSB123"/>
      <c r="BSC123"/>
      <c r="BSD123"/>
      <c r="BSE123"/>
      <c r="BSF123"/>
      <c r="BSG123"/>
      <c r="BSH123"/>
      <c r="BSI123"/>
      <c r="BSJ123"/>
      <c r="BSK123"/>
      <c r="BSL123"/>
      <c r="BSM123"/>
      <c r="BSN123"/>
      <c r="BSO123"/>
      <c r="BSP123"/>
      <c r="BSQ123"/>
      <c r="BSR123"/>
      <c r="BSS123"/>
      <c r="BST123"/>
      <c r="BSU123"/>
      <c r="BSV123"/>
      <c r="BSW123"/>
      <c r="BSX123"/>
      <c r="BSY123"/>
      <c r="BSZ123"/>
      <c r="BTA123"/>
      <c r="BTB123"/>
      <c r="BTC123"/>
      <c r="BTD123"/>
      <c r="BTE123"/>
      <c r="BTF123"/>
      <c r="BTG123"/>
      <c r="BTH123"/>
      <c r="BTI123"/>
      <c r="BTJ123"/>
      <c r="BTK123"/>
      <c r="BTL123"/>
      <c r="BTM123"/>
      <c r="BTN123"/>
      <c r="BTO123"/>
      <c r="BTP123"/>
      <c r="BTQ123"/>
      <c r="BTR123"/>
      <c r="BTS123"/>
      <c r="BTT123"/>
      <c r="BTU123"/>
      <c r="BTV123"/>
      <c r="BTW123"/>
      <c r="BTX123"/>
      <c r="BTY123"/>
      <c r="BTZ123"/>
      <c r="BUA123"/>
      <c r="BUB123"/>
      <c r="BUC123"/>
      <c r="BUD123"/>
      <c r="BUE123"/>
      <c r="BUF123"/>
      <c r="BUG123"/>
      <c r="BUH123"/>
      <c r="BUI123"/>
      <c r="BUJ123"/>
      <c r="BUK123"/>
      <c r="BUL123"/>
      <c r="BUM123"/>
      <c r="BUN123"/>
      <c r="BUO123"/>
      <c r="BUP123"/>
      <c r="BUQ123"/>
      <c r="BUR123"/>
      <c r="BUS123"/>
      <c r="BUT123"/>
      <c r="BUU123"/>
      <c r="BUV123"/>
      <c r="BUW123"/>
      <c r="BUX123"/>
      <c r="BUY123"/>
      <c r="BUZ123"/>
      <c r="BVA123"/>
      <c r="BVB123"/>
      <c r="BVC123"/>
      <c r="BVD123"/>
      <c r="BVE123"/>
      <c r="BVF123"/>
      <c r="BVG123"/>
      <c r="BVH123"/>
      <c r="BVI123"/>
      <c r="BVJ123"/>
      <c r="BVK123"/>
      <c r="BVL123"/>
      <c r="BVM123"/>
      <c r="BVN123"/>
      <c r="BVO123"/>
      <c r="BVP123"/>
      <c r="BVQ123"/>
      <c r="BVR123"/>
      <c r="BVS123"/>
      <c r="BVT123"/>
      <c r="BVU123"/>
      <c r="BVV123"/>
      <c r="BVW123"/>
      <c r="BVX123"/>
      <c r="BVY123"/>
      <c r="BVZ123"/>
      <c r="BWA123"/>
      <c r="BWB123"/>
      <c r="BWC123"/>
      <c r="BWD123"/>
      <c r="BWE123"/>
      <c r="BWF123"/>
      <c r="BWG123"/>
      <c r="BWH123"/>
      <c r="BWI123"/>
      <c r="BWJ123"/>
      <c r="BWK123"/>
      <c r="BWL123"/>
      <c r="BWM123"/>
      <c r="BWN123"/>
      <c r="BWO123"/>
      <c r="BWP123"/>
      <c r="BWQ123"/>
      <c r="BWR123"/>
      <c r="BWS123"/>
      <c r="BWT123"/>
      <c r="BWU123"/>
      <c r="BWV123"/>
      <c r="BWW123"/>
      <c r="BWX123"/>
      <c r="BWY123"/>
      <c r="BWZ123"/>
      <c r="BXA123"/>
      <c r="BXB123"/>
      <c r="BXC123"/>
      <c r="BXD123"/>
      <c r="BXE123"/>
      <c r="BXF123"/>
      <c r="BXG123"/>
      <c r="BXH123"/>
      <c r="BXI123"/>
      <c r="BXJ123"/>
      <c r="BXK123"/>
      <c r="BXL123"/>
      <c r="BXM123"/>
      <c r="BXN123"/>
      <c r="BXO123"/>
      <c r="BXP123"/>
      <c r="BXQ123"/>
      <c r="BXR123"/>
      <c r="BXS123"/>
      <c r="BXT123"/>
      <c r="BXU123"/>
      <c r="BXV123"/>
      <c r="BXW123"/>
      <c r="BXX123"/>
      <c r="BXY123"/>
      <c r="BXZ123"/>
      <c r="BYA123"/>
      <c r="BYB123"/>
      <c r="BYC123"/>
      <c r="BYD123"/>
      <c r="BYE123"/>
      <c r="BYF123"/>
      <c r="BYG123"/>
      <c r="BYH123"/>
      <c r="BYI123"/>
      <c r="BYJ123"/>
      <c r="BYK123"/>
      <c r="BYL123"/>
      <c r="BYM123"/>
      <c r="BYN123"/>
      <c r="BYO123"/>
      <c r="BYP123"/>
      <c r="BYQ123"/>
      <c r="BYR123"/>
      <c r="BYS123"/>
      <c r="BYT123"/>
      <c r="BYU123"/>
      <c r="BYV123"/>
      <c r="BYW123"/>
      <c r="BYX123"/>
      <c r="BYY123"/>
      <c r="BYZ123"/>
      <c r="BZA123"/>
      <c r="BZB123"/>
      <c r="BZC123"/>
      <c r="BZD123"/>
      <c r="BZE123"/>
      <c r="BZF123"/>
      <c r="BZG123"/>
      <c r="BZH123"/>
      <c r="BZI123"/>
      <c r="BZJ123"/>
      <c r="BZK123"/>
      <c r="BZL123"/>
      <c r="BZM123"/>
      <c r="BZN123"/>
      <c r="BZO123"/>
      <c r="BZP123"/>
      <c r="BZQ123"/>
      <c r="BZR123"/>
      <c r="BZS123"/>
      <c r="BZT123"/>
      <c r="BZU123"/>
      <c r="BZV123"/>
      <c r="BZW123"/>
      <c r="BZX123"/>
      <c r="BZY123"/>
      <c r="BZZ123"/>
      <c r="CAA123"/>
      <c r="CAB123"/>
      <c r="CAC123"/>
      <c r="CAD123"/>
      <c r="CAE123"/>
      <c r="CAF123"/>
      <c r="CAG123"/>
      <c r="CAH123"/>
      <c r="CAI123"/>
      <c r="CAJ123"/>
      <c r="CAK123"/>
      <c r="CAL123"/>
      <c r="CAM123"/>
      <c r="CAN123"/>
      <c r="CAO123"/>
      <c r="CAP123"/>
      <c r="CAQ123"/>
      <c r="CAR123"/>
      <c r="CAS123"/>
      <c r="CAT123"/>
      <c r="CAU123"/>
      <c r="CAV123"/>
      <c r="CAW123"/>
      <c r="CAX123"/>
      <c r="CAY123"/>
      <c r="CAZ123"/>
      <c r="CBA123"/>
      <c r="CBB123"/>
      <c r="CBC123"/>
      <c r="CBD123"/>
      <c r="CBE123"/>
      <c r="CBF123"/>
      <c r="CBG123"/>
      <c r="CBH123"/>
      <c r="CBI123"/>
      <c r="CBJ123"/>
      <c r="CBK123"/>
      <c r="CBL123"/>
      <c r="CBM123"/>
      <c r="CBN123"/>
      <c r="CBO123"/>
      <c r="CBP123"/>
      <c r="CBQ123"/>
      <c r="CBR123"/>
      <c r="CBS123"/>
      <c r="CBT123"/>
      <c r="CBU123"/>
      <c r="CBV123"/>
      <c r="CBW123"/>
      <c r="CBX123"/>
      <c r="CBY123"/>
      <c r="CBZ123"/>
      <c r="CCA123"/>
      <c r="CCB123"/>
      <c r="CCC123"/>
      <c r="CCD123"/>
      <c r="CCE123"/>
      <c r="CCF123"/>
      <c r="CCG123"/>
      <c r="CCH123"/>
      <c r="CCI123"/>
      <c r="CCJ123"/>
      <c r="CCK123"/>
      <c r="CCL123"/>
      <c r="CCM123"/>
      <c r="CCN123"/>
      <c r="CCO123"/>
      <c r="CCP123"/>
      <c r="CCQ123"/>
      <c r="CCR123"/>
      <c r="CCS123"/>
      <c r="CCT123"/>
      <c r="CCU123"/>
      <c r="CCV123"/>
      <c r="CCW123"/>
      <c r="CCX123"/>
      <c r="CCY123"/>
      <c r="CCZ123"/>
      <c r="CDA123"/>
      <c r="CDB123"/>
      <c r="CDC123"/>
      <c r="CDD123"/>
      <c r="CDE123"/>
      <c r="CDF123"/>
      <c r="CDG123"/>
      <c r="CDH123"/>
      <c r="CDI123"/>
      <c r="CDJ123"/>
      <c r="CDK123"/>
      <c r="CDL123"/>
      <c r="CDM123"/>
      <c r="CDN123"/>
      <c r="CDO123"/>
      <c r="CDP123"/>
      <c r="CDQ123"/>
      <c r="CDR123"/>
      <c r="CDS123"/>
      <c r="CDT123"/>
      <c r="CDU123"/>
      <c r="CDV123"/>
      <c r="CDW123"/>
      <c r="CDX123"/>
      <c r="CDY123"/>
      <c r="CDZ123"/>
      <c r="CEA123"/>
      <c r="CEB123"/>
      <c r="CEC123"/>
      <c r="CED123"/>
      <c r="CEE123"/>
      <c r="CEF123"/>
      <c r="CEG123"/>
      <c r="CEH123"/>
      <c r="CEI123"/>
      <c r="CEJ123"/>
      <c r="CEK123"/>
      <c r="CEL123"/>
      <c r="CEM123"/>
      <c r="CEN123"/>
      <c r="CEO123"/>
      <c r="CEP123"/>
      <c r="CEQ123"/>
      <c r="CER123"/>
      <c r="CES123"/>
      <c r="CET123"/>
      <c r="CEU123"/>
      <c r="CEV123"/>
      <c r="CEW123"/>
      <c r="CEX123"/>
      <c r="CEY123"/>
      <c r="CEZ123"/>
      <c r="CFA123"/>
      <c r="CFB123"/>
      <c r="CFC123"/>
      <c r="CFD123"/>
      <c r="CFE123"/>
      <c r="CFF123"/>
      <c r="CFG123"/>
      <c r="CFH123"/>
      <c r="CFI123"/>
      <c r="CFJ123"/>
      <c r="CFK123"/>
      <c r="CFL123"/>
      <c r="CFM123"/>
      <c r="CFN123"/>
      <c r="CFO123"/>
      <c r="CFP123"/>
      <c r="CFQ123"/>
      <c r="CFR123"/>
      <c r="CFS123"/>
      <c r="CFT123"/>
      <c r="CFU123"/>
      <c r="CFV123"/>
      <c r="CFW123"/>
      <c r="CFX123"/>
      <c r="CFY123"/>
      <c r="CFZ123"/>
      <c r="CGA123"/>
      <c r="CGB123"/>
      <c r="CGC123"/>
      <c r="CGD123"/>
      <c r="CGE123"/>
      <c r="CGF123"/>
      <c r="CGG123"/>
      <c r="CGH123"/>
      <c r="CGI123"/>
      <c r="CGJ123"/>
      <c r="CGK123"/>
      <c r="CGL123"/>
      <c r="CGM123"/>
      <c r="CGN123"/>
      <c r="CGO123"/>
      <c r="CGP123"/>
      <c r="CGQ123"/>
      <c r="CGR123"/>
      <c r="CGS123"/>
      <c r="CGT123"/>
      <c r="CGU123"/>
      <c r="CGV123"/>
      <c r="CGW123"/>
      <c r="CGX123"/>
      <c r="CGY123"/>
      <c r="CGZ123"/>
      <c r="CHA123"/>
      <c r="CHB123"/>
      <c r="CHC123"/>
      <c r="CHD123"/>
      <c r="CHE123"/>
      <c r="CHF123"/>
      <c r="CHG123"/>
      <c r="CHH123"/>
      <c r="CHI123"/>
      <c r="CHJ123"/>
      <c r="CHK123"/>
      <c r="CHL123"/>
      <c r="CHM123"/>
      <c r="CHN123"/>
      <c r="CHO123"/>
      <c r="CHP123"/>
      <c r="CHQ123"/>
      <c r="CHR123"/>
      <c r="CHS123"/>
      <c r="CHT123"/>
      <c r="CHU123"/>
      <c r="CHV123"/>
      <c r="CHW123"/>
      <c r="CHX123"/>
      <c r="CHY123"/>
      <c r="CHZ123"/>
      <c r="CIA123"/>
      <c r="CIB123"/>
      <c r="CIC123"/>
      <c r="CID123"/>
      <c r="CIE123"/>
      <c r="CIF123"/>
      <c r="CIG123"/>
      <c r="CIH123"/>
      <c r="CII123"/>
      <c r="CIJ123"/>
      <c r="CIK123"/>
      <c r="CIL123"/>
      <c r="CIM123"/>
      <c r="CIN123"/>
      <c r="CIO123"/>
      <c r="CIP123"/>
      <c r="CIQ123"/>
      <c r="CIR123"/>
      <c r="CIS123"/>
      <c r="CIT123"/>
      <c r="CIU123"/>
      <c r="CIV123"/>
      <c r="CIW123"/>
      <c r="CIX123"/>
      <c r="CIY123"/>
      <c r="CIZ123"/>
      <c r="CJA123"/>
      <c r="CJB123"/>
      <c r="CJC123"/>
      <c r="CJD123"/>
      <c r="CJE123"/>
      <c r="CJF123"/>
      <c r="CJG123"/>
      <c r="CJH123"/>
      <c r="CJI123"/>
      <c r="CJJ123"/>
      <c r="CJK123"/>
      <c r="CJL123"/>
      <c r="CJM123"/>
      <c r="CJN123"/>
      <c r="CJO123"/>
      <c r="CJP123"/>
      <c r="CJQ123"/>
      <c r="CJR123"/>
      <c r="CJS123"/>
      <c r="CJT123"/>
      <c r="CJU123"/>
      <c r="CJV123"/>
      <c r="CJW123"/>
      <c r="CJX123"/>
      <c r="CJY123"/>
      <c r="CJZ123"/>
      <c r="CKA123"/>
      <c r="CKB123"/>
      <c r="CKC123"/>
      <c r="CKD123"/>
      <c r="CKE123"/>
      <c r="CKF123"/>
      <c r="CKG123"/>
      <c r="CKH123"/>
      <c r="CKI123"/>
      <c r="CKJ123"/>
      <c r="CKK123"/>
      <c r="CKL123"/>
      <c r="CKM123"/>
      <c r="CKN123"/>
      <c r="CKO123"/>
      <c r="CKP123"/>
      <c r="CKQ123"/>
      <c r="CKR123"/>
      <c r="CKS123"/>
      <c r="CKT123"/>
      <c r="CKU123"/>
      <c r="CKV123"/>
      <c r="CKW123"/>
      <c r="CKX123"/>
      <c r="CKY123"/>
      <c r="CKZ123"/>
      <c r="CLA123"/>
      <c r="CLB123"/>
      <c r="CLC123"/>
      <c r="CLD123"/>
      <c r="CLE123"/>
      <c r="CLF123"/>
      <c r="CLG123"/>
      <c r="CLH123"/>
      <c r="CLI123"/>
      <c r="CLJ123"/>
      <c r="CLK123"/>
      <c r="CLL123"/>
      <c r="CLM123"/>
      <c r="CLN123"/>
      <c r="CLO123"/>
      <c r="CLP123"/>
      <c r="CLQ123"/>
      <c r="CLR123"/>
      <c r="CLS123"/>
      <c r="CLT123"/>
      <c r="CLU123"/>
      <c r="CLV123"/>
      <c r="CLW123"/>
      <c r="CLX123"/>
      <c r="CLY123"/>
      <c r="CLZ123"/>
      <c r="CMA123"/>
      <c r="CMB123"/>
      <c r="CMC123"/>
      <c r="CMD123"/>
      <c r="CME123"/>
      <c r="CMF123"/>
      <c r="CMG123"/>
      <c r="CMH123"/>
      <c r="CMI123"/>
      <c r="CMJ123"/>
      <c r="CMK123"/>
      <c r="CML123"/>
      <c r="CMM123"/>
      <c r="CMN123"/>
      <c r="CMO123"/>
      <c r="CMP123"/>
      <c r="CMQ123"/>
      <c r="CMR123"/>
      <c r="CMS123"/>
      <c r="CMT123"/>
      <c r="CMU123"/>
      <c r="CMV123"/>
      <c r="CMW123"/>
      <c r="CMX123"/>
      <c r="CMY123"/>
      <c r="CMZ123"/>
      <c r="CNA123"/>
      <c r="CNB123"/>
      <c r="CNC123"/>
      <c r="CND123"/>
      <c r="CNE123"/>
      <c r="CNF123"/>
      <c r="CNG123"/>
      <c r="CNH123"/>
      <c r="CNI123"/>
      <c r="CNJ123"/>
      <c r="CNK123"/>
      <c r="CNL123"/>
      <c r="CNM123"/>
      <c r="CNN123"/>
      <c r="CNO123"/>
      <c r="CNP123"/>
      <c r="CNQ123"/>
      <c r="CNR123"/>
      <c r="CNS123"/>
      <c r="CNT123"/>
      <c r="CNU123"/>
      <c r="CNV123"/>
      <c r="CNW123"/>
      <c r="CNX123"/>
      <c r="CNY123"/>
      <c r="CNZ123"/>
      <c r="COA123"/>
      <c r="COB123"/>
      <c r="COC123"/>
      <c r="COD123"/>
      <c r="COE123"/>
      <c r="COF123"/>
      <c r="COG123"/>
      <c r="COH123"/>
      <c r="COI123"/>
      <c r="COJ123"/>
      <c r="COK123"/>
      <c r="COL123"/>
      <c r="COM123"/>
      <c r="CON123"/>
      <c r="COO123"/>
      <c r="COP123"/>
      <c r="COQ123"/>
      <c r="COR123"/>
      <c r="COS123"/>
      <c r="COT123"/>
      <c r="COU123"/>
      <c r="COV123"/>
      <c r="COW123"/>
      <c r="COX123"/>
      <c r="COY123"/>
      <c r="COZ123"/>
      <c r="CPA123"/>
      <c r="CPB123"/>
      <c r="CPC123"/>
      <c r="CPD123"/>
      <c r="CPE123"/>
      <c r="CPF123"/>
      <c r="CPG123"/>
      <c r="CPH123"/>
      <c r="CPI123"/>
      <c r="CPJ123"/>
      <c r="CPK123"/>
      <c r="CPL123"/>
      <c r="CPM123"/>
      <c r="CPN123"/>
      <c r="CPO123"/>
      <c r="CPP123"/>
      <c r="CPQ123"/>
      <c r="CPR123"/>
      <c r="CPS123"/>
      <c r="CPT123"/>
      <c r="CPU123"/>
      <c r="CPV123"/>
      <c r="CPW123"/>
      <c r="CPX123"/>
      <c r="CPY123"/>
      <c r="CPZ123"/>
      <c r="CQA123"/>
      <c r="CQB123"/>
      <c r="CQC123"/>
      <c r="CQD123"/>
      <c r="CQE123"/>
      <c r="CQF123"/>
      <c r="CQG123"/>
      <c r="CQH123"/>
      <c r="CQI123"/>
      <c r="CQJ123"/>
      <c r="CQK123"/>
      <c r="CQL123"/>
      <c r="CQM123"/>
      <c r="CQN123"/>
      <c r="CQO123"/>
      <c r="CQP123"/>
      <c r="CQQ123"/>
      <c r="CQR123"/>
      <c r="CQS123"/>
      <c r="CQT123"/>
      <c r="CQU123"/>
      <c r="CQV123"/>
      <c r="CQW123"/>
      <c r="CQX123"/>
      <c r="CQY123"/>
      <c r="CQZ123"/>
      <c r="CRA123"/>
      <c r="CRB123"/>
      <c r="CRC123"/>
      <c r="CRD123"/>
      <c r="CRE123"/>
      <c r="CRF123"/>
      <c r="CRG123"/>
      <c r="CRH123"/>
      <c r="CRI123"/>
      <c r="CRJ123"/>
      <c r="CRK123"/>
      <c r="CRL123"/>
      <c r="CRM123"/>
      <c r="CRN123"/>
      <c r="CRO123"/>
      <c r="CRP123"/>
      <c r="CRQ123"/>
      <c r="CRR123"/>
      <c r="CRS123"/>
      <c r="CRT123"/>
      <c r="CRU123"/>
      <c r="CRV123"/>
      <c r="CRW123"/>
      <c r="CRX123"/>
      <c r="CRY123"/>
      <c r="CRZ123"/>
      <c r="CSA123"/>
      <c r="CSB123"/>
      <c r="CSC123"/>
      <c r="CSD123"/>
      <c r="CSE123"/>
      <c r="CSF123"/>
      <c r="CSG123"/>
      <c r="CSH123"/>
      <c r="CSI123"/>
      <c r="CSJ123"/>
      <c r="CSK123"/>
      <c r="CSL123"/>
      <c r="CSM123"/>
      <c r="CSN123"/>
      <c r="CSO123"/>
      <c r="CSP123"/>
      <c r="CSQ123"/>
      <c r="CSR123"/>
      <c r="CSS123"/>
      <c r="CST123"/>
      <c r="CSU123"/>
      <c r="CSV123"/>
      <c r="CSW123"/>
      <c r="CSX123"/>
      <c r="CSY123"/>
      <c r="CSZ123"/>
      <c r="CTA123"/>
      <c r="CTB123"/>
      <c r="CTC123"/>
      <c r="CTD123"/>
      <c r="CTE123"/>
      <c r="CTF123"/>
      <c r="CTG123"/>
      <c r="CTH123"/>
      <c r="CTI123"/>
      <c r="CTJ123"/>
      <c r="CTK123"/>
      <c r="CTL123"/>
      <c r="CTM123"/>
      <c r="CTN123"/>
      <c r="CTO123"/>
      <c r="CTP123"/>
      <c r="CTQ123"/>
      <c r="CTR123"/>
      <c r="CTS123"/>
      <c r="CTT123"/>
      <c r="CTU123"/>
      <c r="CTV123"/>
      <c r="CTW123"/>
      <c r="CTX123"/>
      <c r="CTY123"/>
      <c r="CTZ123"/>
      <c r="CUA123"/>
      <c r="CUB123"/>
      <c r="CUC123"/>
      <c r="CUD123"/>
      <c r="CUE123"/>
      <c r="CUF123"/>
      <c r="CUG123"/>
      <c r="CUH123"/>
      <c r="CUI123"/>
      <c r="CUJ123"/>
      <c r="CUK123"/>
      <c r="CUL123"/>
      <c r="CUM123"/>
      <c r="CUN123"/>
      <c r="CUO123"/>
      <c r="CUP123"/>
      <c r="CUQ123"/>
      <c r="CUR123"/>
      <c r="CUS123"/>
      <c r="CUT123"/>
      <c r="CUU123"/>
      <c r="CUV123"/>
      <c r="CUW123"/>
      <c r="CUX123"/>
      <c r="CUY123"/>
      <c r="CUZ123"/>
      <c r="CVA123"/>
      <c r="CVB123"/>
      <c r="CVC123"/>
      <c r="CVD123"/>
      <c r="CVE123"/>
      <c r="CVF123"/>
      <c r="CVG123"/>
      <c r="CVH123"/>
      <c r="CVI123"/>
      <c r="CVJ123"/>
      <c r="CVK123"/>
      <c r="CVL123"/>
      <c r="CVM123"/>
      <c r="CVN123"/>
      <c r="CVO123"/>
      <c r="CVP123"/>
      <c r="CVQ123"/>
      <c r="CVR123"/>
      <c r="CVS123"/>
      <c r="CVT123"/>
      <c r="CVU123"/>
      <c r="CVV123"/>
      <c r="CVW123"/>
      <c r="CVX123"/>
      <c r="CVY123"/>
      <c r="CVZ123"/>
      <c r="CWA123"/>
      <c r="CWB123"/>
      <c r="CWC123"/>
      <c r="CWD123"/>
      <c r="CWE123"/>
      <c r="CWF123"/>
      <c r="CWG123"/>
      <c r="CWH123"/>
      <c r="CWI123"/>
      <c r="CWJ123"/>
      <c r="CWK123"/>
      <c r="CWL123"/>
      <c r="CWM123"/>
      <c r="CWN123"/>
      <c r="CWO123"/>
      <c r="CWP123"/>
      <c r="CWQ123"/>
      <c r="CWR123"/>
      <c r="CWS123"/>
      <c r="CWT123"/>
      <c r="CWU123"/>
      <c r="CWV123"/>
      <c r="CWW123"/>
      <c r="CWX123"/>
      <c r="CWY123"/>
      <c r="CWZ123"/>
      <c r="CXA123"/>
      <c r="CXB123"/>
      <c r="CXC123"/>
      <c r="CXD123"/>
      <c r="CXE123"/>
      <c r="CXF123"/>
      <c r="CXG123"/>
      <c r="CXH123"/>
      <c r="CXI123"/>
      <c r="CXJ123"/>
      <c r="CXK123"/>
      <c r="CXL123"/>
      <c r="CXM123"/>
      <c r="CXN123"/>
      <c r="CXO123"/>
      <c r="CXP123"/>
      <c r="CXQ123"/>
      <c r="CXR123"/>
      <c r="CXS123"/>
      <c r="CXT123"/>
      <c r="CXU123"/>
      <c r="CXV123"/>
      <c r="CXW123"/>
      <c r="CXX123"/>
      <c r="CXY123"/>
      <c r="CXZ123"/>
      <c r="CYA123"/>
      <c r="CYB123"/>
      <c r="CYC123"/>
      <c r="CYD123"/>
      <c r="CYE123"/>
      <c r="CYF123"/>
      <c r="CYG123"/>
      <c r="CYH123"/>
      <c r="CYI123"/>
      <c r="CYJ123"/>
      <c r="CYK123"/>
      <c r="CYL123"/>
      <c r="CYM123"/>
      <c r="CYN123"/>
      <c r="CYO123"/>
      <c r="CYP123"/>
      <c r="CYQ123"/>
      <c r="CYR123"/>
      <c r="CYS123"/>
      <c r="CYT123"/>
      <c r="CYU123"/>
      <c r="CYV123"/>
      <c r="CYW123"/>
      <c r="CYX123"/>
      <c r="CYY123"/>
      <c r="CYZ123"/>
      <c r="CZA123"/>
      <c r="CZB123"/>
      <c r="CZC123"/>
      <c r="CZD123"/>
      <c r="CZE123"/>
      <c r="CZF123"/>
      <c r="CZG123"/>
      <c r="CZH123"/>
      <c r="CZI123"/>
      <c r="CZJ123"/>
      <c r="CZK123"/>
      <c r="CZL123"/>
      <c r="CZM123"/>
      <c r="CZN123"/>
      <c r="CZO123"/>
      <c r="CZP123"/>
      <c r="CZQ123"/>
      <c r="CZR123"/>
      <c r="CZS123"/>
      <c r="CZT123"/>
      <c r="CZU123"/>
      <c r="CZV123"/>
      <c r="CZW123"/>
      <c r="CZX123"/>
      <c r="CZY123"/>
      <c r="CZZ123"/>
      <c r="DAA123"/>
      <c r="DAB123"/>
      <c r="DAC123"/>
      <c r="DAD123"/>
      <c r="DAE123"/>
      <c r="DAF123"/>
      <c r="DAG123"/>
      <c r="DAH123"/>
      <c r="DAI123"/>
      <c r="DAJ123"/>
      <c r="DAK123"/>
      <c r="DAL123"/>
      <c r="DAM123"/>
      <c r="DAN123"/>
      <c r="DAO123"/>
      <c r="DAP123"/>
      <c r="DAQ123"/>
      <c r="DAR123"/>
      <c r="DAS123"/>
      <c r="DAT123"/>
      <c r="DAU123"/>
      <c r="DAV123"/>
      <c r="DAW123"/>
      <c r="DAX123"/>
      <c r="DAY123"/>
      <c r="DAZ123"/>
      <c r="DBA123"/>
      <c r="DBB123"/>
      <c r="DBC123"/>
      <c r="DBD123"/>
      <c r="DBE123"/>
      <c r="DBF123"/>
      <c r="DBG123"/>
      <c r="DBH123"/>
      <c r="DBI123"/>
      <c r="DBJ123"/>
      <c r="DBK123"/>
      <c r="DBL123"/>
      <c r="DBM123"/>
      <c r="DBN123"/>
      <c r="DBO123"/>
      <c r="DBP123"/>
      <c r="DBQ123"/>
      <c r="DBR123"/>
      <c r="DBS123"/>
      <c r="DBT123"/>
      <c r="DBU123"/>
      <c r="DBV123"/>
      <c r="DBW123"/>
      <c r="DBX123"/>
      <c r="DBY123"/>
      <c r="DBZ123"/>
      <c r="DCA123"/>
      <c r="DCB123"/>
      <c r="DCC123"/>
      <c r="DCD123"/>
      <c r="DCE123"/>
      <c r="DCF123"/>
      <c r="DCG123"/>
      <c r="DCH123"/>
      <c r="DCI123"/>
      <c r="DCJ123"/>
      <c r="DCK123"/>
      <c r="DCL123"/>
      <c r="DCM123"/>
      <c r="DCN123"/>
      <c r="DCO123"/>
      <c r="DCP123"/>
      <c r="DCQ123"/>
      <c r="DCR123"/>
      <c r="DCS123"/>
      <c r="DCT123"/>
      <c r="DCU123"/>
      <c r="DCV123"/>
      <c r="DCW123"/>
      <c r="DCX123"/>
      <c r="DCY123"/>
      <c r="DCZ123"/>
      <c r="DDA123"/>
      <c r="DDB123"/>
      <c r="DDC123"/>
      <c r="DDD123"/>
      <c r="DDE123"/>
      <c r="DDF123"/>
      <c r="DDG123"/>
      <c r="DDH123"/>
      <c r="DDI123"/>
      <c r="DDJ123"/>
      <c r="DDK123"/>
      <c r="DDL123"/>
      <c r="DDM123"/>
      <c r="DDN123"/>
      <c r="DDO123"/>
      <c r="DDP123"/>
      <c r="DDQ123"/>
      <c r="DDR123"/>
      <c r="DDS123"/>
      <c r="DDT123"/>
      <c r="DDU123"/>
      <c r="DDV123"/>
      <c r="DDW123"/>
      <c r="DDX123"/>
      <c r="DDY123"/>
      <c r="DDZ123"/>
      <c r="DEA123"/>
      <c r="DEB123"/>
      <c r="DEC123"/>
      <c r="DED123"/>
      <c r="DEE123"/>
      <c r="DEF123"/>
      <c r="DEG123"/>
      <c r="DEH123"/>
      <c r="DEI123"/>
      <c r="DEJ123"/>
      <c r="DEK123"/>
      <c r="DEL123"/>
      <c r="DEM123"/>
      <c r="DEN123"/>
      <c r="DEO123"/>
      <c r="DEP123"/>
      <c r="DEQ123"/>
      <c r="DER123"/>
      <c r="DES123"/>
      <c r="DET123"/>
      <c r="DEU123"/>
      <c r="DEV123"/>
      <c r="DEW123"/>
      <c r="DEX123"/>
      <c r="DEY123"/>
      <c r="DEZ123"/>
      <c r="DFA123"/>
      <c r="DFB123"/>
      <c r="DFC123"/>
      <c r="DFD123"/>
      <c r="DFE123"/>
      <c r="DFF123"/>
      <c r="DFG123"/>
      <c r="DFH123"/>
      <c r="DFI123"/>
      <c r="DFJ123"/>
      <c r="DFK123"/>
      <c r="DFL123"/>
      <c r="DFM123"/>
      <c r="DFN123"/>
      <c r="DFO123"/>
      <c r="DFP123"/>
      <c r="DFQ123"/>
      <c r="DFR123"/>
      <c r="DFS123"/>
      <c r="DFT123"/>
      <c r="DFU123"/>
      <c r="DFV123"/>
      <c r="DFW123"/>
      <c r="DFX123"/>
      <c r="DFY123"/>
      <c r="DFZ123"/>
      <c r="DGA123"/>
      <c r="DGB123"/>
      <c r="DGC123"/>
      <c r="DGD123"/>
      <c r="DGE123"/>
      <c r="DGF123"/>
      <c r="DGG123"/>
      <c r="DGH123"/>
      <c r="DGI123"/>
      <c r="DGJ123"/>
      <c r="DGK123"/>
      <c r="DGL123"/>
      <c r="DGM123"/>
      <c r="DGN123"/>
      <c r="DGO123"/>
      <c r="DGP123"/>
      <c r="DGQ123"/>
      <c r="DGR123"/>
      <c r="DGS123"/>
      <c r="DGT123"/>
      <c r="DGU123"/>
      <c r="DGV123"/>
      <c r="DGW123"/>
      <c r="DGX123"/>
      <c r="DGY123"/>
      <c r="DGZ123"/>
      <c r="DHA123"/>
      <c r="DHB123"/>
      <c r="DHC123"/>
      <c r="DHD123"/>
      <c r="DHE123"/>
      <c r="DHF123"/>
      <c r="DHG123"/>
      <c r="DHH123"/>
      <c r="DHI123"/>
      <c r="DHJ123"/>
      <c r="DHK123"/>
      <c r="DHL123"/>
      <c r="DHM123"/>
      <c r="DHN123"/>
      <c r="DHO123"/>
      <c r="DHP123"/>
      <c r="DHQ123"/>
      <c r="DHR123"/>
      <c r="DHS123"/>
      <c r="DHT123"/>
      <c r="DHU123"/>
      <c r="DHV123"/>
      <c r="DHW123"/>
      <c r="DHX123"/>
      <c r="DHY123"/>
      <c r="DHZ123"/>
      <c r="DIA123"/>
      <c r="DIB123"/>
      <c r="DIC123"/>
      <c r="DID123"/>
      <c r="DIE123"/>
      <c r="DIF123"/>
      <c r="DIG123"/>
      <c r="DIH123"/>
      <c r="DII123"/>
      <c r="DIJ123"/>
      <c r="DIK123"/>
      <c r="DIL123"/>
      <c r="DIM123"/>
      <c r="DIN123"/>
      <c r="DIO123"/>
      <c r="DIP123"/>
      <c r="DIQ123"/>
      <c r="DIR123"/>
      <c r="DIS123"/>
      <c r="DIT123"/>
      <c r="DIU123"/>
      <c r="DIV123"/>
      <c r="DIW123"/>
      <c r="DIX123"/>
      <c r="DIY123"/>
      <c r="DIZ123"/>
      <c r="DJA123"/>
      <c r="DJB123"/>
      <c r="DJC123"/>
      <c r="DJD123"/>
      <c r="DJE123"/>
      <c r="DJF123"/>
      <c r="DJG123"/>
      <c r="DJH123"/>
      <c r="DJI123"/>
      <c r="DJJ123"/>
      <c r="DJK123"/>
      <c r="DJL123"/>
      <c r="DJM123"/>
      <c r="DJN123"/>
      <c r="DJO123"/>
      <c r="DJP123"/>
      <c r="DJQ123"/>
      <c r="DJR123"/>
      <c r="DJS123"/>
      <c r="DJT123"/>
      <c r="DJU123"/>
      <c r="DJV123"/>
      <c r="DJW123"/>
      <c r="DJX123"/>
      <c r="DJY123"/>
      <c r="DJZ123"/>
      <c r="DKA123"/>
      <c r="DKB123"/>
      <c r="DKC123"/>
      <c r="DKD123"/>
      <c r="DKE123"/>
      <c r="DKF123"/>
      <c r="DKG123"/>
      <c r="DKH123"/>
      <c r="DKI123"/>
      <c r="DKJ123"/>
      <c r="DKK123"/>
      <c r="DKL123"/>
      <c r="DKM123"/>
      <c r="DKN123"/>
      <c r="DKO123"/>
      <c r="DKP123"/>
      <c r="DKQ123"/>
      <c r="DKR123"/>
      <c r="DKS123"/>
      <c r="DKT123"/>
      <c r="DKU123"/>
      <c r="DKV123"/>
      <c r="DKW123"/>
      <c r="DKX123"/>
      <c r="DKY123"/>
      <c r="DKZ123"/>
      <c r="DLA123"/>
      <c r="DLB123"/>
      <c r="DLC123"/>
      <c r="DLD123"/>
      <c r="DLE123"/>
      <c r="DLF123"/>
      <c r="DLG123"/>
      <c r="DLH123"/>
      <c r="DLI123"/>
      <c r="DLJ123"/>
      <c r="DLK123"/>
      <c r="DLL123"/>
      <c r="DLM123"/>
      <c r="DLN123"/>
      <c r="DLO123"/>
      <c r="DLP123"/>
      <c r="DLQ123"/>
      <c r="DLR123"/>
      <c r="DLS123"/>
      <c r="DLT123"/>
      <c r="DLU123"/>
      <c r="DLV123"/>
      <c r="DLW123"/>
      <c r="DLX123"/>
      <c r="DLY123"/>
      <c r="DLZ123"/>
      <c r="DMA123"/>
      <c r="DMB123"/>
      <c r="DMC123"/>
      <c r="DMD123"/>
      <c r="DME123"/>
      <c r="DMF123"/>
      <c r="DMG123"/>
      <c r="DMH123"/>
      <c r="DMI123"/>
      <c r="DMJ123"/>
      <c r="DMK123"/>
      <c r="DML123"/>
      <c r="DMM123"/>
      <c r="DMN123"/>
      <c r="DMO123"/>
      <c r="DMP123"/>
      <c r="DMQ123"/>
      <c r="DMR123"/>
      <c r="DMS123"/>
      <c r="DMT123"/>
      <c r="DMU123"/>
      <c r="DMV123"/>
      <c r="DMW123"/>
      <c r="DMX123"/>
      <c r="DMY123"/>
      <c r="DMZ123"/>
      <c r="DNA123"/>
      <c r="DNB123"/>
      <c r="DNC123"/>
      <c r="DND123"/>
      <c r="DNE123"/>
      <c r="DNF123"/>
      <c r="DNG123"/>
      <c r="DNH123"/>
      <c r="DNI123"/>
      <c r="DNJ123"/>
      <c r="DNK123"/>
      <c r="DNL123"/>
      <c r="DNM123"/>
      <c r="DNN123"/>
      <c r="DNO123"/>
      <c r="DNP123"/>
      <c r="DNQ123"/>
      <c r="DNR123"/>
      <c r="DNS123"/>
      <c r="DNT123"/>
      <c r="DNU123"/>
      <c r="DNV123"/>
      <c r="DNW123"/>
      <c r="DNX123"/>
      <c r="DNY123"/>
      <c r="DNZ123"/>
      <c r="DOA123"/>
      <c r="DOB123"/>
      <c r="DOC123"/>
      <c r="DOD123"/>
      <c r="DOE123"/>
      <c r="DOF123"/>
      <c r="DOG123"/>
      <c r="DOH123"/>
      <c r="DOI123"/>
      <c r="DOJ123"/>
      <c r="DOK123"/>
      <c r="DOL123"/>
      <c r="DOM123"/>
      <c r="DON123"/>
      <c r="DOO123"/>
      <c r="DOP123"/>
      <c r="DOQ123"/>
      <c r="DOR123"/>
      <c r="DOS123"/>
      <c r="DOT123"/>
      <c r="DOU123"/>
      <c r="DOV123"/>
      <c r="DOW123"/>
      <c r="DOX123"/>
      <c r="DOY123"/>
      <c r="DOZ123"/>
      <c r="DPA123"/>
      <c r="DPB123"/>
      <c r="DPC123"/>
      <c r="DPD123"/>
      <c r="DPE123"/>
      <c r="DPF123"/>
      <c r="DPG123"/>
      <c r="DPH123"/>
      <c r="DPI123"/>
      <c r="DPJ123"/>
      <c r="DPK123"/>
      <c r="DPL123"/>
      <c r="DPM123"/>
      <c r="DPN123"/>
      <c r="DPO123"/>
      <c r="DPP123"/>
      <c r="DPQ123"/>
      <c r="DPR123"/>
      <c r="DPS123"/>
      <c r="DPT123"/>
      <c r="DPU123"/>
      <c r="DPV123"/>
      <c r="DPW123"/>
      <c r="DPX123"/>
      <c r="DPY123"/>
      <c r="DPZ123"/>
      <c r="DQA123"/>
      <c r="DQB123"/>
      <c r="DQC123"/>
      <c r="DQD123"/>
      <c r="DQE123"/>
      <c r="DQF123"/>
      <c r="DQG123"/>
      <c r="DQH123"/>
      <c r="DQI123"/>
      <c r="DQJ123"/>
      <c r="DQK123"/>
      <c r="DQL123"/>
      <c r="DQM123"/>
      <c r="DQN123"/>
      <c r="DQO123"/>
      <c r="DQP123"/>
      <c r="DQQ123"/>
      <c r="DQR123"/>
      <c r="DQS123"/>
      <c r="DQT123"/>
      <c r="DQU123"/>
      <c r="DQV123"/>
      <c r="DQW123"/>
      <c r="DQX123"/>
      <c r="DQY123"/>
      <c r="DQZ123"/>
      <c r="DRA123"/>
      <c r="DRB123"/>
      <c r="DRC123"/>
      <c r="DRD123"/>
      <c r="DRE123"/>
      <c r="DRF123"/>
      <c r="DRG123"/>
      <c r="DRH123"/>
      <c r="DRI123"/>
      <c r="DRJ123"/>
      <c r="DRK123"/>
      <c r="DRL123"/>
      <c r="DRM123"/>
      <c r="DRN123"/>
      <c r="DRO123"/>
      <c r="DRP123"/>
      <c r="DRQ123"/>
      <c r="DRR123"/>
      <c r="DRS123"/>
      <c r="DRT123"/>
      <c r="DRU123"/>
      <c r="DRV123"/>
      <c r="DRW123"/>
      <c r="DRX123"/>
      <c r="DRY123"/>
      <c r="DRZ123"/>
      <c r="DSA123"/>
      <c r="DSB123"/>
      <c r="DSC123"/>
      <c r="DSD123"/>
      <c r="DSE123"/>
      <c r="DSF123"/>
      <c r="DSG123"/>
      <c r="DSH123"/>
      <c r="DSI123"/>
      <c r="DSJ123"/>
      <c r="DSK123"/>
      <c r="DSL123"/>
      <c r="DSM123"/>
      <c r="DSN123"/>
      <c r="DSO123"/>
      <c r="DSP123"/>
      <c r="DSQ123"/>
      <c r="DSR123"/>
      <c r="DSS123"/>
      <c r="DST123"/>
      <c r="DSU123"/>
      <c r="DSV123"/>
      <c r="DSW123"/>
      <c r="DSX123"/>
      <c r="DSY123"/>
      <c r="DSZ123"/>
      <c r="DTA123"/>
      <c r="DTB123"/>
      <c r="DTC123"/>
      <c r="DTD123"/>
      <c r="DTE123"/>
      <c r="DTF123"/>
      <c r="DTG123"/>
      <c r="DTH123"/>
      <c r="DTI123"/>
      <c r="DTJ123"/>
      <c r="DTK123"/>
      <c r="DTL123"/>
      <c r="DTM123"/>
      <c r="DTN123"/>
      <c r="DTO123"/>
      <c r="DTP123"/>
      <c r="DTQ123"/>
      <c r="DTR123"/>
      <c r="DTS123"/>
      <c r="DTT123"/>
      <c r="DTU123"/>
      <c r="DTV123"/>
      <c r="DTW123"/>
      <c r="DTX123"/>
      <c r="DTY123"/>
      <c r="DTZ123"/>
      <c r="DUA123"/>
      <c r="DUB123"/>
      <c r="DUC123"/>
      <c r="DUD123"/>
      <c r="DUE123"/>
      <c r="DUF123"/>
      <c r="DUG123"/>
      <c r="DUH123"/>
      <c r="DUI123"/>
      <c r="DUJ123"/>
      <c r="DUK123"/>
      <c r="DUL123"/>
      <c r="DUM123"/>
      <c r="DUN123"/>
      <c r="DUO123"/>
      <c r="DUP123"/>
      <c r="DUQ123"/>
      <c r="DUR123"/>
      <c r="DUS123"/>
      <c r="DUT123"/>
      <c r="DUU123"/>
      <c r="DUV123"/>
      <c r="DUW123"/>
      <c r="DUX123"/>
      <c r="DUY123"/>
      <c r="DUZ123"/>
      <c r="DVA123"/>
      <c r="DVB123"/>
      <c r="DVC123"/>
      <c r="DVD123"/>
      <c r="DVE123"/>
      <c r="DVF123"/>
      <c r="DVG123"/>
      <c r="DVH123"/>
      <c r="DVI123"/>
      <c r="DVJ123"/>
      <c r="DVK123"/>
      <c r="DVL123"/>
      <c r="DVM123"/>
      <c r="DVN123"/>
      <c r="DVO123"/>
      <c r="DVP123"/>
      <c r="DVQ123"/>
      <c r="DVR123"/>
      <c r="DVS123"/>
      <c r="DVT123"/>
      <c r="DVU123"/>
      <c r="DVV123"/>
      <c r="DVW123"/>
      <c r="DVX123"/>
      <c r="DVY123"/>
      <c r="DVZ123"/>
      <c r="DWA123"/>
      <c r="DWB123"/>
      <c r="DWC123"/>
      <c r="DWD123"/>
      <c r="DWE123"/>
      <c r="DWF123"/>
      <c r="DWG123"/>
      <c r="DWH123"/>
      <c r="DWI123"/>
      <c r="DWJ123"/>
      <c r="DWK123"/>
      <c r="DWL123"/>
      <c r="DWM123"/>
      <c r="DWN123"/>
      <c r="DWO123"/>
      <c r="DWP123"/>
      <c r="DWQ123"/>
      <c r="DWR123"/>
      <c r="DWS123"/>
      <c r="DWT123"/>
      <c r="DWU123"/>
      <c r="DWV123"/>
      <c r="DWW123"/>
      <c r="DWX123"/>
      <c r="DWY123"/>
      <c r="DWZ123"/>
      <c r="DXA123"/>
      <c r="DXB123"/>
      <c r="DXC123"/>
      <c r="DXD123"/>
      <c r="DXE123"/>
      <c r="DXF123"/>
      <c r="DXG123"/>
      <c r="DXH123"/>
      <c r="DXI123"/>
      <c r="DXJ123"/>
      <c r="DXK123"/>
      <c r="DXL123"/>
      <c r="DXM123"/>
      <c r="DXN123"/>
      <c r="DXO123"/>
      <c r="DXP123"/>
      <c r="DXQ123"/>
      <c r="DXR123"/>
      <c r="DXS123"/>
      <c r="DXT123"/>
      <c r="DXU123"/>
      <c r="DXV123"/>
      <c r="DXW123"/>
      <c r="DXX123"/>
      <c r="DXY123"/>
      <c r="DXZ123"/>
      <c r="DYA123"/>
      <c r="DYB123"/>
      <c r="DYC123"/>
      <c r="DYD123"/>
      <c r="DYE123"/>
      <c r="DYF123"/>
      <c r="DYG123"/>
      <c r="DYH123"/>
      <c r="DYI123"/>
      <c r="DYJ123"/>
      <c r="DYK123"/>
      <c r="DYL123"/>
      <c r="DYM123"/>
      <c r="DYN123"/>
      <c r="DYO123"/>
      <c r="DYP123"/>
      <c r="DYQ123"/>
      <c r="DYR123"/>
      <c r="DYS123"/>
      <c r="DYT123"/>
      <c r="DYU123"/>
      <c r="DYV123"/>
      <c r="DYW123"/>
      <c r="DYX123"/>
      <c r="DYY123"/>
      <c r="DYZ123"/>
      <c r="DZA123"/>
      <c r="DZB123"/>
      <c r="DZC123"/>
      <c r="DZD123"/>
      <c r="DZE123"/>
      <c r="DZF123"/>
      <c r="DZG123"/>
      <c r="DZH123"/>
      <c r="DZI123"/>
      <c r="DZJ123"/>
      <c r="DZK123"/>
      <c r="DZL123"/>
      <c r="DZM123"/>
      <c r="DZN123"/>
      <c r="DZO123"/>
      <c r="DZP123"/>
      <c r="DZQ123"/>
      <c r="DZR123"/>
      <c r="DZS123"/>
      <c r="DZT123"/>
      <c r="DZU123"/>
      <c r="DZV123"/>
      <c r="DZW123"/>
      <c r="DZX123"/>
      <c r="DZY123"/>
      <c r="DZZ123"/>
      <c r="EAA123"/>
      <c r="EAB123"/>
      <c r="EAC123"/>
      <c r="EAD123"/>
      <c r="EAE123"/>
      <c r="EAF123"/>
      <c r="EAG123"/>
      <c r="EAH123"/>
      <c r="EAI123"/>
      <c r="EAJ123"/>
      <c r="EAK123"/>
      <c r="EAL123"/>
      <c r="EAM123"/>
      <c r="EAN123"/>
      <c r="EAO123"/>
      <c r="EAP123"/>
      <c r="EAQ123"/>
      <c r="EAR123"/>
      <c r="EAS123"/>
      <c r="EAT123"/>
      <c r="EAU123"/>
      <c r="EAV123"/>
      <c r="EAW123"/>
      <c r="EAX123"/>
      <c r="EAY123"/>
      <c r="EAZ123"/>
      <c r="EBA123"/>
      <c r="EBB123"/>
      <c r="EBC123"/>
      <c r="EBD123"/>
      <c r="EBE123"/>
      <c r="EBF123"/>
      <c r="EBG123"/>
      <c r="EBH123"/>
      <c r="EBI123"/>
      <c r="EBJ123"/>
      <c r="EBK123"/>
      <c r="EBL123"/>
      <c r="EBM123"/>
      <c r="EBN123"/>
      <c r="EBO123"/>
      <c r="EBP123"/>
      <c r="EBQ123"/>
      <c r="EBR123"/>
      <c r="EBS123"/>
      <c r="EBT123"/>
      <c r="EBU123"/>
      <c r="EBV123"/>
      <c r="EBW123"/>
      <c r="EBX123"/>
      <c r="EBY123"/>
      <c r="EBZ123"/>
      <c r="ECA123"/>
      <c r="ECB123"/>
      <c r="ECC123"/>
      <c r="ECD123"/>
      <c r="ECE123"/>
      <c r="ECF123"/>
      <c r="ECG123"/>
      <c r="ECH123"/>
      <c r="ECI123"/>
      <c r="ECJ123"/>
      <c r="ECK123"/>
      <c r="ECL123"/>
      <c r="ECM123"/>
      <c r="ECN123"/>
      <c r="ECO123"/>
      <c r="ECP123"/>
      <c r="ECQ123"/>
      <c r="ECR123"/>
      <c r="ECS123"/>
      <c r="ECT123"/>
      <c r="ECU123"/>
      <c r="ECV123"/>
      <c r="ECW123"/>
      <c r="ECX123"/>
      <c r="ECY123"/>
      <c r="ECZ123"/>
      <c r="EDA123"/>
      <c r="EDB123"/>
      <c r="EDC123"/>
      <c r="EDD123"/>
      <c r="EDE123"/>
      <c r="EDF123"/>
      <c r="EDG123"/>
      <c r="EDH123"/>
      <c r="EDI123"/>
      <c r="EDJ123"/>
      <c r="EDK123"/>
      <c r="EDL123"/>
      <c r="EDM123"/>
      <c r="EDN123"/>
      <c r="EDO123"/>
      <c r="EDP123"/>
      <c r="EDQ123"/>
      <c r="EDR123"/>
      <c r="EDS123"/>
      <c r="EDT123"/>
      <c r="EDU123"/>
      <c r="EDV123"/>
      <c r="EDW123"/>
      <c r="EDX123"/>
      <c r="EDY123"/>
      <c r="EDZ123"/>
      <c r="EEA123"/>
      <c r="EEB123"/>
      <c r="EEC123"/>
      <c r="EED123"/>
      <c r="EEE123"/>
      <c r="EEF123"/>
      <c r="EEG123"/>
      <c r="EEH123"/>
      <c r="EEI123"/>
      <c r="EEJ123"/>
      <c r="EEK123"/>
      <c r="EEL123"/>
      <c r="EEM123"/>
      <c r="EEN123"/>
      <c r="EEO123"/>
      <c r="EEP123"/>
      <c r="EEQ123"/>
      <c r="EER123"/>
      <c r="EES123"/>
      <c r="EET123"/>
      <c r="EEU123"/>
      <c r="EEV123"/>
      <c r="EEW123"/>
      <c r="EEX123"/>
      <c r="EEY123"/>
      <c r="EEZ123"/>
      <c r="EFA123"/>
      <c r="EFB123"/>
      <c r="EFC123"/>
      <c r="EFD123"/>
      <c r="EFE123"/>
      <c r="EFF123"/>
      <c r="EFG123"/>
      <c r="EFH123"/>
      <c r="EFI123"/>
      <c r="EFJ123"/>
      <c r="EFK123"/>
      <c r="EFL123"/>
      <c r="EFM123"/>
      <c r="EFN123"/>
      <c r="EFO123"/>
      <c r="EFP123"/>
      <c r="EFQ123"/>
      <c r="EFR123"/>
      <c r="EFS123"/>
      <c r="EFT123"/>
      <c r="EFU123"/>
      <c r="EFV123"/>
      <c r="EFW123"/>
      <c r="EFX123"/>
      <c r="EFY123"/>
      <c r="EFZ123"/>
      <c r="EGA123"/>
      <c r="EGB123"/>
      <c r="EGC123"/>
      <c r="EGD123"/>
      <c r="EGE123"/>
      <c r="EGF123"/>
      <c r="EGG123"/>
      <c r="EGH123"/>
      <c r="EGI123"/>
      <c r="EGJ123"/>
      <c r="EGK123"/>
      <c r="EGL123"/>
      <c r="EGM123"/>
      <c r="EGN123"/>
      <c r="EGO123"/>
      <c r="EGP123"/>
      <c r="EGQ123"/>
      <c r="EGR123"/>
      <c r="EGS123"/>
      <c r="EGT123"/>
      <c r="EGU123"/>
      <c r="EGV123"/>
      <c r="EGW123"/>
      <c r="EGX123"/>
      <c r="EGY123"/>
      <c r="EGZ123"/>
      <c r="EHA123"/>
      <c r="EHB123"/>
      <c r="EHC123"/>
      <c r="EHD123"/>
      <c r="EHE123"/>
      <c r="EHF123"/>
      <c r="EHG123"/>
      <c r="EHH123"/>
      <c r="EHI123"/>
      <c r="EHJ123"/>
      <c r="EHK123"/>
      <c r="EHL123"/>
      <c r="EHM123"/>
      <c r="EHN123"/>
      <c r="EHO123"/>
      <c r="EHP123"/>
      <c r="EHQ123"/>
      <c r="EHR123"/>
      <c r="EHS123"/>
      <c r="EHT123"/>
      <c r="EHU123"/>
      <c r="EHV123"/>
      <c r="EHW123"/>
      <c r="EHX123"/>
      <c r="EHY123"/>
      <c r="EHZ123"/>
      <c r="EIA123"/>
      <c r="EIB123"/>
      <c r="EIC123"/>
      <c r="EID123"/>
      <c r="EIE123"/>
      <c r="EIF123"/>
      <c r="EIG123"/>
      <c r="EIH123"/>
      <c r="EII123"/>
      <c r="EIJ123"/>
      <c r="EIK123"/>
      <c r="EIL123"/>
      <c r="EIM123"/>
      <c r="EIN123"/>
      <c r="EIO123"/>
      <c r="EIP123"/>
      <c r="EIQ123"/>
      <c r="EIR123"/>
      <c r="EIS123"/>
      <c r="EIT123"/>
      <c r="EIU123"/>
      <c r="EIV123"/>
      <c r="EIW123"/>
      <c r="EIX123"/>
      <c r="EIY123"/>
      <c r="EIZ123"/>
      <c r="EJA123"/>
      <c r="EJB123"/>
      <c r="EJC123"/>
      <c r="EJD123"/>
      <c r="EJE123"/>
      <c r="EJF123"/>
      <c r="EJG123"/>
      <c r="EJH123"/>
      <c r="EJI123"/>
      <c r="EJJ123"/>
      <c r="EJK123"/>
      <c r="EJL123"/>
      <c r="EJM123"/>
      <c r="EJN123"/>
      <c r="EJO123"/>
      <c r="EJP123"/>
      <c r="EJQ123"/>
      <c r="EJR123"/>
      <c r="EJS123"/>
      <c r="EJT123"/>
      <c r="EJU123"/>
      <c r="EJV123"/>
      <c r="EJW123"/>
      <c r="EJX123"/>
      <c r="EJY123"/>
      <c r="EJZ123"/>
      <c r="EKA123"/>
      <c r="EKB123"/>
      <c r="EKC123"/>
      <c r="EKD123"/>
      <c r="EKE123"/>
      <c r="EKF123"/>
      <c r="EKG123"/>
      <c r="EKH123"/>
      <c r="EKI123"/>
      <c r="EKJ123"/>
      <c r="EKK123"/>
      <c r="EKL123"/>
      <c r="EKM123"/>
      <c r="EKN123"/>
      <c r="EKO123"/>
      <c r="EKP123"/>
      <c r="EKQ123"/>
      <c r="EKR123"/>
      <c r="EKS123"/>
      <c r="EKT123"/>
      <c r="EKU123"/>
      <c r="EKV123"/>
      <c r="EKW123"/>
      <c r="EKX123"/>
      <c r="EKY123"/>
      <c r="EKZ123"/>
      <c r="ELA123"/>
      <c r="ELB123"/>
      <c r="ELC123"/>
      <c r="ELD123"/>
      <c r="ELE123"/>
      <c r="ELF123"/>
      <c r="ELG123"/>
      <c r="ELH123"/>
      <c r="ELI123"/>
      <c r="ELJ123"/>
      <c r="ELK123"/>
      <c r="ELL123"/>
      <c r="ELM123"/>
      <c r="ELN123"/>
      <c r="ELO123"/>
      <c r="ELP123"/>
      <c r="ELQ123"/>
      <c r="ELR123"/>
      <c r="ELS123"/>
      <c r="ELT123"/>
      <c r="ELU123"/>
      <c r="ELV123"/>
      <c r="ELW123"/>
      <c r="ELX123"/>
      <c r="ELY123"/>
      <c r="ELZ123"/>
      <c r="EMA123"/>
      <c r="EMB123"/>
      <c r="EMC123"/>
      <c r="EMD123"/>
      <c r="EME123"/>
      <c r="EMF123"/>
      <c r="EMG123"/>
      <c r="EMH123"/>
      <c r="EMI123"/>
      <c r="EMJ123"/>
      <c r="EMK123"/>
      <c r="EML123"/>
      <c r="EMM123"/>
      <c r="EMN123"/>
      <c r="EMO123"/>
      <c r="EMP123"/>
      <c r="EMQ123"/>
      <c r="EMR123"/>
      <c r="EMS123"/>
      <c r="EMT123"/>
      <c r="EMU123"/>
      <c r="EMV123"/>
      <c r="EMW123"/>
      <c r="EMX123"/>
      <c r="EMY123"/>
      <c r="EMZ123"/>
      <c r="ENA123"/>
      <c r="ENB123"/>
      <c r="ENC123"/>
      <c r="END123"/>
      <c r="ENE123"/>
      <c r="ENF123"/>
      <c r="ENG123"/>
      <c r="ENH123"/>
      <c r="ENI123"/>
      <c r="ENJ123"/>
      <c r="ENK123"/>
      <c r="ENL123"/>
      <c r="ENM123"/>
      <c r="ENN123"/>
      <c r="ENO123"/>
      <c r="ENP123"/>
      <c r="ENQ123"/>
      <c r="ENR123"/>
      <c r="ENS123"/>
      <c r="ENT123"/>
      <c r="ENU123"/>
      <c r="ENV123"/>
      <c r="ENW123"/>
      <c r="ENX123"/>
      <c r="ENY123"/>
      <c r="ENZ123"/>
      <c r="EOA123"/>
      <c r="EOB123"/>
      <c r="EOC123"/>
      <c r="EOD123"/>
      <c r="EOE123"/>
      <c r="EOF123"/>
      <c r="EOG123"/>
      <c r="EOH123"/>
      <c r="EOI123"/>
      <c r="EOJ123"/>
      <c r="EOK123"/>
      <c r="EOL123"/>
      <c r="EOM123"/>
      <c r="EON123"/>
      <c r="EOO123"/>
      <c r="EOP123"/>
      <c r="EOQ123"/>
      <c r="EOR123"/>
      <c r="EOS123"/>
      <c r="EOT123"/>
      <c r="EOU123"/>
      <c r="EOV123"/>
      <c r="EOW123"/>
      <c r="EOX123"/>
      <c r="EOY123"/>
      <c r="EOZ123"/>
      <c r="EPA123"/>
      <c r="EPB123"/>
      <c r="EPC123"/>
      <c r="EPD123"/>
      <c r="EPE123"/>
      <c r="EPF123"/>
      <c r="EPG123"/>
      <c r="EPH123"/>
      <c r="EPI123"/>
      <c r="EPJ123"/>
      <c r="EPK123"/>
      <c r="EPL123"/>
      <c r="EPM123"/>
      <c r="EPN123"/>
      <c r="EPO123"/>
      <c r="EPP123"/>
      <c r="EPQ123"/>
      <c r="EPR123"/>
      <c r="EPS123"/>
      <c r="EPT123"/>
      <c r="EPU123"/>
      <c r="EPV123"/>
      <c r="EPW123"/>
      <c r="EPX123"/>
      <c r="EPY123"/>
      <c r="EPZ123"/>
      <c r="EQA123"/>
      <c r="EQB123"/>
      <c r="EQC123"/>
      <c r="EQD123"/>
      <c r="EQE123"/>
      <c r="EQF123"/>
      <c r="EQG123"/>
      <c r="EQH123"/>
      <c r="EQI123"/>
      <c r="EQJ123"/>
      <c r="EQK123"/>
      <c r="EQL123"/>
      <c r="EQM123"/>
      <c r="EQN123"/>
      <c r="EQO123"/>
      <c r="EQP123"/>
      <c r="EQQ123"/>
      <c r="EQR123"/>
      <c r="EQS123"/>
      <c r="EQT123"/>
      <c r="EQU123"/>
      <c r="EQV123"/>
      <c r="EQW123"/>
      <c r="EQX123"/>
      <c r="EQY123"/>
      <c r="EQZ123"/>
      <c r="ERA123"/>
      <c r="ERB123"/>
      <c r="ERC123"/>
      <c r="ERD123"/>
      <c r="ERE123"/>
      <c r="ERF123"/>
      <c r="ERG123"/>
      <c r="ERH123"/>
      <c r="ERI123"/>
      <c r="ERJ123"/>
      <c r="ERK123"/>
      <c r="ERL123"/>
      <c r="ERM123"/>
      <c r="ERN123"/>
      <c r="ERO123"/>
      <c r="ERP123"/>
      <c r="ERQ123"/>
      <c r="ERR123"/>
      <c r="ERS123"/>
      <c r="ERT123"/>
      <c r="ERU123"/>
      <c r="ERV123"/>
      <c r="ERW123"/>
      <c r="ERX123"/>
      <c r="ERY123"/>
      <c r="ERZ123"/>
      <c r="ESA123"/>
      <c r="ESB123"/>
      <c r="ESC123"/>
      <c r="ESD123"/>
      <c r="ESE123"/>
      <c r="ESF123"/>
      <c r="ESG123"/>
      <c r="ESH123"/>
      <c r="ESI123"/>
      <c r="ESJ123"/>
      <c r="ESK123"/>
      <c r="ESL123"/>
      <c r="ESM123"/>
      <c r="ESN123"/>
      <c r="ESO123"/>
      <c r="ESP123"/>
      <c r="ESQ123"/>
      <c r="ESR123"/>
      <c r="ESS123"/>
      <c r="EST123"/>
      <c r="ESU123"/>
      <c r="ESV123"/>
      <c r="ESW123"/>
      <c r="ESX123"/>
      <c r="ESY123"/>
      <c r="ESZ123"/>
      <c r="ETA123"/>
      <c r="ETB123"/>
      <c r="ETC123"/>
      <c r="ETD123"/>
      <c r="ETE123"/>
      <c r="ETF123"/>
      <c r="ETG123"/>
      <c r="ETH123"/>
      <c r="ETI123"/>
      <c r="ETJ123"/>
      <c r="ETK123"/>
      <c r="ETL123"/>
      <c r="ETM123"/>
      <c r="ETN123"/>
      <c r="ETO123"/>
      <c r="ETP123"/>
      <c r="ETQ123"/>
      <c r="ETR123"/>
      <c r="ETS123"/>
      <c r="ETT123"/>
      <c r="ETU123"/>
      <c r="ETV123"/>
      <c r="ETW123"/>
      <c r="ETX123"/>
      <c r="ETY123"/>
      <c r="ETZ123"/>
      <c r="EUA123"/>
      <c r="EUB123"/>
      <c r="EUC123"/>
      <c r="EUD123"/>
      <c r="EUE123"/>
      <c r="EUF123"/>
      <c r="EUG123"/>
      <c r="EUH123"/>
      <c r="EUI123"/>
      <c r="EUJ123"/>
      <c r="EUK123"/>
      <c r="EUL123"/>
      <c r="EUM123"/>
      <c r="EUN123"/>
      <c r="EUO123"/>
      <c r="EUP123"/>
      <c r="EUQ123"/>
      <c r="EUR123"/>
      <c r="EUS123"/>
      <c r="EUT123"/>
      <c r="EUU123"/>
      <c r="EUV123"/>
      <c r="EUW123"/>
      <c r="EUX123"/>
      <c r="EUY123"/>
      <c r="EUZ123"/>
      <c r="EVA123"/>
      <c r="EVB123"/>
      <c r="EVC123"/>
      <c r="EVD123"/>
      <c r="EVE123"/>
      <c r="EVF123"/>
      <c r="EVG123"/>
      <c r="EVH123"/>
      <c r="EVI123"/>
      <c r="EVJ123"/>
      <c r="EVK123"/>
      <c r="EVL123"/>
      <c r="EVM123"/>
      <c r="EVN123"/>
      <c r="EVO123"/>
      <c r="EVP123"/>
      <c r="EVQ123"/>
      <c r="EVR123"/>
      <c r="EVS123"/>
      <c r="EVT123"/>
      <c r="EVU123"/>
      <c r="EVV123"/>
      <c r="EVW123"/>
      <c r="EVX123"/>
      <c r="EVY123"/>
      <c r="EVZ123"/>
      <c r="EWA123"/>
      <c r="EWB123"/>
      <c r="EWC123"/>
      <c r="EWD123"/>
      <c r="EWE123"/>
      <c r="EWF123"/>
      <c r="EWG123"/>
      <c r="EWH123"/>
      <c r="EWI123"/>
      <c r="EWJ123"/>
      <c r="EWK123"/>
      <c r="EWL123"/>
      <c r="EWM123"/>
      <c r="EWN123"/>
      <c r="EWO123"/>
      <c r="EWP123"/>
      <c r="EWQ123"/>
      <c r="EWR123"/>
      <c r="EWS123"/>
      <c r="EWT123"/>
      <c r="EWU123"/>
      <c r="EWV123"/>
      <c r="EWW123"/>
      <c r="EWX123"/>
      <c r="EWY123"/>
      <c r="EWZ123"/>
      <c r="EXA123"/>
      <c r="EXB123"/>
      <c r="EXC123"/>
      <c r="EXD123"/>
      <c r="EXE123"/>
      <c r="EXF123"/>
      <c r="EXG123"/>
      <c r="EXH123"/>
      <c r="EXI123"/>
      <c r="EXJ123"/>
      <c r="EXK123"/>
      <c r="EXL123"/>
      <c r="EXM123"/>
      <c r="EXN123"/>
      <c r="EXO123"/>
      <c r="EXP123"/>
      <c r="EXQ123"/>
      <c r="EXR123"/>
      <c r="EXS123"/>
      <c r="EXT123"/>
      <c r="EXU123"/>
      <c r="EXV123"/>
      <c r="EXW123"/>
      <c r="EXX123"/>
      <c r="EXY123"/>
      <c r="EXZ123"/>
      <c r="EYA123"/>
      <c r="EYB123"/>
      <c r="EYC123"/>
      <c r="EYD123"/>
      <c r="EYE123"/>
      <c r="EYF123"/>
      <c r="EYG123"/>
      <c r="EYH123"/>
      <c r="EYI123"/>
      <c r="EYJ123"/>
      <c r="EYK123"/>
      <c r="EYL123"/>
      <c r="EYM123"/>
      <c r="EYN123"/>
      <c r="EYO123"/>
      <c r="EYP123"/>
      <c r="EYQ123"/>
      <c r="EYR123"/>
      <c r="EYS123"/>
      <c r="EYT123"/>
      <c r="EYU123"/>
      <c r="EYV123"/>
      <c r="EYW123"/>
      <c r="EYX123"/>
      <c r="EYY123"/>
      <c r="EYZ123"/>
      <c r="EZA123"/>
      <c r="EZB123"/>
      <c r="EZC123"/>
      <c r="EZD123"/>
      <c r="EZE123"/>
      <c r="EZF123"/>
      <c r="EZG123"/>
      <c r="EZH123"/>
      <c r="EZI123"/>
      <c r="EZJ123"/>
      <c r="EZK123"/>
      <c r="EZL123"/>
      <c r="EZM123"/>
      <c r="EZN123"/>
      <c r="EZO123"/>
      <c r="EZP123"/>
      <c r="EZQ123"/>
      <c r="EZR123"/>
      <c r="EZS123"/>
      <c r="EZT123"/>
      <c r="EZU123"/>
      <c r="EZV123"/>
      <c r="EZW123"/>
      <c r="EZX123"/>
      <c r="EZY123"/>
      <c r="EZZ123"/>
      <c r="FAA123"/>
      <c r="FAB123"/>
      <c r="FAC123"/>
      <c r="FAD123"/>
      <c r="FAE123"/>
      <c r="FAF123"/>
      <c r="FAG123"/>
      <c r="FAH123"/>
      <c r="FAI123"/>
      <c r="FAJ123"/>
      <c r="FAK123"/>
      <c r="FAL123"/>
      <c r="FAM123"/>
      <c r="FAN123"/>
      <c r="FAO123"/>
      <c r="FAP123"/>
      <c r="FAQ123"/>
      <c r="FAR123"/>
      <c r="FAS123"/>
      <c r="FAT123"/>
      <c r="FAU123"/>
      <c r="FAV123"/>
      <c r="FAW123"/>
      <c r="FAX123"/>
      <c r="FAY123"/>
      <c r="FAZ123"/>
      <c r="FBA123"/>
      <c r="FBB123"/>
      <c r="FBC123"/>
      <c r="FBD123"/>
      <c r="FBE123"/>
      <c r="FBF123"/>
      <c r="FBG123"/>
      <c r="FBH123"/>
      <c r="FBI123"/>
      <c r="FBJ123"/>
      <c r="FBK123"/>
      <c r="FBL123"/>
      <c r="FBM123"/>
      <c r="FBN123"/>
      <c r="FBO123"/>
      <c r="FBP123"/>
      <c r="FBQ123"/>
      <c r="FBR123"/>
      <c r="FBS123"/>
      <c r="FBT123"/>
      <c r="FBU123"/>
      <c r="FBV123"/>
      <c r="FBW123"/>
      <c r="FBX123"/>
      <c r="FBY123"/>
      <c r="FBZ123"/>
      <c r="FCA123"/>
      <c r="FCB123"/>
      <c r="FCC123"/>
      <c r="FCD123"/>
      <c r="FCE123"/>
      <c r="FCF123"/>
      <c r="FCG123"/>
      <c r="FCH123"/>
      <c r="FCI123"/>
      <c r="FCJ123"/>
      <c r="FCK123"/>
      <c r="FCL123"/>
      <c r="FCM123"/>
      <c r="FCN123"/>
      <c r="FCO123"/>
      <c r="FCP123"/>
      <c r="FCQ123"/>
      <c r="FCR123"/>
      <c r="FCS123"/>
      <c r="FCT123"/>
      <c r="FCU123"/>
      <c r="FCV123"/>
      <c r="FCW123"/>
      <c r="FCX123"/>
      <c r="FCY123"/>
      <c r="FCZ123"/>
      <c r="FDA123"/>
      <c r="FDB123"/>
      <c r="FDC123"/>
      <c r="FDD123"/>
      <c r="FDE123"/>
      <c r="FDF123"/>
      <c r="FDG123"/>
      <c r="FDH123"/>
      <c r="FDI123"/>
      <c r="FDJ123"/>
      <c r="FDK123"/>
      <c r="FDL123"/>
      <c r="FDM123"/>
      <c r="FDN123"/>
      <c r="FDO123"/>
      <c r="FDP123"/>
      <c r="FDQ123"/>
      <c r="FDR123"/>
      <c r="FDS123"/>
      <c r="FDT123"/>
      <c r="FDU123"/>
      <c r="FDV123"/>
      <c r="FDW123"/>
      <c r="FDX123"/>
      <c r="FDY123"/>
      <c r="FDZ123"/>
      <c r="FEA123"/>
      <c r="FEB123"/>
      <c r="FEC123"/>
      <c r="FED123"/>
      <c r="FEE123"/>
      <c r="FEF123"/>
      <c r="FEG123"/>
      <c r="FEH123"/>
      <c r="FEI123"/>
      <c r="FEJ123"/>
      <c r="FEK123"/>
      <c r="FEL123"/>
      <c r="FEM123"/>
      <c r="FEN123"/>
      <c r="FEO123"/>
      <c r="FEP123"/>
      <c r="FEQ123"/>
      <c r="FER123"/>
      <c r="FES123"/>
      <c r="FET123"/>
      <c r="FEU123"/>
      <c r="FEV123"/>
      <c r="FEW123"/>
      <c r="FEX123"/>
      <c r="FEY123"/>
      <c r="FEZ123"/>
      <c r="FFA123"/>
      <c r="FFB123"/>
      <c r="FFC123"/>
      <c r="FFD123"/>
      <c r="FFE123"/>
      <c r="FFF123"/>
      <c r="FFG123"/>
      <c r="FFH123"/>
      <c r="FFI123"/>
      <c r="FFJ123"/>
      <c r="FFK123"/>
      <c r="FFL123"/>
      <c r="FFM123"/>
      <c r="FFN123"/>
      <c r="FFO123"/>
      <c r="FFP123"/>
      <c r="FFQ123"/>
      <c r="FFR123"/>
      <c r="FFS123"/>
      <c r="FFT123"/>
      <c r="FFU123"/>
      <c r="FFV123"/>
      <c r="FFW123"/>
      <c r="FFX123"/>
      <c r="FFY123"/>
      <c r="FFZ123"/>
      <c r="FGA123"/>
      <c r="FGB123"/>
      <c r="FGC123"/>
      <c r="FGD123"/>
      <c r="FGE123"/>
      <c r="FGF123"/>
      <c r="FGG123"/>
      <c r="FGH123"/>
      <c r="FGI123"/>
      <c r="FGJ123"/>
      <c r="FGK123"/>
      <c r="FGL123"/>
      <c r="FGM123"/>
      <c r="FGN123"/>
      <c r="FGO123"/>
      <c r="FGP123"/>
      <c r="FGQ123"/>
      <c r="FGR123"/>
      <c r="FGS123"/>
      <c r="FGT123"/>
      <c r="FGU123"/>
      <c r="FGV123"/>
      <c r="FGW123"/>
      <c r="FGX123"/>
      <c r="FGY123"/>
      <c r="FGZ123"/>
      <c r="FHA123"/>
      <c r="FHB123"/>
      <c r="FHC123"/>
      <c r="FHD123"/>
      <c r="FHE123"/>
      <c r="FHF123"/>
      <c r="FHG123"/>
      <c r="FHH123"/>
      <c r="FHI123"/>
      <c r="FHJ123"/>
      <c r="FHK123"/>
      <c r="FHL123"/>
      <c r="FHM123"/>
      <c r="FHN123"/>
      <c r="FHO123"/>
      <c r="FHP123"/>
      <c r="FHQ123"/>
      <c r="FHR123"/>
      <c r="FHS123"/>
      <c r="FHT123"/>
      <c r="FHU123"/>
      <c r="FHV123"/>
      <c r="FHW123"/>
      <c r="FHX123"/>
      <c r="FHY123"/>
      <c r="FHZ123"/>
      <c r="FIA123"/>
      <c r="FIB123"/>
      <c r="FIC123"/>
      <c r="FID123"/>
      <c r="FIE123"/>
      <c r="FIF123"/>
      <c r="FIG123"/>
      <c r="FIH123"/>
      <c r="FII123"/>
      <c r="FIJ123"/>
      <c r="FIK123"/>
      <c r="FIL123"/>
      <c r="FIM123"/>
      <c r="FIN123"/>
      <c r="FIO123"/>
      <c r="FIP123"/>
      <c r="FIQ123"/>
      <c r="FIR123"/>
      <c r="FIS123"/>
      <c r="FIT123"/>
      <c r="FIU123"/>
      <c r="FIV123"/>
      <c r="FIW123"/>
      <c r="FIX123"/>
      <c r="FIY123"/>
      <c r="FIZ123"/>
      <c r="FJA123"/>
      <c r="FJB123"/>
      <c r="FJC123"/>
      <c r="FJD123"/>
      <c r="FJE123"/>
      <c r="FJF123"/>
      <c r="FJG123"/>
      <c r="FJH123"/>
      <c r="FJI123"/>
      <c r="FJJ123"/>
      <c r="FJK123"/>
      <c r="FJL123"/>
      <c r="FJM123"/>
      <c r="FJN123"/>
      <c r="FJO123"/>
      <c r="FJP123"/>
      <c r="FJQ123"/>
      <c r="FJR123"/>
      <c r="FJS123"/>
      <c r="FJT123"/>
      <c r="FJU123"/>
      <c r="FJV123"/>
      <c r="FJW123"/>
      <c r="FJX123"/>
      <c r="FJY123"/>
      <c r="FJZ123"/>
      <c r="FKA123"/>
      <c r="FKB123"/>
      <c r="FKC123"/>
      <c r="FKD123"/>
      <c r="FKE123"/>
      <c r="FKF123"/>
      <c r="FKG123"/>
      <c r="FKH123"/>
      <c r="FKI123"/>
      <c r="FKJ123"/>
      <c r="FKK123"/>
      <c r="FKL123"/>
      <c r="FKM123"/>
      <c r="FKN123"/>
      <c r="FKO123"/>
      <c r="FKP123"/>
      <c r="FKQ123"/>
      <c r="FKR123"/>
      <c r="FKS123"/>
      <c r="FKT123"/>
      <c r="FKU123"/>
      <c r="FKV123"/>
      <c r="FKW123"/>
      <c r="FKX123"/>
      <c r="FKY123"/>
      <c r="FKZ123"/>
      <c r="FLA123"/>
      <c r="FLB123"/>
      <c r="FLC123"/>
      <c r="FLD123"/>
      <c r="FLE123"/>
      <c r="FLF123"/>
      <c r="FLG123"/>
      <c r="FLH123"/>
      <c r="FLI123"/>
      <c r="FLJ123"/>
      <c r="FLK123"/>
      <c r="FLL123"/>
      <c r="FLM123"/>
      <c r="FLN123"/>
      <c r="FLO123"/>
      <c r="FLP123"/>
      <c r="FLQ123"/>
      <c r="FLR123"/>
      <c r="FLS123"/>
      <c r="FLT123"/>
      <c r="FLU123"/>
      <c r="FLV123"/>
      <c r="FLW123"/>
      <c r="FLX123"/>
      <c r="FLY123"/>
      <c r="FLZ123"/>
      <c r="FMA123"/>
      <c r="FMB123"/>
      <c r="FMC123"/>
      <c r="FMD123"/>
      <c r="FME123"/>
      <c r="FMF123"/>
      <c r="FMG123"/>
      <c r="FMH123"/>
      <c r="FMI123"/>
      <c r="FMJ123"/>
      <c r="FMK123"/>
      <c r="FML123"/>
      <c r="FMM123"/>
      <c r="FMN123"/>
      <c r="FMO123"/>
      <c r="FMP123"/>
      <c r="FMQ123"/>
      <c r="FMR123"/>
      <c r="FMS123"/>
      <c r="FMT123"/>
      <c r="FMU123"/>
      <c r="FMV123"/>
      <c r="FMW123"/>
      <c r="FMX123"/>
      <c r="FMY123"/>
      <c r="FMZ123"/>
      <c r="FNA123"/>
      <c r="FNB123"/>
      <c r="FNC123"/>
      <c r="FND123"/>
      <c r="FNE123"/>
      <c r="FNF123"/>
      <c r="FNG123"/>
      <c r="FNH123"/>
      <c r="FNI123"/>
      <c r="FNJ123"/>
      <c r="FNK123"/>
      <c r="FNL123"/>
      <c r="FNM123"/>
      <c r="FNN123"/>
      <c r="FNO123"/>
      <c r="FNP123"/>
      <c r="FNQ123"/>
      <c r="FNR123"/>
      <c r="FNS123"/>
      <c r="FNT123"/>
      <c r="FNU123"/>
      <c r="FNV123"/>
      <c r="FNW123"/>
      <c r="FNX123"/>
      <c r="FNY123"/>
      <c r="FNZ123"/>
      <c r="FOA123"/>
      <c r="FOB123"/>
      <c r="FOC123"/>
      <c r="FOD123"/>
      <c r="FOE123"/>
      <c r="FOF123"/>
      <c r="FOG123"/>
      <c r="FOH123"/>
      <c r="FOI123"/>
      <c r="FOJ123"/>
      <c r="FOK123"/>
      <c r="FOL123"/>
      <c r="FOM123"/>
      <c r="FON123"/>
      <c r="FOO123"/>
      <c r="FOP123"/>
      <c r="FOQ123"/>
      <c r="FOR123"/>
      <c r="FOS123"/>
      <c r="FOT123"/>
      <c r="FOU123"/>
      <c r="FOV123"/>
      <c r="FOW123"/>
      <c r="FOX123"/>
      <c r="FOY123"/>
      <c r="FOZ123"/>
      <c r="FPA123"/>
      <c r="FPB123"/>
      <c r="FPC123"/>
      <c r="FPD123"/>
      <c r="FPE123"/>
      <c r="FPF123"/>
      <c r="FPG123"/>
      <c r="FPH123"/>
      <c r="FPI123"/>
      <c r="FPJ123"/>
      <c r="FPK123"/>
      <c r="FPL123"/>
      <c r="FPM123"/>
      <c r="FPN123"/>
      <c r="FPO123"/>
      <c r="FPP123"/>
      <c r="FPQ123"/>
      <c r="FPR123"/>
      <c r="FPS123"/>
      <c r="FPT123"/>
      <c r="FPU123"/>
      <c r="FPV123"/>
      <c r="FPW123"/>
      <c r="FPX123"/>
      <c r="FPY123"/>
      <c r="FPZ123"/>
      <c r="FQA123"/>
      <c r="FQB123"/>
      <c r="FQC123"/>
      <c r="FQD123"/>
      <c r="FQE123"/>
      <c r="FQF123"/>
      <c r="FQG123"/>
      <c r="FQH123"/>
      <c r="FQI123"/>
      <c r="FQJ123"/>
      <c r="FQK123"/>
      <c r="FQL123"/>
      <c r="FQM123"/>
      <c r="FQN123"/>
      <c r="FQO123"/>
      <c r="FQP123"/>
      <c r="FQQ123"/>
      <c r="FQR123"/>
      <c r="FQS123"/>
      <c r="FQT123"/>
      <c r="FQU123"/>
      <c r="FQV123"/>
      <c r="FQW123"/>
      <c r="FQX123"/>
      <c r="FQY123"/>
      <c r="FQZ123"/>
      <c r="FRA123"/>
      <c r="FRB123"/>
      <c r="FRC123"/>
      <c r="FRD123"/>
      <c r="FRE123"/>
      <c r="FRF123"/>
      <c r="FRG123"/>
      <c r="FRH123"/>
      <c r="FRI123"/>
      <c r="FRJ123"/>
      <c r="FRK123"/>
      <c r="FRL123"/>
      <c r="FRM123"/>
      <c r="FRN123"/>
      <c r="FRO123"/>
      <c r="FRP123"/>
      <c r="FRQ123"/>
      <c r="FRR123"/>
      <c r="FRS123"/>
      <c r="FRT123"/>
      <c r="FRU123"/>
      <c r="FRV123"/>
      <c r="FRW123"/>
      <c r="FRX123"/>
      <c r="FRY123"/>
      <c r="FRZ123"/>
      <c r="FSA123"/>
      <c r="FSB123"/>
      <c r="FSC123"/>
      <c r="FSD123"/>
      <c r="FSE123"/>
      <c r="FSF123"/>
      <c r="FSG123"/>
      <c r="FSH123"/>
      <c r="FSI123"/>
      <c r="FSJ123"/>
      <c r="FSK123"/>
      <c r="FSL123"/>
      <c r="FSM123"/>
      <c r="FSN123"/>
      <c r="FSO123"/>
      <c r="FSP123"/>
      <c r="FSQ123"/>
      <c r="FSR123"/>
      <c r="FSS123"/>
      <c r="FST123"/>
      <c r="FSU123"/>
      <c r="FSV123"/>
      <c r="FSW123"/>
      <c r="FSX123"/>
      <c r="FSY123"/>
      <c r="FSZ123"/>
      <c r="FTA123"/>
      <c r="FTB123"/>
      <c r="FTC123"/>
      <c r="FTD123"/>
      <c r="FTE123"/>
      <c r="FTF123"/>
      <c r="FTG123"/>
      <c r="FTH123"/>
      <c r="FTI123"/>
      <c r="FTJ123"/>
      <c r="FTK123"/>
      <c r="FTL123"/>
      <c r="FTM123"/>
      <c r="FTN123"/>
      <c r="FTO123"/>
      <c r="FTP123"/>
      <c r="FTQ123"/>
      <c r="FTR123"/>
      <c r="FTS123"/>
      <c r="FTT123"/>
      <c r="FTU123"/>
      <c r="FTV123"/>
      <c r="FTW123"/>
      <c r="FTX123"/>
      <c r="FTY123"/>
      <c r="FTZ123"/>
      <c r="FUA123"/>
      <c r="FUB123"/>
      <c r="FUC123"/>
      <c r="FUD123"/>
      <c r="FUE123"/>
      <c r="FUF123"/>
      <c r="FUG123"/>
      <c r="FUH123"/>
      <c r="FUI123"/>
      <c r="FUJ123"/>
      <c r="FUK123"/>
      <c r="FUL123"/>
      <c r="FUM123"/>
      <c r="FUN123"/>
      <c r="FUO123"/>
      <c r="FUP123"/>
      <c r="FUQ123"/>
      <c r="FUR123"/>
      <c r="FUS123"/>
      <c r="FUT123"/>
      <c r="FUU123"/>
      <c r="FUV123"/>
      <c r="FUW123"/>
      <c r="FUX123"/>
      <c r="FUY123"/>
      <c r="FUZ123"/>
      <c r="FVA123"/>
      <c r="FVB123"/>
      <c r="FVC123"/>
      <c r="FVD123"/>
      <c r="FVE123"/>
      <c r="FVF123"/>
      <c r="FVG123"/>
      <c r="FVH123"/>
      <c r="FVI123"/>
      <c r="FVJ123"/>
      <c r="FVK123"/>
      <c r="FVL123"/>
      <c r="FVM123"/>
      <c r="FVN123"/>
      <c r="FVO123"/>
      <c r="FVP123"/>
      <c r="FVQ123"/>
      <c r="FVR123"/>
      <c r="FVS123"/>
      <c r="FVT123"/>
      <c r="FVU123"/>
      <c r="FVV123"/>
      <c r="FVW123"/>
      <c r="FVX123"/>
      <c r="FVY123"/>
      <c r="FVZ123"/>
      <c r="FWA123"/>
      <c r="FWB123"/>
      <c r="FWC123"/>
      <c r="FWD123"/>
      <c r="FWE123"/>
      <c r="FWF123"/>
      <c r="FWG123"/>
      <c r="FWH123"/>
      <c r="FWI123"/>
      <c r="FWJ123"/>
      <c r="FWK123"/>
      <c r="FWL123"/>
      <c r="FWM123"/>
      <c r="FWN123"/>
      <c r="FWO123"/>
      <c r="FWP123"/>
      <c r="FWQ123"/>
      <c r="FWR123"/>
      <c r="FWS123"/>
      <c r="FWT123"/>
      <c r="FWU123"/>
      <c r="FWV123"/>
      <c r="FWW123"/>
      <c r="FWX123"/>
      <c r="FWY123"/>
      <c r="FWZ123"/>
      <c r="FXA123"/>
      <c r="FXB123"/>
      <c r="FXC123"/>
      <c r="FXD123"/>
      <c r="FXE123"/>
      <c r="FXF123"/>
      <c r="FXG123"/>
      <c r="FXH123"/>
      <c r="FXI123"/>
      <c r="FXJ123"/>
      <c r="FXK123"/>
      <c r="FXL123"/>
      <c r="FXM123"/>
      <c r="FXN123"/>
      <c r="FXO123"/>
      <c r="FXP123"/>
      <c r="FXQ123"/>
      <c r="FXR123"/>
      <c r="FXS123"/>
      <c r="FXT123"/>
      <c r="FXU123"/>
      <c r="FXV123"/>
      <c r="FXW123"/>
      <c r="FXX123"/>
      <c r="FXY123"/>
      <c r="FXZ123"/>
      <c r="FYA123"/>
      <c r="FYB123"/>
      <c r="FYC123"/>
      <c r="FYD123"/>
      <c r="FYE123"/>
      <c r="FYF123"/>
      <c r="FYG123"/>
      <c r="FYH123"/>
      <c r="FYI123"/>
      <c r="FYJ123"/>
      <c r="FYK123"/>
      <c r="FYL123"/>
      <c r="FYM123"/>
      <c r="FYN123"/>
      <c r="FYO123"/>
      <c r="FYP123"/>
      <c r="FYQ123"/>
      <c r="FYR123"/>
      <c r="FYS123"/>
      <c r="FYT123"/>
      <c r="FYU123"/>
      <c r="FYV123"/>
      <c r="FYW123"/>
      <c r="FYX123"/>
      <c r="FYY123"/>
      <c r="FYZ123"/>
      <c r="FZA123"/>
      <c r="FZB123"/>
      <c r="FZC123"/>
      <c r="FZD123"/>
      <c r="FZE123"/>
      <c r="FZF123"/>
      <c r="FZG123"/>
      <c r="FZH123"/>
      <c r="FZI123"/>
      <c r="FZJ123"/>
      <c r="FZK123"/>
      <c r="FZL123"/>
      <c r="FZM123"/>
      <c r="FZN123"/>
      <c r="FZO123"/>
      <c r="FZP123"/>
      <c r="FZQ123"/>
      <c r="FZR123"/>
      <c r="FZS123"/>
      <c r="FZT123"/>
      <c r="FZU123"/>
      <c r="FZV123"/>
      <c r="FZW123"/>
      <c r="FZX123"/>
      <c r="FZY123"/>
      <c r="FZZ123"/>
      <c r="GAA123"/>
      <c r="GAB123"/>
      <c r="GAC123"/>
      <c r="GAD123"/>
      <c r="GAE123"/>
      <c r="GAF123"/>
      <c r="GAG123"/>
      <c r="GAH123"/>
      <c r="GAI123"/>
      <c r="GAJ123"/>
      <c r="GAK123"/>
      <c r="GAL123"/>
      <c r="GAM123"/>
      <c r="GAN123"/>
      <c r="GAO123"/>
      <c r="GAP123"/>
      <c r="GAQ123"/>
      <c r="GAR123"/>
      <c r="GAS123"/>
      <c r="GAT123"/>
      <c r="GAU123"/>
      <c r="GAV123"/>
      <c r="GAW123"/>
      <c r="GAX123"/>
      <c r="GAY123"/>
      <c r="GAZ123"/>
      <c r="GBA123"/>
      <c r="GBB123"/>
      <c r="GBC123"/>
      <c r="GBD123"/>
      <c r="GBE123"/>
      <c r="GBF123"/>
      <c r="GBG123"/>
      <c r="GBH123"/>
      <c r="GBI123"/>
      <c r="GBJ123"/>
      <c r="GBK123"/>
      <c r="GBL123"/>
      <c r="GBM123"/>
      <c r="GBN123"/>
      <c r="GBO123"/>
      <c r="GBP123"/>
      <c r="GBQ123"/>
      <c r="GBR123"/>
      <c r="GBS123"/>
      <c r="GBT123"/>
      <c r="GBU123"/>
      <c r="GBV123"/>
      <c r="GBW123"/>
      <c r="GBX123"/>
      <c r="GBY123"/>
      <c r="GBZ123"/>
      <c r="GCA123"/>
      <c r="GCB123"/>
      <c r="GCC123"/>
      <c r="GCD123"/>
      <c r="GCE123"/>
      <c r="GCF123"/>
      <c r="GCG123"/>
      <c r="GCH123"/>
      <c r="GCI123"/>
      <c r="GCJ123"/>
      <c r="GCK123"/>
      <c r="GCL123"/>
      <c r="GCM123"/>
      <c r="GCN123"/>
      <c r="GCO123"/>
      <c r="GCP123"/>
      <c r="GCQ123"/>
      <c r="GCR123"/>
      <c r="GCS123"/>
      <c r="GCT123"/>
      <c r="GCU123"/>
      <c r="GCV123"/>
      <c r="GCW123"/>
      <c r="GCX123"/>
      <c r="GCY123"/>
      <c r="GCZ123"/>
      <c r="GDA123"/>
      <c r="GDB123"/>
      <c r="GDC123"/>
      <c r="GDD123"/>
      <c r="GDE123"/>
      <c r="GDF123"/>
      <c r="GDG123"/>
      <c r="GDH123"/>
      <c r="GDI123"/>
      <c r="GDJ123"/>
      <c r="GDK123"/>
      <c r="GDL123"/>
      <c r="GDM123"/>
      <c r="GDN123"/>
      <c r="GDO123"/>
      <c r="GDP123"/>
      <c r="GDQ123"/>
      <c r="GDR123"/>
      <c r="GDS123"/>
      <c r="GDT123"/>
      <c r="GDU123"/>
      <c r="GDV123"/>
      <c r="GDW123"/>
      <c r="GDX123"/>
      <c r="GDY123"/>
      <c r="GDZ123"/>
      <c r="GEA123"/>
      <c r="GEB123"/>
      <c r="GEC123"/>
      <c r="GED123"/>
      <c r="GEE123"/>
      <c r="GEF123"/>
      <c r="GEG123"/>
      <c r="GEH123"/>
      <c r="GEI123"/>
      <c r="GEJ123"/>
      <c r="GEK123"/>
      <c r="GEL123"/>
      <c r="GEM123"/>
      <c r="GEN123"/>
      <c r="GEO123"/>
      <c r="GEP123"/>
      <c r="GEQ123"/>
      <c r="GER123"/>
      <c r="GES123"/>
      <c r="GET123"/>
      <c r="GEU123"/>
      <c r="GEV123"/>
      <c r="GEW123"/>
      <c r="GEX123"/>
      <c r="GEY123"/>
      <c r="GEZ123"/>
      <c r="GFA123"/>
      <c r="GFB123"/>
      <c r="GFC123"/>
      <c r="GFD123"/>
      <c r="GFE123"/>
      <c r="GFF123"/>
      <c r="GFG123"/>
      <c r="GFH123"/>
      <c r="GFI123"/>
      <c r="GFJ123"/>
      <c r="GFK123"/>
      <c r="GFL123"/>
      <c r="GFM123"/>
      <c r="GFN123"/>
      <c r="GFO123"/>
      <c r="GFP123"/>
      <c r="GFQ123"/>
      <c r="GFR123"/>
      <c r="GFS123"/>
      <c r="GFT123"/>
      <c r="GFU123"/>
      <c r="GFV123"/>
      <c r="GFW123"/>
      <c r="GFX123"/>
      <c r="GFY123"/>
      <c r="GFZ123"/>
      <c r="GGA123"/>
      <c r="GGB123"/>
      <c r="GGC123"/>
      <c r="GGD123"/>
      <c r="GGE123"/>
      <c r="GGF123"/>
      <c r="GGG123"/>
      <c r="GGH123"/>
      <c r="GGI123"/>
      <c r="GGJ123"/>
      <c r="GGK123"/>
      <c r="GGL123"/>
      <c r="GGM123"/>
      <c r="GGN123"/>
      <c r="GGO123"/>
      <c r="GGP123"/>
      <c r="GGQ123"/>
      <c r="GGR123"/>
      <c r="GGS123"/>
      <c r="GGT123"/>
      <c r="GGU123"/>
      <c r="GGV123"/>
      <c r="GGW123"/>
      <c r="GGX123"/>
      <c r="GGY123"/>
      <c r="GGZ123"/>
      <c r="GHA123"/>
      <c r="GHB123"/>
      <c r="GHC123"/>
      <c r="GHD123"/>
      <c r="GHE123"/>
      <c r="GHF123"/>
      <c r="GHG123"/>
      <c r="GHH123"/>
      <c r="GHI123"/>
      <c r="GHJ123"/>
      <c r="GHK123"/>
      <c r="GHL123"/>
      <c r="GHM123"/>
      <c r="GHN123"/>
      <c r="GHO123"/>
      <c r="GHP123"/>
      <c r="GHQ123"/>
      <c r="GHR123"/>
      <c r="GHS123"/>
      <c r="GHT123"/>
      <c r="GHU123"/>
      <c r="GHV123"/>
      <c r="GHW123"/>
      <c r="GHX123"/>
      <c r="GHY123"/>
      <c r="GHZ123"/>
      <c r="GIA123"/>
      <c r="GIB123"/>
      <c r="GIC123"/>
      <c r="GID123"/>
      <c r="GIE123"/>
      <c r="GIF123"/>
      <c r="GIG123"/>
      <c r="GIH123"/>
      <c r="GII123"/>
      <c r="GIJ123"/>
      <c r="GIK123"/>
      <c r="GIL123"/>
      <c r="GIM123"/>
      <c r="GIN123"/>
      <c r="GIO123"/>
      <c r="GIP123"/>
      <c r="GIQ123"/>
      <c r="GIR123"/>
      <c r="GIS123"/>
      <c r="GIT123"/>
      <c r="GIU123"/>
      <c r="GIV123"/>
      <c r="GIW123"/>
      <c r="GIX123"/>
      <c r="GIY123"/>
      <c r="GIZ123"/>
      <c r="GJA123"/>
      <c r="GJB123"/>
      <c r="GJC123"/>
      <c r="GJD123"/>
      <c r="GJE123"/>
      <c r="GJF123"/>
      <c r="GJG123"/>
      <c r="GJH123"/>
      <c r="GJI123"/>
      <c r="GJJ123"/>
      <c r="GJK123"/>
      <c r="GJL123"/>
      <c r="GJM123"/>
      <c r="GJN123"/>
      <c r="GJO123"/>
      <c r="GJP123"/>
      <c r="GJQ123"/>
      <c r="GJR123"/>
      <c r="GJS123"/>
      <c r="GJT123"/>
      <c r="GJU123"/>
      <c r="GJV123"/>
      <c r="GJW123"/>
      <c r="GJX123"/>
      <c r="GJY123"/>
      <c r="GJZ123"/>
      <c r="GKA123"/>
      <c r="GKB123"/>
      <c r="GKC123"/>
      <c r="GKD123"/>
      <c r="GKE123"/>
      <c r="GKF123"/>
      <c r="GKG123"/>
      <c r="GKH123"/>
      <c r="GKI123"/>
      <c r="GKJ123"/>
      <c r="GKK123"/>
      <c r="GKL123"/>
      <c r="GKM123"/>
      <c r="GKN123"/>
      <c r="GKO123"/>
      <c r="GKP123"/>
      <c r="GKQ123"/>
      <c r="GKR123"/>
      <c r="GKS123"/>
      <c r="GKT123"/>
      <c r="GKU123"/>
      <c r="GKV123"/>
      <c r="GKW123"/>
      <c r="GKX123"/>
      <c r="GKY123"/>
      <c r="GKZ123"/>
      <c r="GLA123"/>
      <c r="GLB123"/>
      <c r="GLC123"/>
      <c r="GLD123"/>
      <c r="GLE123"/>
      <c r="GLF123"/>
      <c r="GLG123"/>
      <c r="GLH123"/>
      <c r="GLI123"/>
      <c r="GLJ123"/>
      <c r="GLK123"/>
      <c r="GLL123"/>
      <c r="GLM123"/>
      <c r="GLN123"/>
      <c r="GLO123"/>
      <c r="GLP123"/>
      <c r="GLQ123"/>
      <c r="GLR123"/>
      <c r="GLS123"/>
      <c r="GLT123"/>
      <c r="GLU123"/>
      <c r="GLV123"/>
      <c r="GLW123"/>
      <c r="GLX123"/>
      <c r="GLY123"/>
      <c r="GLZ123"/>
      <c r="GMA123"/>
      <c r="GMB123"/>
      <c r="GMC123"/>
      <c r="GMD123"/>
      <c r="GME123"/>
      <c r="GMF123"/>
      <c r="GMG123"/>
      <c r="GMH123"/>
      <c r="GMI123"/>
      <c r="GMJ123"/>
      <c r="GMK123"/>
      <c r="GML123"/>
      <c r="GMM123"/>
      <c r="GMN123"/>
      <c r="GMO123"/>
      <c r="GMP123"/>
      <c r="GMQ123"/>
      <c r="GMR123"/>
      <c r="GMS123"/>
      <c r="GMT123"/>
      <c r="GMU123"/>
      <c r="GMV123"/>
      <c r="GMW123"/>
      <c r="GMX123"/>
      <c r="GMY123"/>
      <c r="GMZ123"/>
      <c r="GNA123"/>
      <c r="GNB123"/>
      <c r="GNC123"/>
      <c r="GND123"/>
      <c r="GNE123"/>
      <c r="GNF123"/>
      <c r="GNG123"/>
      <c r="GNH123"/>
      <c r="GNI123"/>
      <c r="GNJ123"/>
      <c r="GNK123"/>
      <c r="GNL123"/>
      <c r="GNM123"/>
      <c r="GNN123"/>
      <c r="GNO123"/>
      <c r="GNP123"/>
      <c r="GNQ123"/>
      <c r="GNR123"/>
      <c r="GNS123"/>
      <c r="GNT123"/>
      <c r="GNU123"/>
      <c r="GNV123"/>
      <c r="GNW123"/>
      <c r="GNX123"/>
      <c r="GNY123"/>
      <c r="GNZ123"/>
      <c r="GOA123"/>
      <c r="GOB123"/>
      <c r="GOC123"/>
      <c r="GOD123"/>
      <c r="GOE123"/>
      <c r="GOF123"/>
      <c r="GOG123"/>
      <c r="GOH123"/>
      <c r="GOI123"/>
      <c r="GOJ123"/>
      <c r="GOK123"/>
      <c r="GOL123"/>
      <c r="GOM123"/>
      <c r="GON123"/>
      <c r="GOO123"/>
      <c r="GOP123"/>
      <c r="GOQ123"/>
      <c r="GOR123"/>
      <c r="GOS123"/>
      <c r="GOT123"/>
      <c r="GOU123"/>
      <c r="GOV123"/>
      <c r="GOW123"/>
      <c r="GOX123"/>
      <c r="GOY123"/>
      <c r="GOZ123"/>
      <c r="GPA123"/>
      <c r="GPB123"/>
      <c r="GPC123"/>
      <c r="GPD123"/>
      <c r="GPE123"/>
      <c r="GPF123"/>
      <c r="GPG123"/>
      <c r="GPH123"/>
      <c r="GPI123"/>
      <c r="GPJ123"/>
      <c r="GPK123"/>
      <c r="GPL123"/>
      <c r="GPM123"/>
      <c r="GPN123"/>
      <c r="GPO123"/>
      <c r="GPP123"/>
      <c r="GPQ123"/>
      <c r="GPR123"/>
      <c r="GPS123"/>
      <c r="GPT123"/>
      <c r="GPU123"/>
      <c r="GPV123"/>
      <c r="GPW123"/>
      <c r="GPX123"/>
      <c r="GPY123"/>
      <c r="GPZ123"/>
      <c r="GQA123"/>
      <c r="GQB123"/>
      <c r="GQC123"/>
      <c r="GQD123"/>
      <c r="GQE123"/>
      <c r="GQF123"/>
      <c r="GQG123"/>
      <c r="GQH123"/>
      <c r="GQI123"/>
      <c r="GQJ123"/>
      <c r="GQK123"/>
      <c r="GQL123"/>
      <c r="GQM123"/>
      <c r="GQN123"/>
      <c r="GQO123"/>
      <c r="GQP123"/>
      <c r="GQQ123"/>
      <c r="GQR123"/>
      <c r="GQS123"/>
      <c r="GQT123"/>
      <c r="GQU123"/>
      <c r="GQV123"/>
      <c r="GQW123"/>
      <c r="GQX123"/>
      <c r="GQY123"/>
      <c r="GQZ123"/>
      <c r="GRA123"/>
      <c r="GRB123"/>
      <c r="GRC123"/>
      <c r="GRD123"/>
      <c r="GRE123"/>
      <c r="GRF123"/>
      <c r="GRG123"/>
      <c r="GRH123"/>
      <c r="GRI123"/>
      <c r="GRJ123"/>
      <c r="GRK123"/>
      <c r="GRL123"/>
      <c r="GRM123"/>
      <c r="GRN123"/>
      <c r="GRO123"/>
      <c r="GRP123"/>
      <c r="GRQ123"/>
      <c r="GRR123"/>
      <c r="GRS123"/>
      <c r="GRT123"/>
      <c r="GRU123"/>
      <c r="GRV123"/>
      <c r="GRW123"/>
      <c r="GRX123"/>
      <c r="GRY123"/>
      <c r="GRZ123"/>
      <c r="GSA123"/>
      <c r="GSB123"/>
      <c r="GSC123"/>
      <c r="GSD123"/>
      <c r="GSE123"/>
      <c r="GSF123"/>
      <c r="GSG123"/>
      <c r="GSH123"/>
      <c r="GSI123"/>
      <c r="GSJ123"/>
      <c r="GSK123"/>
      <c r="GSL123"/>
      <c r="GSM123"/>
      <c r="GSN123"/>
      <c r="GSO123"/>
      <c r="GSP123"/>
      <c r="GSQ123"/>
      <c r="GSR123"/>
      <c r="GSS123"/>
      <c r="GST123"/>
      <c r="GSU123"/>
      <c r="GSV123"/>
      <c r="GSW123"/>
      <c r="GSX123"/>
      <c r="GSY123"/>
      <c r="GSZ123"/>
      <c r="GTA123"/>
      <c r="GTB123"/>
      <c r="GTC123"/>
      <c r="GTD123"/>
      <c r="GTE123"/>
      <c r="GTF123"/>
      <c r="GTG123"/>
      <c r="GTH123"/>
      <c r="GTI123"/>
      <c r="GTJ123"/>
      <c r="GTK123"/>
      <c r="GTL123"/>
      <c r="GTM123"/>
      <c r="GTN123"/>
      <c r="GTO123"/>
      <c r="GTP123"/>
      <c r="GTQ123"/>
      <c r="GTR123"/>
      <c r="GTS123"/>
      <c r="GTT123"/>
      <c r="GTU123"/>
      <c r="GTV123"/>
      <c r="GTW123"/>
      <c r="GTX123"/>
      <c r="GTY123"/>
      <c r="GTZ123"/>
      <c r="GUA123"/>
      <c r="GUB123"/>
      <c r="GUC123"/>
      <c r="GUD123"/>
      <c r="GUE123"/>
      <c r="GUF123"/>
      <c r="GUG123"/>
      <c r="GUH123"/>
      <c r="GUI123"/>
      <c r="GUJ123"/>
      <c r="GUK123"/>
      <c r="GUL123"/>
      <c r="GUM123"/>
      <c r="GUN123"/>
      <c r="GUO123"/>
      <c r="GUP123"/>
      <c r="GUQ123"/>
      <c r="GUR123"/>
      <c r="GUS123"/>
      <c r="GUT123"/>
      <c r="GUU123"/>
      <c r="GUV123"/>
      <c r="GUW123"/>
      <c r="GUX123"/>
      <c r="GUY123"/>
      <c r="GUZ123"/>
      <c r="GVA123"/>
      <c r="GVB123"/>
      <c r="GVC123"/>
      <c r="GVD123"/>
      <c r="GVE123"/>
      <c r="GVF123"/>
      <c r="GVG123"/>
      <c r="GVH123"/>
      <c r="GVI123"/>
      <c r="GVJ123"/>
      <c r="GVK123"/>
      <c r="GVL123"/>
      <c r="GVM123"/>
      <c r="GVN123"/>
      <c r="GVO123"/>
      <c r="GVP123"/>
      <c r="GVQ123"/>
      <c r="GVR123"/>
      <c r="GVS123"/>
      <c r="GVT123"/>
      <c r="GVU123"/>
      <c r="GVV123"/>
      <c r="GVW123"/>
      <c r="GVX123"/>
      <c r="GVY123"/>
      <c r="GVZ123"/>
      <c r="GWA123"/>
      <c r="GWB123"/>
      <c r="GWC123"/>
      <c r="GWD123"/>
      <c r="GWE123"/>
      <c r="GWF123"/>
      <c r="GWG123"/>
      <c r="GWH123"/>
      <c r="GWI123"/>
      <c r="GWJ123"/>
      <c r="GWK123"/>
      <c r="GWL123"/>
      <c r="GWM123"/>
      <c r="GWN123"/>
      <c r="GWO123"/>
      <c r="GWP123"/>
      <c r="GWQ123"/>
      <c r="GWR123"/>
      <c r="GWS123"/>
      <c r="GWT123"/>
      <c r="GWU123"/>
      <c r="GWV123"/>
      <c r="GWW123"/>
      <c r="GWX123"/>
      <c r="GWY123"/>
      <c r="GWZ123"/>
      <c r="GXA123"/>
      <c r="GXB123"/>
      <c r="GXC123"/>
      <c r="GXD123"/>
      <c r="GXE123"/>
      <c r="GXF123"/>
      <c r="GXG123"/>
      <c r="GXH123"/>
      <c r="GXI123"/>
      <c r="GXJ123"/>
      <c r="GXK123"/>
      <c r="GXL123"/>
      <c r="GXM123"/>
      <c r="GXN123"/>
      <c r="GXO123"/>
      <c r="GXP123"/>
      <c r="GXQ123"/>
      <c r="GXR123"/>
      <c r="GXS123"/>
      <c r="GXT123"/>
      <c r="GXU123"/>
      <c r="GXV123"/>
      <c r="GXW123"/>
      <c r="GXX123"/>
      <c r="GXY123"/>
      <c r="GXZ123"/>
      <c r="GYA123"/>
      <c r="GYB123"/>
      <c r="GYC123"/>
      <c r="GYD123"/>
      <c r="GYE123"/>
      <c r="GYF123"/>
      <c r="GYG123"/>
      <c r="GYH123"/>
      <c r="GYI123"/>
      <c r="GYJ123"/>
      <c r="GYK123"/>
      <c r="GYL123"/>
      <c r="GYM123"/>
      <c r="GYN123"/>
      <c r="GYO123"/>
      <c r="GYP123"/>
      <c r="GYQ123"/>
      <c r="GYR123"/>
      <c r="GYS123"/>
      <c r="GYT123"/>
      <c r="GYU123"/>
      <c r="GYV123"/>
      <c r="GYW123"/>
      <c r="GYX123"/>
      <c r="GYY123"/>
      <c r="GYZ123"/>
      <c r="GZA123"/>
      <c r="GZB123"/>
      <c r="GZC123"/>
      <c r="GZD123"/>
      <c r="GZE123"/>
      <c r="GZF123"/>
      <c r="GZG123"/>
      <c r="GZH123"/>
      <c r="GZI123"/>
      <c r="GZJ123"/>
      <c r="GZK123"/>
      <c r="GZL123"/>
      <c r="GZM123"/>
      <c r="GZN123"/>
      <c r="GZO123"/>
      <c r="GZP123"/>
      <c r="GZQ123"/>
      <c r="GZR123"/>
      <c r="GZS123"/>
      <c r="GZT123"/>
      <c r="GZU123"/>
      <c r="GZV123"/>
      <c r="GZW123"/>
      <c r="GZX123"/>
      <c r="GZY123"/>
      <c r="GZZ123"/>
      <c r="HAA123"/>
      <c r="HAB123"/>
      <c r="HAC123"/>
      <c r="HAD123"/>
      <c r="HAE123"/>
      <c r="HAF123"/>
      <c r="HAG123"/>
      <c r="HAH123"/>
      <c r="HAI123"/>
      <c r="HAJ123"/>
      <c r="HAK123"/>
      <c r="HAL123"/>
      <c r="HAM123"/>
      <c r="HAN123"/>
      <c r="HAO123"/>
      <c r="HAP123"/>
      <c r="HAQ123"/>
      <c r="HAR123"/>
      <c r="HAS123"/>
      <c r="HAT123"/>
      <c r="HAU123"/>
      <c r="HAV123"/>
      <c r="HAW123"/>
      <c r="HAX123"/>
      <c r="HAY123"/>
      <c r="HAZ123"/>
      <c r="HBA123"/>
      <c r="HBB123"/>
      <c r="HBC123"/>
      <c r="HBD123"/>
      <c r="HBE123"/>
      <c r="HBF123"/>
      <c r="HBG123"/>
      <c r="HBH123"/>
      <c r="HBI123"/>
      <c r="HBJ123"/>
      <c r="HBK123"/>
      <c r="HBL123"/>
      <c r="HBM123"/>
      <c r="HBN123"/>
      <c r="HBO123"/>
      <c r="HBP123"/>
      <c r="HBQ123"/>
      <c r="HBR123"/>
      <c r="HBS123"/>
      <c r="HBT123"/>
      <c r="HBU123"/>
      <c r="HBV123"/>
      <c r="HBW123"/>
      <c r="HBX123"/>
      <c r="HBY123"/>
      <c r="HBZ123"/>
      <c r="HCA123"/>
      <c r="HCB123"/>
      <c r="HCC123"/>
      <c r="HCD123"/>
      <c r="HCE123"/>
      <c r="HCF123"/>
      <c r="HCG123"/>
      <c r="HCH123"/>
      <c r="HCI123"/>
      <c r="HCJ123"/>
      <c r="HCK123"/>
      <c r="HCL123"/>
      <c r="HCM123"/>
      <c r="HCN123"/>
      <c r="HCO123"/>
      <c r="HCP123"/>
      <c r="HCQ123"/>
      <c r="HCR123"/>
      <c r="HCS123"/>
      <c r="HCT123"/>
      <c r="HCU123"/>
      <c r="HCV123"/>
      <c r="HCW123"/>
      <c r="HCX123"/>
      <c r="HCY123"/>
      <c r="HCZ123"/>
      <c r="HDA123"/>
      <c r="HDB123"/>
      <c r="HDC123"/>
      <c r="HDD123"/>
      <c r="HDE123"/>
      <c r="HDF123"/>
      <c r="HDG123"/>
      <c r="HDH123"/>
      <c r="HDI123"/>
      <c r="HDJ123"/>
      <c r="HDK123"/>
      <c r="HDL123"/>
      <c r="HDM123"/>
      <c r="HDN123"/>
      <c r="HDO123"/>
      <c r="HDP123"/>
      <c r="HDQ123"/>
      <c r="HDR123"/>
      <c r="HDS123"/>
      <c r="HDT123"/>
      <c r="HDU123"/>
      <c r="HDV123"/>
      <c r="HDW123"/>
      <c r="HDX123"/>
      <c r="HDY123"/>
      <c r="HDZ123"/>
      <c r="HEA123"/>
      <c r="HEB123"/>
      <c r="HEC123"/>
      <c r="HED123"/>
      <c r="HEE123"/>
      <c r="HEF123"/>
      <c r="HEG123"/>
      <c r="HEH123"/>
      <c r="HEI123"/>
      <c r="HEJ123"/>
      <c r="HEK123"/>
      <c r="HEL123"/>
      <c r="HEM123"/>
      <c r="HEN123"/>
      <c r="HEO123"/>
      <c r="HEP123"/>
      <c r="HEQ123"/>
      <c r="HER123"/>
      <c r="HES123"/>
      <c r="HET123"/>
      <c r="HEU123"/>
      <c r="HEV123"/>
      <c r="HEW123"/>
      <c r="HEX123"/>
      <c r="HEY123"/>
      <c r="HEZ123"/>
      <c r="HFA123"/>
      <c r="HFB123"/>
      <c r="HFC123"/>
      <c r="HFD123"/>
      <c r="HFE123"/>
      <c r="HFF123"/>
      <c r="HFG123"/>
      <c r="HFH123"/>
      <c r="HFI123"/>
      <c r="HFJ123"/>
      <c r="HFK123"/>
      <c r="HFL123"/>
      <c r="HFM123"/>
      <c r="HFN123"/>
      <c r="HFO123"/>
      <c r="HFP123"/>
      <c r="HFQ123"/>
      <c r="HFR123"/>
      <c r="HFS123"/>
      <c r="HFT123"/>
      <c r="HFU123"/>
      <c r="HFV123"/>
      <c r="HFW123"/>
      <c r="HFX123"/>
      <c r="HFY123"/>
      <c r="HFZ123"/>
      <c r="HGA123"/>
      <c r="HGB123"/>
      <c r="HGC123"/>
      <c r="HGD123"/>
      <c r="HGE123"/>
      <c r="HGF123"/>
      <c r="HGG123"/>
      <c r="HGH123"/>
      <c r="HGI123"/>
      <c r="HGJ123"/>
      <c r="HGK123"/>
      <c r="HGL123"/>
      <c r="HGM123"/>
      <c r="HGN123"/>
      <c r="HGO123"/>
      <c r="HGP123"/>
      <c r="HGQ123"/>
      <c r="HGR123"/>
      <c r="HGS123"/>
      <c r="HGT123"/>
      <c r="HGU123"/>
      <c r="HGV123"/>
      <c r="HGW123"/>
      <c r="HGX123"/>
      <c r="HGY123"/>
      <c r="HGZ123"/>
      <c r="HHA123"/>
      <c r="HHB123"/>
      <c r="HHC123"/>
      <c r="HHD123"/>
      <c r="HHE123"/>
      <c r="HHF123"/>
      <c r="HHG123"/>
      <c r="HHH123"/>
      <c r="HHI123"/>
      <c r="HHJ123"/>
      <c r="HHK123"/>
      <c r="HHL123"/>
      <c r="HHM123"/>
      <c r="HHN123"/>
      <c r="HHO123"/>
      <c r="HHP123"/>
      <c r="HHQ123"/>
      <c r="HHR123"/>
      <c r="HHS123"/>
      <c r="HHT123"/>
      <c r="HHU123"/>
      <c r="HHV123"/>
      <c r="HHW123"/>
      <c r="HHX123"/>
      <c r="HHY123"/>
      <c r="HHZ123"/>
      <c r="HIA123"/>
      <c r="HIB123"/>
      <c r="HIC123"/>
      <c r="HID123"/>
      <c r="HIE123"/>
      <c r="HIF123"/>
      <c r="HIG123"/>
      <c r="HIH123"/>
      <c r="HII123"/>
      <c r="HIJ123"/>
      <c r="HIK123"/>
      <c r="HIL123"/>
      <c r="HIM123"/>
      <c r="HIN123"/>
      <c r="HIO123"/>
      <c r="HIP123"/>
      <c r="HIQ123"/>
      <c r="HIR123"/>
      <c r="HIS123"/>
      <c r="HIT123"/>
      <c r="HIU123"/>
      <c r="HIV123"/>
      <c r="HIW123"/>
      <c r="HIX123"/>
      <c r="HIY123"/>
      <c r="HIZ123"/>
      <c r="HJA123"/>
      <c r="HJB123"/>
      <c r="HJC123"/>
      <c r="HJD123"/>
      <c r="HJE123"/>
      <c r="HJF123"/>
      <c r="HJG123"/>
      <c r="HJH123"/>
      <c r="HJI123"/>
      <c r="HJJ123"/>
      <c r="HJK123"/>
      <c r="HJL123"/>
      <c r="HJM123"/>
      <c r="HJN123"/>
      <c r="HJO123"/>
      <c r="HJP123"/>
      <c r="HJQ123"/>
      <c r="HJR123"/>
      <c r="HJS123"/>
      <c r="HJT123"/>
      <c r="HJU123"/>
      <c r="HJV123"/>
      <c r="HJW123"/>
      <c r="HJX123"/>
      <c r="HJY123"/>
      <c r="HJZ123"/>
      <c r="HKA123"/>
      <c r="HKB123"/>
      <c r="HKC123"/>
      <c r="HKD123"/>
      <c r="HKE123"/>
      <c r="HKF123"/>
      <c r="HKG123"/>
      <c r="HKH123"/>
      <c r="HKI123"/>
      <c r="HKJ123"/>
      <c r="HKK123"/>
      <c r="HKL123"/>
      <c r="HKM123"/>
      <c r="HKN123"/>
      <c r="HKO123"/>
      <c r="HKP123"/>
      <c r="HKQ123"/>
      <c r="HKR123"/>
      <c r="HKS123"/>
      <c r="HKT123"/>
      <c r="HKU123"/>
      <c r="HKV123"/>
      <c r="HKW123"/>
      <c r="HKX123"/>
      <c r="HKY123"/>
      <c r="HKZ123"/>
      <c r="HLA123"/>
      <c r="HLB123"/>
      <c r="HLC123"/>
      <c r="HLD123"/>
      <c r="HLE123"/>
      <c r="HLF123"/>
      <c r="HLG123"/>
      <c r="HLH123"/>
      <c r="HLI123"/>
      <c r="HLJ123"/>
      <c r="HLK123"/>
      <c r="HLL123"/>
      <c r="HLM123"/>
      <c r="HLN123"/>
      <c r="HLO123"/>
      <c r="HLP123"/>
      <c r="HLQ123"/>
      <c r="HLR123"/>
      <c r="HLS123"/>
      <c r="HLT123"/>
      <c r="HLU123"/>
      <c r="HLV123"/>
      <c r="HLW123"/>
      <c r="HLX123"/>
      <c r="HLY123"/>
      <c r="HLZ123"/>
      <c r="HMA123"/>
      <c r="HMB123"/>
      <c r="HMC123"/>
      <c r="HMD123"/>
      <c r="HME123"/>
      <c r="HMF123"/>
      <c r="HMG123"/>
      <c r="HMH123"/>
      <c r="HMI123"/>
      <c r="HMJ123"/>
      <c r="HMK123"/>
      <c r="HML123"/>
      <c r="HMM123"/>
      <c r="HMN123"/>
      <c r="HMO123"/>
      <c r="HMP123"/>
      <c r="HMQ123"/>
      <c r="HMR123"/>
      <c r="HMS123"/>
      <c r="HMT123"/>
      <c r="HMU123"/>
      <c r="HMV123"/>
      <c r="HMW123"/>
      <c r="HMX123"/>
      <c r="HMY123"/>
      <c r="HMZ123"/>
      <c r="HNA123"/>
      <c r="HNB123"/>
      <c r="HNC123"/>
      <c r="HND123"/>
      <c r="HNE123"/>
      <c r="HNF123"/>
      <c r="HNG123"/>
      <c r="HNH123"/>
      <c r="HNI123"/>
      <c r="HNJ123"/>
      <c r="HNK123"/>
      <c r="HNL123"/>
      <c r="HNM123"/>
      <c r="HNN123"/>
      <c r="HNO123"/>
      <c r="HNP123"/>
      <c r="HNQ123"/>
      <c r="HNR123"/>
      <c r="HNS123"/>
      <c r="HNT123"/>
      <c r="HNU123"/>
      <c r="HNV123"/>
      <c r="HNW123"/>
      <c r="HNX123"/>
      <c r="HNY123"/>
      <c r="HNZ123"/>
      <c r="HOA123"/>
      <c r="HOB123"/>
      <c r="HOC123"/>
      <c r="HOD123"/>
      <c r="HOE123"/>
      <c r="HOF123"/>
      <c r="HOG123"/>
      <c r="HOH123"/>
      <c r="HOI123"/>
      <c r="HOJ123"/>
      <c r="HOK123"/>
      <c r="HOL123"/>
      <c r="HOM123"/>
      <c r="HON123"/>
      <c r="HOO123"/>
      <c r="HOP123"/>
      <c r="HOQ123"/>
      <c r="HOR123"/>
      <c r="HOS123"/>
      <c r="HOT123"/>
      <c r="HOU123"/>
      <c r="HOV123"/>
      <c r="HOW123"/>
      <c r="HOX123"/>
      <c r="HOY123"/>
      <c r="HOZ123"/>
      <c r="HPA123"/>
      <c r="HPB123"/>
      <c r="HPC123"/>
      <c r="HPD123"/>
      <c r="HPE123"/>
      <c r="HPF123"/>
      <c r="HPG123"/>
      <c r="HPH123"/>
      <c r="HPI123"/>
      <c r="HPJ123"/>
      <c r="HPK123"/>
      <c r="HPL123"/>
      <c r="HPM123"/>
      <c r="HPN123"/>
      <c r="HPO123"/>
      <c r="HPP123"/>
      <c r="HPQ123"/>
      <c r="HPR123"/>
      <c r="HPS123"/>
      <c r="HPT123"/>
      <c r="HPU123"/>
      <c r="HPV123"/>
      <c r="HPW123"/>
      <c r="HPX123"/>
      <c r="HPY123"/>
      <c r="HPZ123"/>
      <c r="HQA123"/>
      <c r="HQB123"/>
      <c r="HQC123"/>
      <c r="HQD123"/>
      <c r="HQE123"/>
      <c r="HQF123"/>
      <c r="HQG123"/>
      <c r="HQH123"/>
      <c r="HQI123"/>
      <c r="HQJ123"/>
      <c r="HQK123"/>
      <c r="HQL123"/>
      <c r="HQM123"/>
      <c r="HQN123"/>
      <c r="HQO123"/>
      <c r="HQP123"/>
      <c r="HQQ123"/>
      <c r="HQR123"/>
      <c r="HQS123"/>
      <c r="HQT123"/>
      <c r="HQU123"/>
      <c r="HQV123"/>
      <c r="HQW123"/>
      <c r="HQX123"/>
      <c r="HQY123"/>
      <c r="HQZ123"/>
      <c r="HRA123"/>
      <c r="HRB123"/>
      <c r="HRC123"/>
      <c r="HRD123"/>
      <c r="HRE123"/>
      <c r="HRF123"/>
      <c r="HRG123"/>
      <c r="HRH123"/>
      <c r="HRI123"/>
      <c r="HRJ123"/>
      <c r="HRK123"/>
      <c r="HRL123"/>
      <c r="HRM123"/>
      <c r="HRN123"/>
      <c r="HRO123"/>
      <c r="HRP123"/>
      <c r="HRQ123"/>
      <c r="HRR123"/>
      <c r="HRS123"/>
      <c r="HRT123"/>
      <c r="HRU123"/>
      <c r="HRV123"/>
      <c r="HRW123"/>
      <c r="HRX123"/>
      <c r="HRY123"/>
      <c r="HRZ123"/>
      <c r="HSA123"/>
      <c r="HSB123"/>
      <c r="HSC123"/>
      <c r="HSD123"/>
      <c r="HSE123"/>
      <c r="HSF123"/>
      <c r="HSG123"/>
      <c r="HSH123"/>
      <c r="HSI123"/>
      <c r="HSJ123"/>
      <c r="HSK123"/>
      <c r="HSL123"/>
      <c r="HSM123"/>
      <c r="HSN123"/>
      <c r="HSO123"/>
      <c r="HSP123"/>
      <c r="HSQ123"/>
      <c r="HSR123"/>
      <c r="HSS123"/>
      <c r="HST123"/>
      <c r="HSU123"/>
      <c r="HSV123"/>
      <c r="HSW123"/>
      <c r="HSX123"/>
      <c r="HSY123"/>
      <c r="HSZ123"/>
      <c r="HTA123"/>
      <c r="HTB123"/>
      <c r="HTC123"/>
      <c r="HTD123"/>
      <c r="HTE123"/>
      <c r="HTF123"/>
      <c r="HTG123"/>
      <c r="HTH123"/>
      <c r="HTI123"/>
      <c r="HTJ123"/>
      <c r="HTK123"/>
      <c r="HTL123"/>
      <c r="HTM123"/>
      <c r="HTN123"/>
      <c r="HTO123"/>
      <c r="HTP123"/>
      <c r="HTQ123"/>
      <c r="HTR123"/>
      <c r="HTS123"/>
      <c r="HTT123"/>
      <c r="HTU123"/>
      <c r="HTV123"/>
      <c r="HTW123"/>
      <c r="HTX123"/>
      <c r="HTY123"/>
      <c r="HTZ123"/>
      <c r="HUA123"/>
      <c r="HUB123"/>
      <c r="HUC123"/>
      <c r="HUD123"/>
      <c r="HUE123"/>
      <c r="HUF123"/>
      <c r="HUG123"/>
      <c r="HUH123"/>
      <c r="HUI123"/>
      <c r="HUJ123"/>
      <c r="HUK123"/>
      <c r="HUL123"/>
      <c r="HUM123"/>
      <c r="HUN123"/>
      <c r="HUO123"/>
      <c r="HUP123"/>
      <c r="HUQ123"/>
      <c r="HUR123"/>
      <c r="HUS123"/>
      <c r="HUT123"/>
      <c r="HUU123"/>
      <c r="HUV123"/>
      <c r="HUW123"/>
      <c r="HUX123"/>
      <c r="HUY123"/>
      <c r="HUZ123"/>
      <c r="HVA123"/>
      <c r="HVB123"/>
      <c r="HVC123"/>
      <c r="HVD123"/>
      <c r="HVE123"/>
      <c r="HVF123"/>
      <c r="HVG123"/>
      <c r="HVH123"/>
      <c r="HVI123"/>
      <c r="HVJ123"/>
      <c r="HVK123"/>
      <c r="HVL123"/>
      <c r="HVM123"/>
      <c r="HVN123"/>
      <c r="HVO123"/>
      <c r="HVP123"/>
      <c r="HVQ123"/>
      <c r="HVR123"/>
      <c r="HVS123"/>
      <c r="HVT123"/>
      <c r="HVU123"/>
      <c r="HVV123"/>
      <c r="HVW123"/>
      <c r="HVX123"/>
      <c r="HVY123"/>
      <c r="HVZ123"/>
      <c r="HWA123"/>
      <c r="HWB123"/>
      <c r="HWC123"/>
      <c r="HWD123"/>
      <c r="HWE123"/>
      <c r="HWF123"/>
      <c r="HWG123"/>
      <c r="HWH123"/>
      <c r="HWI123"/>
      <c r="HWJ123"/>
      <c r="HWK123"/>
      <c r="HWL123"/>
      <c r="HWM123"/>
      <c r="HWN123"/>
      <c r="HWO123"/>
      <c r="HWP123"/>
      <c r="HWQ123"/>
      <c r="HWR123"/>
      <c r="HWS123"/>
      <c r="HWT123"/>
      <c r="HWU123"/>
      <c r="HWV123"/>
      <c r="HWW123"/>
      <c r="HWX123"/>
      <c r="HWY123"/>
      <c r="HWZ123"/>
      <c r="HXA123"/>
      <c r="HXB123"/>
      <c r="HXC123"/>
      <c r="HXD123"/>
      <c r="HXE123"/>
      <c r="HXF123"/>
      <c r="HXG123"/>
      <c r="HXH123"/>
      <c r="HXI123"/>
      <c r="HXJ123"/>
      <c r="HXK123"/>
      <c r="HXL123"/>
      <c r="HXM123"/>
      <c r="HXN123"/>
      <c r="HXO123"/>
      <c r="HXP123"/>
      <c r="HXQ123"/>
      <c r="HXR123"/>
      <c r="HXS123"/>
      <c r="HXT123"/>
      <c r="HXU123"/>
      <c r="HXV123"/>
      <c r="HXW123"/>
      <c r="HXX123"/>
      <c r="HXY123"/>
      <c r="HXZ123"/>
      <c r="HYA123"/>
      <c r="HYB123"/>
      <c r="HYC123"/>
      <c r="HYD123"/>
      <c r="HYE123"/>
      <c r="HYF123"/>
      <c r="HYG123"/>
      <c r="HYH123"/>
      <c r="HYI123"/>
      <c r="HYJ123"/>
      <c r="HYK123"/>
      <c r="HYL123"/>
      <c r="HYM123"/>
      <c r="HYN123"/>
      <c r="HYO123"/>
      <c r="HYP123"/>
      <c r="HYQ123"/>
      <c r="HYR123"/>
      <c r="HYS123"/>
      <c r="HYT123"/>
      <c r="HYU123"/>
      <c r="HYV123"/>
      <c r="HYW123"/>
      <c r="HYX123"/>
      <c r="HYY123"/>
      <c r="HYZ123"/>
      <c r="HZA123"/>
      <c r="HZB123"/>
      <c r="HZC123"/>
      <c r="HZD123"/>
      <c r="HZE123"/>
      <c r="HZF123"/>
      <c r="HZG123"/>
      <c r="HZH123"/>
      <c r="HZI123"/>
      <c r="HZJ123"/>
      <c r="HZK123"/>
      <c r="HZL123"/>
      <c r="HZM123"/>
      <c r="HZN123"/>
      <c r="HZO123"/>
      <c r="HZP123"/>
      <c r="HZQ123"/>
      <c r="HZR123"/>
      <c r="HZS123"/>
      <c r="HZT123"/>
      <c r="HZU123"/>
      <c r="HZV123"/>
      <c r="HZW123"/>
      <c r="HZX123"/>
      <c r="HZY123"/>
      <c r="HZZ123"/>
      <c r="IAA123"/>
      <c r="IAB123"/>
      <c r="IAC123"/>
      <c r="IAD123"/>
      <c r="IAE123"/>
      <c r="IAF123"/>
      <c r="IAG123"/>
      <c r="IAH123"/>
      <c r="IAI123"/>
      <c r="IAJ123"/>
      <c r="IAK123"/>
      <c r="IAL123"/>
      <c r="IAM123"/>
      <c r="IAN123"/>
      <c r="IAO123"/>
      <c r="IAP123"/>
      <c r="IAQ123"/>
      <c r="IAR123"/>
      <c r="IAS123"/>
      <c r="IAT123"/>
      <c r="IAU123"/>
      <c r="IAV123"/>
      <c r="IAW123"/>
      <c r="IAX123"/>
      <c r="IAY123"/>
      <c r="IAZ123"/>
      <c r="IBA123"/>
      <c r="IBB123"/>
      <c r="IBC123"/>
      <c r="IBD123"/>
      <c r="IBE123"/>
      <c r="IBF123"/>
      <c r="IBG123"/>
      <c r="IBH123"/>
      <c r="IBI123"/>
      <c r="IBJ123"/>
      <c r="IBK123"/>
      <c r="IBL123"/>
      <c r="IBM123"/>
      <c r="IBN123"/>
      <c r="IBO123"/>
      <c r="IBP123"/>
      <c r="IBQ123"/>
      <c r="IBR123"/>
      <c r="IBS123"/>
      <c r="IBT123"/>
      <c r="IBU123"/>
      <c r="IBV123"/>
      <c r="IBW123"/>
      <c r="IBX123"/>
      <c r="IBY123"/>
      <c r="IBZ123"/>
      <c r="ICA123"/>
      <c r="ICB123"/>
      <c r="ICC123"/>
      <c r="ICD123"/>
      <c r="ICE123"/>
      <c r="ICF123"/>
      <c r="ICG123"/>
      <c r="ICH123"/>
      <c r="ICI123"/>
      <c r="ICJ123"/>
      <c r="ICK123"/>
      <c r="ICL123"/>
      <c r="ICM123"/>
      <c r="ICN123"/>
      <c r="ICO123"/>
      <c r="ICP123"/>
      <c r="ICQ123"/>
      <c r="ICR123"/>
      <c r="ICS123"/>
      <c r="ICT123"/>
      <c r="ICU123"/>
      <c r="ICV123"/>
      <c r="ICW123"/>
      <c r="ICX123"/>
      <c r="ICY123"/>
      <c r="ICZ123"/>
      <c r="IDA123"/>
      <c r="IDB123"/>
      <c r="IDC123"/>
      <c r="IDD123"/>
      <c r="IDE123"/>
      <c r="IDF123"/>
      <c r="IDG123"/>
      <c r="IDH123"/>
      <c r="IDI123"/>
      <c r="IDJ123"/>
      <c r="IDK123"/>
      <c r="IDL123"/>
      <c r="IDM123"/>
      <c r="IDN123"/>
      <c r="IDO123"/>
      <c r="IDP123"/>
      <c r="IDQ123"/>
      <c r="IDR123"/>
      <c r="IDS123"/>
      <c r="IDT123"/>
      <c r="IDU123"/>
      <c r="IDV123"/>
      <c r="IDW123"/>
      <c r="IDX123"/>
      <c r="IDY123"/>
      <c r="IDZ123"/>
      <c r="IEA123"/>
      <c r="IEB123"/>
      <c r="IEC123"/>
      <c r="IED123"/>
      <c r="IEE123"/>
      <c r="IEF123"/>
      <c r="IEG123"/>
      <c r="IEH123"/>
      <c r="IEI123"/>
      <c r="IEJ123"/>
      <c r="IEK123"/>
      <c r="IEL123"/>
      <c r="IEM123"/>
      <c r="IEN123"/>
      <c r="IEO123"/>
      <c r="IEP123"/>
      <c r="IEQ123"/>
      <c r="IER123"/>
      <c r="IES123"/>
      <c r="IET123"/>
      <c r="IEU123"/>
      <c r="IEV123"/>
      <c r="IEW123"/>
      <c r="IEX123"/>
      <c r="IEY123"/>
      <c r="IEZ123"/>
      <c r="IFA123"/>
      <c r="IFB123"/>
      <c r="IFC123"/>
      <c r="IFD123"/>
      <c r="IFE123"/>
      <c r="IFF123"/>
      <c r="IFG123"/>
      <c r="IFH123"/>
      <c r="IFI123"/>
      <c r="IFJ123"/>
      <c r="IFK123"/>
      <c r="IFL123"/>
      <c r="IFM123"/>
      <c r="IFN123"/>
      <c r="IFO123"/>
      <c r="IFP123"/>
      <c r="IFQ123"/>
      <c r="IFR123"/>
      <c r="IFS123"/>
      <c r="IFT123"/>
      <c r="IFU123"/>
      <c r="IFV123"/>
      <c r="IFW123"/>
      <c r="IFX123"/>
      <c r="IFY123"/>
      <c r="IFZ123"/>
      <c r="IGA123"/>
      <c r="IGB123"/>
      <c r="IGC123"/>
      <c r="IGD123"/>
      <c r="IGE123"/>
      <c r="IGF123"/>
      <c r="IGG123"/>
      <c r="IGH123"/>
      <c r="IGI123"/>
      <c r="IGJ123"/>
      <c r="IGK123"/>
      <c r="IGL123"/>
      <c r="IGM123"/>
      <c r="IGN123"/>
      <c r="IGO123"/>
      <c r="IGP123"/>
      <c r="IGQ123"/>
      <c r="IGR123"/>
      <c r="IGS123"/>
      <c r="IGT123"/>
      <c r="IGU123"/>
      <c r="IGV123"/>
      <c r="IGW123"/>
      <c r="IGX123"/>
      <c r="IGY123"/>
      <c r="IGZ123"/>
      <c r="IHA123"/>
      <c r="IHB123"/>
      <c r="IHC123"/>
      <c r="IHD123"/>
      <c r="IHE123"/>
      <c r="IHF123"/>
      <c r="IHG123"/>
      <c r="IHH123"/>
      <c r="IHI123"/>
      <c r="IHJ123"/>
      <c r="IHK123"/>
      <c r="IHL123"/>
      <c r="IHM123"/>
      <c r="IHN123"/>
      <c r="IHO123"/>
      <c r="IHP123"/>
      <c r="IHQ123"/>
      <c r="IHR123"/>
      <c r="IHS123"/>
      <c r="IHT123"/>
      <c r="IHU123"/>
      <c r="IHV123"/>
      <c r="IHW123"/>
      <c r="IHX123"/>
      <c r="IHY123"/>
      <c r="IHZ123"/>
      <c r="IIA123"/>
      <c r="IIB123"/>
      <c r="IIC123"/>
      <c r="IID123"/>
      <c r="IIE123"/>
      <c r="IIF123"/>
      <c r="IIG123"/>
      <c r="IIH123"/>
      <c r="III123"/>
      <c r="IIJ123"/>
      <c r="IIK123"/>
      <c r="IIL123"/>
      <c r="IIM123"/>
      <c r="IIN123"/>
      <c r="IIO123"/>
      <c r="IIP123"/>
      <c r="IIQ123"/>
      <c r="IIR123"/>
      <c r="IIS123"/>
      <c r="IIT123"/>
      <c r="IIU123"/>
      <c r="IIV123"/>
      <c r="IIW123"/>
      <c r="IIX123"/>
      <c r="IIY123"/>
      <c r="IIZ123"/>
      <c r="IJA123"/>
      <c r="IJB123"/>
      <c r="IJC123"/>
      <c r="IJD123"/>
      <c r="IJE123"/>
      <c r="IJF123"/>
      <c r="IJG123"/>
      <c r="IJH123"/>
      <c r="IJI123"/>
      <c r="IJJ123"/>
      <c r="IJK123"/>
      <c r="IJL123"/>
      <c r="IJM123"/>
      <c r="IJN123"/>
      <c r="IJO123"/>
      <c r="IJP123"/>
      <c r="IJQ123"/>
      <c r="IJR123"/>
      <c r="IJS123"/>
      <c r="IJT123"/>
      <c r="IJU123"/>
      <c r="IJV123"/>
      <c r="IJW123"/>
      <c r="IJX123"/>
      <c r="IJY123"/>
      <c r="IJZ123"/>
      <c r="IKA123"/>
      <c r="IKB123"/>
      <c r="IKC123"/>
      <c r="IKD123"/>
      <c r="IKE123"/>
      <c r="IKF123"/>
      <c r="IKG123"/>
      <c r="IKH123"/>
      <c r="IKI123"/>
      <c r="IKJ123"/>
      <c r="IKK123"/>
      <c r="IKL123"/>
      <c r="IKM123"/>
      <c r="IKN123"/>
      <c r="IKO123"/>
      <c r="IKP123"/>
      <c r="IKQ123"/>
      <c r="IKR123"/>
      <c r="IKS123"/>
      <c r="IKT123"/>
      <c r="IKU123"/>
      <c r="IKV123"/>
      <c r="IKW123"/>
      <c r="IKX123"/>
      <c r="IKY123"/>
      <c r="IKZ123"/>
      <c r="ILA123"/>
      <c r="ILB123"/>
      <c r="ILC123"/>
      <c r="ILD123"/>
      <c r="ILE123"/>
      <c r="ILF123"/>
      <c r="ILG123"/>
      <c r="ILH123"/>
      <c r="ILI123"/>
      <c r="ILJ123"/>
      <c r="ILK123"/>
      <c r="ILL123"/>
      <c r="ILM123"/>
      <c r="ILN123"/>
      <c r="ILO123"/>
      <c r="ILP123"/>
      <c r="ILQ123"/>
      <c r="ILR123"/>
      <c r="ILS123"/>
      <c r="ILT123"/>
      <c r="ILU123"/>
      <c r="ILV123"/>
      <c r="ILW123"/>
      <c r="ILX123"/>
      <c r="ILY123"/>
      <c r="ILZ123"/>
      <c r="IMA123"/>
      <c r="IMB123"/>
      <c r="IMC123"/>
      <c r="IMD123"/>
      <c r="IME123"/>
      <c r="IMF123"/>
      <c r="IMG123"/>
      <c r="IMH123"/>
      <c r="IMI123"/>
      <c r="IMJ123"/>
      <c r="IMK123"/>
      <c r="IML123"/>
      <c r="IMM123"/>
      <c r="IMN123"/>
      <c r="IMO123"/>
      <c r="IMP123"/>
      <c r="IMQ123"/>
      <c r="IMR123"/>
      <c r="IMS123"/>
      <c r="IMT123"/>
      <c r="IMU123"/>
      <c r="IMV123"/>
      <c r="IMW123"/>
      <c r="IMX123"/>
      <c r="IMY123"/>
      <c r="IMZ123"/>
      <c r="INA123"/>
      <c r="INB123"/>
      <c r="INC123"/>
      <c r="IND123"/>
      <c r="INE123"/>
      <c r="INF123"/>
      <c r="ING123"/>
      <c r="INH123"/>
      <c r="INI123"/>
      <c r="INJ123"/>
      <c r="INK123"/>
      <c r="INL123"/>
      <c r="INM123"/>
      <c r="INN123"/>
      <c r="INO123"/>
      <c r="INP123"/>
      <c r="INQ123"/>
      <c r="INR123"/>
      <c r="INS123"/>
      <c r="INT123"/>
      <c r="INU123"/>
      <c r="INV123"/>
      <c r="INW123"/>
      <c r="INX123"/>
      <c r="INY123"/>
      <c r="INZ123"/>
      <c r="IOA123"/>
      <c r="IOB123"/>
      <c r="IOC123"/>
      <c r="IOD123"/>
      <c r="IOE123"/>
      <c r="IOF123"/>
      <c r="IOG123"/>
      <c r="IOH123"/>
      <c r="IOI123"/>
      <c r="IOJ123"/>
      <c r="IOK123"/>
      <c r="IOL123"/>
      <c r="IOM123"/>
      <c r="ION123"/>
      <c r="IOO123"/>
      <c r="IOP123"/>
      <c r="IOQ123"/>
      <c r="IOR123"/>
      <c r="IOS123"/>
      <c r="IOT123"/>
      <c r="IOU123"/>
      <c r="IOV123"/>
      <c r="IOW123"/>
      <c r="IOX123"/>
      <c r="IOY123"/>
      <c r="IOZ123"/>
      <c r="IPA123"/>
      <c r="IPB123"/>
      <c r="IPC123"/>
      <c r="IPD123"/>
      <c r="IPE123"/>
      <c r="IPF123"/>
      <c r="IPG123"/>
      <c r="IPH123"/>
      <c r="IPI123"/>
      <c r="IPJ123"/>
      <c r="IPK123"/>
      <c r="IPL123"/>
      <c r="IPM123"/>
      <c r="IPN123"/>
      <c r="IPO123"/>
      <c r="IPP123"/>
      <c r="IPQ123"/>
      <c r="IPR123"/>
      <c r="IPS123"/>
      <c r="IPT123"/>
      <c r="IPU123"/>
      <c r="IPV123"/>
      <c r="IPW123"/>
      <c r="IPX123"/>
      <c r="IPY123"/>
      <c r="IPZ123"/>
      <c r="IQA123"/>
      <c r="IQB123"/>
      <c r="IQC123"/>
      <c r="IQD123"/>
      <c r="IQE123"/>
      <c r="IQF123"/>
      <c r="IQG123"/>
      <c r="IQH123"/>
      <c r="IQI123"/>
      <c r="IQJ123"/>
      <c r="IQK123"/>
      <c r="IQL123"/>
      <c r="IQM123"/>
      <c r="IQN123"/>
      <c r="IQO123"/>
      <c r="IQP123"/>
      <c r="IQQ123"/>
      <c r="IQR123"/>
      <c r="IQS123"/>
      <c r="IQT123"/>
      <c r="IQU123"/>
      <c r="IQV123"/>
      <c r="IQW123"/>
      <c r="IQX123"/>
      <c r="IQY123"/>
      <c r="IQZ123"/>
      <c r="IRA123"/>
      <c r="IRB123"/>
      <c r="IRC123"/>
      <c r="IRD123"/>
      <c r="IRE123"/>
      <c r="IRF123"/>
      <c r="IRG123"/>
      <c r="IRH123"/>
      <c r="IRI123"/>
      <c r="IRJ123"/>
      <c r="IRK123"/>
      <c r="IRL123"/>
      <c r="IRM123"/>
      <c r="IRN123"/>
      <c r="IRO123"/>
      <c r="IRP123"/>
      <c r="IRQ123"/>
      <c r="IRR123"/>
      <c r="IRS123"/>
      <c r="IRT123"/>
      <c r="IRU123"/>
      <c r="IRV123"/>
      <c r="IRW123"/>
      <c r="IRX123"/>
      <c r="IRY123"/>
      <c r="IRZ123"/>
      <c r="ISA123"/>
      <c r="ISB123"/>
      <c r="ISC123"/>
      <c r="ISD123"/>
      <c r="ISE123"/>
      <c r="ISF123"/>
      <c r="ISG123"/>
      <c r="ISH123"/>
      <c r="ISI123"/>
      <c r="ISJ123"/>
      <c r="ISK123"/>
      <c r="ISL123"/>
      <c r="ISM123"/>
      <c r="ISN123"/>
      <c r="ISO123"/>
      <c r="ISP123"/>
      <c r="ISQ123"/>
      <c r="ISR123"/>
      <c r="ISS123"/>
      <c r="IST123"/>
      <c r="ISU123"/>
      <c r="ISV123"/>
      <c r="ISW123"/>
      <c r="ISX123"/>
      <c r="ISY123"/>
      <c r="ISZ123"/>
      <c r="ITA123"/>
      <c r="ITB123"/>
      <c r="ITC123"/>
      <c r="ITD123"/>
      <c r="ITE123"/>
      <c r="ITF123"/>
      <c r="ITG123"/>
      <c r="ITH123"/>
      <c r="ITI123"/>
      <c r="ITJ123"/>
      <c r="ITK123"/>
      <c r="ITL123"/>
      <c r="ITM123"/>
      <c r="ITN123"/>
      <c r="ITO123"/>
      <c r="ITP123"/>
      <c r="ITQ123"/>
      <c r="ITR123"/>
      <c r="ITS123"/>
      <c r="ITT123"/>
      <c r="ITU123"/>
      <c r="ITV123"/>
      <c r="ITW123"/>
      <c r="ITX123"/>
      <c r="ITY123"/>
      <c r="ITZ123"/>
      <c r="IUA123"/>
      <c r="IUB123"/>
      <c r="IUC123"/>
      <c r="IUD123"/>
      <c r="IUE123"/>
      <c r="IUF123"/>
      <c r="IUG123"/>
      <c r="IUH123"/>
      <c r="IUI123"/>
      <c r="IUJ123"/>
      <c r="IUK123"/>
      <c r="IUL123"/>
      <c r="IUM123"/>
      <c r="IUN123"/>
      <c r="IUO123"/>
      <c r="IUP123"/>
      <c r="IUQ123"/>
      <c r="IUR123"/>
      <c r="IUS123"/>
      <c r="IUT123"/>
      <c r="IUU123"/>
      <c r="IUV123"/>
      <c r="IUW123"/>
      <c r="IUX123"/>
      <c r="IUY123"/>
      <c r="IUZ123"/>
      <c r="IVA123"/>
      <c r="IVB123"/>
      <c r="IVC123"/>
      <c r="IVD123"/>
      <c r="IVE123"/>
      <c r="IVF123"/>
      <c r="IVG123"/>
      <c r="IVH123"/>
      <c r="IVI123"/>
      <c r="IVJ123"/>
      <c r="IVK123"/>
      <c r="IVL123"/>
      <c r="IVM123"/>
      <c r="IVN123"/>
      <c r="IVO123"/>
      <c r="IVP123"/>
      <c r="IVQ123"/>
      <c r="IVR123"/>
      <c r="IVS123"/>
      <c r="IVT123"/>
      <c r="IVU123"/>
      <c r="IVV123"/>
      <c r="IVW123"/>
      <c r="IVX123"/>
      <c r="IVY123"/>
      <c r="IVZ123"/>
      <c r="IWA123"/>
      <c r="IWB123"/>
      <c r="IWC123"/>
      <c r="IWD123"/>
      <c r="IWE123"/>
      <c r="IWF123"/>
      <c r="IWG123"/>
      <c r="IWH123"/>
      <c r="IWI123"/>
      <c r="IWJ123"/>
      <c r="IWK123"/>
      <c r="IWL123"/>
      <c r="IWM123"/>
      <c r="IWN123"/>
      <c r="IWO123"/>
      <c r="IWP123"/>
      <c r="IWQ123"/>
      <c r="IWR123"/>
      <c r="IWS123"/>
      <c r="IWT123"/>
      <c r="IWU123"/>
      <c r="IWV123"/>
      <c r="IWW123"/>
      <c r="IWX123"/>
      <c r="IWY123"/>
      <c r="IWZ123"/>
      <c r="IXA123"/>
      <c r="IXB123"/>
      <c r="IXC123"/>
      <c r="IXD123"/>
      <c r="IXE123"/>
      <c r="IXF123"/>
      <c r="IXG123"/>
      <c r="IXH123"/>
      <c r="IXI123"/>
      <c r="IXJ123"/>
      <c r="IXK123"/>
      <c r="IXL123"/>
      <c r="IXM123"/>
      <c r="IXN123"/>
      <c r="IXO123"/>
      <c r="IXP123"/>
      <c r="IXQ123"/>
      <c r="IXR123"/>
      <c r="IXS123"/>
      <c r="IXT123"/>
      <c r="IXU123"/>
      <c r="IXV123"/>
      <c r="IXW123"/>
      <c r="IXX123"/>
      <c r="IXY123"/>
      <c r="IXZ123"/>
      <c r="IYA123"/>
      <c r="IYB123"/>
      <c r="IYC123"/>
      <c r="IYD123"/>
      <c r="IYE123"/>
      <c r="IYF123"/>
      <c r="IYG123"/>
      <c r="IYH123"/>
      <c r="IYI123"/>
      <c r="IYJ123"/>
      <c r="IYK123"/>
      <c r="IYL123"/>
      <c r="IYM123"/>
      <c r="IYN123"/>
      <c r="IYO123"/>
      <c r="IYP123"/>
      <c r="IYQ123"/>
      <c r="IYR123"/>
      <c r="IYS123"/>
      <c r="IYT123"/>
      <c r="IYU123"/>
      <c r="IYV123"/>
      <c r="IYW123"/>
      <c r="IYX123"/>
      <c r="IYY123"/>
      <c r="IYZ123"/>
      <c r="IZA123"/>
      <c r="IZB123"/>
      <c r="IZC123"/>
      <c r="IZD123"/>
      <c r="IZE123"/>
      <c r="IZF123"/>
      <c r="IZG123"/>
      <c r="IZH123"/>
      <c r="IZI123"/>
      <c r="IZJ123"/>
      <c r="IZK123"/>
      <c r="IZL123"/>
      <c r="IZM123"/>
      <c r="IZN123"/>
      <c r="IZO123"/>
      <c r="IZP123"/>
      <c r="IZQ123"/>
      <c r="IZR123"/>
      <c r="IZS123"/>
      <c r="IZT123"/>
      <c r="IZU123"/>
      <c r="IZV123"/>
      <c r="IZW123"/>
      <c r="IZX123"/>
      <c r="IZY123"/>
      <c r="IZZ123"/>
      <c r="JAA123"/>
      <c r="JAB123"/>
      <c r="JAC123"/>
      <c r="JAD123"/>
      <c r="JAE123"/>
      <c r="JAF123"/>
      <c r="JAG123"/>
      <c r="JAH123"/>
      <c r="JAI123"/>
      <c r="JAJ123"/>
      <c r="JAK123"/>
      <c r="JAL123"/>
      <c r="JAM123"/>
      <c r="JAN123"/>
      <c r="JAO123"/>
      <c r="JAP123"/>
      <c r="JAQ123"/>
      <c r="JAR123"/>
      <c r="JAS123"/>
      <c r="JAT123"/>
      <c r="JAU123"/>
      <c r="JAV123"/>
      <c r="JAW123"/>
      <c r="JAX123"/>
      <c r="JAY123"/>
      <c r="JAZ123"/>
      <c r="JBA123"/>
      <c r="JBB123"/>
      <c r="JBC123"/>
      <c r="JBD123"/>
      <c r="JBE123"/>
      <c r="JBF123"/>
      <c r="JBG123"/>
      <c r="JBH123"/>
      <c r="JBI123"/>
      <c r="JBJ123"/>
      <c r="JBK123"/>
      <c r="JBL123"/>
      <c r="JBM123"/>
      <c r="JBN123"/>
      <c r="JBO123"/>
      <c r="JBP123"/>
      <c r="JBQ123"/>
      <c r="JBR123"/>
      <c r="JBS123"/>
      <c r="JBT123"/>
      <c r="JBU123"/>
      <c r="JBV123"/>
      <c r="JBW123"/>
      <c r="JBX123"/>
      <c r="JBY123"/>
      <c r="JBZ123"/>
      <c r="JCA123"/>
      <c r="JCB123"/>
      <c r="JCC123"/>
      <c r="JCD123"/>
      <c r="JCE123"/>
      <c r="JCF123"/>
      <c r="JCG123"/>
      <c r="JCH123"/>
      <c r="JCI123"/>
      <c r="JCJ123"/>
      <c r="JCK123"/>
      <c r="JCL123"/>
      <c r="JCM123"/>
      <c r="JCN123"/>
      <c r="JCO123"/>
      <c r="JCP123"/>
      <c r="JCQ123"/>
      <c r="JCR123"/>
      <c r="JCS123"/>
      <c r="JCT123"/>
      <c r="JCU123"/>
      <c r="JCV123"/>
      <c r="JCW123"/>
      <c r="JCX123"/>
      <c r="JCY123"/>
      <c r="JCZ123"/>
      <c r="JDA123"/>
      <c r="JDB123"/>
      <c r="JDC123"/>
      <c r="JDD123"/>
      <c r="JDE123"/>
      <c r="JDF123"/>
      <c r="JDG123"/>
      <c r="JDH123"/>
      <c r="JDI123"/>
      <c r="JDJ123"/>
      <c r="JDK123"/>
      <c r="JDL123"/>
      <c r="JDM123"/>
      <c r="JDN123"/>
      <c r="JDO123"/>
      <c r="JDP123"/>
      <c r="JDQ123"/>
      <c r="JDR123"/>
      <c r="JDS123"/>
      <c r="JDT123"/>
      <c r="JDU123"/>
      <c r="JDV123"/>
      <c r="JDW123"/>
      <c r="JDX123"/>
      <c r="JDY123"/>
      <c r="JDZ123"/>
      <c r="JEA123"/>
      <c r="JEB123"/>
      <c r="JEC123"/>
      <c r="JED123"/>
      <c r="JEE123"/>
      <c r="JEF123"/>
      <c r="JEG123"/>
      <c r="JEH123"/>
      <c r="JEI123"/>
      <c r="JEJ123"/>
      <c r="JEK123"/>
      <c r="JEL123"/>
      <c r="JEM123"/>
      <c r="JEN123"/>
      <c r="JEO123"/>
      <c r="JEP123"/>
      <c r="JEQ123"/>
      <c r="JER123"/>
      <c r="JES123"/>
      <c r="JET123"/>
      <c r="JEU123"/>
      <c r="JEV123"/>
      <c r="JEW123"/>
      <c r="JEX123"/>
      <c r="JEY123"/>
      <c r="JEZ123"/>
      <c r="JFA123"/>
      <c r="JFB123"/>
      <c r="JFC123"/>
      <c r="JFD123"/>
      <c r="JFE123"/>
      <c r="JFF123"/>
      <c r="JFG123"/>
      <c r="JFH123"/>
      <c r="JFI123"/>
      <c r="JFJ123"/>
      <c r="JFK123"/>
      <c r="JFL123"/>
      <c r="JFM123"/>
      <c r="JFN123"/>
      <c r="JFO123"/>
      <c r="JFP123"/>
      <c r="JFQ123"/>
      <c r="JFR123"/>
      <c r="JFS123"/>
      <c r="JFT123"/>
      <c r="JFU123"/>
      <c r="JFV123"/>
      <c r="JFW123"/>
      <c r="JFX123"/>
      <c r="JFY123"/>
      <c r="JFZ123"/>
      <c r="JGA123"/>
      <c r="JGB123"/>
      <c r="JGC123"/>
      <c r="JGD123"/>
      <c r="JGE123"/>
      <c r="JGF123"/>
      <c r="JGG123"/>
      <c r="JGH123"/>
      <c r="JGI123"/>
      <c r="JGJ123"/>
      <c r="JGK123"/>
      <c r="JGL123"/>
      <c r="JGM123"/>
      <c r="JGN123"/>
      <c r="JGO123"/>
      <c r="JGP123"/>
      <c r="JGQ123"/>
      <c r="JGR123"/>
      <c r="JGS123"/>
      <c r="JGT123"/>
      <c r="JGU123"/>
      <c r="JGV123"/>
      <c r="JGW123"/>
      <c r="JGX123"/>
      <c r="JGY123"/>
      <c r="JGZ123"/>
      <c r="JHA123"/>
      <c r="JHB123"/>
      <c r="JHC123"/>
      <c r="JHD123"/>
      <c r="JHE123"/>
      <c r="JHF123"/>
      <c r="JHG123"/>
      <c r="JHH123"/>
      <c r="JHI123"/>
      <c r="JHJ123"/>
      <c r="JHK123"/>
      <c r="JHL123"/>
      <c r="JHM123"/>
      <c r="JHN123"/>
      <c r="JHO123"/>
      <c r="JHP123"/>
      <c r="JHQ123"/>
      <c r="JHR123"/>
      <c r="JHS123"/>
      <c r="JHT123"/>
      <c r="JHU123"/>
      <c r="JHV123"/>
      <c r="JHW123"/>
      <c r="JHX123"/>
      <c r="JHY123"/>
      <c r="JHZ123"/>
      <c r="JIA123"/>
      <c r="JIB123"/>
      <c r="JIC123"/>
      <c r="JID123"/>
      <c r="JIE123"/>
      <c r="JIF123"/>
      <c r="JIG123"/>
      <c r="JIH123"/>
      <c r="JII123"/>
      <c r="JIJ123"/>
      <c r="JIK123"/>
      <c r="JIL123"/>
      <c r="JIM123"/>
      <c r="JIN123"/>
      <c r="JIO123"/>
      <c r="JIP123"/>
      <c r="JIQ123"/>
      <c r="JIR123"/>
      <c r="JIS123"/>
      <c r="JIT123"/>
      <c r="JIU123"/>
      <c r="JIV123"/>
      <c r="JIW123"/>
      <c r="JIX123"/>
      <c r="JIY123"/>
      <c r="JIZ123"/>
      <c r="JJA123"/>
      <c r="JJB123"/>
      <c r="JJC123"/>
      <c r="JJD123"/>
      <c r="JJE123"/>
      <c r="JJF123"/>
      <c r="JJG123"/>
      <c r="JJH123"/>
      <c r="JJI123"/>
      <c r="JJJ123"/>
      <c r="JJK123"/>
      <c r="JJL123"/>
      <c r="JJM123"/>
      <c r="JJN123"/>
      <c r="JJO123"/>
      <c r="JJP123"/>
      <c r="JJQ123"/>
      <c r="JJR123"/>
      <c r="JJS123"/>
      <c r="JJT123"/>
      <c r="JJU123"/>
      <c r="JJV123"/>
      <c r="JJW123"/>
      <c r="JJX123"/>
      <c r="JJY123"/>
      <c r="JJZ123"/>
      <c r="JKA123"/>
      <c r="JKB123"/>
      <c r="JKC123"/>
      <c r="JKD123"/>
      <c r="JKE123"/>
      <c r="JKF123"/>
      <c r="JKG123"/>
      <c r="JKH123"/>
      <c r="JKI123"/>
      <c r="JKJ123"/>
      <c r="JKK123"/>
      <c r="JKL123"/>
      <c r="JKM123"/>
      <c r="JKN123"/>
      <c r="JKO123"/>
      <c r="JKP123"/>
      <c r="JKQ123"/>
      <c r="JKR123"/>
      <c r="JKS123"/>
      <c r="JKT123"/>
      <c r="JKU123"/>
      <c r="JKV123"/>
      <c r="JKW123"/>
      <c r="JKX123"/>
      <c r="JKY123"/>
      <c r="JKZ123"/>
      <c r="JLA123"/>
      <c r="JLB123"/>
      <c r="JLC123"/>
      <c r="JLD123"/>
      <c r="JLE123"/>
      <c r="JLF123"/>
      <c r="JLG123"/>
      <c r="JLH123"/>
      <c r="JLI123"/>
      <c r="JLJ123"/>
      <c r="JLK123"/>
      <c r="JLL123"/>
      <c r="JLM123"/>
      <c r="JLN123"/>
      <c r="JLO123"/>
      <c r="JLP123"/>
      <c r="JLQ123"/>
      <c r="JLR123"/>
      <c r="JLS123"/>
      <c r="JLT123"/>
      <c r="JLU123"/>
      <c r="JLV123"/>
      <c r="JLW123"/>
      <c r="JLX123"/>
      <c r="JLY123"/>
      <c r="JLZ123"/>
      <c r="JMA123"/>
      <c r="JMB123"/>
      <c r="JMC123"/>
      <c r="JMD123"/>
      <c r="JME123"/>
      <c r="JMF123"/>
      <c r="JMG123"/>
      <c r="JMH123"/>
      <c r="JMI123"/>
      <c r="JMJ123"/>
      <c r="JMK123"/>
      <c r="JML123"/>
      <c r="JMM123"/>
      <c r="JMN123"/>
      <c r="JMO123"/>
      <c r="JMP123"/>
      <c r="JMQ123"/>
      <c r="JMR123"/>
      <c r="JMS123"/>
      <c r="JMT123"/>
      <c r="JMU123"/>
      <c r="JMV123"/>
      <c r="JMW123"/>
      <c r="JMX123"/>
      <c r="JMY123"/>
      <c r="JMZ123"/>
      <c r="JNA123"/>
      <c r="JNB123"/>
      <c r="JNC123"/>
      <c r="JND123"/>
      <c r="JNE123"/>
      <c r="JNF123"/>
      <c r="JNG123"/>
      <c r="JNH123"/>
      <c r="JNI123"/>
      <c r="JNJ123"/>
      <c r="JNK123"/>
      <c r="JNL123"/>
      <c r="JNM123"/>
      <c r="JNN123"/>
      <c r="JNO123"/>
      <c r="JNP123"/>
      <c r="JNQ123"/>
      <c r="JNR123"/>
      <c r="JNS123"/>
      <c r="JNT123"/>
      <c r="JNU123"/>
      <c r="JNV123"/>
      <c r="JNW123"/>
      <c r="JNX123"/>
      <c r="JNY123"/>
      <c r="JNZ123"/>
      <c r="JOA123"/>
      <c r="JOB123"/>
      <c r="JOC123"/>
      <c r="JOD123"/>
      <c r="JOE123"/>
      <c r="JOF123"/>
      <c r="JOG123"/>
      <c r="JOH123"/>
      <c r="JOI123"/>
      <c r="JOJ123"/>
      <c r="JOK123"/>
      <c r="JOL123"/>
      <c r="JOM123"/>
      <c r="JON123"/>
      <c r="JOO123"/>
      <c r="JOP123"/>
      <c r="JOQ123"/>
      <c r="JOR123"/>
      <c r="JOS123"/>
      <c r="JOT123"/>
      <c r="JOU123"/>
      <c r="JOV123"/>
      <c r="JOW123"/>
      <c r="JOX123"/>
      <c r="JOY123"/>
      <c r="JOZ123"/>
      <c r="JPA123"/>
      <c r="JPB123"/>
      <c r="JPC123"/>
      <c r="JPD123"/>
      <c r="JPE123"/>
      <c r="JPF123"/>
      <c r="JPG123"/>
      <c r="JPH123"/>
      <c r="JPI123"/>
      <c r="JPJ123"/>
      <c r="JPK123"/>
      <c r="JPL123"/>
      <c r="JPM123"/>
      <c r="JPN123"/>
      <c r="JPO123"/>
      <c r="JPP123"/>
      <c r="JPQ123"/>
      <c r="JPR123"/>
      <c r="JPS123"/>
      <c r="JPT123"/>
      <c r="JPU123"/>
      <c r="JPV123"/>
      <c r="JPW123"/>
      <c r="JPX123"/>
      <c r="JPY123"/>
      <c r="JPZ123"/>
      <c r="JQA123"/>
      <c r="JQB123"/>
      <c r="JQC123"/>
      <c r="JQD123"/>
      <c r="JQE123"/>
      <c r="JQF123"/>
      <c r="JQG123"/>
      <c r="JQH123"/>
      <c r="JQI123"/>
      <c r="JQJ123"/>
      <c r="JQK123"/>
      <c r="JQL123"/>
      <c r="JQM123"/>
      <c r="JQN123"/>
      <c r="JQO123"/>
      <c r="JQP123"/>
      <c r="JQQ123"/>
      <c r="JQR123"/>
      <c r="JQS123"/>
      <c r="JQT123"/>
      <c r="JQU123"/>
      <c r="JQV123"/>
      <c r="JQW123"/>
      <c r="JQX123"/>
      <c r="JQY123"/>
      <c r="JQZ123"/>
      <c r="JRA123"/>
      <c r="JRB123"/>
      <c r="JRC123"/>
      <c r="JRD123"/>
      <c r="JRE123"/>
      <c r="JRF123"/>
      <c r="JRG123"/>
      <c r="JRH123"/>
      <c r="JRI123"/>
      <c r="JRJ123"/>
      <c r="JRK123"/>
      <c r="JRL123"/>
      <c r="JRM123"/>
      <c r="JRN123"/>
      <c r="JRO123"/>
      <c r="JRP123"/>
      <c r="JRQ123"/>
      <c r="JRR123"/>
      <c r="JRS123"/>
      <c r="JRT123"/>
      <c r="JRU123"/>
      <c r="JRV123"/>
      <c r="JRW123"/>
      <c r="JRX123"/>
      <c r="JRY123"/>
      <c r="JRZ123"/>
      <c r="JSA123"/>
      <c r="JSB123"/>
      <c r="JSC123"/>
      <c r="JSD123"/>
      <c r="JSE123"/>
      <c r="JSF123"/>
      <c r="JSG123"/>
      <c r="JSH123"/>
      <c r="JSI123"/>
      <c r="JSJ123"/>
      <c r="JSK123"/>
      <c r="JSL123"/>
      <c r="JSM123"/>
      <c r="JSN123"/>
      <c r="JSO123"/>
      <c r="JSP123"/>
      <c r="JSQ123"/>
      <c r="JSR123"/>
      <c r="JSS123"/>
      <c r="JST123"/>
      <c r="JSU123"/>
      <c r="JSV123"/>
      <c r="JSW123"/>
      <c r="JSX123"/>
      <c r="JSY123"/>
      <c r="JSZ123"/>
      <c r="JTA123"/>
      <c r="JTB123"/>
      <c r="JTC123"/>
      <c r="JTD123"/>
      <c r="JTE123"/>
      <c r="JTF123"/>
      <c r="JTG123"/>
      <c r="JTH123"/>
      <c r="JTI123"/>
      <c r="JTJ123"/>
      <c r="JTK123"/>
      <c r="JTL123"/>
      <c r="JTM123"/>
      <c r="JTN123"/>
      <c r="JTO123"/>
      <c r="JTP123"/>
      <c r="JTQ123"/>
      <c r="JTR123"/>
      <c r="JTS123"/>
      <c r="JTT123"/>
      <c r="JTU123"/>
      <c r="JTV123"/>
      <c r="JTW123"/>
      <c r="JTX123"/>
      <c r="JTY123"/>
      <c r="JTZ123"/>
      <c r="JUA123"/>
      <c r="JUB123"/>
      <c r="JUC123"/>
      <c r="JUD123"/>
      <c r="JUE123"/>
      <c r="JUF123"/>
      <c r="JUG123"/>
      <c r="JUH123"/>
      <c r="JUI123"/>
      <c r="JUJ123"/>
      <c r="JUK123"/>
      <c r="JUL123"/>
      <c r="JUM123"/>
      <c r="JUN123"/>
      <c r="JUO123"/>
      <c r="JUP123"/>
      <c r="JUQ123"/>
      <c r="JUR123"/>
      <c r="JUS123"/>
      <c r="JUT123"/>
      <c r="JUU123"/>
      <c r="JUV123"/>
      <c r="JUW123"/>
      <c r="JUX123"/>
      <c r="JUY123"/>
      <c r="JUZ123"/>
      <c r="JVA123"/>
      <c r="JVB123"/>
      <c r="JVC123"/>
      <c r="JVD123"/>
      <c r="JVE123"/>
      <c r="JVF123"/>
      <c r="JVG123"/>
      <c r="JVH123"/>
      <c r="JVI123"/>
      <c r="JVJ123"/>
      <c r="JVK123"/>
      <c r="JVL123"/>
      <c r="JVM123"/>
      <c r="JVN123"/>
      <c r="JVO123"/>
      <c r="JVP123"/>
      <c r="JVQ123"/>
      <c r="JVR123"/>
      <c r="JVS123"/>
      <c r="JVT123"/>
      <c r="JVU123"/>
      <c r="JVV123"/>
      <c r="JVW123"/>
      <c r="JVX123"/>
      <c r="JVY123"/>
      <c r="JVZ123"/>
      <c r="JWA123"/>
      <c r="JWB123"/>
      <c r="JWC123"/>
      <c r="JWD123"/>
      <c r="JWE123"/>
      <c r="JWF123"/>
      <c r="JWG123"/>
      <c r="JWH123"/>
      <c r="JWI123"/>
      <c r="JWJ123"/>
      <c r="JWK123"/>
      <c r="JWL123"/>
      <c r="JWM123"/>
      <c r="JWN123"/>
      <c r="JWO123"/>
      <c r="JWP123"/>
      <c r="JWQ123"/>
      <c r="JWR123"/>
      <c r="JWS123"/>
      <c r="JWT123"/>
      <c r="JWU123"/>
      <c r="JWV123"/>
      <c r="JWW123"/>
      <c r="JWX123"/>
      <c r="JWY123"/>
      <c r="JWZ123"/>
      <c r="JXA123"/>
      <c r="JXB123"/>
      <c r="JXC123"/>
      <c r="JXD123"/>
      <c r="JXE123"/>
      <c r="JXF123"/>
      <c r="JXG123"/>
      <c r="JXH123"/>
      <c r="JXI123"/>
      <c r="JXJ123"/>
      <c r="JXK123"/>
      <c r="JXL123"/>
      <c r="JXM123"/>
      <c r="JXN123"/>
      <c r="JXO123"/>
      <c r="JXP123"/>
      <c r="JXQ123"/>
      <c r="JXR123"/>
      <c r="JXS123"/>
      <c r="JXT123"/>
      <c r="JXU123"/>
      <c r="JXV123"/>
      <c r="JXW123"/>
      <c r="JXX123"/>
      <c r="JXY123"/>
      <c r="JXZ123"/>
      <c r="JYA123"/>
      <c r="JYB123"/>
      <c r="JYC123"/>
      <c r="JYD123"/>
      <c r="JYE123"/>
      <c r="JYF123"/>
      <c r="JYG123"/>
      <c r="JYH123"/>
      <c r="JYI123"/>
      <c r="JYJ123"/>
      <c r="JYK123"/>
      <c r="JYL123"/>
      <c r="JYM123"/>
      <c r="JYN123"/>
      <c r="JYO123"/>
      <c r="JYP123"/>
      <c r="JYQ123"/>
      <c r="JYR123"/>
      <c r="JYS123"/>
      <c r="JYT123"/>
      <c r="JYU123"/>
      <c r="JYV123"/>
      <c r="JYW123"/>
      <c r="JYX123"/>
      <c r="JYY123"/>
      <c r="JYZ123"/>
      <c r="JZA123"/>
      <c r="JZB123"/>
      <c r="JZC123"/>
      <c r="JZD123"/>
      <c r="JZE123"/>
      <c r="JZF123"/>
      <c r="JZG123"/>
      <c r="JZH123"/>
      <c r="JZI123"/>
      <c r="JZJ123"/>
      <c r="JZK123"/>
      <c r="JZL123"/>
      <c r="JZM123"/>
      <c r="JZN123"/>
      <c r="JZO123"/>
      <c r="JZP123"/>
      <c r="JZQ123"/>
      <c r="JZR123"/>
      <c r="JZS123"/>
      <c r="JZT123"/>
      <c r="JZU123"/>
      <c r="JZV123"/>
      <c r="JZW123"/>
      <c r="JZX123"/>
      <c r="JZY123"/>
      <c r="JZZ123"/>
      <c r="KAA123"/>
      <c r="KAB123"/>
      <c r="KAC123"/>
      <c r="KAD123"/>
      <c r="KAE123"/>
      <c r="KAF123"/>
      <c r="KAG123"/>
      <c r="KAH123"/>
      <c r="KAI123"/>
      <c r="KAJ123"/>
      <c r="KAK123"/>
      <c r="KAL123"/>
      <c r="KAM123"/>
      <c r="KAN123"/>
      <c r="KAO123"/>
      <c r="KAP123"/>
      <c r="KAQ123"/>
      <c r="KAR123"/>
      <c r="KAS123"/>
      <c r="KAT123"/>
      <c r="KAU123"/>
      <c r="KAV123"/>
      <c r="KAW123"/>
      <c r="KAX123"/>
      <c r="KAY123"/>
      <c r="KAZ123"/>
      <c r="KBA123"/>
      <c r="KBB123"/>
      <c r="KBC123"/>
      <c r="KBD123"/>
      <c r="KBE123"/>
      <c r="KBF123"/>
      <c r="KBG123"/>
      <c r="KBH123"/>
      <c r="KBI123"/>
      <c r="KBJ123"/>
      <c r="KBK123"/>
      <c r="KBL123"/>
      <c r="KBM123"/>
      <c r="KBN123"/>
      <c r="KBO123"/>
      <c r="KBP123"/>
      <c r="KBQ123"/>
      <c r="KBR123"/>
      <c r="KBS123"/>
      <c r="KBT123"/>
      <c r="KBU123"/>
      <c r="KBV123"/>
      <c r="KBW123"/>
      <c r="KBX123"/>
      <c r="KBY123"/>
      <c r="KBZ123"/>
      <c r="KCA123"/>
      <c r="KCB123"/>
      <c r="KCC123"/>
      <c r="KCD123"/>
      <c r="KCE123"/>
      <c r="KCF123"/>
      <c r="KCG123"/>
      <c r="KCH123"/>
      <c r="KCI123"/>
      <c r="KCJ123"/>
      <c r="KCK123"/>
      <c r="KCL123"/>
      <c r="KCM123"/>
      <c r="KCN123"/>
      <c r="KCO123"/>
      <c r="KCP123"/>
      <c r="KCQ123"/>
      <c r="KCR123"/>
      <c r="KCS123"/>
      <c r="KCT123"/>
      <c r="KCU123"/>
      <c r="KCV123"/>
      <c r="KCW123"/>
      <c r="KCX123"/>
      <c r="KCY123"/>
      <c r="KCZ123"/>
      <c r="KDA123"/>
      <c r="KDB123"/>
      <c r="KDC123"/>
      <c r="KDD123"/>
      <c r="KDE123"/>
      <c r="KDF123"/>
      <c r="KDG123"/>
      <c r="KDH123"/>
      <c r="KDI123"/>
      <c r="KDJ123"/>
      <c r="KDK123"/>
      <c r="KDL123"/>
      <c r="KDM123"/>
      <c r="KDN123"/>
      <c r="KDO123"/>
      <c r="KDP123"/>
      <c r="KDQ123"/>
      <c r="KDR123"/>
      <c r="KDS123"/>
      <c r="KDT123"/>
      <c r="KDU123"/>
      <c r="KDV123"/>
      <c r="KDW123"/>
      <c r="KDX123"/>
      <c r="KDY123"/>
      <c r="KDZ123"/>
      <c r="KEA123"/>
      <c r="KEB123"/>
      <c r="KEC123"/>
      <c r="KED123"/>
      <c r="KEE123"/>
      <c r="KEF123"/>
      <c r="KEG123"/>
      <c r="KEH123"/>
      <c r="KEI123"/>
      <c r="KEJ123"/>
      <c r="KEK123"/>
      <c r="KEL123"/>
      <c r="KEM123"/>
      <c r="KEN123"/>
      <c r="KEO123"/>
      <c r="KEP123"/>
      <c r="KEQ123"/>
      <c r="KER123"/>
      <c r="KES123"/>
      <c r="KET123"/>
      <c r="KEU123"/>
      <c r="KEV123"/>
      <c r="KEW123"/>
      <c r="KEX123"/>
      <c r="KEY123"/>
      <c r="KEZ123"/>
      <c r="KFA123"/>
      <c r="KFB123"/>
      <c r="KFC123"/>
      <c r="KFD123"/>
      <c r="KFE123"/>
      <c r="KFF123"/>
      <c r="KFG123"/>
      <c r="KFH123"/>
      <c r="KFI123"/>
      <c r="KFJ123"/>
      <c r="KFK123"/>
      <c r="KFL123"/>
      <c r="KFM123"/>
      <c r="KFN123"/>
      <c r="KFO123"/>
      <c r="KFP123"/>
      <c r="KFQ123"/>
      <c r="KFR123"/>
      <c r="KFS123"/>
      <c r="KFT123"/>
      <c r="KFU123"/>
      <c r="KFV123"/>
      <c r="KFW123"/>
      <c r="KFX123"/>
      <c r="KFY123"/>
      <c r="KFZ123"/>
      <c r="KGA123"/>
      <c r="KGB123"/>
      <c r="KGC123"/>
      <c r="KGD123"/>
      <c r="KGE123"/>
      <c r="KGF123"/>
      <c r="KGG123"/>
      <c r="KGH123"/>
      <c r="KGI123"/>
      <c r="KGJ123"/>
      <c r="KGK123"/>
      <c r="KGL123"/>
      <c r="KGM123"/>
      <c r="KGN123"/>
      <c r="KGO123"/>
      <c r="KGP123"/>
      <c r="KGQ123"/>
      <c r="KGR123"/>
      <c r="KGS123"/>
      <c r="KGT123"/>
      <c r="KGU123"/>
      <c r="KGV123"/>
      <c r="KGW123"/>
      <c r="KGX123"/>
      <c r="KGY123"/>
      <c r="KGZ123"/>
      <c r="KHA123"/>
      <c r="KHB123"/>
      <c r="KHC123"/>
      <c r="KHD123"/>
      <c r="KHE123"/>
      <c r="KHF123"/>
      <c r="KHG123"/>
      <c r="KHH123"/>
      <c r="KHI123"/>
      <c r="KHJ123"/>
      <c r="KHK123"/>
      <c r="KHL123"/>
      <c r="KHM123"/>
      <c r="KHN123"/>
      <c r="KHO123"/>
      <c r="KHP123"/>
      <c r="KHQ123"/>
      <c r="KHR123"/>
      <c r="KHS123"/>
      <c r="KHT123"/>
      <c r="KHU123"/>
      <c r="KHV123"/>
      <c r="KHW123"/>
      <c r="KHX123"/>
      <c r="KHY123"/>
      <c r="KHZ123"/>
      <c r="KIA123"/>
      <c r="KIB123"/>
      <c r="KIC123"/>
      <c r="KID123"/>
      <c r="KIE123"/>
      <c r="KIF123"/>
      <c r="KIG123"/>
      <c r="KIH123"/>
      <c r="KII123"/>
      <c r="KIJ123"/>
      <c r="KIK123"/>
      <c r="KIL123"/>
      <c r="KIM123"/>
      <c r="KIN123"/>
      <c r="KIO123"/>
      <c r="KIP123"/>
      <c r="KIQ123"/>
      <c r="KIR123"/>
      <c r="KIS123"/>
      <c r="KIT123"/>
      <c r="KIU123"/>
      <c r="KIV123"/>
      <c r="KIW123"/>
      <c r="KIX123"/>
      <c r="KIY123"/>
      <c r="KIZ123"/>
      <c r="KJA123"/>
      <c r="KJB123"/>
      <c r="KJC123"/>
      <c r="KJD123"/>
      <c r="KJE123"/>
      <c r="KJF123"/>
      <c r="KJG123"/>
      <c r="KJH123"/>
      <c r="KJI123"/>
      <c r="KJJ123"/>
      <c r="KJK123"/>
      <c r="KJL123"/>
      <c r="KJM123"/>
      <c r="KJN123"/>
      <c r="KJO123"/>
      <c r="KJP123"/>
      <c r="KJQ123"/>
      <c r="KJR123"/>
      <c r="KJS123"/>
      <c r="KJT123"/>
      <c r="KJU123"/>
      <c r="KJV123"/>
      <c r="KJW123"/>
      <c r="KJX123"/>
      <c r="KJY123"/>
      <c r="KJZ123"/>
      <c r="KKA123"/>
      <c r="KKB123"/>
      <c r="KKC123"/>
      <c r="KKD123"/>
      <c r="KKE123"/>
      <c r="KKF123"/>
      <c r="KKG123"/>
      <c r="KKH123"/>
      <c r="KKI123"/>
      <c r="KKJ123"/>
      <c r="KKK123"/>
      <c r="KKL123"/>
      <c r="KKM123"/>
      <c r="KKN123"/>
      <c r="KKO123"/>
      <c r="KKP123"/>
      <c r="KKQ123"/>
      <c r="KKR123"/>
      <c r="KKS123"/>
      <c r="KKT123"/>
      <c r="KKU123"/>
      <c r="KKV123"/>
      <c r="KKW123"/>
      <c r="KKX123"/>
      <c r="KKY123"/>
      <c r="KKZ123"/>
      <c r="KLA123"/>
      <c r="KLB123"/>
      <c r="KLC123"/>
      <c r="KLD123"/>
      <c r="KLE123"/>
      <c r="KLF123"/>
      <c r="KLG123"/>
      <c r="KLH123"/>
      <c r="KLI123"/>
      <c r="KLJ123"/>
      <c r="KLK123"/>
      <c r="KLL123"/>
      <c r="KLM123"/>
      <c r="KLN123"/>
      <c r="KLO123"/>
      <c r="KLP123"/>
      <c r="KLQ123"/>
      <c r="KLR123"/>
      <c r="KLS123"/>
      <c r="KLT123"/>
      <c r="KLU123"/>
      <c r="KLV123"/>
      <c r="KLW123"/>
      <c r="KLX123"/>
      <c r="KLY123"/>
      <c r="KLZ123"/>
      <c r="KMA123"/>
      <c r="KMB123"/>
      <c r="KMC123"/>
      <c r="KMD123"/>
      <c r="KME123"/>
      <c r="KMF123"/>
      <c r="KMG123"/>
      <c r="KMH123"/>
      <c r="KMI123"/>
      <c r="KMJ123"/>
      <c r="KMK123"/>
      <c r="KML123"/>
      <c r="KMM123"/>
      <c r="KMN123"/>
      <c r="KMO123"/>
      <c r="KMP123"/>
      <c r="KMQ123"/>
      <c r="KMR123"/>
      <c r="KMS123"/>
      <c r="KMT123"/>
      <c r="KMU123"/>
      <c r="KMV123"/>
      <c r="KMW123"/>
      <c r="KMX123"/>
      <c r="KMY123"/>
      <c r="KMZ123"/>
      <c r="KNA123"/>
      <c r="KNB123"/>
      <c r="KNC123"/>
      <c r="KND123"/>
      <c r="KNE123"/>
      <c r="KNF123"/>
      <c r="KNG123"/>
      <c r="KNH123"/>
      <c r="KNI123"/>
      <c r="KNJ123"/>
      <c r="KNK123"/>
      <c r="KNL123"/>
      <c r="KNM123"/>
      <c r="KNN123"/>
      <c r="KNO123"/>
      <c r="KNP123"/>
      <c r="KNQ123"/>
      <c r="KNR123"/>
      <c r="KNS123"/>
      <c r="KNT123"/>
      <c r="KNU123"/>
      <c r="KNV123"/>
      <c r="KNW123"/>
      <c r="KNX123"/>
      <c r="KNY123"/>
      <c r="KNZ123"/>
      <c r="KOA123"/>
      <c r="KOB123"/>
      <c r="KOC123"/>
      <c r="KOD123"/>
      <c r="KOE123"/>
      <c r="KOF123"/>
      <c r="KOG123"/>
      <c r="KOH123"/>
      <c r="KOI123"/>
      <c r="KOJ123"/>
      <c r="KOK123"/>
      <c r="KOL123"/>
      <c r="KOM123"/>
      <c r="KON123"/>
      <c r="KOO123"/>
      <c r="KOP123"/>
      <c r="KOQ123"/>
      <c r="KOR123"/>
      <c r="KOS123"/>
      <c r="KOT123"/>
      <c r="KOU123"/>
      <c r="KOV123"/>
      <c r="KOW123"/>
      <c r="KOX123"/>
      <c r="KOY123"/>
      <c r="KOZ123"/>
      <c r="KPA123"/>
      <c r="KPB123"/>
      <c r="KPC123"/>
      <c r="KPD123"/>
      <c r="KPE123"/>
      <c r="KPF123"/>
      <c r="KPG123"/>
      <c r="KPH123"/>
      <c r="KPI123"/>
      <c r="KPJ123"/>
      <c r="KPK123"/>
      <c r="KPL123"/>
      <c r="KPM123"/>
      <c r="KPN123"/>
      <c r="KPO123"/>
      <c r="KPP123"/>
      <c r="KPQ123"/>
      <c r="KPR123"/>
      <c r="KPS123"/>
      <c r="KPT123"/>
      <c r="KPU123"/>
      <c r="KPV123"/>
      <c r="KPW123"/>
      <c r="KPX123"/>
      <c r="KPY123"/>
      <c r="KPZ123"/>
      <c r="KQA123"/>
      <c r="KQB123"/>
      <c r="KQC123"/>
      <c r="KQD123"/>
      <c r="KQE123"/>
      <c r="KQF123"/>
      <c r="KQG123"/>
      <c r="KQH123"/>
      <c r="KQI123"/>
      <c r="KQJ123"/>
      <c r="KQK123"/>
      <c r="KQL123"/>
      <c r="KQM123"/>
      <c r="KQN123"/>
      <c r="KQO123"/>
      <c r="KQP123"/>
      <c r="KQQ123"/>
      <c r="KQR123"/>
      <c r="KQS123"/>
      <c r="KQT123"/>
      <c r="KQU123"/>
      <c r="KQV123"/>
      <c r="KQW123"/>
      <c r="KQX123"/>
      <c r="KQY123"/>
      <c r="KQZ123"/>
      <c r="KRA123"/>
      <c r="KRB123"/>
      <c r="KRC123"/>
      <c r="KRD123"/>
      <c r="KRE123"/>
      <c r="KRF123"/>
      <c r="KRG123"/>
      <c r="KRH123"/>
      <c r="KRI123"/>
      <c r="KRJ123"/>
      <c r="KRK123"/>
      <c r="KRL123"/>
      <c r="KRM123"/>
      <c r="KRN123"/>
      <c r="KRO123"/>
      <c r="KRP123"/>
      <c r="KRQ123"/>
      <c r="KRR123"/>
      <c r="KRS123"/>
      <c r="KRT123"/>
      <c r="KRU123"/>
      <c r="KRV123"/>
      <c r="KRW123"/>
      <c r="KRX123"/>
      <c r="KRY123"/>
      <c r="KRZ123"/>
      <c r="KSA123"/>
      <c r="KSB123"/>
      <c r="KSC123"/>
      <c r="KSD123"/>
      <c r="KSE123"/>
      <c r="KSF123"/>
      <c r="KSG123"/>
      <c r="KSH123"/>
      <c r="KSI123"/>
      <c r="KSJ123"/>
      <c r="KSK123"/>
      <c r="KSL123"/>
      <c r="KSM123"/>
      <c r="KSN123"/>
      <c r="KSO123"/>
      <c r="KSP123"/>
      <c r="KSQ123"/>
      <c r="KSR123"/>
      <c r="KSS123"/>
      <c r="KST123"/>
      <c r="KSU123"/>
      <c r="KSV123"/>
      <c r="KSW123"/>
      <c r="KSX123"/>
      <c r="KSY123"/>
      <c r="KSZ123"/>
      <c r="KTA123"/>
      <c r="KTB123"/>
      <c r="KTC123"/>
      <c r="KTD123"/>
      <c r="KTE123"/>
      <c r="KTF123"/>
      <c r="KTG123"/>
      <c r="KTH123"/>
      <c r="KTI123"/>
      <c r="KTJ123"/>
      <c r="KTK123"/>
      <c r="KTL123"/>
      <c r="KTM123"/>
      <c r="KTN123"/>
      <c r="KTO123"/>
      <c r="KTP123"/>
      <c r="KTQ123"/>
      <c r="KTR123"/>
      <c r="KTS123"/>
      <c r="KTT123"/>
      <c r="KTU123"/>
      <c r="KTV123"/>
      <c r="KTW123"/>
      <c r="KTX123"/>
      <c r="KTY123"/>
      <c r="KTZ123"/>
      <c r="KUA123"/>
      <c r="KUB123"/>
      <c r="KUC123"/>
      <c r="KUD123"/>
      <c r="KUE123"/>
      <c r="KUF123"/>
      <c r="KUG123"/>
      <c r="KUH123"/>
      <c r="KUI123"/>
      <c r="KUJ123"/>
      <c r="KUK123"/>
      <c r="KUL123"/>
      <c r="KUM123"/>
      <c r="KUN123"/>
      <c r="KUO123"/>
      <c r="KUP123"/>
      <c r="KUQ123"/>
      <c r="KUR123"/>
      <c r="KUS123"/>
      <c r="KUT123"/>
      <c r="KUU123"/>
      <c r="KUV123"/>
      <c r="KUW123"/>
      <c r="KUX123"/>
      <c r="KUY123"/>
      <c r="KUZ123"/>
      <c r="KVA123"/>
      <c r="KVB123"/>
      <c r="KVC123"/>
      <c r="KVD123"/>
      <c r="KVE123"/>
      <c r="KVF123"/>
      <c r="KVG123"/>
      <c r="KVH123"/>
      <c r="KVI123"/>
      <c r="KVJ123"/>
      <c r="KVK123"/>
      <c r="KVL123"/>
      <c r="KVM123"/>
      <c r="KVN123"/>
      <c r="KVO123"/>
      <c r="KVP123"/>
      <c r="KVQ123"/>
      <c r="KVR123"/>
      <c r="KVS123"/>
      <c r="KVT123"/>
      <c r="KVU123"/>
      <c r="KVV123"/>
      <c r="KVW123"/>
      <c r="KVX123"/>
      <c r="KVY123"/>
      <c r="KVZ123"/>
      <c r="KWA123"/>
      <c r="KWB123"/>
      <c r="KWC123"/>
      <c r="KWD123"/>
      <c r="KWE123"/>
      <c r="KWF123"/>
      <c r="KWG123"/>
      <c r="KWH123"/>
      <c r="KWI123"/>
      <c r="KWJ123"/>
      <c r="KWK123"/>
      <c r="KWL123"/>
      <c r="KWM123"/>
      <c r="KWN123"/>
      <c r="KWO123"/>
      <c r="KWP123"/>
      <c r="KWQ123"/>
      <c r="KWR123"/>
      <c r="KWS123"/>
      <c r="KWT123"/>
      <c r="KWU123"/>
      <c r="KWV123"/>
      <c r="KWW123"/>
      <c r="KWX123"/>
      <c r="KWY123"/>
      <c r="KWZ123"/>
      <c r="KXA123"/>
      <c r="KXB123"/>
      <c r="KXC123"/>
      <c r="KXD123"/>
      <c r="KXE123"/>
      <c r="KXF123"/>
      <c r="KXG123"/>
      <c r="KXH123"/>
      <c r="KXI123"/>
      <c r="KXJ123"/>
      <c r="KXK123"/>
      <c r="KXL123"/>
      <c r="KXM123"/>
      <c r="KXN123"/>
      <c r="KXO123"/>
      <c r="KXP123"/>
      <c r="KXQ123"/>
      <c r="KXR123"/>
      <c r="KXS123"/>
      <c r="KXT123"/>
      <c r="KXU123"/>
      <c r="KXV123"/>
      <c r="KXW123"/>
      <c r="KXX123"/>
      <c r="KXY123"/>
      <c r="KXZ123"/>
      <c r="KYA123"/>
      <c r="KYB123"/>
      <c r="KYC123"/>
      <c r="KYD123"/>
      <c r="KYE123"/>
      <c r="KYF123"/>
      <c r="KYG123"/>
      <c r="KYH123"/>
      <c r="KYI123"/>
      <c r="KYJ123"/>
      <c r="KYK123"/>
      <c r="KYL123"/>
      <c r="KYM123"/>
      <c r="KYN123"/>
      <c r="KYO123"/>
      <c r="KYP123"/>
      <c r="KYQ123"/>
      <c r="KYR123"/>
      <c r="KYS123"/>
      <c r="KYT123"/>
      <c r="KYU123"/>
      <c r="KYV123"/>
      <c r="KYW123"/>
      <c r="KYX123"/>
      <c r="KYY123"/>
      <c r="KYZ123"/>
      <c r="KZA123"/>
      <c r="KZB123"/>
      <c r="KZC123"/>
      <c r="KZD123"/>
      <c r="KZE123"/>
      <c r="KZF123"/>
      <c r="KZG123"/>
      <c r="KZH123"/>
      <c r="KZI123"/>
      <c r="KZJ123"/>
      <c r="KZK123"/>
      <c r="KZL123"/>
      <c r="KZM123"/>
      <c r="KZN123"/>
      <c r="KZO123"/>
      <c r="KZP123"/>
      <c r="KZQ123"/>
      <c r="KZR123"/>
      <c r="KZS123"/>
      <c r="KZT123"/>
      <c r="KZU123"/>
      <c r="KZV123"/>
      <c r="KZW123"/>
      <c r="KZX123"/>
      <c r="KZY123"/>
      <c r="KZZ123"/>
      <c r="LAA123"/>
      <c r="LAB123"/>
      <c r="LAC123"/>
      <c r="LAD123"/>
      <c r="LAE123"/>
      <c r="LAF123"/>
      <c r="LAG123"/>
      <c r="LAH123"/>
      <c r="LAI123"/>
      <c r="LAJ123"/>
      <c r="LAK123"/>
      <c r="LAL123"/>
      <c r="LAM123"/>
      <c r="LAN123"/>
      <c r="LAO123"/>
      <c r="LAP123"/>
      <c r="LAQ123"/>
      <c r="LAR123"/>
      <c r="LAS123"/>
      <c r="LAT123"/>
      <c r="LAU123"/>
      <c r="LAV123"/>
      <c r="LAW123"/>
      <c r="LAX123"/>
      <c r="LAY123"/>
      <c r="LAZ123"/>
      <c r="LBA123"/>
      <c r="LBB123"/>
      <c r="LBC123"/>
      <c r="LBD123"/>
      <c r="LBE123"/>
      <c r="LBF123"/>
      <c r="LBG123"/>
      <c r="LBH123"/>
      <c r="LBI123"/>
      <c r="LBJ123"/>
      <c r="LBK123"/>
      <c r="LBL123"/>
      <c r="LBM123"/>
      <c r="LBN123"/>
      <c r="LBO123"/>
      <c r="LBP123"/>
      <c r="LBQ123"/>
      <c r="LBR123"/>
      <c r="LBS123"/>
      <c r="LBT123"/>
      <c r="LBU123"/>
      <c r="LBV123"/>
      <c r="LBW123"/>
      <c r="LBX123"/>
      <c r="LBY123"/>
      <c r="LBZ123"/>
      <c r="LCA123"/>
      <c r="LCB123"/>
      <c r="LCC123"/>
      <c r="LCD123"/>
      <c r="LCE123"/>
      <c r="LCF123"/>
      <c r="LCG123"/>
      <c r="LCH123"/>
      <c r="LCI123"/>
      <c r="LCJ123"/>
      <c r="LCK123"/>
      <c r="LCL123"/>
      <c r="LCM123"/>
      <c r="LCN123"/>
      <c r="LCO123"/>
      <c r="LCP123"/>
      <c r="LCQ123"/>
      <c r="LCR123"/>
      <c r="LCS123"/>
      <c r="LCT123"/>
      <c r="LCU123"/>
      <c r="LCV123"/>
      <c r="LCW123"/>
      <c r="LCX123"/>
      <c r="LCY123"/>
      <c r="LCZ123"/>
      <c r="LDA123"/>
      <c r="LDB123"/>
      <c r="LDC123"/>
      <c r="LDD123"/>
      <c r="LDE123"/>
      <c r="LDF123"/>
      <c r="LDG123"/>
      <c r="LDH123"/>
      <c r="LDI123"/>
      <c r="LDJ123"/>
      <c r="LDK123"/>
      <c r="LDL123"/>
      <c r="LDM123"/>
      <c r="LDN123"/>
      <c r="LDO123"/>
      <c r="LDP123"/>
      <c r="LDQ123"/>
      <c r="LDR123"/>
      <c r="LDS123"/>
      <c r="LDT123"/>
      <c r="LDU123"/>
      <c r="LDV123"/>
      <c r="LDW123"/>
      <c r="LDX123"/>
      <c r="LDY123"/>
      <c r="LDZ123"/>
      <c r="LEA123"/>
      <c r="LEB123"/>
      <c r="LEC123"/>
      <c r="LED123"/>
      <c r="LEE123"/>
      <c r="LEF123"/>
      <c r="LEG123"/>
      <c r="LEH123"/>
      <c r="LEI123"/>
      <c r="LEJ123"/>
      <c r="LEK123"/>
      <c r="LEL123"/>
      <c r="LEM123"/>
      <c r="LEN123"/>
      <c r="LEO123"/>
      <c r="LEP123"/>
      <c r="LEQ123"/>
      <c r="LER123"/>
      <c r="LES123"/>
      <c r="LET123"/>
      <c r="LEU123"/>
      <c r="LEV123"/>
      <c r="LEW123"/>
      <c r="LEX123"/>
      <c r="LEY123"/>
      <c r="LEZ123"/>
      <c r="LFA123"/>
      <c r="LFB123"/>
      <c r="LFC123"/>
      <c r="LFD123"/>
      <c r="LFE123"/>
      <c r="LFF123"/>
      <c r="LFG123"/>
      <c r="LFH123"/>
      <c r="LFI123"/>
      <c r="LFJ123"/>
      <c r="LFK123"/>
      <c r="LFL123"/>
      <c r="LFM123"/>
      <c r="LFN123"/>
      <c r="LFO123"/>
      <c r="LFP123"/>
      <c r="LFQ123"/>
      <c r="LFR123"/>
      <c r="LFS123"/>
      <c r="LFT123"/>
      <c r="LFU123"/>
      <c r="LFV123"/>
      <c r="LFW123"/>
      <c r="LFX123"/>
      <c r="LFY123"/>
      <c r="LFZ123"/>
      <c r="LGA123"/>
      <c r="LGB123"/>
      <c r="LGC123"/>
      <c r="LGD123"/>
      <c r="LGE123"/>
      <c r="LGF123"/>
      <c r="LGG123"/>
      <c r="LGH123"/>
      <c r="LGI123"/>
      <c r="LGJ123"/>
      <c r="LGK123"/>
      <c r="LGL123"/>
      <c r="LGM123"/>
      <c r="LGN123"/>
      <c r="LGO123"/>
      <c r="LGP123"/>
      <c r="LGQ123"/>
      <c r="LGR123"/>
      <c r="LGS123"/>
      <c r="LGT123"/>
      <c r="LGU123"/>
      <c r="LGV123"/>
      <c r="LGW123"/>
      <c r="LGX123"/>
      <c r="LGY123"/>
      <c r="LGZ123"/>
      <c r="LHA123"/>
      <c r="LHB123"/>
      <c r="LHC123"/>
      <c r="LHD123"/>
      <c r="LHE123"/>
      <c r="LHF123"/>
      <c r="LHG123"/>
      <c r="LHH123"/>
      <c r="LHI123"/>
      <c r="LHJ123"/>
      <c r="LHK123"/>
      <c r="LHL123"/>
      <c r="LHM123"/>
      <c r="LHN123"/>
      <c r="LHO123"/>
      <c r="LHP123"/>
      <c r="LHQ123"/>
      <c r="LHR123"/>
      <c r="LHS123"/>
      <c r="LHT123"/>
      <c r="LHU123"/>
      <c r="LHV123"/>
      <c r="LHW123"/>
      <c r="LHX123"/>
      <c r="LHY123"/>
      <c r="LHZ123"/>
      <c r="LIA123"/>
      <c r="LIB123"/>
      <c r="LIC123"/>
      <c r="LID123"/>
      <c r="LIE123"/>
      <c r="LIF123"/>
      <c r="LIG123"/>
      <c r="LIH123"/>
      <c r="LII123"/>
      <c r="LIJ123"/>
      <c r="LIK123"/>
      <c r="LIL123"/>
      <c r="LIM123"/>
      <c r="LIN123"/>
      <c r="LIO123"/>
      <c r="LIP123"/>
      <c r="LIQ123"/>
      <c r="LIR123"/>
      <c r="LIS123"/>
      <c r="LIT123"/>
      <c r="LIU123"/>
      <c r="LIV123"/>
      <c r="LIW123"/>
      <c r="LIX123"/>
      <c r="LIY123"/>
      <c r="LIZ123"/>
      <c r="LJA123"/>
      <c r="LJB123"/>
      <c r="LJC123"/>
      <c r="LJD123"/>
      <c r="LJE123"/>
      <c r="LJF123"/>
      <c r="LJG123"/>
      <c r="LJH123"/>
      <c r="LJI123"/>
      <c r="LJJ123"/>
      <c r="LJK123"/>
      <c r="LJL123"/>
      <c r="LJM123"/>
      <c r="LJN123"/>
      <c r="LJO123"/>
      <c r="LJP123"/>
      <c r="LJQ123"/>
      <c r="LJR123"/>
      <c r="LJS123"/>
      <c r="LJT123"/>
      <c r="LJU123"/>
      <c r="LJV123"/>
      <c r="LJW123"/>
      <c r="LJX123"/>
      <c r="LJY123"/>
      <c r="LJZ123"/>
      <c r="LKA123"/>
      <c r="LKB123"/>
      <c r="LKC123"/>
      <c r="LKD123"/>
      <c r="LKE123"/>
      <c r="LKF123"/>
      <c r="LKG123"/>
      <c r="LKH123"/>
      <c r="LKI123"/>
      <c r="LKJ123"/>
      <c r="LKK123"/>
      <c r="LKL123"/>
      <c r="LKM123"/>
      <c r="LKN123"/>
      <c r="LKO123"/>
      <c r="LKP123"/>
      <c r="LKQ123"/>
      <c r="LKR123"/>
      <c r="LKS123"/>
      <c r="LKT123"/>
      <c r="LKU123"/>
      <c r="LKV123"/>
      <c r="LKW123"/>
      <c r="LKX123"/>
      <c r="LKY123"/>
      <c r="LKZ123"/>
      <c r="LLA123"/>
      <c r="LLB123"/>
      <c r="LLC123"/>
      <c r="LLD123"/>
      <c r="LLE123"/>
      <c r="LLF123"/>
      <c r="LLG123"/>
      <c r="LLH123"/>
      <c r="LLI123"/>
      <c r="LLJ123"/>
      <c r="LLK123"/>
      <c r="LLL123"/>
      <c r="LLM123"/>
      <c r="LLN123"/>
      <c r="LLO123"/>
      <c r="LLP123"/>
      <c r="LLQ123"/>
      <c r="LLR123"/>
      <c r="LLS123"/>
      <c r="LLT123"/>
      <c r="LLU123"/>
      <c r="LLV123"/>
      <c r="LLW123"/>
      <c r="LLX123"/>
      <c r="LLY123"/>
      <c r="LLZ123"/>
      <c r="LMA123"/>
      <c r="LMB123"/>
      <c r="LMC123"/>
      <c r="LMD123"/>
      <c r="LME123"/>
      <c r="LMF123"/>
      <c r="LMG123"/>
      <c r="LMH123"/>
      <c r="LMI123"/>
      <c r="LMJ123"/>
      <c r="LMK123"/>
      <c r="LML123"/>
      <c r="LMM123"/>
      <c r="LMN123"/>
      <c r="LMO123"/>
      <c r="LMP123"/>
      <c r="LMQ123"/>
      <c r="LMR123"/>
      <c r="LMS123"/>
      <c r="LMT123"/>
      <c r="LMU123"/>
      <c r="LMV123"/>
      <c r="LMW123"/>
      <c r="LMX123"/>
      <c r="LMY123"/>
      <c r="LMZ123"/>
      <c r="LNA123"/>
      <c r="LNB123"/>
      <c r="LNC123"/>
      <c r="LND123"/>
      <c r="LNE123"/>
      <c r="LNF123"/>
      <c r="LNG123"/>
      <c r="LNH123"/>
      <c r="LNI123"/>
      <c r="LNJ123"/>
      <c r="LNK123"/>
      <c r="LNL123"/>
      <c r="LNM123"/>
      <c r="LNN123"/>
      <c r="LNO123"/>
      <c r="LNP123"/>
      <c r="LNQ123"/>
      <c r="LNR123"/>
      <c r="LNS123"/>
      <c r="LNT123"/>
      <c r="LNU123"/>
      <c r="LNV123"/>
      <c r="LNW123"/>
      <c r="LNX123"/>
      <c r="LNY123"/>
      <c r="LNZ123"/>
      <c r="LOA123"/>
      <c r="LOB123"/>
      <c r="LOC123"/>
      <c r="LOD123"/>
      <c r="LOE123"/>
      <c r="LOF123"/>
      <c r="LOG123"/>
      <c r="LOH123"/>
      <c r="LOI123"/>
      <c r="LOJ123"/>
      <c r="LOK123"/>
      <c r="LOL123"/>
      <c r="LOM123"/>
      <c r="LON123"/>
      <c r="LOO123"/>
      <c r="LOP123"/>
      <c r="LOQ123"/>
      <c r="LOR123"/>
      <c r="LOS123"/>
      <c r="LOT123"/>
      <c r="LOU123"/>
      <c r="LOV123"/>
      <c r="LOW123"/>
      <c r="LOX123"/>
      <c r="LOY123"/>
      <c r="LOZ123"/>
      <c r="LPA123"/>
      <c r="LPB123"/>
      <c r="LPC123"/>
      <c r="LPD123"/>
      <c r="LPE123"/>
      <c r="LPF123"/>
      <c r="LPG123"/>
      <c r="LPH123"/>
      <c r="LPI123"/>
      <c r="LPJ123"/>
      <c r="LPK123"/>
      <c r="LPL123"/>
      <c r="LPM123"/>
      <c r="LPN123"/>
      <c r="LPO123"/>
      <c r="LPP123"/>
      <c r="LPQ123"/>
      <c r="LPR123"/>
      <c r="LPS123"/>
      <c r="LPT123"/>
      <c r="LPU123"/>
      <c r="LPV123"/>
      <c r="LPW123"/>
      <c r="LPX123"/>
      <c r="LPY123"/>
      <c r="LPZ123"/>
      <c r="LQA123"/>
      <c r="LQB123"/>
      <c r="LQC123"/>
      <c r="LQD123"/>
      <c r="LQE123"/>
      <c r="LQF123"/>
      <c r="LQG123"/>
      <c r="LQH123"/>
      <c r="LQI123"/>
      <c r="LQJ123"/>
      <c r="LQK123"/>
      <c r="LQL123"/>
      <c r="LQM123"/>
      <c r="LQN123"/>
      <c r="LQO123"/>
      <c r="LQP123"/>
      <c r="LQQ123"/>
      <c r="LQR123"/>
      <c r="LQS123"/>
      <c r="LQT123"/>
      <c r="LQU123"/>
      <c r="LQV123"/>
      <c r="LQW123"/>
      <c r="LQX123"/>
      <c r="LQY123"/>
      <c r="LQZ123"/>
      <c r="LRA123"/>
      <c r="LRB123"/>
      <c r="LRC123"/>
      <c r="LRD123"/>
      <c r="LRE123"/>
      <c r="LRF123"/>
      <c r="LRG123"/>
      <c r="LRH123"/>
      <c r="LRI123"/>
      <c r="LRJ123"/>
      <c r="LRK123"/>
      <c r="LRL123"/>
      <c r="LRM123"/>
      <c r="LRN123"/>
      <c r="LRO123"/>
      <c r="LRP123"/>
      <c r="LRQ123"/>
      <c r="LRR123"/>
      <c r="LRS123"/>
      <c r="LRT123"/>
      <c r="LRU123"/>
      <c r="LRV123"/>
      <c r="LRW123"/>
      <c r="LRX123"/>
      <c r="LRY123"/>
      <c r="LRZ123"/>
      <c r="LSA123"/>
      <c r="LSB123"/>
      <c r="LSC123"/>
      <c r="LSD123"/>
      <c r="LSE123"/>
      <c r="LSF123"/>
      <c r="LSG123"/>
      <c r="LSH123"/>
      <c r="LSI123"/>
      <c r="LSJ123"/>
      <c r="LSK123"/>
      <c r="LSL123"/>
      <c r="LSM123"/>
      <c r="LSN123"/>
      <c r="LSO123"/>
      <c r="LSP123"/>
      <c r="LSQ123"/>
      <c r="LSR123"/>
      <c r="LSS123"/>
      <c r="LST123"/>
      <c r="LSU123"/>
      <c r="LSV123"/>
      <c r="LSW123"/>
      <c r="LSX123"/>
      <c r="LSY123"/>
      <c r="LSZ123"/>
      <c r="LTA123"/>
      <c r="LTB123"/>
      <c r="LTC123"/>
      <c r="LTD123"/>
      <c r="LTE123"/>
      <c r="LTF123"/>
      <c r="LTG123"/>
      <c r="LTH123"/>
      <c r="LTI123"/>
      <c r="LTJ123"/>
      <c r="LTK123"/>
      <c r="LTL123"/>
      <c r="LTM123"/>
      <c r="LTN123"/>
      <c r="LTO123"/>
      <c r="LTP123"/>
      <c r="LTQ123"/>
      <c r="LTR123"/>
      <c r="LTS123"/>
      <c r="LTT123"/>
      <c r="LTU123"/>
      <c r="LTV123"/>
      <c r="LTW123"/>
      <c r="LTX123"/>
      <c r="LTY123"/>
      <c r="LTZ123"/>
      <c r="LUA123"/>
      <c r="LUB123"/>
      <c r="LUC123"/>
      <c r="LUD123"/>
      <c r="LUE123"/>
      <c r="LUF123"/>
      <c r="LUG123"/>
      <c r="LUH123"/>
      <c r="LUI123"/>
      <c r="LUJ123"/>
      <c r="LUK123"/>
      <c r="LUL123"/>
      <c r="LUM123"/>
      <c r="LUN123"/>
      <c r="LUO123"/>
      <c r="LUP123"/>
      <c r="LUQ123"/>
      <c r="LUR123"/>
      <c r="LUS123"/>
      <c r="LUT123"/>
      <c r="LUU123"/>
      <c r="LUV123"/>
      <c r="LUW123"/>
      <c r="LUX123"/>
      <c r="LUY123"/>
      <c r="LUZ123"/>
      <c r="LVA123"/>
      <c r="LVB123"/>
      <c r="LVC123"/>
      <c r="LVD123"/>
      <c r="LVE123"/>
      <c r="LVF123"/>
      <c r="LVG123"/>
      <c r="LVH123"/>
      <c r="LVI123"/>
      <c r="LVJ123"/>
      <c r="LVK123"/>
      <c r="LVL123"/>
      <c r="LVM123"/>
      <c r="LVN123"/>
      <c r="LVO123"/>
      <c r="LVP123"/>
      <c r="LVQ123"/>
      <c r="LVR123"/>
      <c r="LVS123"/>
      <c r="LVT123"/>
      <c r="LVU123"/>
      <c r="LVV123"/>
      <c r="LVW123"/>
      <c r="LVX123"/>
      <c r="LVY123"/>
      <c r="LVZ123"/>
      <c r="LWA123"/>
      <c r="LWB123"/>
      <c r="LWC123"/>
      <c r="LWD123"/>
      <c r="LWE123"/>
      <c r="LWF123"/>
      <c r="LWG123"/>
      <c r="LWH123"/>
      <c r="LWI123"/>
      <c r="LWJ123"/>
      <c r="LWK123"/>
      <c r="LWL123"/>
      <c r="LWM123"/>
      <c r="LWN123"/>
      <c r="LWO123"/>
      <c r="LWP123"/>
      <c r="LWQ123"/>
      <c r="LWR123"/>
      <c r="LWS123"/>
      <c r="LWT123"/>
      <c r="LWU123"/>
      <c r="LWV123"/>
      <c r="LWW123"/>
      <c r="LWX123"/>
      <c r="LWY123"/>
      <c r="LWZ123"/>
      <c r="LXA123"/>
      <c r="LXB123"/>
      <c r="LXC123"/>
      <c r="LXD123"/>
      <c r="LXE123"/>
      <c r="LXF123"/>
      <c r="LXG123"/>
      <c r="LXH123"/>
      <c r="LXI123"/>
      <c r="LXJ123"/>
      <c r="LXK123"/>
      <c r="LXL123"/>
      <c r="LXM123"/>
      <c r="LXN123"/>
      <c r="LXO123"/>
      <c r="LXP123"/>
      <c r="LXQ123"/>
      <c r="LXR123"/>
      <c r="LXS123"/>
      <c r="LXT123"/>
      <c r="LXU123"/>
      <c r="LXV123"/>
      <c r="LXW123"/>
      <c r="LXX123"/>
      <c r="LXY123"/>
      <c r="LXZ123"/>
      <c r="LYA123"/>
      <c r="LYB123"/>
      <c r="LYC123"/>
      <c r="LYD123"/>
      <c r="LYE123"/>
      <c r="LYF123"/>
      <c r="LYG123"/>
      <c r="LYH123"/>
      <c r="LYI123"/>
      <c r="LYJ123"/>
      <c r="LYK123"/>
      <c r="LYL123"/>
      <c r="LYM123"/>
      <c r="LYN123"/>
      <c r="LYO123"/>
      <c r="LYP123"/>
      <c r="LYQ123"/>
      <c r="LYR123"/>
      <c r="LYS123"/>
      <c r="LYT123"/>
      <c r="LYU123"/>
      <c r="LYV123"/>
      <c r="LYW123"/>
      <c r="LYX123"/>
      <c r="LYY123"/>
      <c r="LYZ123"/>
      <c r="LZA123"/>
      <c r="LZB123"/>
      <c r="LZC123"/>
      <c r="LZD123"/>
      <c r="LZE123"/>
      <c r="LZF123"/>
      <c r="LZG123"/>
      <c r="LZH123"/>
      <c r="LZI123"/>
      <c r="LZJ123"/>
      <c r="LZK123"/>
      <c r="LZL123"/>
      <c r="LZM123"/>
      <c r="LZN123"/>
      <c r="LZO123"/>
      <c r="LZP123"/>
      <c r="LZQ123"/>
      <c r="LZR123"/>
      <c r="LZS123"/>
      <c r="LZT123"/>
      <c r="LZU123"/>
      <c r="LZV123"/>
      <c r="LZW123"/>
      <c r="LZX123"/>
      <c r="LZY123"/>
      <c r="LZZ123"/>
      <c r="MAA123"/>
      <c r="MAB123"/>
      <c r="MAC123"/>
      <c r="MAD123"/>
      <c r="MAE123"/>
      <c r="MAF123"/>
      <c r="MAG123"/>
      <c r="MAH123"/>
      <c r="MAI123"/>
      <c r="MAJ123"/>
      <c r="MAK123"/>
      <c r="MAL123"/>
      <c r="MAM123"/>
      <c r="MAN123"/>
      <c r="MAO123"/>
      <c r="MAP123"/>
      <c r="MAQ123"/>
      <c r="MAR123"/>
      <c r="MAS123"/>
      <c r="MAT123"/>
      <c r="MAU123"/>
      <c r="MAV123"/>
      <c r="MAW123"/>
      <c r="MAX123"/>
      <c r="MAY123"/>
      <c r="MAZ123"/>
      <c r="MBA123"/>
      <c r="MBB123"/>
      <c r="MBC123"/>
      <c r="MBD123"/>
      <c r="MBE123"/>
      <c r="MBF123"/>
      <c r="MBG123"/>
      <c r="MBH123"/>
      <c r="MBI123"/>
      <c r="MBJ123"/>
      <c r="MBK123"/>
      <c r="MBL123"/>
      <c r="MBM123"/>
      <c r="MBN123"/>
      <c r="MBO123"/>
      <c r="MBP123"/>
      <c r="MBQ123"/>
      <c r="MBR123"/>
      <c r="MBS123"/>
      <c r="MBT123"/>
      <c r="MBU123"/>
      <c r="MBV123"/>
      <c r="MBW123"/>
      <c r="MBX123"/>
      <c r="MBY123"/>
      <c r="MBZ123"/>
      <c r="MCA123"/>
      <c r="MCB123"/>
      <c r="MCC123"/>
      <c r="MCD123"/>
      <c r="MCE123"/>
      <c r="MCF123"/>
      <c r="MCG123"/>
      <c r="MCH123"/>
      <c r="MCI123"/>
      <c r="MCJ123"/>
      <c r="MCK123"/>
      <c r="MCL123"/>
      <c r="MCM123"/>
      <c r="MCN123"/>
      <c r="MCO123"/>
      <c r="MCP123"/>
      <c r="MCQ123"/>
      <c r="MCR123"/>
      <c r="MCS123"/>
      <c r="MCT123"/>
      <c r="MCU123"/>
      <c r="MCV123"/>
      <c r="MCW123"/>
      <c r="MCX123"/>
      <c r="MCY123"/>
      <c r="MCZ123"/>
      <c r="MDA123"/>
      <c r="MDB123"/>
      <c r="MDC123"/>
      <c r="MDD123"/>
      <c r="MDE123"/>
      <c r="MDF123"/>
      <c r="MDG123"/>
      <c r="MDH123"/>
      <c r="MDI123"/>
      <c r="MDJ123"/>
      <c r="MDK123"/>
      <c r="MDL123"/>
      <c r="MDM123"/>
      <c r="MDN123"/>
      <c r="MDO123"/>
      <c r="MDP123"/>
      <c r="MDQ123"/>
      <c r="MDR123"/>
      <c r="MDS123"/>
      <c r="MDT123"/>
      <c r="MDU123"/>
      <c r="MDV123"/>
      <c r="MDW123"/>
      <c r="MDX123"/>
      <c r="MDY123"/>
      <c r="MDZ123"/>
      <c r="MEA123"/>
      <c r="MEB123"/>
      <c r="MEC123"/>
      <c r="MED123"/>
      <c r="MEE123"/>
      <c r="MEF123"/>
      <c r="MEG123"/>
      <c r="MEH123"/>
      <c r="MEI123"/>
      <c r="MEJ123"/>
      <c r="MEK123"/>
      <c r="MEL123"/>
      <c r="MEM123"/>
      <c r="MEN123"/>
      <c r="MEO123"/>
      <c r="MEP123"/>
      <c r="MEQ123"/>
      <c r="MER123"/>
      <c r="MES123"/>
      <c r="MET123"/>
      <c r="MEU123"/>
      <c r="MEV123"/>
      <c r="MEW123"/>
      <c r="MEX123"/>
      <c r="MEY123"/>
      <c r="MEZ123"/>
      <c r="MFA123"/>
      <c r="MFB123"/>
      <c r="MFC123"/>
      <c r="MFD123"/>
      <c r="MFE123"/>
      <c r="MFF123"/>
      <c r="MFG123"/>
      <c r="MFH123"/>
      <c r="MFI123"/>
      <c r="MFJ123"/>
      <c r="MFK123"/>
      <c r="MFL123"/>
      <c r="MFM123"/>
      <c r="MFN123"/>
      <c r="MFO123"/>
      <c r="MFP123"/>
      <c r="MFQ123"/>
      <c r="MFR123"/>
      <c r="MFS123"/>
      <c r="MFT123"/>
      <c r="MFU123"/>
      <c r="MFV123"/>
      <c r="MFW123"/>
      <c r="MFX123"/>
      <c r="MFY123"/>
      <c r="MFZ123"/>
      <c r="MGA123"/>
      <c r="MGB123"/>
      <c r="MGC123"/>
      <c r="MGD123"/>
      <c r="MGE123"/>
      <c r="MGF123"/>
      <c r="MGG123"/>
      <c r="MGH123"/>
      <c r="MGI123"/>
      <c r="MGJ123"/>
      <c r="MGK123"/>
      <c r="MGL123"/>
      <c r="MGM123"/>
      <c r="MGN123"/>
      <c r="MGO123"/>
      <c r="MGP123"/>
      <c r="MGQ123"/>
      <c r="MGR123"/>
      <c r="MGS123"/>
      <c r="MGT123"/>
      <c r="MGU123"/>
      <c r="MGV123"/>
      <c r="MGW123"/>
      <c r="MGX123"/>
      <c r="MGY123"/>
      <c r="MGZ123"/>
      <c r="MHA123"/>
      <c r="MHB123"/>
      <c r="MHC123"/>
      <c r="MHD123"/>
      <c r="MHE123"/>
      <c r="MHF123"/>
      <c r="MHG123"/>
      <c r="MHH123"/>
      <c r="MHI123"/>
      <c r="MHJ123"/>
      <c r="MHK123"/>
      <c r="MHL123"/>
      <c r="MHM123"/>
      <c r="MHN123"/>
      <c r="MHO123"/>
      <c r="MHP123"/>
      <c r="MHQ123"/>
      <c r="MHR123"/>
      <c r="MHS123"/>
      <c r="MHT123"/>
      <c r="MHU123"/>
      <c r="MHV123"/>
      <c r="MHW123"/>
      <c r="MHX123"/>
      <c r="MHY123"/>
      <c r="MHZ123"/>
      <c r="MIA123"/>
      <c r="MIB123"/>
      <c r="MIC123"/>
      <c r="MID123"/>
      <c r="MIE123"/>
      <c r="MIF123"/>
      <c r="MIG123"/>
      <c r="MIH123"/>
      <c r="MII123"/>
      <c r="MIJ123"/>
      <c r="MIK123"/>
      <c r="MIL123"/>
      <c r="MIM123"/>
      <c r="MIN123"/>
      <c r="MIO123"/>
      <c r="MIP123"/>
      <c r="MIQ123"/>
      <c r="MIR123"/>
      <c r="MIS123"/>
      <c r="MIT123"/>
      <c r="MIU123"/>
      <c r="MIV123"/>
      <c r="MIW123"/>
      <c r="MIX123"/>
      <c r="MIY123"/>
      <c r="MIZ123"/>
      <c r="MJA123"/>
      <c r="MJB123"/>
      <c r="MJC123"/>
      <c r="MJD123"/>
      <c r="MJE123"/>
      <c r="MJF123"/>
      <c r="MJG123"/>
      <c r="MJH123"/>
      <c r="MJI123"/>
      <c r="MJJ123"/>
      <c r="MJK123"/>
      <c r="MJL123"/>
      <c r="MJM123"/>
      <c r="MJN123"/>
      <c r="MJO123"/>
      <c r="MJP123"/>
      <c r="MJQ123"/>
      <c r="MJR123"/>
      <c r="MJS123"/>
      <c r="MJT123"/>
      <c r="MJU123"/>
      <c r="MJV123"/>
      <c r="MJW123"/>
      <c r="MJX123"/>
      <c r="MJY123"/>
      <c r="MJZ123"/>
      <c r="MKA123"/>
      <c r="MKB123"/>
      <c r="MKC123"/>
      <c r="MKD123"/>
      <c r="MKE123"/>
      <c r="MKF123"/>
      <c r="MKG123"/>
      <c r="MKH123"/>
      <c r="MKI123"/>
      <c r="MKJ123"/>
      <c r="MKK123"/>
      <c r="MKL123"/>
      <c r="MKM123"/>
      <c r="MKN123"/>
      <c r="MKO123"/>
      <c r="MKP123"/>
      <c r="MKQ123"/>
      <c r="MKR123"/>
      <c r="MKS123"/>
      <c r="MKT123"/>
      <c r="MKU123"/>
      <c r="MKV123"/>
      <c r="MKW123"/>
      <c r="MKX123"/>
      <c r="MKY123"/>
      <c r="MKZ123"/>
      <c r="MLA123"/>
      <c r="MLB123"/>
      <c r="MLC123"/>
      <c r="MLD123"/>
      <c r="MLE123"/>
      <c r="MLF123"/>
      <c r="MLG123"/>
      <c r="MLH123"/>
      <c r="MLI123"/>
      <c r="MLJ123"/>
      <c r="MLK123"/>
      <c r="MLL123"/>
      <c r="MLM123"/>
      <c r="MLN123"/>
      <c r="MLO123"/>
      <c r="MLP123"/>
      <c r="MLQ123"/>
      <c r="MLR123"/>
      <c r="MLS123"/>
      <c r="MLT123"/>
      <c r="MLU123"/>
      <c r="MLV123"/>
      <c r="MLW123"/>
      <c r="MLX123"/>
      <c r="MLY123"/>
      <c r="MLZ123"/>
      <c r="MMA123"/>
      <c r="MMB123"/>
      <c r="MMC123"/>
      <c r="MMD123"/>
      <c r="MME123"/>
      <c r="MMF123"/>
      <c r="MMG123"/>
      <c r="MMH123"/>
      <c r="MMI123"/>
      <c r="MMJ123"/>
      <c r="MMK123"/>
      <c r="MML123"/>
      <c r="MMM123"/>
      <c r="MMN123"/>
      <c r="MMO123"/>
      <c r="MMP123"/>
      <c r="MMQ123"/>
      <c r="MMR123"/>
      <c r="MMS123"/>
      <c r="MMT123"/>
      <c r="MMU123"/>
      <c r="MMV123"/>
      <c r="MMW123"/>
      <c r="MMX123"/>
      <c r="MMY123"/>
      <c r="MMZ123"/>
      <c r="MNA123"/>
      <c r="MNB123"/>
      <c r="MNC123"/>
      <c r="MND123"/>
      <c r="MNE123"/>
      <c r="MNF123"/>
      <c r="MNG123"/>
      <c r="MNH123"/>
      <c r="MNI123"/>
      <c r="MNJ123"/>
      <c r="MNK123"/>
      <c r="MNL123"/>
      <c r="MNM123"/>
      <c r="MNN123"/>
      <c r="MNO123"/>
      <c r="MNP123"/>
      <c r="MNQ123"/>
      <c r="MNR123"/>
      <c r="MNS123"/>
      <c r="MNT123"/>
      <c r="MNU123"/>
      <c r="MNV123"/>
      <c r="MNW123"/>
      <c r="MNX123"/>
      <c r="MNY123"/>
      <c r="MNZ123"/>
      <c r="MOA123"/>
      <c r="MOB123"/>
      <c r="MOC123"/>
      <c r="MOD123"/>
      <c r="MOE123"/>
      <c r="MOF123"/>
      <c r="MOG123"/>
      <c r="MOH123"/>
      <c r="MOI123"/>
      <c r="MOJ123"/>
      <c r="MOK123"/>
      <c r="MOL123"/>
      <c r="MOM123"/>
      <c r="MON123"/>
      <c r="MOO123"/>
      <c r="MOP123"/>
      <c r="MOQ123"/>
      <c r="MOR123"/>
      <c r="MOS123"/>
      <c r="MOT123"/>
      <c r="MOU123"/>
      <c r="MOV123"/>
      <c r="MOW123"/>
      <c r="MOX123"/>
      <c r="MOY123"/>
      <c r="MOZ123"/>
      <c r="MPA123"/>
      <c r="MPB123"/>
      <c r="MPC123"/>
      <c r="MPD123"/>
      <c r="MPE123"/>
      <c r="MPF123"/>
      <c r="MPG123"/>
      <c r="MPH123"/>
      <c r="MPI123"/>
      <c r="MPJ123"/>
      <c r="MPK123"/>
      <c r="MPL123"/>
      <c r="MPM123"/>
      <c r="MPN123"/>
      <c r="MPO123"/>
      <c r="MPP123"/>
      <c r="MPQ123"/>
      <c r="MPR123"/>
      <c r="MPS123"/>
      <c r="MPT123"/>
      <c r="MPU123"/>
      <c r="MPV123"/>
      <c r="MPW123"/>
      <c r="MPX123"/>
      <c r="MPY123"/>
      <c r="MPZ123"/>
      <c r="MQA123"/>
      <c r="MQB123"/>
      <c r="MQC123"/>
      <c r="MQD123"/>
      <c r="MQE123"/>
      <c r="MQF123"/>
      <c r="MQG123"/>
      <c r="MQH123"/>
      <c r="MQI123"/>
      <c r="MQJ123"/>
      <c r="MQK123"/>
      <c r="MQL123"/>
      <c r="MQM123"/>
      <c r="MQN123"/>
      <c r="MQO123"/>
      <c r="MQP123"/>
      <c r="MQQ123"/>
      <c r="MQR123"/>
      <c r="MQS123"/>
      <c r="MQT123"/>
      <c r="MQU123"/>
      <c r="MQV123"/>
      <c r="MQW123"/>
      <c r="MQX123"/>
      <c r="MQY123"/>
      <c r="MQZ123"/>
      <c r="MRA123"/>
      <c r="MRB123"/>
      <c r="MRC123"/>
      <c r="MRD123"/>
      <c r="MRE123"/>
      <c r="MRF123"/>
      <c r="MRG123"/>
      <c r="MRH123"/>
      <c r="MRI123"/>
      <c r="MRJ123"/>
      <c r="MRK123"/>
      <c r="MRL123"/>
      <c r="MRM123"/>
      <c r="MRN123"/>
      <c r="MRO123"/>
      <c r="MRP123"/>
      <c r="MRQ123"/>
      <c r="MRR123"/>
      <c r="MRS123"/>
      <c r="MRT123"/>
      <c r="MRU123"/>
      <c r="MRV123"/>
      <c r="MRW123"/>
      <c r="MRX123"/>
      <c r="MRY123"/>
      <c r="MRZ123"/>
      <c r="MSA123"/>
      <c r="MSB123"/>
      <c r="MSC123"/>
      <c r="MSD123"/>
      <c r="MSE123"/>
      <c r="MSF123"/>
      <c r="MSG123"/>
      <c r="MSH123"/>
      <c r="MSI123"/>
      <c r="MSJ123"/>
      <c r="MSK123"/>
      <c r="MSL123"/>
      <c r="MSM123"/>
      <c r="MSN123"/>
      <c r="MSO123"/>
      <c r="MSP123"/>
      <c r="MSQ123"/>
      <c r="MSR123"/>
      <c r="MSS123"/>
      <c r="MST123"/>
      <c r="MSU123"/>
      <c r="MSV123"/>
      <c r="MSW123"/>
      <c r="MSX123"/>
      <c r="MSY123"/>
      <c r="MSZ123"/>
      <c r="MTA123"/>
      <c r="MTB123"/>
      <c r="MTC123"/>
      <c r="MTD123"/>
      <c r="MTE123"/>
      <c r="MTF123"/>
      <c r="MTG123"/>
      <c r="MTH123"/>
      <c r="MTI123"/>
      <c r="MTJ123"/>
      <c r="MTK123"/>
      <c r="MTL123"/>
      <c r="MTM123"/>
      <c r="MTN123"/>
      <c r="MTO123"/>
      <c r="MTP123"/>
      <c r="MTQ123"/>
      <c r="MTR123"/>
      <c r="MTS123"/>
      <c r="MTT123"/>
      <c r="MTU123"/>
      <c r="MTV123"/>
      <c r="MTW123"/>
      <c r="MTX123"/>
      <c r="MTY123"/>
      <c r="MTZ123"/>
      <c r="MUA123"/>
      <c r="MUB123"/>
      <c r="MUC123"/>
      <c r="MUD123"/>
      <c r="MUE123"/>
      <c r="MUF123"/>
      <c r="MUG123"/>
      <c r="MUH123"/>
      <c r="MUI123"/>
      <c r="MUJ123"/>
      <c r="MUK123"/>
      <c r="MUL123"/>
      <c r="MUM123"/>
      <c r="MUN123"/>
      <c r="MUO123"/>
      <c r="MUP123"/>
      <c r="MUQ123"/>
      <c r="MUR123"/>
      <c r="MUS123"/>
      <c r="MUT123"/>
      <c r="MUU123"/>
      <c r="MUV123"/>
      <c r="MUW123"/>
      <c r="MUX123"/>
      <c r="MUY123"/>
      <c r="MUZ123"/>
      <c r="MVA123"/>
      <c r="MVB123"/>
      <c r="MVC123"/>
      <c r="MVD123"/>
      <c r="MVE123"/>
      <c r="MVF123"/>
      <c r="MVG123"/>
      <c r="MVH123"/>
      <c r="MVI123"/>
      <c r="MVJ123"/>
      <c r="MVK123"/>
      <c r="MVL123"/>
      <c r="MVM123"/>
      <c r="MVN123"/>
      <c r="MVO123"/>
      <c r="MVP123"/>
      <c r="MVQ123"/>
      <c r="MVR123"/>
      <c r="MVS123"/>
      <c r="MVT123"/>
      <c r="MVU123"/>
      <c r="MVV123"/>
      <c r="MVW123"/>
      <c r="MVX123"/>
      <c r="MVY123"/>
      <c r="MVZ123"/>
      <c r="MWA123"/>
      <c r="MWB123"/>
      <c r="MWC123"/>
      <c r="MWD123"/>
      <c r="MWE123"/>
      <c r="MWF123"/>
      <c r="MWG123"/>
      <c r="MWH123"/>
      <c r="MWI123"/>
      <c r="MWJ123"/>
      <c r="MWK123"/>
      <c r="MWL123"/>
      <c r="MWM123"/>
      <c r="MWN123"/>
      <c r="MWO123"/>
      <c r="MWP123"/>
      <c r="MWQ123"/>
      <c r="MWR123"/>
      <c r="MWS123"/>
      <c r="MWT123"/>
      <c r="MWU123"/>
      <c r="MWV123"/>
      <c r="MWW123"/>
      <c r="MWX123"/>
      <c r="MWY123"/>
      <c r="MWZ123"/>
      <c r="MXA123"/>
      <c r="MXB123"/>
      <c r="MXC123"/>
      <c r="MXD123"/>
      <c r="MXE123"/>
      <c r="MXF123"/>
      <c r="MXG123"/>
      <c r="MXH123"/>
      <c r="MXI123"/>
      <c r="MXJ123"/>
      <c r="MXK123"/>
      <c r="MXL123"/>
      <c r="MXM123"/>
      <c r="MXN123"/>
      <c r="MXO123"/>
      <c r="MXP123"/>
      <c r="MXQ123"/>
      <c r="MXR123"/>
      <c r="MXS123"/>
      <c r="MXT123"/>
      <c r="MXU123"/>
      <c r="MXV123"/>
      <c r="MXW123"/>
      <c r="MXX123"/>
      <c r="MXY123"/>
      <c r="MXZ123"/>
      <c r="MYA123"/>
      <c r="MYB123"/>
      <c r="MYC123"/>
      <c r="MYD123"/>
      <c r="MYE123"/>
      <c r="MYF123"/>
      <c r="MYG123"/>
      <c r="MYH123"/>
      <c r="MYI123"/>
      <c r="MYJ123"/>
      <c r="MYK123"/>
      <c r="MYL123"/>
      <c r="MYM123"/>
      <c r="MYN123"/>
      <c r="MYO123"/>
      <c r="MYP123"/>
      <c r="MYQ123"/>
      <c r="MYR123"/>
      <c r="MYS123"/>
      <c r="MYT123"/>
      <c r="MYU123"/>
      <c r="MYV123"/>
      <c r="MYW123"/>
      <c r="MYX123"/>
      <c r="MYY123"/>
      <c r="MYZ123"/>
      <c r="MZA123"/>
      <c r="MZB123"/>
      <c r="MZC123"/>
      <c r="MZD123"/>
      <c r="MZE123"/>
      <c r="MZF123"/>
      <c r="MZG123"/>
      <c r="MZH123"/>
      <c r="MZI123"/>
      <c r="MZJ123"/>
      <c r="MZK123"/>
      <c r="MZL123"/>
      <c r="MZM123"/>
      <c r="MZN123"/>
      <c r="MZO123"/>
      <c r="MZP123"/>
      <c r="MZQ123"/>
      <c r="MZR123"/>
      <c r="MZS123"/>
      <c r="MZT123"/>
      <c r="MZU123"/>
      <c r="MZV123"/>
      <c r="MZW123"/>
      <c r="MZX123"/>
      <c r="MZY123"/>
      <c r="MZZ123"/>
      <c r="NAA123"/>
      <c r="NAB123"/>
      <c r="NAC123"/>
      <c r="NAD123"/>
      <c r="NAE123"/>
      <c r="NAF123"/>
      <c r="NAG123"/>
      <c r="NAH123"/>
      <c r="NAI123"/>
      <c r="NAJ123"/>
      <c r="NAK123"/>
      <c r="NAL123"/>
      <c r="NAM123"/>
      <c r="NAN123"/>
      <c r="NAO123"/>
      <c r="NAP123"/>
      <c r="NAQ123"/>
      <c r="NAR123"/>
      <c r="NAS123"/>
      <c r="NAT123"/>
      <c r="NAU123"/>
      <c r="NAV123"/>
      <c r="NAW123"/>
      <c r="NAX123"/>
      <c r="NAY123"/>
      <c r="NAZ123"/>
      <c r="NBA123"/>
      <c r="NBB123"/>
      <c r="NBC123"/>
      <c r="NBD123"/>
      <c r="NBE123"/>
      <c r="NBF123"/>
      <c r="NBG123"/>
      <c r="NBH123"/>
      <c r="NBI123"/>
      <c r="NBJ123"/>
      <c r="NBK123"/>
      <c r="NBL123"/>
      <c r="NBM123"/>
      <c r="NBN123"/>
      <c r="NBO123"/>
      <c r="NBP123"/>
      <c r="NBQ123"/>
      <c r="NBR123"/>
      <c r="NBS123"/>
      <c r="NBT123"/>
      <c r="NBU123"/>
      <c r="NBV123"/>
      <c r="NBW123"/>
      <c r="NBX123"/>
      <c r="NBY123"/>
      <c r="NBZ123"/>
      <c r="NCA123"/>
      <c r="NCB123"/>
      <c r="NCC123"/>
      <c r="NCD123"/>
      <c r="NCE123"/>
      <c r="NCF123"/>
      <c r="NCG123"/>
      <c r="NCH123"/>
      <c r="NCI123"/>
      <c r="NCJ123"/>
      <c r="NCK123"/>
      <c r="NCL123"/>
      <c r="NCM123"/>
      <c r="NCN123"/>
      <c r="NCO123"/>
      <c r="NCP123"/>
      <c r="NCQ123"/>
      <c r="NCR123"/>
      <c r="NCS123"/>
      <c r="NCT123"/>
      <c r="NCU123"/>
      <c r="NCV123"/>
      <c r="NCW123"/>
      <c r="NCX123"/>
      <c r="NCY123"/>
      <c r="NCZ123"/>
      <c r="NDA123"/>
      <c r="NDB123"/>
      <c r="NDC123"/>
      <c r="NDD123"/>
      <c r="NDE123"/>
      <c r="NDF123"/>
      <c r="NDG123"/>
      <c r="NDH123"/>
      <c r="NDI123"/>
      <c r="NDJ123"/>
      <c r="NDK123"/>
      <c r="NDL123"/>
      <c r="NDM123"/>
      <c r="NDN123"/>
      <c r="NDO123"/>
      <c r="NDP123"/>
      <c r="NDQ123"/>
      <c r="NDR123"/>
      <c r="NDS123"/>
      <c r="NDT123"/>
      <c r="NDU123"/>
      <c r="NDV123"/>
      <c r="NDW123"/>
      <c r="NDX123"/>
      <c r="NDY123"/>
      <c r="NDZ123"/>
      <c r="NEA123"/>
      <c r="NEB123"/>
      <c r="NEC123"/>
      <c r="NED123"/>
      <c r="NEE123"/>
      <c r="NEF123"/>
      <c r="NEG123"/>
      <c r="NEH123"/>
      <c r="NEI123"/>
      <c r="NEJ123"/>
      <c r="NEK123"/>
      <c r="NEL123"/>
      <c r="NEM123"/>
      <c r="NEN123"/>
      <c r="NEO123"/>
      <c r="NEP123"/>
      <c r="NEQ123"/>
      <c r="NER123"/>
      <c r="NES123"/>
      <c r="NET123"/>
      <c r="NEU123"/>
      <c r="NEV123"/>
      <c r="NEW123"/>
      <c r="NEX123"/>
      <c r="NEY123"/>
      <c r="NEZ123"/>
      <c r="NFA123"/>
      <c r="NFB123"/>
      <c r="NFC123"/>
      <c r="NFD123"/>
      <c r="NFE123"/>
      <c r="NFF123"/>
      <c r="NFG123"/>
      <c r="NFH123"/>
      <c r="NFI123"/>
      <c r="NFJ123"/>
      <c r="NFK123"/>
      <c r="NFL123"/>
      <c r="NFM123"/>
      <c r="NFN123"/>
      <c r="NFO123"/>
      <c r="NFP123"/>
      <c r="NFQ123"/>
      <c r="NFR123"/>
      <c r="NFS123"/>
      <c r="NFT123"/>
      <c r="NFU123"/>
      <c r="NFV123"/>
      <c r="NFW123"/>
      <c r="NFX123"/>
      <c r="NFY123"/>
      <c r="NFZ123"/>
      <c r="NGA123"/>
      <c r="NGB123"/>
      <c r="NGC123"/>
      <c r="NGD123"/>
      <c r="NGE123"/>
      <c r="NGF123"/>
      <c r="NGG123"/>
      <c r="NGH123"/>
      <c r="NGI123"/>
      <c r="NGJ123"/>
      <c r="NGK123"/>
      <c r="NGL123"/>
      <c r="NGM123"/>
      <c r="NGN123"/>
      <c r="NGO123"/>
      <c r="NGP123"/>
      <c r="NGQ123"/>
      <c r="NGR123"/>
      <c r="NGS123"/>
      <c r="NGT123"/>
      <c r="NGU123"/>
      <c r="NGV123"/>
      <c r="NGW123"/>
      <c r="NGX123"/>
      <c r="NGY123"/>
      <c r="NGZ123"/>
      <c r="NHA123"/>
      <c r="NHB123"/>
      <c r="NHC123"/>
      <c r="NHD123"/>
      <c r="NHE123"/>
      <c r="NHF123"/>
      <c r="NHG123"/>
      <c r="NHH123"/>
      <c r="NHI123"/>
      <c r="NHJ123"/>
      <c r="NHK123"/>
      <c r="NHL123"/>
      <c r="NHM123"/>
      <c r="NHN123"/>
      <c r="NHO123"/>
      <c r="NHP123"/>
      <c r="NHQ123"/>
      <c r="NHR123"/>
      <c r="NHS123"/>
      <c r="NHT123"/>
      <c r="NHU123"/>
      <c r="NHV123"/>
      <c r="NHW123"/>
      <c r="NHX123"/>
      <c r="NHY123"/>
      <c r="NHZ123"/>
      <c r="NIA123"/>
      <c r="NIB123"/>
      <c r="NIC123"/>
      <c r="NID123"/>
      <c r="NIE123"/>
      <c r="NIF123"/>
      <c r="NIG123"/>
      <c r="NIH123"/>
      <c r="NII123"/>
      <c r="NIJ123"/>
      <c r="NIK123"/>
      <c r="NIL123"/>
      <c r="NIM123"/>
      <c r="NIN123"/>
      <c r="NIO123"/>
      <c r="NIP123"/>
      <c r="NIQ123"/>
      <c r="NIR123"/>
      <c r="NIS123"/>
      <c r="NIT123"/>
      <c r="NIU123"/>
      <c r="NIV123"/>
      <c r="NIW123"/>
      <c r="NIX123"/>
      <c r="NIY123"/>
      <c r="NIZ123"/>
      <c r="NJA123"/>
      <c r="NJB123"/>
      <c r="NJC123"/>
      <c r="NJD123"/>
      <c r="NJE123"/>
      <c r="NJF123"/>
      <c r="NJG123"/>
      <c r="NJH123"/>
      <c r="NJI123"/>
      <c r="NJJ123"/>
      <c r="NJK123"/>
      <c r="NJL123"/>
      <c r="NJM123"/>
      <c r="NJN123"/>
      <c r="NJO123"/>
      <c r="NJP123"/>
      <c r="NJQ123"/>
      <c r="NJR123"/>
      <c r="NJS123"/>
      <c r="NJT123"/>
      <c r="NJU123"/>
      <c r="NJV123"/>
      <c r="NJW123"/>
      <c r="NJX123"/>
      <c r="NJY123"/>
      <c r="NJZ123"/>
      <c r="NKA123"/>
      <c r="NKB123"/>
      <c r="NKC123"/>
      <c r="NKD123"/>
      <c r="NKE123"/>
      <c r="NKF123"/>
      <c r="NKG123"/>
      <c r="NKH123"/>
      <c r="NKI123"/>
      <c r="NKJ123"/>
      <c r="NKK123"/>
      <c r="NKL123"/>
      <c r="NKM123"/>
      <c r="NKN123"/>
      <c r="NKO123"/>
      <c r="NKP123"/>
      <c r="NKQ123"/>
      <c r="NKR123"/>
      <c r="NKS123"/>
      <c r="NKT123"/>
      <c r="NKU123"/>
      <c r="NKV123"/>
      <c r="NKW123"/>
      <c r="NKX123"/>
      <c r="NKY123"/>
      <c r="NKZ123"/>
      <c r="NLA123"/>
      <c r="NLB123"/>
      <c r="NLC123"/>
      <c r="NLD123"/>
      <c r="NLE123"/>
      <c r="NLF123"/>
      <c r="NLG123"/>
      <c r="NLH123"/>
      <c r="NLI123"/>
      <c r="NLJ123"/>
      <c r="NLK123"/>
      <c r="NLL123"/>
      <c r="NLM123"/>
      <c r="NLN123"/>
      <c r="NLO123"/>
      <c r="NLP123"/>
      <c r="NLQ123"/>
      <c r="NLR123"/>
      <c r="NLS123"/>
      <c r="NLT123"/>
      <c r="NLU123"/>
      <c r="NLV123"/>
      <c r="NLW123"/>
      <c r="NLX123"/>
      <c r="NLY123"/>
      <c r="NLZ123"/>
      <c r="NMA123"/>
      <c r="NMB123"/>
      <c r="NMC123"/>
      <c r="NMD123"/>
      <c r="NME123"/>
      <c r="NMF123"/>
      <c r="NMG123"/>
      <c r="NMH123"/>
      <c r="NMI123"/>
      <c r="NMJ123"/>
      <c r="NMK123"/>
      <c r="NML123"/>
      <c r="NMM123"/>
      <c r="NMN123"/>
      <c r="NMO123"/>
      <c r="NMP123"/>
      <c r="NMQ123"/>
      <c r="NMR123"/>
      <c r="NMS123"/>
      <c r="NMT123"/>
      <c r="NMU123"/>
      <c r="NMV123"/>
      <c r="NMW123"/>
      <c r="NMX123"/>
      <c r="NMY123"/>
      <c r="NMZ123"/>
      <c r="NNA123"/>
      <c r="NNB123"/>
      <c r="NNC123"/>
      <c r="NND123"/>
      <c r="NNE123"/>
      <c r="NNF123"/>
      <c r="NNG123"/>
      <c r="NNH123"/>
      <c r="NNI123"/>
      <c r="NNJ123"/>
      <c r="NNK123"/>
      <c r="NNL123"/>
      <c r="NNM123"/>
      <c r="NNN123"/>
      <c r="NNO123"/>
      <c r="NNP123"/>
      <c r="NNQ123"/>
      <c r="NNR123"/>
      <c r="NNS123"/>
      <c r="NNT123"/>
      <c r="NNU123"/>
      <c r="NNV123"/>
      <c r="NNW123"/>
      <c r="NNX123"/>
      <c r="NNY123"/>
      <c r="NNZ123"/>
      <c r="NOA123"/>
      <c r="NOB123"/>
      <c r="NOC123"/>
      <c r="NOD123"/>
      <c r="NOE123"/>
      <c r="NOF123"/>
      <c r="NOG123"/>
      <c r="NOH123"/>
      <c r="NOI123"/>
      <c r="NOJ123"/>
      <c r="NOK123"/>
      <c r="NOL123"/>
      <c r="NOM123"/>
      <c r="NON123"/>
      <c r="NOO123"/>
      <c r="NOP123"/>
      <c r="NOQ123"/>
      <c r="NOR123"/>
      <c r="NOS123"/>
      <c r="NOT123"/>
      <c r="NOU123"/>
      <c r="NOV123"/>
      <c r="NOW123"/>
      <c r="NOX123"/>
      <c r="NOY123"/>
      <c r="NOZ123"/>
      <c r="NPA123"/>
      <c r="NPB123"/>
      <c r="NPC123"/>
      <c r="NPD123"/>
      <c r="NPE123"/>
      <c r="NPF123"/>
      <c r="NPG123"/>
      <c r="NPH123"/>
      <c r="NPI123"/>
      <c r="NPJ123"/>
      <c r="NPK123"/>
      <c r="NPL123"/>
      <c r="NPM123"/>
      <c r="NPN123"/>
      <c r="NPO123"/>
      <c r="NPP123"/>
      <c r="NPQ123"/>
      <c r="NPR123"/>
      <c r="NPS123"/>
      <c r="NPT123"/>
      <c r="NPU123"/>
      <c r="NPV123"/>
      <c r="NPW123"/>
      <c r="NPX123"/>
      <c r="NPY123"/>
      <c r="NPZ123"/>
      <c r="NQA123"/>
      <c r="NQB123"/>
      <c r="NQC123"/>
      <c r="NQD123"/>
      <c r="NQE123"/>
      <c r="NQF123"/>
      <c r="NQG123"/>
      <c r="NQH123"/>
      <c r="NQI123"/>
      <c r="NQJ123"/>
      <c r="NQK123"/>
      <c r="NQL123"/>
      <c r="NQM123"/>
      <c r="NQN123"/>
      <c r="NQO123"/>
      <c r="NQP123"/>
      <c r="NQQ123"/>
      <c r="NQR123"/>
      <c r="NQS123"/>
      <c r="NQT123"/>
      <c r="NQU123"/>
      <c r="NQV123"/>
      <c r="NQW123"/>
      <c r="NQX123"/>
      <c r="NQY123"/>
      <c r="NQZ123"/>
      <c r="NRA123"/>
      <c r="NRB123"/>
      <c r="NRC123"/>
      <c r="NRD123"/>
      <c r="NRE123"/>
      <c r="NRF123"/>
      <c r="NRG123"/>
      <c r="NRH123"/>
      <c r="NRI123"/>
      <c r="NRJ123"/>
      <c r="NRK123"/>
      <c r="NRL123"/>
      <c r="NRM123"/>
      <c r="NRN123"/>
      <c r="NRO123"/>
      <c r="NRP123"/>
      <c r="NRQ123"/>
      <c r="NRR123"/>
      <c r="NRS123"/>
      <c r="NRT123"/>
      <c r="NRU123"/>
      <c r="NRV123"/>
      <c r="NRW123"/>
      <c r="NRX123"/>
      <c r="NRY123"/>
      <c r="NRZ123"/>
      <c r="NSA123"/>
      <c r="NSB123"/>
      <c r="NSC123"/>
      <c r="NSD123"/>
      <c r="NSE123"/>
      <c r="NSF123"/>
      <c r="NSG123"/>
      <c r="NSH123"/>
      <c r="NSI123"/>
      <c r="NSJ123"/>
      <c r="NSK123"/>
      <c r="NSL123"/>
      <c r="NSM123"/>
      <c r="NSN123"/>
      <c r="NSO123"/>
      <c r="NSP123"/>
      <c r="NSQ123"/>
      <c r="NSR123"/>
      <c r="NSS123"/>
      <c r="NST123"/>
      <c r="NSU123"/>
      <c r="NSV123"/>
      <c r="NSW123"/>
      <c r="NSX123"/>
      <c r="NSY123"/>
      <c r="NSZ123"/>
      <c r="NTA123"/>
      <c r="NTB123"/>
      <c r="NTC123"/>
      <c r="NTD123"/>
      <c r="NTE123"/>
      <c r="NTF123"/>
      <c r="NTG123"/>
      <c r="NTH123"/>
      <c r="NTI123"/>
      <c r="NTJ123"/>
      <c r="NTK123"/>
      <c r="NTL123"/>
      <c r="NTM123"/>
      <c r="NTN123"/>
      <c r="NTO123"/>
      <c r="NTP123"/>
      <c r="NTQ123"/>
      <c r="NTR123"/>
      <c r="NTS123"/>
      <c r="NTT123"/>
      <c r="NTU123"/>
      <c r="NTV123"/>
      <c r="NTW123"/>
      <c r="NTX123"/>
      <c r="NTY123"/>
      <c r="NTZ123"/>
      <c r="NUA123"/>
      <c r="NUB123"/>
      <c r="NUC123"/>
      <c r="NUD123"/>
      <c r="NUE123"/>
      <c r="NUF123"/>
      <c r="NUG123"/>
      <c r="NUH123"/>
      <c r="NUI123"/>
      <c r="NUJ123"/>
      <c r="NUK123"/>
      <c r="NUL123"/>
      <c r="NUM123"/>
      <c r="NUN123"/>
      <c r="NUO123"/>
      <c r="NUP123"/>
      <c r="NUQ123"/>
      <c r="NUR123"/>
      <c r="NUS123"/>
      <c r="NUT123"/>
      <c r="NUU123"/>
      <c r="NUV123"/>
      <c r="NUW123"/>
      <c r="NUX123"/>
      <c r="NUY123"/>
      <c r="NUZ123"/>
      <c r="NVA123"/>
      <c r="NVB123"/>
      <c r="NVC123"/>
      <c r="NVD123"/>
      <c r="NVE123"/>
      <c r="NVF123"/>
      <c r="NVG123"/>
      <c r="NVH123"/>
      <c r="NVI123"/>
      <c r="NVJ123"/>
      <c r="NVK123"/>
      <c r="NVL123"/>
      <c r="NVM123"/>
      <c r="NVN123"/>
      <c r="NVO123"/>
      <c r="NVP123"/>
      <c r="NVQ123"/>
      <c r="NVR123"/>
      <c r="NVS123"/>
      <c r="NVT123"/>
      <c r="NVU123"/>
      <c r="NVV123"/>
      <c r="NVW123"/>
      <c r="NVX123"/>
      <c r="NVY123"/>
      <c r="NVZ123"/>
      <c r="NWA123"/>
      <c r="NWB123"/>
      <c r="NWC123"/>
      <c r="NWD123"/>
      <c r="NWE123"/>
      <c r="NWF123"/>
      <c r="NWG123"/>
      <c r="NWH123"/>
      <c r="NWI123"/>
      <c r="NWJ123"/>
      <c r="NWK123"/>
      <c r="NWL123"/>
      <c r="NWM123"/>
      <c r="NWN123"/>
      <c r="NWO123"/>
      <c r="NWP123"/>
      <c r="NWQ123"/>
      <c r="NWR123"/>
      <c r="NWS123"/>
      <c r="NWT123"/>
      <c r="NWU123"/>
      <c r="NWV123"/>
      <c r="NWW123"/>
      <c r="NWX123"/>
      <c r="NWY123"/>
      <c r="NWZ123"/>
      <c r="NXA123"/>
      <c r="NXB123"/>
      <c r="NXC123"/>
      <c r="NXD123"/>
      <c r="NXE123"/>
      <c r="NXF123"/>
      <c r="NXG123"/>
      <c r="NXH123"/>
      <c r="NXI123"/>
      <c r="NXJ123"/>
      <c r="NXK123"/>
      <c r="NXL123"/>
      <c r="NXM123"/>
      <c r="NXN123"/>
      <c r="NXO123"/>
      <c r="NXP123"/>
      <c r="NXQ123"/>
      <c r="NXR123"/>
      <c r="NXS123"/>
      <c r="NXT123"/>
      <c r="NXU123"/>
      <c r="NXV123"/>
      <c r="NXW123"/>
      <c r="NXX123"/>
      <c r="NXY123"/>
      <c r="NXZ123"/>
      <c r="NYA123"/>
      <c r="NYB123"/>
      <c r="NYC123"/>
      <c r="NYD123"/>
      <c r="NYE123"/>
      <c r="NYF123"/>
      <c r="NYG123"/>
      <c r="NYH123"/>
      <c r="NYI123"/>
      <c r="NYJ123"/>
      <c r="NYK123"/>
      <c r="NYL123"/>
      <c r="NYM123"/>
      <c r="NYN123"/>
      <c r="NYO123"/>
      <c r="NYP123"/>
      <c r="NYQ123"/>
      <c r="NYR123"/>
      <c r="NYS123"/>
      <c r="NYT123"/>
      <c r="NYU123"/>
      <c r="NYV123"/>
      <c r="NYW123"/>
      <c r="NYX123"/>
      <c r="NYY123"/>
      <c r="NYZ123"/>
      <c r="NZA123"/>
      <c r="NZB123"/>
      <c r="NZC123"/>
      <c r="NZD123"/>
      <c r="NZE123"/>
      <c r="NZF123"/>
      <c r="NZG123"/>
      <c r="NZH123"/>
      <c r="NZI123"/>
      <c r="NZJ123"/>
      <c r="NZK123"/>
      <c r="NZL123"/>
      <c r="NZM123"/>
      <c r="NZN123"/>
      <c r="NZO123"/>
      <c r="NZP123"/>
      <c r="NZQ123"/>
      <c r="NZR123"/>
      <c r="NZS123"/>
      <c r="NZT123"/>
      <c r="NZU123"/>
      <c r="NZV123"/>
      <c r="NZW123"/>
      <c r="NZX123"/>
      <c r="NZY123"/>
      <c r="NZZ123"/>
      <c r="OAA123"/>
      <c r="OAB123"/>
      <c r="OAC123"/>
      <c r="OAD123"/>
      <c r="OAE123"/>
      <c r="OAF123"/>
      <c r="OAG123"/>
      <c r="OAH123"/>
      <c r="OAI123"/>
      <c r="OAJ123"/>
      <c r="OAK123"/>
      <c r="OAL123"/>
      <c r="OAM123"/>
      <c r="OAN123"/>
      <c r="OAO123"/>
      <c r="OAP123"/>
      <c r="OAQ123"/>
      <c r="OAR123"/>
      <c r="OAS123"/>
      <c r="OAT123"/>
      <c r="OAU123"/>
      <c r="OAV123"/>
      <c r="OAW123"/>
      <c r="OAX123"/>
      <c r="OAY123"/>
      <c r="OAZ123"/>
      <c r="OBA123"/>
      <c r="OBB123"/>
      <c r="OBC123"/>
      <c r="OBD123"/>
      <c r="OBE123"/>
      <c r="OBF123"/>
      <c r="OBG123"/>
      <c r="OBH123"/>
      <c r="OBI123"/>
      <c r="OBJ123"/>
      <c r="OBK123"/>
      <c r="OBL123"/>
      <c r="OBM123"/>
      <c r="OBN123"/>
      <c r="OBO123"/>
      <c r="OBP123"/>
      <c r="OBQ123"/>
      <c r="OBR123"/>
      <c r="OBS123"/>
      <c r="OBT123"/>
      <c r="OBU123"/>
      <c r="OBV123"/>
      <c r="OBW123"/>
      <c r="OBX123"/>
      <c r="OBY123"/>
      <c r="OBZ123"/>
      <c r="OCA123"/>
      <c r="OCB123"/>
      <c r="OCC123"/>
      <c r="OCD123"/>
      <c r="OCE123"/>
      <c r="OCF123"/>
      <c r="OCG123"/>
      <c r="OCH123"/>
      <c r="OCI123"/>
      <c r="OCJ123"/>
      <c r="OCK123"/>
      <c r="OCL123"/>
      <c r="OCM123"/>
      <c r="OCN123"/>
      <c r="OCO123"/>
      <c r="OCP123"/>
      <c r="OCQ123"/>
      <c r="OCR123"/>
      <c r="OCS123"/>
      <c r="OCT123"/>
      <c r="OCU123"/>
      <c r="OCV123"/>
      <c r="OCW123"/>
      <c r="OCX123"/>
      <c r="OCY123"/>
      <c r="OCZ123"/>
      <c r="ODA123"/>
      <c r="ODB123"/>
      <c r="ODC123"/>
      <c r="ODD123"/>
      <c r="ODE123"/>
      <c r="ODF123"/>
      <c r="ODG123"/>
      <c r="ODH123"/>
      <c r="ODI123"/>
      <c r="ODJ123"/>
      <c r="ODK123"/>
      <c r="ODL123"/>
      <c r="ODM123"/>
      <c r="ODN123"/>
      <c r="ODO123"/>
      <c r="ODP123"/>
      <c r="ODQ123"/>
      <c r="ODR123"/>
      <c r="ODS123"/>
      <c r="ODT123"/>
      <c r="ODU123"/>
      <c r="ODV123"/>
      <c r="ODW123"/>
      <c r="ODX123"/>
      <c r="ODY123"/>
      <c r="ODZ123"/>
      <c r="OEA123"/>
      <c r="OEB123"/>
      <c r="OEC123"/>
      <c r="OED123"/>
      <c r="OEE123"/>
      <c r="OEF123"/>
      <c r="OEG123"/>
      <c r="OEH123"/>
      <c r="OEI123"/>
      <c r="OEJ123"/>
      <c r="OEK123"/>
      <c r="OEL123"/>
      <c r="OEM123"/>
      <c r="OEN123"/>
      <c r="OEO123"/>
      <c r="OEP123"/>
      <c r="OEQ123"/>
      <c r="OER123"/>
      <c r="OES123"/>
      <c r="OET123"/>
      <c r="OEU123"/>
      <c r="OEV123"/>
      <c r="OEW123"/>
      <c r="OEX123"/>
      <c r="OEY123"/>
      <c r="OEZ123"/>
      <c r="OFA123"/>
      <c r="OFB123"/>
      <c r="OFC123"/>
      <c r="OFD123"/>
      <c r="OFE123"/>
      <c r="OFF123"/>
      <c r="OFG123"/>
      <c r="OFH123"/>
      <c r="OFI123"/>
      <c r="OFJ123"/>
      <c r="OFK123"/>
      <c r="OFL123"/>
      <c r="OFM123"/>
      <c r="OFN123"/>
      <c r="OFO123"/>
      <c r="OFP123"/>
      <c r="OFQ123"/>
      <c r="OFR123"/>
      <c r="OFS123"/>
      <c r="OFT123"/>
      <c r="OFU123"/>
      <c r="OFV123"/>
      <c r="OFW123"/>
      <c r="OFX123"/>
      <c r="OFY123"/>
      <c r="OFZ123"/>
      <c r="OGA123"/>
      <c r="OGB123"/>
      <c r="OGC123"/>
      <c r="OGD123"/>
      <c r="OGE123"/>
      <c r="OGF123"/>
      <c r="OGG123"/>
      <c r="OGH123"/>
      <c r="OGI123"/>
      <c r="OGJ123"/>
      <c r="OGK123"/>
      <c r="OGL123"/>
      <c r="OGM123"/>
      <c r="OGN123"/>
      <c r="OGO123"/>
      <c r="OGP123"/>
      <c r="OGQ123"/>
      <c r="OGR123"/>
      <c r="OGS123"/>
      <c r="OGT123"/>
      <c r="OGU123"/>
      <c r="OGV123"/>
      <c r="OGW123"/>
      <c r="OGX123"/>
      <c r="OGY123"/>
      <c r="OGZ123"/>
      <c r="OHA123"/>
      <c r="OHB123"/>
      <c r="OHC123"/>
      <c r="OHD123"/>
      <c r="OHE123"/>
      <c r="OHF123"/>
      <c r="OHG123"/>
      <c r="OHH123"/>
      <c r="OHI123"/>
      <c r="OHJ123"/>
      <c r="OHK123"/>
      <c r="OHL123"/>
      <c r="OHM123"/>
      <c r="OHN123"/>
      <c r="OHO123"/>
      <c r="OHP123"/>
      <c r="OHQ123"/>
      <c r="OHR123"/>
      <c r="OHS123"/>
      <c r="OHT123"/>
      <c r="OHU123"/>
      <c r="OHV123"/>
      <c r="OHW123"/>
      <c r="OHX123"/>
      <c r="OHY123"/>
      <c r="OHZ123"/>
      <c r="OIA123"/>
      <c r="OIB123"/>
      <c r="OIC123"/>
      <c r="OID123"/>
      <c r="OIE123"/>
      <c r="OIF123"/>
      <c r="OIG123"/>
      <c r="OIH123"/>
      <c r="OII123"/>
      <c r="OIJ123"/>
      <c r="OIK123"/>
      <c r="OIL123"/>
      <c r="OIM123"/>
      <c r="OIN123"/>
      <c r="OIO123"/>
      <c r="OIP123"/>
      <c r="OIQ123"/>
      <c r="OIR123"/>
      <c r="OIS123"/>
      <c r="OIT123"/>
      <c r="OIU123"/>
      <c r="OIV123"/>
      <c r="OIW123"/>
      <c r="OIX123"/>
      <c r="OIY123"/>
      <c r="OIZ123"/>
      <c r="OJA123"/>
      <c r="OJB123"/>
      <c r="OJC123"/>
      <c r="OJD123"/>
      <c r="OJE123"/>
      <c r="OJF123"/>
      <c r="OJG123"/>
      <c r="OJH123"/>
      <c r="OJI123"/>
      <c r="OJJ123"/>
      <c r="OJK123"/>
      <c r="OJL123"/>
      <c r="OJM123"/>
      <c r="OJN123"/>
      <c r="OJO123"/>
      <c r="OJP123"/>
      <c r="OJQ123"/>
      <c r="OJR123"/>
      <c r="OJS123"/>
      <c r="OJT123"/>
      <c r="OJU123"/>
      <c r="OJV123"/>
      <c r="OJW123"/>
      <c r="OJX123"/>
      <c r="OJY123"/>
      <c r="OJZ123"/>
      <c r="OKA123"/>
      <c r="OKB123"/>
      <c r="OKC123"/>
      <c r="OKD123"/>
      <c r="OKE123"/>
      <c r="OKF123"/>
      <c r="OKG123"/>
      <c r="OKH123"/>
      <c r="OKI123"/>
      <c r="OKJ123"/>
      <c r="OKK123"/>
      <c r="OKL123"/>
      <c r="OKM123"/>
      <c r="OKN123"/>
      <c r="OKO123"/>
      <c r="OKP123"/>
      <c r="OKQ123"/>
      <c r="OKR123"/>
      <c r="OKS123"/>
      <c r="OKT123"/>
      <c r="OKU123"/>
      <c r="OKV123"/>
      <c r="OKW123"/>
      <c r="OKX123"/>
      <c r="OKY123"/>
      <c r="OKZ123"/>
      <c r="OLA123"/>
      <c r="OLB123"/>
      <c r="OLC123"/>
      <c r="OLD123"/>
      <c r="OLE123"/>
      <c r="OLF123"/>
      <c r="OLG123"/>
      <c r="OLH123"/>
      <c r="OLI123"/>
      <c r="OLJ123"/>
      <c r="OLK123"/>
      <c r="OLL123"/>
      <c r="OLM123"/>
      <c r="OLN123"/>
      <c r="OLO123"/>
      <c r="OLP123"/>
      <c r="OLQ123"/>
      <c r="OLR123"/>
      <c r="OLS123"/>
      <c r="OLT123"/>
      <c r="OLU123"/>
      <c r="OLV123"/>
      <c r="OLW123"/>
      <c r="OLX123"/>
      <c r="OLY123"/>
      <c r="OLZ123"/>
      <c r="OMA123"/>
      <c r="OMB123"/>
      <c r="OMC123"/>
      <c r="OMD123"/>
      <c r="OME123"/>
      <c r="OMF123"/>
      <c r="OMG123"/>
      <c r="OMH123"/>
      <c r="OMI123"/>
      <c r="OMJ123"/>
      <c r="OMK123"/>
      <c r="OML123"/>
      <c r="OMM123"/>
      <c r="OMN123"/>
      <c r="OMO123"/>
      <c r="OMP123"/>
      <c r="OMQ123"/>
      <c r="OMR123"/>
      <c r="OMS123"/>
      <c r="OMT123"/>
      <c r="OMU123"/>
      <c r="OMV123"/>
      <c r="OMW123"/>
      <c r="OMX123"/>
      <c r="OMY123"/>
      <c r="OMZ123"/>
      <c r="ONA123"/>
      <c r="ONB123"/>
      <c r="ONC123"/>
      <c r="OND123"/>
      <c r="ONE123"/>
      <c r="ONF123"/>
      <c r="ONG123"/>
      <c r="ONH123"/>
      <c r="ONI123"/>
      <c r="ONJ123"/>
      <c r="ONK123"/>
      <c r="ONL123"/>
      <c r="ONM123"/>
      <c r="ONN123"/>
      <c r="ONO123"/>
      <c r="ONP123"/>
      <c r="ONQ123"/>
      <c r="ONR123"/>
      <c r="ONS123"/>
      <c r="ONT123"/>
      <c r="ONU123"/>
      <c r="ONV123"/>
      <c r="ONW123"/>
      <c r="ONX123"/>
      <c r="ONY123"/>
      <c r="ONZ123"/>
      <c r="OOA123"/>
      <c r="OOB123"/>
      <c r="OOC123"/>
      <c r="OOD123"/>
      <c r="OOE123"/>
      <c r="OOF123"/>
      <c r="OOG123"/>
      <c r="OOH123"/>
      <c r="OOI123"/>
      <c r="OOJ123"/>
      <c r="OOK123"/>
      <c r="OOL123"/>
      <c r="OOM123"/>
      <c r="OON123"/>
      <c r="OOO123"/>
      <c r="OOP123"/>
      <c r="OOQ123"/>
      <c r="OOR123"/>
      <c r="OOS123"/>
      <c r="OOT123"/>
      <c r="OOU123"/>
      <c r="OOV123"/>
      <c r="OOW123"/>
      <c r="OOX123"/>
      <c r="OOY123"/>
      <c r="OOZ123"/>
      <c r="OPA123"/>
      <c r="OPB123"/>
      <c r="OPC123"/>
      <c r="OPD123"/>
      <c r="OPE123"/>
      <c r="OPF123"/>
      <c r="OPG123"/>
      <c r="OPH123"/>
      <c r="OPI123"/>
      <c r="OPJ123"/>
      <c r="OPK123"/>
      <c r="OPL123"/>
      <c r="OPM123"/>
      <c r="OPN123"/>
      <c r="OPO123"/>
      <c r="OPP123"/>
      <c r="OPQ123"/>
      <c r="OPR123"/>
      <c r="OPS123"/>
      <c r="OPT123"/>
      <c r="OPU123"/>
      <c r="OPV123"/>
      <c r="OPW123"/>
      <c r="OPX123"/>
      <c r="OPY123"/>
      <c r="OPZ123"/>
      <c r="OQA123"/>
      <c r="OQB123"/>
      <c r="OQC123"/>
      <c r="OQD123"/>
      <c r="OQE123"/>
      <c r="OQF123"/>
      <c r="OQG123"/>
      <c r="OQH123"/>
      <c r="OQI123"/>
      <c r="OQJ123"/>
      <c r="OQK123"/>
      <c r="OQL123"/>
      <c r="OQM123"/>
      <c r="OQN123"/>
      <c r="OQO123"/>
      <c r="OQP123"/>
      <c r="OQQ123"/>
      <c r="OQR123"/>
      <c r="OQS123"/>
      <c r="OQT123"/>
      <c r="OQU123"/>
      <c r="OQV123"/>
      <c r="OQW123"/>
      <c r="OQX123"/>
      <c r="OQY123"/>
      <c r="OQZ123"/>
      <c r="ORA123"/>
      <c r="ORB123"/>
      <c r="ORC123"/>
      <c r="ORD123"/>
      <c r="ORE123"/>
      <c r="ORF123"/>
      <c r="ORG123"/>
      <c r="ORH123"/>
      <c r="ORI123"/>
      <c r="ORJ123"/>
      <c r="ORK123"/>
      <c r="ORL123"/>
      <c r="ORM123"/>
      <c r="ORN123"/>
      <c r="ORO123"/>
      <c r="ORP123"/>
      <c r="ORQ123"/>
      <c r="ORR123"/>
      <c r="ORS123"/>
      <c r="ORT123"/>
      <c r="ORU123"/>
      <c r="ORV123"/>
      <c r="ORW123"/>
      <c r="ORX123"/>
      <c r="ORY123"/>
      <c r="ORZ123"/>
      <c r="OSA123"/>
      <c r="OSB123"/>
      <c r="OSC123"/>
      <c r="OSD123"/>
      <c r="OSE123"/>
      <c r="OSF123"/>
      <c r="OSG123"/>
      <c r="OSH123"/>
      <c r="OSI123"/>
      <c r="OSJ123"/>
      <c r="OSK123"/>
      <c r="OSL123"/>
      <c r="OSM123"/>
      <c r="OSN123"/>
      <c r="OSO123"/>
      <c r="OSP123"/>
      <c r="OSQ123"/>
      <c r="OSR123"/>
      <c r="OSS123"/>
      <c r="OST123"/>
      <c r="OSU123"/>
      <c r="OSV123"/>
      <c r="OSW123"/>
      <c r="OSX123"/>
      <c r="OSY123"/>
      <c r="OSZ123"/>
      <c r="OTA123"/>
      <c r="OTB123"/>
      <c r="OTC123"/>
      <c r="OTD123"/>
      <c r="OTE123"/>
      <c r="OTF123"/>
      <c r="OTG123"/>
      <c r="OTH123"/>
      <c r="OTI123"/>
      <c r="OTJ123"/>
      <c r="OTK123"/>
      <c r="OTL123"/>
      <c r="OTM123"/>
      <c r="OTN123"/>
      <c r="OTO123"/>
      <c r="OTP123"/>
      <c r="OTQ123"/>
      <c r="OTR123"/>
      <c r="OTS123"/>
      <c r="OTT123"/>
      <c r="OTU123"/>
      <c r="OTV123"/>
      <c r="OTW123"/>
      <c r="OTX123"/>
      <c r="OTY123"/>
      <c r="OTZ123"/>
      <c r="OUA123"/>
      <c r="OUB123"/>
      <c r="OUC123"/>
      <c r="OUD123"/>
      <c r="OUE123"/>
      <c r="OUF123"/>
      <c r="OUG123"/>
      <c r="OUH123"/>
      <c r="OUI123"/>
      <c r="OUJ123"/>
      <c r="OUK123"/>
      <c r="OUL123"/>
      <c r="OUM123"/>
      <c r="OUN123"/>
      <c r="OUO123"/>
      <c r="OUP123"/>
      <c r="OUQ123"/>
      <c r="OUR123"/>
      <c r="OUS123"/>
      <c r="OUT123"/>
      <c r="OUU123"/>
      <c r="OUV123"/>
      <c r="OUW123"/>
      <c r="OUX123"/>
      <c r="OUY123"/>
      <c r="OUZ123"/>
      <c r="OVA123"/>
      <c r="OVB123"/>
      <c r="OVC123"/>
      <c r="OVD123"/>
      <c r="OVE123"/>
      <c r="OVF123"/>
      <c r="OVG123"/>
      <c r="OVH123"/>
      <c r="OVI123"/>
      <c r="OVJ123"/>
      <c r="OVK123"/>
      <c r="OVL123"/>
      <c r="OVM123"/>
      <c r="OVN123"/>
      <c r="OVO123"/>
      <c r="OVP123"/>
      <c r="OVQ123"/>
      <c r="OVR123"/>
      <c r="OVS123"/>
      <c r="OVT123"/>
      <c r="OVU123"/>
      <c r="OVV123"/>
      <c r="OVW123"/>
      <c r="OVX123"/>
      <c r="OVY123"/>
      <c r="OVZ123"/>
      <c r="OWA123"/>
      <c r="OWB123"/>
      <c r="OWC123"/>
      <c r="OWD123"/>
      <c r="OWE123"/>
      <c r="OWF123"/>
      <c r="OWG123"/>
      <c r="OWH123"/>
      <c r="OWI123"/>
      <c r="OWJ123"/>
      <c r="OWK123"/>
      <c r="OWL123"/>
      <c r="OWM123"/>
      <c r="OWN123"/>
      <c r="OWO123"/>
      <c r="OWP123"/>
      <c r="OWQ123"/>
      <c r="OWR123"/>
      <c r="OWS123"/>
      <c r="OWT123"/>
      <c r="OWU123"/>
      <c r="OWV123"/>
      <c r="OWW123"/>
      <c r="OWX123"/>
      <c r="OWY123"/>
      <c r="OWZ123"/>
      <c r="OXA123"/>
      <c r="OXB123"/>
      <c r="OXC123"/>
      <c r="OXD123"/>
      <c r="OXE123"/>
      <c r="OXF123"/>
      <c r="OXG123"/>
      <c r="OXH123"/>
      <c r="OXI123"/>
      <c r="OXJ123"/>
      <c r="OXK123"/>
      <c r="OXL123"/>
      <c r="OXM123"/>
      <c r="OXN123"/>
      <c r="OXO123"/>
      <c r="OXP123"/>
      <c r="OXQ123"/>
      <c r="OXR123"/>
      <c r="OXS123"/>
      <c r="OXT123"/>
      <c r="OXU123"/>
      <c r="OXV123"/>
      <c r="OXW123"/>
      <c r="OXX123"/>
      <c r="OXY123"/>
      <c r="OXZ123"/>
      <c r="OYA123"/>
      <c r="OYB123"/>
      <c r="OYC123"/>
      <c r="OYD123"/>
      <c r="OYE123"/>
      <c r="OYF123"/>
      <c r="OYG123"/>
      <c r="OYH123"/>
      <c r="OYI123"/>
      <c r="OYJ123"/>
      <c r="OYK123"/>
      <c r="OYL123"/>
      <c r="OYM123"/>
      <c r="OYN123"/>
      <c r="OYO123"/>
      <c r="OYP123"/>
      <c r="OYQ123"/>
      <c r="OYR123"/>
      <c r="OYS123"/>
      <c r="OYT123"/>
      <c r="OYU123"/>
      <c r="OYV123"/>
      <c r="OYW123"/>
      <c r="OYX123"/>
      <c r="OYY123"/>
      <c r="OYZ123"/>
      <c r="OZA123"/>
      <c r="OZB123"/>
      <c r="OZC123"/>
      <c r="OZD123"/>
      <c r="OZE123"/>
      <c r="OZF123"/>
      <c r="OZG123"/>
      <c r="OZH123"/>
      <c r="OZI123"/>
      <c r="OZJ123"/>
      <c r="OZK123"/>
      <c r="OZL123"/>
      <c r="OZM123"/>
      <c r="OZN123"/>
      <c r="OZO123"/>
      <c r="OZP123"/>
      <c r="OZQ123"/>
      <c r="OZR123"/>
      <c r="OZS123"/>
      <c r="OZT123"/>
      <c r="OZU123"/>
      <c r="OZV123"/>
      <c r="OZW123"/>
      <c r="OZX123"/>
      <c r="OZY123"/>
      <c r="OZZ123"/>
      <c r="PAA123"/>
      <c r="PAB123"/>
      <c r="PAC123"/>
      <c r="PAD123"/>
      <c r="PAE123"/>
      <c r="PAF123"/>
      <c r="PAG123"/>
      <c r="PAH123"/>
      <c r="PAI123"/>
      <c r="PAJ123"/>
      <c r="PAK123"/>
      <c r="PAL123"/>
      <c r="PAM123"/>
      <c r="PAN123"/>
      <c r="PAO123"/>
      <c r="PAP123"/>
      <c r="PAQ123"/>
      <c r="PAR123"/>
      <c r="PAS123"/>
      <c r="PAT123"/>
      <c r="PAU123"/>
      <c r="PAV123"/>
      <c r="PAW123"/>
      <c r="PAX123"/>
      <c r="PAY123"/>
      <c r="PAZ123"/>
      <c r="PBA123"/>
      <c r="PBB123"/>
      <c r="PBC123"/>
      <c r="PBD123"/>
      <c r="PBE123"/>
      <c r="PBF123"/>
      <c r="PBG123"/>
      <c r="PBH123"/>
      <c r="PBI123"/>
      <c r="PBJ123"/>
      <c r="PBK123"/>
      <c r="PBL123"/>
      <c r="PBM123"/>
      <c r="PBN123"/>
      <c r="PBO123"/>
      <c r="PBP123"/>
      <c r="PBQ123"/>
      <c r="PBR123"/>
      <c r="PBS123"/>
      <c r="PBT123"/>
      <c r="PBU123"/>
      <c r="PBV123"/>
      <c r="PBW123"/>
      <c r="PBX123"/>
      <c r="PBY123"/>
      <c r="PBZ123"/>
      <c r="PCA123"/>
      <c r="PCB123"/>
      <c r="PCC123"/>
      <c r="PCD123"/>
      <c r="PCE123"/>
      <c r="PCF123"/>
      <c r="PCG123"/>
      <c r="PCH123"/>
      <c r="PCI123"/>
      <c r="PCJ123"/>
      <c r="PCK123"/>
      <c r="PCL123"/>
      <c r="PCM123"/>
      <c r="PCN123"/>
      <c r="PCO123"/>
      <c r="PCP123"/>
      <c r="PCQ123"/>
      <c r="PCR123"/>
      <c r="PCS123"/>
      <c r="PCT123"/>
      <c r="PCU123"/>
      <c r="PCV123"/>
      <c r="PCW123"/>
      <c r="PCX123"/>
      <c r="PCY123"/>
      <c r="PCZ123"/>
      <c r="PDA123"/>
      <c r="PDB123"/>
      <c r="PDC123"/>
      <c r="PDD123"/>
      <c r="PDE123"/>
      <c r="PDF123"/>
      <c r="PDG123"/>
      <c r="PDH123"/>
      <c r="PDI123"/>
      <c r="PDJ123"/>
      <c r="PDK123"/>
      <c r="PDL123"/>
      <c r="PDM123"/>
      <c r="PDN123"/>
      <c r="PDO123"/>
      <c r="PDP123"/>
      <c r="PDQ123"/>
      <c r="PDR123"/>
      <c r="PDS123"/>
      <c r="PDT123"/>
      <c r="PDU123"/>
      <c r="PDV123"/>
      <c r="PDW123"/>
      <c r="PDX123"/>
      <c r="PDY123"/>
      <c r="PDZ123"/>
      <c r="PEA123"/>
      <c r="PEB123"/>
      <c r="PEC123"/>
      <c r="PED123"/>
      <c r="PEE123"/>
      <c r="PEF123"/>
      <c r="PEG123"/>
      <c r="PEH123"/>
      <c r="PEI123"/>
      <c r="PEJ123"/>
      <c r="PEK123"/>
      <c r="PEL123"/>
      <c r="PEM123"/>
      <c r="PEN123"/>
      <c r="PEO123"/>
      <c r="PEP123"/>
      <c r="PEQ123"/>
      <c r="PER123"/>
      <c r="PES123"/>
      <c r="PET123"/>
      <c r="PEU123"/>
      <c r="PEV123"/>
      <c r="PEW123"/>
      <c r="PEX123"/>
      <c r="PEY123"/>
      <c r="PEZ123"/>
      <c r="PFA123"/>
      <c r="PFB123"/>
      <c r="PFC123"/>
      <c r="PFD123"/>
      <c r="PFE123"/>
      <c r="PFF123"/>
      <c r="PFG123"/>
      <c r="PFH123"/>
      <c r="PFI123"/>
      <c r="PFJ123"/>
      <c r="PFK123"/>
      <c r="PFL123"/>
      <c r="PFM123"/>
      <c r="PFN123"/>
      <c r="PFO123"/>
      <c r="PFP123"/>
      <c r="PFQ123"/>
      <c r="PFR123"/>
      <c r="PFS123"/>
      <c r="PFT123"/>
      <c r="PFU123"/>
      <c r="PFV123"/>
      <c r="PFW123"/>
      <c r="PFX123"/>
      <c r="PFY123"/>
      <c r="PFZ123"/>
      <c r="PGA123"/>
      <c r="PGB123"/>
      <c r="PGC123"/>
      <c r="PGD123"/>
      <c r="PGE123"/>
      <c r="PGF123"/>
      <c r="PGG123"/>
      <c r="PGH123"/>
      <c r="PGI123"/>
      <c r="PGJ123"/>
      <c r="PGK123"/>
      <c r="PGL123"/>
      <c r="PGM123"/>
      <c r="PGN123"/>
      <c r="PGO123"/>
      <c r="PGP123"/>
      <c r="PGQ123"/>
      <c r="PGR123"/>
      <c r="PGS123"/>
      <c r="PGT123"/>
      <c r="PGU123"/>
      <c r="PGV123"/>
      <c r="PGW123"/>
      <c r="PGX123"/>
      <c r="PGY123"/>
      <c r="PGZ123"/>
      <c r="PHA123"/>
      <c r="PHB123"/>
      <c r="PHC123"/>
      <c r="PHD123"/>
      <c r="PHE123"/>
      <c r="PHF123"/>
      <c r="PHG123"/>
      <c r="PHH123"/>
      <c r="PHI123"/>
      <c r="PHJ123"/>
      <c r="PHK123"/>
      <c r="PHL123"/>
      <c r="PHM123"/>
      <c r="PHN123"/>
      <c r="PHO123"/>
      <c r="PHP123"/>
      <c r="PHQ123"/>
      <c r="PHR123"/>
      <c r="PHS123"/>
      <c r="PHT123"/>
      <c r="PHU123"/>
      <c r="PHV123"/>
      <c r="PHW123"/>
      <c r="PHX123"/>
      <c r="PHY123"/>
      <c r="PHZ123"/>
      <c r="PIA123"/>
      <c r="PIB123"/>
      <c r="PIC123"/>
      <c r="PID123"/>
      <c r="PIE123"/>
      <c r="PIF123"/>
      <c r="PIG123"/>
      <c r="PIH123"/>
      <c r="PII123"/>
      <c r="PIJ123"/>
      <c r="PIK123"/>
      <c r="PIL123"/>
      <c r="PIM123"/>
      <c r="PIN123"/>
      <c r="PIO123"/>
      <c r="PIP123"/>
      <c r="PIQ123"/>
      <c r="PIR123"/>
      <c r="PIS123"/>
      <c r="PIT123"/>
      <c r="PIU123"/>
      <c r="PIV123"/>
      <c r="PIW123"/>
      <c r="PIX123"/>
      <c r="PIY123"/>
      <c r="PIZ123"/>
      <c r="PJA123"/>
      <c r="PJB123"/>
      <c r="PJC123"/>
      <c r="PJD123"/>
      <c r="PJE123"/>
      <c r="PJF123"/>
      <c r="PJG123"/>
      <c r="PJH123"/>
      <c r="PJI123"/>
      <c r="PJJ123"/>
      <c r="PJK123"/>
      <c r="PJL123"/>
      <c r="PJM123"/>
      <c r="PJN123"/>
      <c r="PJO123"/>
      <c r="PJP123"/>
      <c r="PJQ123"/>
      <c r="PJR123"/>
      <c r="PJS123"/>
      <c r="PJT123"/>
      <c r="PJU123"/>
      <c r="PJV123"/>
      <c r="PJW123"/>
      <c r="PJX123"/>
      <c r="PJY123"/>
      <c r="PJZ123"/>
      <c r="PKA123"/>
      <c r="PKB123"/>
      <c r="PKC123"/>
      <c r="PKD123"/>
      <c r="PKE123"/>
      <c r="PKF123"/>
      <c r="PKG123"/>
      <c r="PKH123"/>
      <c r="PKI123"/>
      <c r="PKJ123"/>
      <c r="PKK123"/>
      <c r="PKL123"/>
      <c r="PKM123"/>
      <c r="PKN123"/>
      <c r="PKO123"/>
      <c r="PKP123"/>
      <c r="PKQ123"/>
      <c r="PKR123"/>
      <c r="PKS123"/>
      <c r="PKT123"/>
      <c r="PKU123"/>
      <c r="PKV123"/>
      <c r="PKW123"/>
      <c r="PKX123"/>
      <c r="PKY123"/>
      <c r="PKZ123"/>
      <c r="PLA123"/>
      <c r="PLB123"/>
      <c r="PLC123"/>
      <c r="PLD123"/>
      <c r="PLE123"/>
      <c r="PLF123"/>
      <c r="PLG123"/>
      <c r="PLH123"/>
      <c r="PLI123"/>
      <c r="PLJ123"/>
      <c r="PLK123"/>
      <c r="PLL123"/>
      <c r="PLM123"/>
      <c r="PLN123"/>
      <c r="PLO123"/>
      <c r="PLP123"/>
      <c r="PLQ123"/>
      <c r="PLR123"/>
      <c r="PLS123"/>
      <c r="PLT123"/>
      <c r="PLU123"/>
      <c r="PLV123"/>
      <c r="PLW123"/>
      <c r="PLX123"/>
      <c r="PLY123"/>
      <c r="PLZ123"/>
      <c r="PMA123"/>
      <c r="PMB123"/>
      <c r="PMC123"/>
      <c r="PMD123"/>
      <c r="PME123"/>
      <c r="PMF123"/>
      <c r="PMG123"/>
      <c r="PMH123"/>
      <c r="PMI123"/>
      <c r="PMJ123"/>
      <c r="PMK123"/>
      <c r="PML123"/>
      <c r="PMM123"/>
      <c r="PMN123"/>
      <c r="PMO123"/>
      <c r="PMP123"/>
      <c r="PMQ123"/>
      <c r="PMR123"/>
      <c r="PMS123"/>
      <c r="PMT123"/>
      <c r="PMU123"/>
      <c r="PMV123"/>
      <c r="PMW123"/>
      <c r="PMX123"/>
      <c r="PMY123"/>
      <c r="PMZ123"/>
      <c r="PNA123"/>
      <c r="PNB123"/>
      <c r="PNC123"/>
      <c r="PND123"/>
      <c r="PNE123"/>
      <c r="PNF123"/>
      <c r="PNG123"/>
      <c r="PNH123"/>
      <c r="PNI123"/>
      <c r="PNJ123"/>
      <c r="PNK123"/>
      <c r="PNL123"/>
      <c r="PNM123"/>
      <c r="PNN123"/>
      <c r="PNO123"/>
      <c r="PNP123"/>
      <c r="PNQ123"/>
      <c r="PNR123"/>
      <c r="PNS123"/>
      <c r="PNT123"/>
      <c r="PNU123"/>
      <c r="PNV123"/>
      <c r="PNW123"/>
      <c r="PNX123"/>
      <c r="PNY123"/>
      <c r="PNZ123"/>
      <c r="POA123"/>
      <c r="POB123"/>
      <c r="POC123"/>
      <c r="POD123"/>
      <c r="POE123"/>
      <c r="POF123"/>
      <c r="POG123"/>
      <c r="POH123"/>
      <c r="POI123"/>
      <c r="POJ123"/>
      <c r="POK123"/>
      <c r="POL123"/>
      <c r="POM123"/>
      <c r="PON123"/>
      <c r="POO123"/>
      <c r="POP123"/>
      <c r="POQ123"/>
      <c r="POR123"/>
      <c r="POS123"/>
      <c r="POT123"/>
      <c r="POU123"/>
      <c r="POV123"/>
      <c r="POW123"/>
      <c r="POX123"/>
      <c r="POY123"/>
      <c r="POZ123"/>
      <c r="PPA123"/>
      <c r="PPB123"/>
      <c r="PPC123"/>
      <c r="PPD123"/>
      <c r="PPE123"/>
      <c r="PPF123"/>
      <c r="PPG123"/>
      <c r="PPH123"/>
      <c r="PPI123"/>
      <c r="PPJ123"/>
      <c r="PPK123"/>
      <c r="PPL123"/>
      <c r="PPM123"/>
      <c r="PPN123"/>
      <c r="PPO123"/>
      <c r="PPP123"/>
      <c r="PPQ123"/>
      <c r="PPR123"/>
      <c r="PPS123"/>
      <c r="PPT123"/>
      <c r="PPU123"/>
      <c r="PPV123"/>
      <c r="PPW123"/>
      <c r="PPX123"/>
      <c r="PPY123"/>
      <c r="PPZ123"/>
      <c r="PQA123"/>
      <c r="PQB123"/>
      <c r="PQC123"/>
      <c r="PQD123"/>
      <c r="PQE123"/>
      <c r="PQF123"/>
      <c r="PQG123"/>
      <c r="PQH123"/>
      <c r="PQI123"/>
      <c r="PQJ123"/>
      <c r="PQK123"/>
      <c r="PQL123"/>
      <c r="PQM123"/>
      <c r="PQN123"/>
      <c r="PQO123"/>
      <c r="PQP123"/>
      <c r="PQQ123"/>
      <c r="PQR123"/>
      <c r="PQS123"/>
      <c r="PQT123"/>
      <c r="PQU123"/>
      <c r="PQV123"/>
      <c r="PQW123"/>
      <c r="PQX123"/>
      <c r="PQY123"/>
      <c r="PQZ123"/>
      <c r="PRA123"/>
      <c r="PRB123"/>
      <c r="PRC123"/>
      <c r="PRD123"/>
      <c r="PRE123"/>
      <c r="PRF123"/>
      <c r="PRG123"/>
      <c r="PRH123"/>
      <c r="PRI123"/>
      <c r="PRJ123"/>
      <c r="PRK123"/>
      <c r="PRL123"/>
      <c r="PRM123"/>
      <c r="PRN123"/>
      <c r="PRO123"/>
      <c r="PRP123"/>
      <c r="PRQ123"/>
      <c r="PRR123"/>
      <c r="PRS123"/>
      <c r="PRT123"/>
      <c r="PRU123"/>
      <c r="PRV123"/>
      <c r="PRW123"/>
      <c r="PRX123"/>
      <c r="PRY123"/>
      <c r="PRZ123"/>
      <c r="PSA123"/>
      <c r="PSB123"/>
      <c r="PSC123"/>
      <c r="PSD123"/>
      <c r="PSE123"/>
      <c r="PSF123"/>
      <c r="PSG123"/>
      <c r="PSH123"/>
      <c r="PSI123"/>
      <c r="PSJ123"/>
      <c r="PSK123"/>
      <c r="PSL123"/>
      <c r="PSM123"/>
      <c r="PSN123"/>
      <c r="PSO123"/>
      <c r="PSP123"/>
      <c r="PSQ123"/>
      <c r="PSR123"/>
      <c r="PSS123"/>
      <c r="PST123"/>
      <c r="PSU123"/>
      <c r="PSV123"/>
      <c r="PSW123"/>
      <c r="PSX123"/>
      <c r="PSY123"/>
      <c r="PSZ123"/>
      <c r="PTA123"/>
      <c r="PTB123"/>
      <c r="PTC123"/>
      <c r="PTD123"/>
      <c r="PTE123"/>
      <c r="PTF123"/>
      <c r="PTG123"/>
      <c r="PTH123"/>
      <c r="PTI123"/>
      <c r="PTJ123"/>
      <c r="PTK123"/>
      <c r="PTL123"/>
      <c r="PTM123"/>
      <c r="PTN123"/>
      <c r="PTO123"/>
      <c r="PTP123"/>
      <c r="PTQ123"/>
      <c r="PTR123"/>
      <c r="PTS123"/>
      <c r="PTT123"/>
      <c r="PTU123"/>
      <c r="PTV123"/>
      <c r="PTW123"/>
      <c r="PTX123"/>
      <c r="PTY123"/>
      <c r="PTZ123"/>
      <c r="PUA123"/>
      <c r="PUB123"/>
      <c r="PUC123"/>
      <c r="PUD123"/>
      <c r="PUE123"/>
      <c r="PUF123"/>
      <c r="PUG123"/>
      <c r="PUH123"/>
      <c r="PUI123"/>
      <c r="PUJ123"/>
      <c r="PUK123"/>
      <c r="PUL123"/>
      <c r="PUM123"/>
      <c r="PUN123"/>
      <c r="PUO123"/>
      <c r="PUP123"/>
      <c r="PUQ123"/>
      <c r="PUR123"/>
      <c r="PUS123"/>
      <c r="PUT123"/>
      <c r="PUU123"/>
      <c r="PUV123"/>
      <c r="PUW123"/>
      <c r="PUX123"/>
      <c r="PUY123"/>
      <c r="PUZ123"/>
      <c r="PVA123"/>
      <c r="PVB123"/>
      <c r="PVC123"/>
      <c r="PVD123"/>
      <c r="PVE123"/>
      <c r="PVF123"/>
      <c r="PVG123"/>
      <c r="PVH123"/>
      <c r="PVI123"/>
      <c r="PVJ123"/>
      <c r="PVK123"/>
      <c r="PVL123"/>
      <c r="PVM123"/>
      <c r="PVN123"/>
      <c r="PVO123"/>
      <c r="PVP123"/>
      <c r="PVQ123"/>
      <c r="PVR123"/>
      <c r="PVS123"/>
      <c r="PVT123"/>
      <c r="PVU123"/>
      <c r="PVV123"/>
      <c r="PVW123"/>
      <c r="PVX123"/>
      <c r="PVY123"/>
      <c r="PVZ123"/>
      <c r="PWA123"/>
      <c r="PWB123"/>
      <c r="PWC123"/>
      <c r="PWD123"/>
      <c r="PWE123"/>
      <c r="PWF123"/>
      <c r="PWG123"/>
      <c r="PWH123"/>
      <c r="PWI123"/>
      <c r="PWJ123"/>
      <c r="PWK123"/>
      <c r="PWL123"/>
      <c r="PWM123"/>
      <c r="PWN123"/>
      <c r="PWO123"/>
      <c r="PWP123"/>
      <c r="PWQ123"/>
      <c r="PWR123"/>
      <c r="PWS123"/>
      <c r="PWT123"/>
      <c r="PWU123"/>
      <c r="PWV123"/>
      <c r="PWW123"/>
      <c r="PWX123"/>
      <c r="PWY123"/>
      <c r="PWZ123"/>
      <c r="PXA123"/>
      <c r="PXB123"/>
      <c r="PXC123"/>
      <c r="PXD123"/>
      <c r="PXE123"/>
      <c r="PXF123"/>
      <c r="PXG123"/>
      <c r="PXH123"/>
      <c r="PXI123"/>
      <c r="PXJ123"/>
      <c r="PXK123"/>
      <c r="PXL123"/>
      <c r="PXM123"/>
      <c r="PXN123"/>
      <c r="PXO123"/>
      <c r="PXP123"/>
      <c r="PXQ123"/>
      <c r="PXR123"/>
      <c r="PXS123"/>
      <c r="PXT123"/>
      <c r="PXU123"/>
      <c r="PXV123"/>
      <c r="PXW123"/>
      <c r="PXX123"/>
      <c r="PXY123"/>
      <c r="PXZ123"/>
      <c r="PYA123"/>
      <c r="PYB123"/>
      <c r="PYC123"/>
      <c r="PYD123"/>
      <c r="PYE123"/>
      <c r="PYF123"/>
      <c r="PYG123"/>
      <c r="PYH123"/>
      <c r="PYI123"/>
      <c r="PYJ123"/>
      <c r="PYK123"/>
      <c r="PYL123"/>
      <c r="PYM123"/>
      <c r="PYN123"/>
      <c r="PYO123"/>
      <c r="PYP123"/>
      <c r="PYQ123"/>
      <c r="PYR123"/>
      <c r="PYS123"/>
      <c r="PYT123"/>
      <c r="PYU123"/>
      <c r="PYV123"/>
      <c r="PYW123"/>
      <c r="PYX123"/>
      <c r="PYY123"/>
      <c r="PYZ123"/>
      <c r="PZA123"/>
      <c r="PZB123"/>
      <c r="PZC123"/>
      <c r="PZD123"/>
      <c r="PZE123"/>
      <c r="PZF123"/>
      <c r="PZG123"/>
      <c r="PZH123"/>
      <c r="PZI123"/>
      <c r="PZJ123"/>
      <c r="PZK123"/>
      <c r="PZL123"/>
      <c r="PZM123"/>
      <c r="PZN123"/>
      <c r="PZO123"/>
      <c r="PZP123"/>
      <c r="PZQ123"/>
      <c r="PZR123"/>
      <c r="PZS123"/>
      <c r="PZT123"/>
      <c r="PZU123"/>
      <c r="PZV123"/>
      <c r="PZW123"/>
      <c r="PZX123"/>
      <c r="PZY123"/>
      <c r="PZZ123"/>
      <c r="QAA123"/>
      <c r="QAB123"/>
      <c r="QAC123"/>
      <c r="QAD123"/>
      <c r="QAE123"/>
      <c r="QAF123"/>
      <c r="QAG123"/>
      <c r="QAH123"/>
      <c r="QAI123"/>
      <c r="QAJ123"/>
      <c r="QAK123"/>
      <c r="QAL123"/>
      <c r="QAM123"/>
      <c r="QAN123"/>
      <c r="QAO123"/>
      <c r="QAP123"/>
      <c r="QAQ123"/>
      <c r="QAR123"/>
      <c r="QAS123"/>
      <c r="QAT123"/>
      <c r="QAU123"/>
      <c r="QAV123"/>
      <c r="QAW123"/>
      <c r="QAX123"/>
      <c r="QAY123"/>
      <c r="QAZ123"/>
      <c r="QBA123"/>
      <c r="QBB123"/>
      <c r="QBC123"/>
      <c r="QBD123"/>
      <c r="QBE123"/>
      <c r="QBF123"/>
      <c r="QBG123"/>
      <c r="QBH123"/>
      <c r="QBI123"/>
      <c r="QBJ123"/>
      <c r="QBK123"/>
      <c r="QBL123"/>
      <c r="QBM123"/>
      <c r="QBN123"/>
      <c r="QBO123"/>
      <c r="QBP123"/>
      <c r="QBQ123"/>
      <c r="QBR123"/>
      <c r="QBS123"/>
      <c r="QBT123"/>
      <c r="QBU123"/>
      <c r="QBV123"/>
      <c r="QBW123"/>
      <c r="QBX123"/>
      <c r="QBY123"/>
      <c r="QBZ123"/>
      <c r="QCA123"/>
      <c r="QCB123"/>
      <c r="QCC123"/>
      <c r="QCD123"/>
      <c r="QCE123"/>
      <c r="QCF123"/>
      <c r="QCG123"/>
      <c r="QCH123"/>
      <c r="QCI123"/>
      <c r="QCJ123"/>
      <c r="QCK123"/>
      <c r="QCL123"/>
      <c r="QCM123"/>
      <c r="QCN123"/>
      <c r="QCO123"/>
      <c r="QCP123"/>
      <c r="QCQ123"/>
      <c r="QCR123"/>
      <c r="QCS123"/>
      <c r="QCT123"/>
      <c r="QCU123"/>
      <c r="QCV123"/>
      <c r="QCW123"/>
      <c r="QCX123"/>
      <c r="QCY123"/>
      <c r="QCZ123"/>
      <c r="QDA123"/>
      <c r="QDB123"/>
      <c r="QDC123"/>
      <c r="QDD123"/>
      <c r="QDE123"/>
      <c r="QDF123"/>
      <c r="QDG123"/>
      <c r="QDH123"/>
      <c r="QDI123"/>
      <c r="QDJ123"/>
      <c r="QDK123"/>
      <c r="QDL123"/>
      <c r="QDM123"/>
      <c r="QDN123"/>
      <c r="QDO123"/>
      <c r="QDP123"/>
      <c r="QDQ123"/>
      <c r="QDR123"/>
      <c r="QDS123"/>
      <c r="QDT123"/>
      <c r="QDU123"/>
      <c r="QDV123"/>
      <c r="QDW123"/>
      <c r="QDX123"/>
      <c r="QDY123"/>
      <c r="QDZ123"/>
      <c r="QEA123"/>
      <c r="QEB123"/>
      <c r="QEC123"/>
      <c r="QED123"/>
      <c r="QEE123"/>
      <c r="QEF123"/>
      <c r="QEG123"/>
      <c r="QEH123"/>
      <c r="QEI123"/>
      <c r="QEJ123"/>
      <c r="QEK123"/>
      <c r="QEL123"/>
      <c r="QEM123"/>
      <c r="QEN123"/>
      <c r="QEO123"/>
      <c r="QEP123"/>
      <c r="QEQ123"/>
      <c r="QER123"/>
      <c r="QES123"/>
      <c r="QET123"/>
      <c r="QEU123"/>
      <c r="QEV123"/>
      <c r="QEW123"/>
      <c r="QEX123"/>
      <c r="QEY123"/>
      <c r="QEZ123"/>
      <c r="QFA123"/>
      <c r="QFB123"/>
      <c r="QFC123"/>
      <c r="QFD123"/>
      <c r="QFE123"/>
      <c r="QFF123"/>
      <c r="QFG123"/>
      <c r="QFH123"/>
      <c r="QFI123"/>
      <c r="QFJ123"/>
      <c r="QFK123"/>
      <c r="QFL123"/>
      <c r="QFM123"/>
      <c r="QFN123"/>
      <c r="QFO123"/>
      <c r="QFP123"/>
      <c r="QFQ123"/>
      <c r="QFR123"/>
      <c r="QFS123"/>
      <c r="QFT123"/>
      <c r="QFU123"/>
      <c r="QFV123"/>
      <c r="QFW123"/>
      <c r="QFX123"/>
      <c r="QFY123"/>
      <c r="QFZ123"/>
      <c r="QGA123"/>
      <c r="QGB123"/>
      <c r="QGC123"/>
      <c r="QGD123"/>
      <c r="QGE123"/>
      <c r="QGF123"/>
      <c r="QGG123"/>
      <c r="QGH123"/>
      <c r="QGI123"/>
      <c r="QGJ123"/>
      <c r="QGK123"/>
      <c r="QGL123"/>
      <c r="QGM123"/>
      <c r="QGN123"/>
      <c r="QGO123"/>
      <c r="QGP123"/>
      <c r="QGQ123"/>
      <c r="QGR123"/>
      <c r="QGS123"/>
      <c r="QGT123"/>
      <c r="QGU123"/>
      <c r="QGV123"/>
      <c r="QGW123"/>
      <c r="QGX123"/>
      <c r="QGY123"/>
      <c r="QGZ123"/>
      <c r="QHA123"/>
      <c r="QHB123"/>
      <c r="QHC123"/>
      <c r="QHD123"/>
      <c r="QHE123"/>
      <c r="QHF123"/>
      <c r="QHG123"/>
      <c r="QHH123"/>
      <c r="QHI123"/>
      <c r="QHJ123"/>
      <c r="QHK123"/>
      <c r="QHL123"/>
      <c r="QHM123"/>
      <c r="QHN123"/>
      <c r="QHO123"/>
      <c r="QHP123"/>
      <c r="QHQ123"/>
      <c r="QHR123"/>
      <c r="QHS123"/>
      <c r="QHT123"/>
      <c r="QHU123"/>
      <c r="QHV123"/>
      <c r="QHW123"/>
      <c r="QHX123"/>
      <c r="QHY123"/>
      <c r="QHZ123"/>
      <c r="QIA123"/>
      <c r="QIB123"/>
      <c r="QIC123"/>
      <c r="QID123"/>
      <c r="QIE123"/>
      <c r="QIF123"/>
      <c r="QIG123"/>
      <c r="QIH123"/>
      <c r="QII123"/>
      <c r="QIJ123"/>
      <c r="QIK123"/>
      <c r="QIL123"/>
      <c r="QIM123"/>
      <c r="QIN123"/>
      <c r="QIO123"/>
      <c r="QIP123"/>
      <c r="QIQ123"/>
      <c r="QIR123"/>
      <c r="QIS123"/>
      <c r="QIT123"/>
      <c r="QIU123"/>
      <c r="QIV123"/>
      <c r="QIW123"/>
      <c r="QIX123"/>
      <c r="QIY123"/>
      <c r="QIZ123"/>
      <c r="QJA123"/>
      <c r="QJB123"/>
      <c r="QJC123"/>
      <c r="QJD123"/>
      <c r="QJE123"/>
      <c r="QJF123"/>
      <c r="QJG123"/>
      <c r="QJH123"/>
      <c r="QJI123"/>
      <c r="QJJ123"/>
      <c r="QJK123"/>
      <c r="QJL123"/>
      <c r="QJM123"/>
      <c r="QJN123"/>
      <c r="QJO123"/>
      <c r="QJP123"/>
      <c r="QJQ123"/>
      <c r="QJR123"/>
      <c r="QJS123"/>
      <c r="QJT123"/>
      <c r="QJU123"/>
      <c r="QJV123"/>
      <c r="QJW123"/>
      <c r="QJX123"/>
      <c r="QJY123"/>
      <c r="QJZ123"/>
      <c r="QKA123"/>
      <c r="QKB123"/>
      <c r="QKC123"/>
      <c r="QKD123"/>
      <c r="QKE123"/>
      <c r="QKF123"/>
      <c r="QKG123"/>
      <c r="QKH123"/>
      <c r="QKI123"/>
      <c r="QKJ123"/>
      <c r="QKK123"/>
      <c r="QKL123"/>
      <c r="QKM123"/>
      <c r="QKN123"/>
      <c r="QKO123"/>
      <c r="QKP123"/>
      <c r="QKQ123"/>
      <c r="QKR123"/>
      <c r="QKS123"/>
      <c r="QKT123"/>
      <c r="QKU123"/>
      <c r="QKV123"/>
      <c r="QKW123"/>
      <c r="QKX123"/>
      <c r="QKY123"/>
      <c r="QKZ123"/>
      <c r="QLA123"/>
      <c r="QLB123"/>
      <c r="QLC123"/>
      <c r="QLD123"/>
      <c r="QLE123"/>
      <c r="QLF123"/>
      <c r="QLG123"/>
      <c r="QLH123"/>
      <c r="QLI123"/>
      <c r="QLJ123"/>
      <c r="QLK123"/>
      <c r="QLL123"/>
      <c r="QLM123"/>
      <c r="QLN123"/>
      <c r="QLO123"/>
      <c r="QLP123"/>
      <c r="QLQ123"/>
      <c r="QLR123"/>
      <c r="QLS123"/>
      <c r="QLT123"/>
      <c r="QLU123"/>
      <c r="QLV123"/>
      <c r="QLW123"/>
      <c r="QLX123"/>
      <c r="QLY123"/>
      <c r="QLZ123"/>
      <c r="QMA123"/>
      <c r="QMB123"/>
      <c r="QMC123"/>
      <c r="QMD123"/>
      <c r="QME123"/>
      <c r="QMF123"/>
      <c r="QMG123"/>
      <c r="QMH123"/>
      <c r="QMI123"/>
      <c r="QMJ123"/>
      <c r="QMK123"/>
      <c r="QML123"/>
      <c r="QMM123"/>
      <c r="QMN123"/>
      <c r="QMO123"/>
      <c r="QMP123"/>
      <c r="QMQ123"/>
      <c r="QMR123"/>
      <c r="QMS123"/>
      <c r="QMT123"/>
      <c r="QMU123"/>
      <c r="QMV123"/>
      <c r="QMW123"/>
      <c r="QMX123"/>
      <c r="QMY123"/>
      <c r="QMZ123"/>
      <c r="QNA123"/>
      <c r="QNB123"/>
      <c r="QNC123"/>
      <c r="QND123"/>
      <c r="QNE123"/>
      <c r="QNF123"/>
      <c r="QNG123"/>
      <c r="QNH123"/>
      <c r="QNI123"/>
      <c r="QNJ123"/>
      <c r="QNK123"/>
      <c r="QNL123"/>
      <c r="QNM123"/>
      <c r="QNN123"/>
      <c r="QNO123"/>
      <c r="QNP123"/>
      <c r="QNQ123"/>
      <c r="QNR123"/>
      <c r="QNS123"/>
      <c r="QNT123"/>
      <c r="QNU123"/>
      <c r="QNV123"/>
      <c r="QNW123"/>
      <c r="QNX123"/>
      <c r="QNY123"/>
      <c r="QNZ123"/>
      <c r="QOA123"/>
      <c r="QOB123"/>
      <c r="QOC123"/>
      <c r="QOD123"/>
      <c r="QOE123"/>
      <c r="QOF123"/>
      <c r="QOG123"/>
      <c r="QOH123"/>
      <c r="QOI123"/>
      <c r="QOJ123"/>
      <c r="QOK123"/>
      <c r="QOL123"/>
      <c r="QOM123"/>
      <c r="QON123"/>
      <c r="QOO123"/>
      <c r="QOP123"/>
      <c r="QOQ123"/>
      <c r="QOR123"/>
      <c r="QOS123"/>
      <c r="QOT123"/>
      <c r="QOU123"/>
      <c r="QOV123"/>
      <c r="QOW123"/>
      <c r="QOX123"/>
      <c r="QOY123"/>
      <c r="QOZ123"/>
      <c r="QPA123"/>
      <c r="QPB123"/>
      <c r="QPC123"/>
      <c r="QPD123"/>
      <c r="QPE123"/>
      <c r="QPF123"/>
      <c r="QPG123"/>
      <c r="QPH123"/>
      <c r="QPI123"/>
      <c r="QPJ123"/>
      <c r="QPK123"/>
      <c r="QPL123"/>
      <c r="QPM123"/>
      <c r="QPN123"/>
      <c r="QPO123"/>
      <c r="QPP123"/>
      <c r="QPQ123"/>
      <c r="QPR123"/>
      <c r="QPS123"/>
      <c r="QPT123"/>
      <c r="QPU123"/>
      <c r="QPV123"/>
      <c r="QPW123"/>
      <c r="QPX123"/>
      <c r="QPY123"/>
      <c r="QPZ123"/>
      <c r="QQA123"/>
      <c r="QQB123"/>
      <c r="QQC123"/>
      <c r="QQD123"/>
      <c r="QQE123"/>
      <c r="QQF123"/>
      <c r="QQG123"/>
      <c r="QQH123"/>
      <c r="QQI123"/>
      <c r="QQJ123"/>
      <c r="QQK123"/>
      <c r="QQL123"/>
      <c r="QQM123"/>
      <c r="QQN123"/>
      <c r="QQO123"/>
      <c r="QQP123"/>
      <c r="QQQ123"/>
      <c r="QQR123"/>
      <c r="QQS123"/>
      <c r="QQT123"/>
      <c r="QQU123"/>
      <c r="QQV123"/>
      <c r="QQW123"/>
      <c r="QQX123"/>
      <c r="QQY123"/>
      <c r="QQZ123"/>
      <c r="QRA123"/>
      <c r="QRB123"/>
      <c r="QRC123"/>
      <c r="QRD123"/>
      <c r="QRE123"/>
      <c r="QRF123"/>
      <c r="QRG123"/>
      <c r="QRH123"/>
      <c r="QRI123"/>
      <c r="QRJ123"/>
      <c r="QRK123"/>
      <c r="QRL123"/>
      <c r="QRM123"/>
      <c r="QRN123"/>
      <c r="QRO123"/>
      <c r="QRP123"/>
      <c r="QRQ123"/>
      <c r="QRR123"/>
      <c r="QRS123"/>
      <c r="QRT123"/>
      <c r="QRU123"/>
      <c r="QRV123"/>
      <c r="QRW123"/>
      <c r="QRX123"/>
      <c r="QRY123"/>
      <c r="QRZ123"/>
      <c r="QSA123"/>
      <c r="QSB123"/>
      <c r="QSC123"/>
      <c r="QSD123"/>
      <c r="QSE123"/>
      <c r="QSF123"/>
      <c r="QSG123"/>
      <c r="QSH123"/>
      <c r="QSI123"/>
      <c r="QSJ123"/>
      <c r="QSK123"/>
      <c r="QSL123"/>
      <c r="QSM123"/>
      <c r="QSN123"/>
      <c r="QSO123"/>
      <c r="QSP123"/>
      <c r="QSQ123"/>
      <c r="QSR123"/>
      <c r="QSS123"/>
      <c r="QST123"/>
      <c r="QSU123"/>
      <c r="QSV123"/>
      <c r="QSW123"/>
      <c r="QSX123"/>
      <c r="QSY123"/>
      <c r="QSZ123"/>
      <c r="QTA123"/>
      <c r="QTB123"/>
      <c r="QTC123"/>
      <c r="QTD123"/>
      <c r="QTE123"/>
      <c r="QTF123"/>
      <c r="QTG123"/>
      <c r="QTH123"/>
      <c r="QTI123"/>
      <c r="QTJ123"/>
      <c r="QTK123"/>
      <c r="QTL123"/>
      <c r="QTM123"/>
      <c r="QTN123"/>
      <c r="QTO123"/>
      <c r="QTP123"/>
      <c r="QTQ123"/>
      <c r="QTR123"/>
      <c r="QTS123"/>
      <c r="QTT123"/>
      <c r="QTU123"/>
      <c r="QTV123"/>
      <c r="QTW123"/>
      <c r="QTX123"/>
      <c r="QTY123"/>
      <c r="QTZ123"/>
      <c r="QUA123"/>
      <c r="QUB123"/>
      <c r="QUC123"/>
      <c r="QUD123"/>
      <c r="QUE123"/>
      <c r="QUF123"/>
      <c r="QUG123"/>
      <c r="QUH123"/>
      <c r="QUI123"/>
      <c r="QUJ123"/>
      <c r="QUK123"/>
      <c r="QUL123"/>
      <c r="QUM123"/>
      <c r="QUN123"/>
      <c r="QUO123"/>
      <c r="QUP123"/>
      <c r="QUQ123"/>
      <c r="QUR123"/>
      <c r="QUS123"/>
      <c r="QUT123"/>
      <c r="QUU123"/>
      <c r="QUV123"/>
      <c r="QUW123"/>
      <c r="QUX123"/>
      <c r="QUY123"/>
      <c r="QUZ123"/>
      <c r="QVA123"/>
      <c r="QVB123"/>
      <c r="QVC123"/>
      <c r="QVD123"/>
      <c r="QVE123"/>
      <c r="QVF123"/>
      <c r="QVG123"/>
      <c r="QVH123"/>
      <c r="QVI123"/>
      <c r="QVJ123"/>
      <c r="QVK123"/>
      <c r="QVL123"/>
      <c r="QVM123"/>
      <c r="QVN123"/>
      <c r="QVO123"/>
      <c r="QVP123"/>
      <c r="QVQ123"/>
      <c r="QVR123"/>
      <c r="QVS123"/>
      <c r="QVT123"/>
      <c r="QVU123"/>
      <c r="QVV123"/>
      <c r="QVW123"/>
      <c r="QVX123"/>
      <c r="QVY123"/>
      <c r="QVZ123"/>
      <c r="QWA123"/>
      <c r="QWB123"/>
      <c r="QWC123"/>
      <c r="QWD123"/>
      <c r="QWE123"/>
      <c r="QWF123"/>
      <c r="QWG123"/>
      <c r="QWH123"/>
      <c r="QWI123"/>
      <c r="QWJ123"/>
      <c r="QWK123"/>
      <c r="QWL123"/>
      <c r="QWM123"/>
      <c r="QWN123"/>
      <c r="QWO123"/>
      <c r="QWP123"/>
      <c r="QWQ123"/>
      <c r="QWR123"/>
      <c r="QWS123"/>
      <c r="QWT123"/>
      <c r="QWU123"/>
      <c r="QWV123"/>
      <c r="QWW123"/>
      <c r="QWX123"/>
      <c r="QWY123"/>
      <c r="QWZ123"/>
      <c r="QXA123"/>
      <c r="QXB123"/>
      <c r="QXC123"/>
      <c r="QXD123"/>
      <c r="QXE123"/>
      <c r="QXF123"/>
      <c r="QXG123"/>
      <c r="QXH123"/>
      <c r="QXI123"/>
      <c r="QXJ123"/>
      <c r="QXK123"/>
      <c r="QXL123"/>
      <c r="QXM123"/>
      <c r="QXN123"/>
      <c r="QXO123"/>
      <c r="QXP123"/>
      <c r="QXQ123"/>
      <c r="QXR123"/>
      <c r="QXS123"/>
      <c r="QXT123"/>
      <c r="QXU123"/>
      <c r="QXV123"/>
      <c r="QXW123"/>
      <c r="QXX123"/>
      <c r="QXY123"/>
      <c r="QXZ123"/>
      <c r="QYA123"/>
      <c r="QYB123"/>
      <c r="QYC123"/>
      <c r="QYD123"/>
      <c r="QYE123"/>
      <c r="QYF123"/>
      <c r="QYG123"/>
      <c r="QYH123"/>
      <c r="QYI123"/>
      <c r="QYJ123"/>
      <c r="QYK123"/>
      <c r="QYL123"/>
      <c r="QYM123"/>
      <c r="QYN123"/>
      <c r="QYO123"/>
      <c r="QYP123"/>
      <c r="QYQ123"/>
      <c r="QYR123"/>
      <c r="QYS123"/>
      <c r="QYT123"/>
      <c r="QYU123"/>
      <c r="QYV123"/>
      <c r="QYW123"/>
      <c r="QYX123"/>
      <c r="QYY123"/>
      <c r="QYZ123"/>
      <c r="QZA123"/>
      <c r="QZB123"/>
      <c r="QZC123"/>
      <c r="QZD123"/>
      <c r="QZE123"/>
      <c r="QZF123"/>
      <c r="QZG123"/>
      <c r="QZH123"/>
      <c r="QZI123"/>
      <c r="QZJ123"/>
      <c r="QZK123"/>
      <c r="QZL123"/>
      <c r="QZM123"/>
      <c r="QZN123"/>
      <c r="QZO123"/>
      <c r="QZP123"/>
      <c r="QZQ123"/>
      <c r="QZR123"/>
      <c r="QZS123"/>
      <c r="QZT123"/>
      <c r="QZU123"/>
      <c r="QZV123"/>
      <c r="QZW123"/>
      <c r="QZX123"/>
      <c r="QZY123"/>
      <c r="QZZ123"/>
      <c r="RAA123"/>
      <c r="RAB123"/>
      <c r="RAC123"/>
      <c r="RAD123"/>
      <c r="RAE123"/>
      <c r="RAF123"/>
      <c r="RAG123"/>
      <c r="RAH123"/>
      <c r="RAI123"/>
      <c r="RAJ123"/>
      <c r="RAK123"/>
      <c r="RAL123"/>
      <c r="RAM123"/>
      <c r="RAN123"/>
      <c r="RAO123"/>
      <c r="RAP123"/>
      <c r="RAQ123"/>
      <c r="RAR123"/>
      <c r="RAS123"/>
      <c r="RAT123"/>
      <c r="RAU123"/>
      <c r="RAV123"/>
      <c r="RAW123"/>
      <c r="RAX123"/>
      <c r="RAY123"/>
      <c r="RAZ123"/>
      <c r="RBA123"/>
      <c r="RBB123"/>
      <c r="RBC123"/>
      <c r="RBD123"/>
      <c r="RBE123"/>
      <c r="RBF123"/>
      <c r="RBG123"/>
      <c r="RBH123"/>
      <c r="RBI123"/>
      <c r="RBJ123"/>
      <c r="RBK123"/>
      <c r="RBL123"/>
      <c r="RBM123"/>
      <c r="RBN123"/>
      <c r="RBO123"/>
      <c r="RBP123"/>
      <c r="RBQ123"/>
      <c r="RBR123"/>
      <c r="RBS123"/>
      <c r="RBT123"/>
      <c r="RBU123"/>
      <c r="RBV123"/>
      <c r="RBW123"/>
      <c r="RBX123"/>
      <c r="RBY123"/>
      <c r="RBZ123"/>
      <c r="RCA123"/>
      <c r="RCB123"/>
      <c r="RCC123"/>
      <c r="RCD123"/>
      <c r="RCE123"/>
      <c r="RCF123"/>
      <c r="RCG123"/>
      <c r="RCH123"/>
      <c r="RCI123"/>
      <c r="RCJ123"/>
      <c r="RCK123"/>
      <c r="RCL123"/>
      <c r="RCM123"/>
      <c r="RCN123"/>
      <c r="RCO123"/>
      <c r="RCP123"/>
      <c r="RCQ123"/>
      <c r="RCR123"/>
      <c r="RCS123"/>
      <c r="RCT123"/>
      <c r="RCU123"/>
      <c r="RCV123"/>
      <c r="RCW123"/>
      <c r="RCX123"/>
      <c r="RCY123"/>
      <c r="RCZ123"/>
      <c r="RDA123"/>
      <c r="RDB123"/>
      <c r="RDC123"/>
      <c r="RDD123"/>
      <c r="RDE123"/>
      <c r="RDF123"/>
      <c r="RDG123"/>
      <c r="RDH123"/>
      <c r="RDI123"/>
      <c r="RDJ123"/>
      <c r="RDK123"/>
      <c r="RDL123"/>
      <c r="RDM123"/>
      <c r="RDN123"/>
      <c r="RDO123"/>
      <c r="RDP123"/>
      <c r="RDQ123"/>
      <c r="RDR123"/>
      <c r="RDS123"/>
      <c r="RDT123"/>
      <c r="RDU123"/>
      <c r="RDV123"/>
      <c r="RDW123"/>
      <c r="RDX123"/>
      <c r="RDY123"/>
      <c r="RDZ123"/>
      <c r="REA123"/>
      <c r="REB123"/>
      <c r="REC123"/>
      <c r="RED123"/>
      <c r="REE123"/>
      <c r="REF123"/>
      <c r="REG123"/>
      <c r="REH123"/>
      <c r="REI123"/>
      <c r="REJ123"/>
      <c r="REK123"/>
      <c r="REL123"/>
      <c r="REM123"/>
      <c r="REN123"/>
      <c r="REO123"/>
      <c r="REP123"/>
      <c r="REQ123"/>
      <c r="RER123"/>
      <c r="RES123"/>
      <c r="RET123"/>
      <c r="REU123"/>
      <c r="REV123"/>
      <c r="REW123"/>
      <c r="REX123"/>
      <c r="REY123"/>
      <c r="REZ123"/>
      <c r="RFA123"/>
      <c r="RFB123"/>
      <c r="RFC123"/>
      <c r="RFD123"/>
      <c r="RFE123"/>
      <c r="RFF123"/>
      <c r="RFG123"/>
      <c r="RFH123"/>
      <c r="RFI123"/>
      <c r="RFJ123"/>
      <c r="RFK123"/>
      <c r="RFL123"/>
      <c r="RFM123"/>
      <c r="RFN123"/>
      <c r="RFO123"/>
      <c r="RFP123"/>
      <c r="RFQ123"/>
      <c r="RFR123"/>
      <c r="RFS123"/>
      <c r="RFT123"/>
      <c r="RFU123"/>
      <c r="RFV123"/>
      <c r="RFW123"/>
      <c r="RFX123"/>
      <c r="RFY123"/>
      <c r="RFZ123"/>
      <c r="RGA123"/>
      <c r="RGB123"/>
      <c r="RGC123"/>
      <c r="RGD123"/>
      <c r="RGE123"/>
      <c r="RGF123"/>
      <c r="RGG123"/>
      <c r="RGH123"/>
      <c r="RGI123"/>
      <c r="RGJ123"/>
      <c r="RGK123"/>
      <c r="RGL123"/>
      <c r="RGM123"/>
      <c r="RGN123"/>
      <c r="RGO123"/>
      <c r="RGP123"/>
      <c r="RGQ123"/>
      <c r="RGR123"/>
      <c r="RGS123"/>
      <c r="RGT123"/>
      <c r="RGU123"/>
      <c r="RGV123"/>
      <c r="RGW123"/>
      <c r="RGX123"/>
      <c r="RGY123"/>
      <c r="RGZ123"/>
      <c r="RHA123"/>
      <c r="RHB123"/>
      <c r="RHC123"/>
      <c r="RHD123"/>
      <c r="RHE123"/>
      <c r="RHF123"/>
      <c r="RHG123"/>
      <c r="RHH123"/>
      <c r="RHI123"/>
      <c r="RHJ123"/>
      <c r="RHK123"/>
      <c r="RHL123"/>
      <c r="RHM123"/>
      <c r="RHN123"/>
      <c r="RHO123"/>
      <c r="RHP123"/>
      <c r="RHQ123"/>
      <c r="RHR123"/>
      <c r="RHS123"/>
      <c r="RHT123"/>
      <c r="RHU123"/>
      <c r="RHV123"/>
      <c r="RHW123"/>
      <c r="RHX123"/>
      <c r="RHY123"/>
      <c r="RHZ123"/>
      <c r="RIA123"/>
      <c r="RIB123"/>
      <c r="RIC123"/>
      <c r="RID123"/>
      <c r="RIE123"/>
      <c r="RIF123"/>
      <c r="RIG123"/>
      <c r="RIH123"/>
      <c r="RII123"/>
      <c r="RIJ123"/>
      <c r="RIK123"/>
      <c r="RIL123"/>
      <c r="RIM123"/>
      <c r="RIN123"/>
      <c r="RIO123"/>
      <c r="RIP123"/>
      <c r="RIQ123"/>
      <c r="RIR123"/>
      <c r="RIS123"/>
      <c r="RIT123"/>
      <c r="RIU123"/>
      <c r="RIV123"/>
      <c r="RIW123"/>
      <c r="RIX123"/>
      <c r="RIY123"/>
      <c r="RIZ123"/>
      <c r="RJA123"/>
      <c r="RJB123"/>
      <c r="RJC123"/>
      <c r="RJD123"/>
      <c r="RJE123"/>
      <c r="RJF123"/>
      <c r="RJG123"/>
      <c r="RJH123"/>
      <c r="RJI123"/>
      <c r="RJJ123"/>
      <c r="RJK123"/>
      <c r="RJL123"/>
      <c r="RJM123"/>
      <c r="RJN123"/>
      <c r="RJO123"/>
      <c r="RJP123"/>
      <c r="RJQ123"/>
      <c r="RJR123"/>
      <c r="RJS123"/>
      <c r="RJT123"/>
      <c r="RJU123"/>
      <c r="RJV123"/>
      <c r="RJW123"/>
      <c r="RJX123"/>
      <c r="RJY123"/>
      <c r="RJZ123"/>
      <c r="RKA123"/>
      <c r="RKB123"/>
      <c r="RKC123"/>
      <c r="RKD123"/>
      <c r="RKE123"/>
      <c r="RKF123"/>
      <c r="RKG123"/>
      <c r="RKH123"/>
      <c r="RKI123"/>
      <c r="RKJ123"/>
      <c r="RKK123"/>
      <c r="RKL123"/>
      <c r="RKM123"/>
      <c r="RKN123"/>
      <c r="RKO123"/>
      <c r="RKP123"/>
      <c r="RKQ123"/>
      <c r="RKR123"/>
      <c r="RKS123"/>
      <c r="RKT123"/>
      <c r="RKU123"/>
      <c r="RKV123"/>
      <c r="RKW123"/>
      <c r="RKX123"/>
      <c r="RKY123"/>
      <c r="RKZ123"/>
      <c r="RLA123"/>
      <c r="RLB123"/>
      <c r="RLC123"/>
      <c r="RLD123"/>
      <c r="RLE123"/>
      <c r="RLF123"/>
      <c r="RLG123"/>
      <c r="RLH123"/>
      <c r="RLI123"/>
      <c r="RLJ123"/>
      <c r="RLK123"/>
      <c r="RLL123"/>
      <c r="RLM123"/>
      <c r="RLN123"/>
      <c r="RLO123"/>
      <c r="RLP123"/>
      <c r="RLQ123"/>
      <c r="RLR123"/>
      <c r="RLS123"/>
      <c r="RLT123"/>
      <c r="RLU123"/>
      <c r="RLV123"/>
      <c r="RLW123"/>
      <c r="RLX123"/>
      <c r="RLY123"/>
      <c r="RLZ123"/>
      <c r="RMA123"/>
      <c r="RMB123"/>
      <c r="RMC123"/>
      <c r="RMD123"/>
      <c r="RME123"/>
      <c r="RMF123"/>
      <c r="RMG123"/>
      <c r="RMH123"/>
      <c r="RMI123"/>
      <c r="RMJ123"/>
      <c r="RMK123"/>
      <c r="RML123"/>
      <c r="RMM123"/>
      <c r="RMN123"/>
      <c r="RMO123"/>
      <c r="RMP123"/>
      <c r="RMQ123"/>
      <c r="RMR123"/>
      <c r="RMS123"/>
      <c r="RMT123"/>
      <c r="RMU123"/>
      <c r="RMV123"/>
      <c r="RMW123"/>
      <c r="RMX123"/>
      <c r="RMY123"/>
      <c r="RMZ123"/>
      <c r="RNA123"/>
      <c r="RNB123"/>
      <c r="RNC123"/>
      <c r="RND123"/>
      <c r="RNE123"/>
      <c r="RNF123"/>
      <c r="RNG123"/>
      <c r="RNH123"/>
      <c r="RNI123"/>
      <c r="RNJ123"/>
      <c r="RNK123"/>
      <c r="RNL123"/>
      <c r="RNM123"/>
      <c r="RNN123"/>
      <c r="RNO123"/>
      <c r="RNP123"/>
      <c r="RNQ123"/>
      <c r="RNR123"/>
      <c r="RNS123"/>
      <c r="RNT123"/>
      <c r="RNU123"/>
      <c r="RNV123"/>
      <c r="RNW123"/>
      <c r="RNX123"/>
      <c r="RNY123"/>
      <c r="RNZ123"/>
      <c r="ROA123"/>
      <c r="ROB123"/>
      <c r="ROC123"/>
      <c r="ROD123"/>
      <c r="ROE123"/>
      <c r="ROF123"/>
      <c r="ROG123"/>
      <c r="ROH123"/>
      <c r="ROI123"/>
      <c r="ROJ123"/>
      <c r="ROK123"/>
      <c r="ROL123"/>
      <c r="ROM123"/>
      <c r="RON123"/>
      <c r="ROO123"/>
      <c r="ROP123"/>
      <c r="ROQ123"/>
      <c r="ROR123"/>
      <c r="ROS123"/>
      <c r="ROT123"/>
      <c r="ROU123"/>
      <c r="ROV123"/>
      <c r="ROW123"/>
      <c r="ROX123"/>
      <c r="ROY123"/>
      <c r="ROZ123"/>
      <c r="RPA123"/>
      <c r="RPB123"/>
      <c r="RPC123"/>
      <c r="RPD123"/>
      <c r="RPE123"/>
      <c r="RPF123"/>
      <c r="RPG123"/>
      <c r="RPH123"/>
      <c r="RPI123"/>
      <c r="RPJ123"/>
      <c r="RPK123"/>
      <c r="RPL123"/>
      <c r="RPM123"/>
      <c r="RPN123"/>
      <c r="RPO123"/>
      <c r="RPP123"/>
      <c r="RPQ123"/>
      <c r="RPR123"/>
      <c r="RPS123"/>
      <c r="RPT123"/>
      <c r="RPU123"/>
      <c r="RPV123"/>
      <c r="RPW123"/>
      <c r="RPX123"/>
      <c r="RPY123"/>
      <c r="RPZ123"/>
      <c r="RQA123"/>
      <c r="RQB123"/>
      <c r="RQC123"/>
      <c r="RQD123"/>
      <c r="RQE123"/>
      <c r="RQF123"/>
      <c r="RQG123"/>
      <c r="RQH123"/>
      <c r="RQI123"/>
      <c r="RQJ123"/>
      <c r="RQK123"/>
      <c r="RQL123"/>
      <c r="RQM123"/>
      <c r="RQN123"/>
      <c r="RQO123"/>
      <c r="RQP123"/>
      <c r="RQQ123"/>
      <c r="RQR123"/>
      <c r="RQS123"/>
      <c r="RQT123"/>
      <c r="RQU123"/>
      <c r="RQV123"/>
      <c r="RQW123"/>
      <c r="RQX123"/>
      <c r="RQY123"/>
      <c r="RQZ123"/>
      <c r="RRA123"/>
      <c r="RRB123"/>
      <c r="RRC123"/>
      <c r="RRD123"/>
      <c r="RRE123"/>
      <c r="RRF123"/>
      <c r="RRG123"/>
      <c r="RRH123"/>
      <c r="RRI123"/>
      <c r="RRJ123"/>
      <c r="RRK123"/>
      <c r="RRL123"/>
      <c r="RRM123"/>
      <c r="RRN123"/>
      <c r="RRO123"/>
      <c r="RRP123"/>
      <c r="RRQ123"/>
      <c r="RRR123"/>
      <c r="RRS123"/>
      <c r="RRT123"/>
      <c r="RRU123"/>
      <c r="RRV123"/>
      <c r="RRW123"/>
      <c r="RRX123"/>
      <c r="RRY123"/>
      <c r="RRZ123"/>
      <c r="RSA123"/>
      <c r="RSB123"/>
      <c r="RSC123"/>
      <c r="RSD123"/>
      <c r="RSE123"/>
      <c r="RSF123"/>
      <c r="RSG123"/>
      <c r="RSH123"/>
      <c r="RSI123"/>
      <c r="RSJ123"/>
      <c r="RSK123"/>
      <c r="RSL123"/>
      <c r="RSM123"/>
      <c r="RSN123"/>
      <c r="RSO123"/>
      <c r="RSP123"/>
      <c r="RSQ123"/>
      <c r="RSR123"/>
      <c r="RSS123"/>
      <c r="RST123"/>
      <c r="RSU123"/>
      <c r="RSV123"/>
      <c r="RSW123"/>
      <c r="RSX123"/>
      <c r="RSY123"/>
      <c r="RSZ123"/>
      <c r="RTA123"/>
      <c r="RTB123"/>
      <c r="RTC123"/>
      <c r="RTD123"/>
      <c r="RTE123"/>
      <c r="RTF123"/>
      <c r="RTG123"/>
      <c r="RTH123"/>
      <c r="RTI123"/>
      <c r="RTJ123"/>
      <c r="RTK123"/>
      <c r="RTL123"/>
      <c r="RTM123"/>
      <c r="RTN123"/>
      <c r="RTO123"/>
      <c r="RTP123"/>
      <c r="RTQ123"/>
      <c r="RTR123"/>
      <c r="RTS123"/>
      <c r="RTT123"/>
      <c r="RTU123"/>
      <c r="RTV123"/>
      <c r="RTW123"/>
      <c r="RTX123"/>
      <c r="RTY123"/>
      <c r="RTZ123"/>
      <c r="RUA123"/>
      <c r="RUB123"/>
      <c r="RUC123"/>
      <c r="RUD123"/>
      <c r="RUE123"/>
      <c r="RUF123"/>
      <c r="RUG123"/>
      <c r="RUH123"/>
      <c r="RUI123"/>
      <c r="RUJ123"/>
      <c r="RUK123"/>
      <c r="RUL123"/>
      <c r="RUM123"/>
      <c r="RUN123"/>
      <c r="RUO123"/>
      <c r="RUP123"/>
      <c r="RUQ123"/>
      <c r="RUR123"/>
      <c r="RUS123"/>
      <c r="RUT123"/>
      <c r="RUU123"/>
      <c r="RUV123"/>
      <c r="RUW123"/>
      <c r="RUX123"/>
      <c r="RUY123"/>
      <c r="RUZ123"/>
      <c r="RVA123"/>
      <c r="RVB123"/>
      <c r="RVC123"/>
      <c r="RVD123"/>
      <c r="RVE123"/>
      <c r="RVF123"/>
      <c r="RVG123"/>
      <c r="RVH123"/>
      <c r="RVI123"/>
      <c r="RVJ123"/>
      <c r="RVK123"/>
      <c r="RVL123"/>
      <c r="RVM123"/>
      <c r="RVN123"/>
      <c r="RVO123"/>
      <c r="RVP123"/>
      <c r="RVQ123"/>
      <c r="RVR123"/>
      <c r="RVS123"/>
      <c r="RVT123"/>
      <c r="RVU123"/>
      <c r="RVV123"/>
      <c r="RVW123"/>
      <c r="RVX123"/>
      <c r="RVY123"/>
      <c r="RVZ123"/>
      <c r="RWA123"/>
      <c r="RWB123"/>
      <c r="RWC123"/>
      <c r="RWD123"/>
      <c r="RWE123"/>
      <c r="RWF123"/>
      <c r="RWG123"/>
      <c r="RWH123"/>
      <c r="RWI123"/>
      <c r="RWJ123"/>
      <c r="RWK123"/>
      <c r="RWL123"/>
      <c r="RWM123"/>
      <c r="RWN123"/>
      <c r="RWO123"/>
      <c r="RWP123"/>
      <c r="RWQ123"/>
      <c r="RWR123"/>
      <c r="RWS123"/>
      <c r="RWT123"/>
      <c r="RWU123"/>
      <c r="RWV123"/>
      <c r="RWW123"/>
      <c r="RWX123"/>
      <c r="RWY123"/>
      <c r="RWZ123"/>
      <c r="RXA123"/>
      <c r="RXB123"/>
      <c r="RXC123"/>
      <c r="RXD123"/>
      <c r="RXE123"/>
      <c r="RXF123"/>
      <c r="RXG123"/>
      <c r="RXH123"/>
      <c r="RXI123"/>
      <c r="RXJ123"/>
      <c r="RXK123"/>
      <c r="RXL123"/>
      <c r="RXM123"/>
      <c r="RXN123"/>
      <c r="RXO123"/>
      <c r="RXP123"/>
      <c r="RXQ123"/>
      <c r="RXR123"/>
      <c r="RXS123"/>
      <c r="RXT123"/>
      <c r="RXU123"/>
      <c r="RXV123"/>
      <c r="RXW123"/>
      <c r="RXX123"/>
      <c r="RXY123"/>
      <c r="RXZ123"/>
      <c r="RYA123"/>
      <c r="RYB123"/>
      <c r="RYC123"/>
      <c r="RYD123"/>
      <c r="RYE123"/>
      <c r="RYF123"/>
      <c r="RYG123"/>
      <c r="RYH123"/>
      <c r="RYI123"/>
      <c r="RYJ123"/>
      <c r="RYK123"/>
      <c r="RYL123"/>
      <c r="RYM123"/>
      <c r="RYN123"/>
      <c r="RYO123"/>
      <c r="RYP123"/>
      <c r="RYQ123"/>
      <c r="RYR123"/>
      <c r="RYS123"/>
      <c r="RYT123"/>
      <c r="RYU123"/>
      <c r="RYV123"/>
      <c r="RYW123"/>
      <c r="RYX123"/>
      <c r="RYY123"/>
      <c r="RYZ123"/>
      <c r="RZA123"/>
      <c r="RZB123"/>
      <c r="RZC123"/>
      <c r="RZD123"/>
      <c r="RZE123"/>
      <c r="RZF123"/>
      <c r="RZG123"/>
      <c r="RZH123"/>
      <c r="RZI123"/>
      <c r="RZJ123"/>
      <c r="RZK123"/>
      <c r="RZL123"/>
      <c r="RZM123"/>
      <c r="RZN123"/>
      <c r="RZO123"/>
      <c r="RZP123"/>
      <c r="RZQ123"/>
      <c r="RZR123"/>
      <c r="RZS123"/>
      <c r="RZT123"/>
      <c r="RZU123"/>
      <c r="RZV123"/>
      <c r="RZW123"/>
      <c r="RZX123"/>
      <c r="RZY123"/>
      <c r="RZZ123"/>
      <c r="SAA123"/>
      <c r="SAB123"/>
      <c r="SAC123"/>
      <c r="SAD123"/>
      <c r="SAE123"/>
      <c r="SAF123"/>
      <c r="SAG123"/>
      <c r="SAH123"/>
      <c r="SAI123"/>
      <c r="SAJ123"/>
      <c r="SAK123"/>
      <c r="SAL123"/>
      <c r="SAM123"/>
      <c r="SAN123"/>
      <c r="SAO123"/>
      <c r="SAP123"/>
      <c r="SAQ123"/>
      <c r="SAR123"/>
      <c r="SAS123"/>
      <c r="SAT123"/>
      <c r="SAU123"/>
      <c r="SAV123"/>
      <c r="SAW123"/>
      <c r="SAX123"/>
      <c r="SAY123"/>
      <c r="SAZ123"/>
      <c r="SBA123"/>
      <c r="SBB123"/>
      <c r="SBC123"/>
      <c r="SBD123"/>
      <c r="SBE123"/>
      <c r="SBF123"/>
      <c r="SBG123"/>
      <c r="SBH123"/>
      <c r="SBI123"/>
      <c r="SBJ123"/>
      <c r="SBK123"/>
      <c r="SBL123"/>
      <c r="SBM123"/>
      <c r="SBN123"/>
      <c r="SBO123"/>
      <c r="SBP123"/>
      <c r="SBQ123"/>
      <c r="SBR123"/>
      <c r="SBS123"/>
      <c r="SBT123"/>
      <c r="SBU123"/>
      <c r="SBV123"/>
      <c r="SBW123"/>
      <c r="SBX123"/>
      <c r="SBY123"/>
      <c r="SBZ123"/>
      <c r="SCA123"/>
      <c r="SCB123"/>
      <c r="SCC123"/>
      <c r="SCD123"/>
      <c r="SCE123"/>
      <c r="SCF123"/>
      <c r="SCG123"/>
      <c r="SCH123"/>
      <c r="SCI123"/>
      <c r="SCJ123"/>
      <c r="SCK123"/>
      <c r="SCL123"/>
      <c r="SCM123"/>
      <c r="SCN123"/>
      <c r="SCO123"/>
      <c r="SCP123"/>
      <c r="SCQ123"/>
      <c r="SCR123"/>
      <c r="SCS123"/>
      <c r="SCT123"/>
      <c r="SCU123"/>
      <c r="SCV123"/>
      <c r="SCW123"/>
      <c r="SCX123"/>
      <c r="SCY123"/>
      <c r="SCZ123"/>
      <c r="SDA123"/>
      <c r="SDB123"/>
      <c r="SDC123"/>
      <c r="SDD123"/>
      <c r="SDE123"/>
      <c r="SDF123"/>
      <c r="SDG123"/>
      <c r="SDH123"/>
      <c r="SDI123"/>
      <c r="SDJ123"/>
      <c r="SDK123"/>
      <c r="SDL123"/>
      <c r="SDM123"/>
      <c r="SDN123"/>
      <c r="SDO123"/>
      <c r="SDP123"/>
      <c r="SDQ123"/>
      <c r="SDR123"/>
      <c r="SDS123"/>
      <c r="SDT123"/>
      <c r="SDU123"/>
      <c r="SDV123"/>
      <c r="SDW123"/>
      <c r="SDX123"/>
      <c r="SDY123"/>
      <c r="SDZ123"/>
      <c r="SEA123"/>
      <c r="SEB123"/>
      <c r="SEC123"/>
      <c r="SED123"/>
      <c r="SEE123"/>
      <c r="SEF123"/>
      <c r="SEG123"/>
      <c r="SEH123"/>
      <c r="SEI123"/>
      <c r="SEJ123"/>
      <c r="SEK123"/>
      <c r="SEL123"/>
      <c r="SEM123"/>
      <c r="SEN123"/>
      <c r="SEO123"/>
      <c r="SEP123"/>
      <c r="SEQ123"/>
      <c r="SER123"/>
      <c r="SES123"/>
      <c r="SET123"/>
      <c r="SEU123"/>
      <c r="SEV123"/>
      <c r="SEW123"/>
      <c r="SEX123"/>
      <c r="SEY123"/>
      <c r="SEZ123"/>
      <c r="SFA123"/>
      <c r="SFB123"/>
      <c r="SFC123"/>
      <c r="SFD123"/>
      <c r="SFE123"/>
      <c r="SFF123"/>
      <c r="SFG123"/>
      <c r="SFH123"/>
      <c r="SFI123"/>
      <c r="SFJ123"/>
      <c r="SFK123"/>
      <c r="SFL123"/>
      <c r="SFM123"/>
      <c r="SFN123"/>
      <c r="SFO123"/>
      <c r="SFP123"/>
      <c r="SFQ123"/>
      <c r="SFR123"/>
      <c r="SFS123"/>
      <c r="SFT123"/>
      <c r="SFU123"/>
      <c r="SFV123"/>
      <c r="SFW123"/>
      <c r="SFX123"/>
      <c r="SFY123"/>
      <c r="SFZ123"/>
      <c r="SGA123"/>
      <c r="SGB123"/>
      <c r="SGC123"/>
      <c r="SGD123"/>
      <c r="SGE123"/>
      <c r="SGF123"/>
      <c r="SGG123"/>
      <c r="SGH123"/>
      <c r="SGI123"/>
      <c r="SGJ123"/>
      <c r="SGK123"/>
      <c r="SGL123"/>
      <c r="SGM123"/>
      <c r="SGN123"/>
      <c r="SGO123"/>
      <c r="SGP123"/>
      <c r="SGQ123"/>
      <c r="SGR123"/>
      <c r="SGS123"/>
      <c r="SGT123"/>
      <c r="SGU123"/>
      <c r="SGV123"/>
      <c r="SGW123"/>
      <c r="SGX123"/>
      <c r="SGY123"/>
      <c r="SGZ123"/>
      <c r="SHA123"/>
      <c r="SHB123"/>
      <c r="SHC123"/>
      <c r="SHD123"/>
      <c r="SHE123"/>
      <c r="SHF123"/>
      <c r="SHG123"/>
      <c r="SHH123"/>
      <c r="SHI123"/>
      <c r="SHJ123"/>
      <c r="SHK123"/>
      <c r="SHL123"/>
      <c r="SHM123"/>
      <c r="SHN123"/>
      <c r="SHO123"/>
      <c r="SHP123"/>
      <c r="SHQ123"/>
      <c r="SHR123"/>
      <c r="SHS123"/>
      <c r="SHT123"/>
      <c r="SHU123"/>
      <c r="SHV123"/>
      <c r="SHW123"/>
      <c r="SHX123"/>
      <c r="SHY123"/>
      <c r="SHZ123"/>
      <c r="SIA123"/>
      <c r="SIB123"/>
      <c r="SIC123"/>
      <c r="SID123"/>
      <c r="SIE123"/>
      <c r="SIF123"/>
      <c r="SIG123"/>
      <c r="SIH123"/>
      <c r="SII123"/>
      <c r="SIJ123"/>
      <c r="SIK123"/>
      <c r="SIL123"/>
      <c r="SIM123"/>
      <c r="SIN123"/>
      <c r="SIO123"/>
      <c r="SIP123"/>
      <c r="SIQ123"/>
      <c r="SIR123"/>
      <c r="SIS123"/>
      <c r="SIT123"/>
      <c r="SIU123"/>
      <c r="SIV123"/>
      <c r="SIW123"/>
      <c r="SIX123"/>
      <c r="SIY123"/>
      <c r="SIZ123"/>
      <c r="SJA123"/>
      <c r="SJB123"/>
      <c r="SJC123"/>
      <c r="SJD123"/>
      <c r="SJE123"/>
      <c r="SJF123"/>
      <c r="SJG123"/>
      <c r="SJH123"/>
      <c r="SJI123"/>
      <c r="SJJ123"/>
      <c r="SJK123"/>
      <c r="SJL123"/>
      <c r="SJM123"/>
      <c r="SJN123"/>
      <c r="SJO123"/>
      <c r="SJP123"/>
      <c r="SJQ123"/>
      <c r="SJR123"/>
      <c r="SJS123"/>
      <c r="SJT123"/>
      <c r="SJU123"/>
      <c r="SJV123"/>
      <c r="SJW123"/>
      <c r="SJX123"/>
      <c r="SJY123"/>
      <c r="SJZ123"/>
      <c r="SKA123"/>
      <c r="SKB123"/>
      <c r="SKC123"/>
      <c r="SKD123"/>
      <c r="SKE123"/>
      <c r="SKF123"/>
      <c r="SKG123"/>
      <c r="SKH123"/>
      <c r="SKI123"/>
      <c r="SKJ123"/>
      <c r="SKK123"/>
      <c r="SKL123"/>
      <c r="SKM123"/>
      <c r="SKN123"/>
      <c r="SKO123"/>
      <c r="SKP123"/>
      <c r="SKQ123"/>
      <c r="SKR123"/>
      <c r="SKS123"/>
      <c r="SKT123"/>
      <c r="SKU123"/>
      <c r="SKV123"/>
      <c r="SKW123"/>
      <c r="SKX123"/>
      <c r="SKY123"/>
      <c r="SKZ123"/>
      <c r="SLA123"/>
      <c r="SLB123"/>
      <c r="SLC123"/>
      <c r="SLD123"/>
      <c r="SLE123"/>
      <c r="SLF123"/>
      <c r="SLG123"/>
      <c r="SLH123"/>
      <c r="SLI123"/>
      <c r="SLJ123"/>
      <c r="SLK123"/>
      <c r="SLL123"/>
      <c r="SLM123"/>
      <c r="SLN123"/>
      <c r="SLO123"/>
      <c r="SLP123"/>
      <c r="SLQ123"/>
      <c r="SLR123"/>
      <c r="SLS123"/>
      <c r="SLT123"/>
      <c r="SLU123"/>
      <c r="SLV123"/>
      <c r="SLW123"/>
      <c r="SLX123"/>
      <c r="SLY123"/>
      <c r="SLZ123"/>
      <c r="SMA123"/>
      <c r="SMB123"/>
      <c r="SMC123"/>
      <c r="SMD123"/>
      <c r="SME123"/>
      <c r="SMF123"/>
      <c r="SMG123"/>
      <c r="SMH123"/>
      <c r="SMI123"/>
      <c r="SMJ123"/>
      <c r="SMK123"/>
      <c r="SML123"/>
      <c r="SMM123"/>
      <c r="SMN123"/>
      <c r="SMO123"/>
      <c r="SMP123"/>
      <c r="SMQ123"/>
      <c r="SMR123"/>
      <c r="SMS123"/>
      <c r="SMT123"/>
      <c r="SMU123"/>
      <c r="SMV123"/>
      <c r="SMW123"/>
      <c r="SMX123"/>
      <c r="SMY123"/>
      <c r="SMZ123"/>
      <c r="SNA123"/>
      <c r="SNB123"/>
      <c r="SNC123"/>
      <c r="SND123"/>
      <c r="SNE123"/>
      <c r="SNF123"/>
      <c r="SNG123"/>
      <c r="SNH123"/>
      <c r="SNI123"/>
      <c r="SNJ123"/>
      <c r="SNK123"/>
      <c r="SNL123"/>
      <c r="SNM123"/>
      <c r="SNN123"/>
      <c r="SNO123"/>
      <c r="SNP123"/>
      <c r="SNQ123"/>
      <c r="SNR123"/>
      <c r="SNS123"/>
      <c r="SNT123"/>
      <c r="SNU123"/>
      <c r="SNV123"/>
      <c r="SNW123"/>
      <c r="SNX123"/>
      <c r="SNY123"/>
      <c r="SNZ123"/>
      <c r="SOA123"/>
      <c r="SOB123"/>
      <c r="SOC123"/>
      <c r="SOD123"/>
      <c r="SOE123"/>
      <c r="SOF123"/>
      <c r="SOG123"/>
      <c r="SOH123"/>
      <c r="SOI123"/>
      <c r="SOJ123"/>
      <c r="SOK123"/>
      <c r="SOL123"/>
      <c r="SOM123"/>
      <c r="SON123"/>
      <c r="SOO123"/>
      <c r="SOP123"/>
      <c r="SOQ123"/>
      <c r="SOR123"/>
      <c r="SOS123"/>
      <c r="SOT123"/>
      <c r="SOU123"/>
      <c r="SOV123"/>
      <c r="SOW123"/>
      <c r="SOX123"/>
      <c r="SOY123"/>
      <c r="SOZ123"/>
      <c r="SPA123"/>
      <c r="SPB123"/>
      <c r="SPC123"/>
      <c r="SPD123"/>
      <c r="SPE123"/>
      <c r="SPF123"/>
      <c r="SPG123"/>
      <c r="SPH123"/>
      <c r="SPI123"/>
      <c r="SPJ123"/>
      <c r="SPK123"/>
      <c r="SPL123"/>
      <c r="SPM123"/>
      <c r="SPN123"/>
      <c r="SPO123"/>
      <c r="SPP123"/>
      <c r="SPQ123"/>
      <c r="SPR123"/>
      <c r="SPS123"/>
      <c r="SPT123"/>
      <c r="SPU123"/>
      <c r="SPV123"/>
      <c r="SPW123"/>
      <c r="SPX123"/>
      <c r="SPY123"/>
      <c r="SPZ123"/>
      <c r="SQA123"/>
      <c r="SQB123"/>
      <c r="SQC123"/>
      <c r="SQD123"/>
      <c r="SQE123"/>
      <c r="SQF123"/>
      <c r="SQG123"/>
      <c r="SQH123"/>
      <c r="SQI123"/>
      <c r="SQJ123"/>
      <c r="SQK123"/>
      <c r="SQL123"/>
      <c r="SQM123"/>
      <c r="SQN123"/>
      <c r="SQO123"/>
      <c r="SQP123"/>
      <c r="SQQ123"/>
      <c r="SQR123"/>
      <c r="SQS123"/>
      <c r="SQT123"/>
      <c r="SQU123"/>
      <c r="SQV123"/>
      <c r="SQW123"/>
      <c r="SQX123"/>
      <c r="SQY123"/>
      <c r="SQZ123"/>
      <c r="SRA123"/>
      <c r="SRB123"/>
      <c r="SRC123"/>
      <c r="SRD123"/>
      <c r="SRE123"/>
      <c r="SRF123"/>
      <c r="SRG123"/>
      <c r="SRH123"/>
      <c r="SRI123"/>
      <c r="SRJ123"/>
      <c r="SRK123"/>
      <c r="SRL123"/>
      <c r="SRM123"/>
      <c r="SRN123"/>
      <c r="SRO123"/>
      <c r="SRP123"/>
      <c r="SRQ123"/>
      <c r="SRR123"/>
      <c r="SRS123"/>
      <c r="SRT123"/>
      <c r="SRU123"/>
      <c r="SRV123"/>
      <c r="SRW123"/>
      <c r="SRX123"/>
      <c r="SRY123"/>
      <c r="SRZ123"/>
      <c r="SSA123"/>
      <c r="SSB123"/>
      <c r="SSC123"/>
      <c r="SSD123"/>
      <c r="SSE123"/>
      <c r="SSF123"/>
      <c r="SSG123"/>
      <c r="SSH123"/>
      <c r="SSI123"/>
      <c r="SSJ123"/>
      <c r="SSK123"/>
      <c r="SSL123"/>
      <c r="SSM123"/>
      <c r="SSN123"/>
      <c r="SSO123"/>
      <c r="SSP123"/>
      <c r="SSQ123"/>
      <c r="SSR123"/>
      <c r="SSS123"/>
      <c r="SST123"/>
      <c r="SSU123"/>
      <c r="SSV123"/>
      <c r="SSW123"/>
      <c r="SSX123"/>
      <c r="SSY123"/>
      <c r="SSZ123"/>
      <c r="STA123"/>
      <c r="STB123"/>
      <c r="STC123"/>
      <c r="STD123"/>
      <c r="STE123"/>
      <c r="STF123"/>
      <c r="STG123"/>
      <c r="STH123"/>
      <c r="STI123"/>
      <c r="STJ123"/>
      <c r="STK123"/>
      <c r="STL123"/>
      <c r="STM123"/>
      <c r="STN123"/>
      <c r="STO123"/>
      <c r="STP123"/>
      <c r="STQ123"/>
      <c r="STR123"/>
      <c r="STS123"/>
      <c r="STT123"/>
      <c r="STU123"/>
      <c r="STV123"/>
      <c r="STW123"/>
      <c r="STX123"/>
      <c r="STY123"/>
      <c r="STZ123"/>
      <c r="SUA123"/>
      <c r="SUB123"/>
      <c r="SUC123"/>
      <c r="SUD123"/>
      <c r="SUE123"/>
      <c r="SUF123"/>
      <c r="SUG123"/>
      <c r="SUH123"/>
      <c r="SUI123"/>
      <c r="SUJ123"/>
      <c r="SUK123"/>
      <c r="SUL123"/>
      <c r="SUM123"/>
      <c r="SUN123"/>
      <c r="SUO123"/>
      <c r="SUP123"/>
      <c r="SUQ123"/>
      <c r="SUR123"/>
      <c r="SUS123"/>
      <c r="SUT123"/>
      <c r="SUU123"/>
      <c r="SUV123"/>
      <c r="SUW123"/>
      <c r="SUX123"/>
      <c r="SUY123"/>
      <c r="SUZ123"/>
      <c r="SVA123"/>
      <c r="SVB123"/>
      <c r="SVC123"/>
      <c r="SVD123"/>
      <c r="SVE123"/>
      <c r="SVF123"/>
      <c r="SVG123"/>
      <c r="SVH123"/>
      <c r="SVI123"/>
      <c r="SVJ123"/>
      <c r="SVK123"/>
      <c r="SVL123"/>
      <c r="SVM123"/>
      <c r="SVN123"/>
      <c r="SVO123"/>
      <c r="SVP123"/>
      <c r="SVQ123"/>
      <c r="SVR123"/>
      <c r="SVS123"/>
      <c r="SVT123"/>
      <c r="SVU123"/>
      <c r="SVV123"/>
      <c r="SVW123"/>
      <c r="SVX123"/>
      <c r="SVY123"/>
      <c r="SVZ123"/>
      <c r="SWA123"/>
      <c r="SWB123"/>
      <c r="SWC123"/>
      <c r="SWD123"/>
      <c r="SWE123"/>
      <c r="SWF123"/>
      <c r="SWG123"/>
      <c r="SWH123"/>
      <c r="SWI123"/>
      <c r="SWJ123"/>
      <c r="SWK123"/>
      <c r="SWL123"/>
      <c r="SWM123"/>
      <c r="SWN123"/>
      <c r="SWO123"/>
      <c r="SWP123"/>
      <c r="SWQ123"/>
      <c r="SWR123"/>
      <c r="SWS123"/>
      <c r="SWT123"/>
      <c r="SWU123"/>
      <c r="SWV123"/>
      <c r="SWW123"/>
      <c r="SWX123"/>
      <c r="SWY123"/>
      <c r="SWZ123"/>
      <c r="SXA123"/>
      <c r="SXB123"/>
      <c r="SXC123"/>
      <c r="SXD123"/>
      <c r="SXE123"/>
      <c r="SXF123"/>
      <c r="SXG123"/>
      <c r="SXH123"/>
      <c r="SXI123"/>
      <c r="SXJ123"/>
      <c r="SXK123"/>
      <c r="SXL123"/>
      <c r="SXM123"/>
      <c r="SXN123"/>
      <c r="SXO123"/>
      <c r="SXP123"/>
      <c r="SXQ123"/>
      <c r="SXR123"/>
      <c r="SXS123"/>
      <c r="SXT123"/>
      <c r="SXU123"/>
      <c r="SXV123"/>
      <c r="SXW123"/>
      <c r="SXX123"/>
      <c r="SXY123"/>
      <c r="SXZ123"/>
      <c r="SYA123"/>
      <c r="SYB123"/>
      <c r="SYC123"/>
      <c r="SYD123"/>
      <c r="SYE123"/>
      <c r="SYF123"/>
      <c r="SYG123"/>
      <c r="SYH123"/>
      <c r="SYI123"/>
      <c r="SYJ123"/>
      <c r="SYK123"/>
      <c r="SYL123"/>
      <c r="SYM123"/>
      <c r="SYN123"/>
      <c r="SYO123"/>
      <c r="SYP123"/>
      <c r="SYQ123"/>
      <c r="SYR123"/>
      <c r="SYS123"/>
      <c r="SYT123"/>
      <c r="SYU123"/>
      <c r="SYV123"/>
      <c r="SYW123"/>
      <c r="SYX123"/>
      <c r="SYY123"/>
      <c r="SYZ123"/>
      <c r="SZA123"/>
      <c r="SZB123"/>
      <c r="SZC123"/>
      <c r="SZD123"/>
      <c r="SZE123"/>
      <c r="SZF123"/>
      <c r="SZG123"/>
      <c r="SZH123"/>
      <c r="SZI123"/>
      <c r="SZJ123"/>
      <c r="SZK123"/>
      <c r="SZL123"/>
      <c r="SZM123"/>
      <c r="SZN123"/>
      <c r="SZO123"/>
      <c r="SZP123"/>
      <c r="SZQ123"/>
      <c r="SZR123"/>
      <c r="SZS123"/>
      <c r="SZT123"/>
      <c r="SZU123"/>
      <c r="SZV123"/>
      <c r="SZW123"/>
      <c r="SZX123"/>
      <c r="SZY123"/>
      <c r="SZZ123"/>
      <c r="TAA123"/>
      <c r="TAB123"/>
      <c r="TAC123"/>
      <c r="TAD123"/>
      <c r="TAE123"/>
      <c r="TAF123"/>
      <c r="TAG123"/>
      <c r="TAH123"/>
      <c r="TAI123"/>
      <c r="TAJ123"/>
      <c r="TAK123"/>
      <c r="TAL123"/>
      <c r="TAM123"/>
      <c r="TAN123"/>
      <c r="TAO123"/>
      <c r="TAP123"/>
      <c r="TAQ123"/>
      <c r="TAR123"/>
      <c r="TAS123"/>
      <c r="TAT123"/>
      <c r="TAU123"/>
      <c r="TAV123"/>
      <c r="TAW123"/>
      <c r="TAX123"/>
      <c r="TAY123"/>
      <c r="TAZ123"/>
      <c r="TBA123"/>
      <c r="TBB123"/>
      <c r="TBC123"/>
      <c r="TBD123"/>
      <c r="TBE123"/>
      <c r="TBF123"/>
      <c r="TBG123"/>
      <c r="TBH123"/>
      <c r="TBI123"/>
      <c r="TBJ123"/>
      <c r="TBK123"/>
      <c r="TBL123"/>
      <c r="TBM123"/>
      <c r="TBN123"/>
      <c r="TBO123"/>
      <c r="TBP123"/>
      <c r="TBQ123"/>
      <c r="TBR123"/>
      <c r="TBS123"/>
      <c r="TBT123"/>
      <c r="TBU123"/>
      <c r="TBV123"/>
      <c r="TBW123"/>
      <c r="TBX123"/>
      <c r="TBY123"/>
      <c r="TBZ123"/>
      <c r="TCA123"/>
      <c r="TCB123"/>
      <c r="TCC123"/>
      <c r="TCD123"/>
      <c r="TCE123"/>
      <c r="TCF123"/>
      <c r="TCG123"/>
      <c r="TCH123"/>
      <c r="TCI123"/>
      <c r="TCJ123"/>
      <c r="TCK123"/>
      <c r="TCL123"/>
      <c r="TCM123"/>
      <c r="TCN123"/>
      <c r="TCO123"/>
      <c r="TCP123"/>
      <c r="TCQ123"/>
      <c r="TCR123"/>
      <c r="TCS123"/>
      <c r="TCT123"/>
      <c r="TCU123"/>
      <c r="TCV123"/>
      <c r="TCW123"/>
      <c r="TCX123"/>
      <c r="TCY123"/>
      <c r="TCZ123"/>
      <c r="TDA123"/>
      <c r="TDB123"/>
      <c r="TDC123"/>
      <c r="TDD123"/>
      <c r="TDE123"/>
      <c r="TDF123"/>
      <c r="TDG123"/>
      <c r="TDH123"/>
      <c r="TDI123"/>
      <c r="TDJ123"/>
      <c r="TDK123"/>
      <c r="TDL123"/>
      <c r="TDM123"/>
      <c r="TDN123"/>
      <c r="TDO123"/>
      <c r="TDP123"/>
      <c r="TDQ123"/>
      <c r="TDR123"/>
      <c r="TDS123"/>
      <c r="TDT123"/>
      <c r="TDU123"/>
      <c r="TDV123"/>
      <c r="TDW123"/>
      <c r="TDX123"/>
      <c r="TDY123"/>
      <c r="TDZ123"/>
      <c r="TEA123"/>
      <c r="TEB123"/>
      <c r="TEC123"/>
      <c r="TED123"/>
      <c r="TEE123"/>
      <c r="TEF123"/>
      <c r="TEG123"/>
      <c r="TEH123"/>
      <c r="TEI123"/>
      <c r="TEJ123"/>
      <c r="TEK123"/>
      <c r="TEL123"/>
      <c r="TEM123"/>
      <c r="TEN123"/>
      <c r="TEO123"/>
      <c r="TEP123"/>
      <c r="TEQ123"/>
      <c r="TER123"/>
      <c r="TES123"/>
      <c r="TET123"/>
      <c r="TEU123"/>
      <c r="TEV123"/>
      <c r="TEW123"/>
      <c r="TEX123"/>
      <c r="TEY123"/>
      <c r="TEZ123"/>
      <c r="TFA123"/>
      <c r="TFB123"/>
      <c r="TFC123"/>
      <c r="TFD123"/>
      <c r="TFE123"/>
      <c r="TFF123"/>
      <c r="TFG123"/>
      <c r="TFH123"/>
      <c r="TFI123"/>
      <c r="TFJ123"/>
      <c r="TFK123"/>
      <c r="TFL123"/>
      <c r="TFM123"/>
      <c r="TFN123"/>
      <c r="TFO123"/>
      <c r="TFP123"/>
      <c r="TFQ123"/>
      <c r="TFR123"/>
      <c r="TFS123"/>
      <c r="TFT123"/>
      <c r="TFU123"/>
      <c r="TFV123"/>
      <c r="TFW123"/>
      <c r="TFX123"/>
      <c r="TFY123"/>
      <c r="TFZ123"/>
      <c r="TGA123"/>
      <c r="TGB123"/>
      <c r="TGC123"/>
      <c r="TGD123"/>
      <c r="TGE123"/>
      <c r="TGF123"/>
      <c r="TGG123"/>
      <c r="TGH123"/>
      <c r="TGI123"/>
      <c r="TGJ123"/>
      <c r="TGK123"/>
      <c r="TGL123"/>
      <c r="TGM123"/>
      <c r="TGN123"/>
      <c r="TGO123"/>
      <c r="TGP123"/>
      <c r="TGQ123"/>
      <c r="TGR123"/>
      <c r="TGS123"/>
      <c r="TGT123"/>
      <c r="TGU123"/>
      <c r="TGV123"/>
      <c r="TGW123"/>
      <c r="TGX123"/>
      <c r="TGY123"/>
      <c r="TGZ123"/>
      <c r="THA123"/>
      <c r="THB123"/>
      <c r="THC123"/>
      <c r="THD123"/>
      <c r="THE123"/>
      <c r="THF123"/>
      <c r="THG123"/>
      <c r="THH123"/>
      <c r="THI123"/>
      <c r="THJ123"/>
      <c r="THK123"/>
      <c r="THL123"/>
      <c r="THM123"/>
      <c r="THN123"/>
      <c r="THO123"/>
      <c r="THP123"/>
      <c r="THQ123"/>
      <c r="THR123"/>
      <c r="THS123"/>
      <c r="THT123"/>
      <c r="THU123"/>
      <c r="THV123"/>
      <c r="THW123"/>
      <c r="THX123"/>
      <c r="THY123"/>
      <c r="THZ123"/>
      <c r="TIA123"/>
      <c r="TIB123"/>
      <c r="TIC123"/>
      <c r="TID123"/>
      <c r="TIE123"/>
      <c r="TIF123"/>
      <c r="TIG123"/>
      <c r="TIH123"/>
      <c r="TII123"/>
      <c r="TIJ123"/>
      <c r="TIK123"/>
      <c r="TIL123"/>
      <c r="TIM123"/>
      <c r="TIN123"/>
      <c r="TIO123"/>
      <c r="TIP123"/>
      <c r="TIQ123"/>
      <c r="TIR123"/>
      <c r="TIS123"/>
      <c r="TIT123"/>
      <c r="TIU123"/>
      <c r="TIV123"/>
      <c r="TIW123"/>
      <c r="TIX123"/>
      <c r="TIY123"/>
      <c r="TIZ123"/>
      <c r="TJA123"/>
      <c r="TJB123"/>
      <c r="TJC123"/>
      <c r="TJD123"/>
      <c r="TJE123"/>
      <c r="TJF123"/>
      <c r="TJG123"/>
      <c r="TJH123"/>
      <c r="TJI123"/>
      <c r="TJJ123"/>
      <c r="TJK123"/>
      <c r="TJL123"/>
      <c r="TJM123"/>
      <c r="TJN123"/>
      <c r="TJO123"/>
      <c r="TJP123"/>
      <c r="TJQ123"/>
      <c r="TJR123"/>
      <c r="TJS123"/>
      <c r="TJT123"/>
      <c r="TJU123"/>
      <c r="TJV123"/>
      <c r="TJW123"/>
      <c r="TJX123"/>
      <c r="TJY123"/>
      <c r="TJZ123"/>
      <c r="TKA123"/>
      <c r="TKB123"/>
      <c r="TKC123"/>
      <c r="TKD123"/>
      <c r="TKE123"/>
      <c r="TKF123"/>
      <c r="TKG123"/>
      <c r="TKH123"/>
      <c r="TKI123"/>
      <c r="TKJ123"/>
      <c r="TKK123"/>
      <c r="TKL123"/>
      <c r="TKM123"/>
      <c r="TKN123"/>
      <c r="TKO123"/>
      <c r="TKP123"/>
      <c r="TKQ123"/>
      <c r="TKR123"/>
      <c r="TKS123"/>
      <c r="TKT123"/>
      <c r="TKU123"/>
      <c r="TKV123"/>
      <c r="TKW123"/>
      <c r="TKX123"/>
      <c r="TKY123"/>
      <c r="TKZ123"/>
      <c r="TLA123"/>
      <c r="TLB123"/>
      <c r="TLC123"/>
      <c r="TLD123"/>
      <c r="TLE123"/>
      <c r="TLF123"/>
      <c r="TLG123"/>
      <c r="TLH123"/>
      <c r="TLI123"/>
      <c r="TLJ123"/>
      <c r="TLK123"/>
      <c r="TLL123"/>
      <c r="TLM123"/>
      <c r="TLN123"/>
      <c r="TLO123"/>
      <c r="TLP123"/>
      <c r="TLQ123"/>
      <c r="TLR123"/>
      <c r="TLS123"/>
      <c r="TLT123"/>
      <c r="TLU123"/>
      <c r="TLV123"/>
      <c r="TLW123"/>
      <c r="TLX123"/>
      <c r="TLY123"/>
      <c r="TLZ123"/>
      <c r="TMA123"/>
      <c r="TMB123"/>
      <c r="TMC123"/>
      <c r="TMD123"/>
      <c r="TME123"/>
      <c r="TMF123"/>
      <c r="TMG123"/>
      <c r="TMH123"/>
      <c r="TMI123"/>
      <c r="TMJ123"/>
      <c r="TMK123"/>
      <c r="TML123"/>
      <c r="TMM123"/>
      <c r="TMN123"/>
      <c r="TMO123"/>
      <c r="TMP123"/>
      <c r="TMQ123"/>
      <c r="TMR123"/>
      <c r="TMS123"/>
      <c r="TMT123"/>
      <c r="TMU123"/>
      <c r="TMV123"/>
      <c r="TMW123"/>
      <c r="TMX123"/>
      <c r="TMY123"/>
      <c r="TMZ123"/>
      <c r="TNA123"/>
      <c r="TNB123"/>
      <c r="TNC123"/>
      <c r="TND123"/>
      <c r="TNE123"/>
      <c r="TNF123"/>
      <c r="TNG123"/>
      <c r="TNH123"/>
      <c r="TNI123"/>
      <c r="TNJ123"/>
      <c r="TNK123"/>
      <c r="TNL123"/>
      <c r="TNM123"/>
      <c r="TNN123"/>
      <c r="TNO123"/>
      <c r="TNP123"/>
      <c r="TNQ123"/>
      <c r="TNR123"/>
      <c r="TNS123"/>
      <c r="TNT123"/>
      <c r="TNU123"/>
      <c r="TNV123"/>
      <c r="TNW123"/>
      <c r="TNX123"/>
      <c r="TNY123"/>
      <c r="TNZ123"/>
      <c r="TOA123"/>
      <c r="TOB123"/>
      <c r="TOC123"/>
      <c r="TOD123"/>
      <c r="TOE123"/>
      <c r="TOF123"/>
      <c r="TOG123"/>
      <c r="TOH123"/>
      <c r="TOI123"/>
      <c r="TOJ123"/>
      <c r="TOK123"/>
      <c r="TOL123"/>
      <c r="TOM123"/>
      <c r="TON123"/>
      <c r="TOO123"/>
      <c r="TOP123"/>
      <c r="TOQ123"/>
      <c r="TOR123"/>
      <c r="TOS123"/>
      <c r="TOT123"/>
      <c r="TOU123"/>
      <c r="TOV123"/>
      <c r="TOW123"/>
      <c r="TOX123"/>
      <c r="TOY123"/>
      <c r="TOZ123"/>
      <c r="TPA123"/>
      <c r="TPB123"/>
      <c r="TPC123"/>
      <c r="TPD123"/>
      <c r="TPE123"/>
      <c r="TPF123"/>
      <c r="TPG123"/>
      <c r="TPH123"/>
      <c r="TPI123"/>
      <c r="TPJ123"/>
      <c r="TPK123"/>
      <c r="TPL123"/>
      <c r="TPM123"/>
      <c r="TPN123"/>
      <c r="TPO123"/>
      <c r="TPP123"/>
      <c r="TPQ123"/>
      <c r="TPR123"/>
      <c r="TPS123"/>
      <c r="TPT123"/>
      <c r="TPU123"/>
      <c r="TPV123"/>
      <c r="TPW123"/>
      <c r="TPX123"/>
      <c r="TPY123"/>
      <c r="TPZ123"/>
      <c r="TQA123"/>
      <c r="TQB123"/>
      <c r="TQC123"/>
      <c r="TQD123"/>
      <c r="TQE123"/>
      <c r="TQF123"/>
      <c r="TQG123"/>
      <c r="TQH123"/>
      <c r="TQI123"/>
      <c r="TQJ123"/>
      <c r="TQK123"/>
      <c r="TQL123"/>
      <c r="TQM123"/>
      <c r="TQN123"/>
      <c r="TQO123"/>
      <c r="TQP123"/>
      <c r="TQQ123"/>
      <c r="TQR123"/>
      <c r="TQS123"/>
      <c r="TQT123"/>
      <c r="TQU123"/>
      <c r="TQV123"/>
      <c r="TQW123"/>
      <c r="TQX123"/>
      <c r="TQY123"/>
      <c r="TQZ123"/>
      <c r="TRA123"/>
      <c r="TRB123"/>
      <c r="TRC123"/>
      <c r="TRD123"/>
      <c r="TRE123"/>
      <c r="TRF123"/>
      <c r="TRG123"/>
      <c r="TRH123"/>
      <c r="TRI123"/>
      <c r="TRJ123"/>
      <c r="TRK123"/>
      <c r="TRL123"/>
      <c r="TRM123"/>
      <c r="TRN123"/>
      <c r="TRO123"/>
      <c r="TRP123"/>
      <c r="TRQ123"/>
      <c r="TRR123"/>
      <c r="TRS123"/>
      <c r="TRT123"/>
      <c r="TRU123"/>
      <c r="TRV123"/>
      <c r="TRW123"/>
      <c r="TRX123"/>
      <c r="TRY123"/>
      <c r="TRZ123"/>
      <c r="TSA123"/>
      <c r="TSB123"/>
      <c r="TSC123"/>
      <c r="TSD123"/>
      <c r="TSE123"/>
      <c r="TSF123"/>
      <c r="TSG123"/>
      <c r="TSH123"/>
      <c r="TSI123"/>
      <c r="TSJ123"/>
      <c r="TSK123"/>
      <c r="TSL123"/>
      <c r="TSM123"/>
      <c r="TSN123"/>
      <c r="TSO123"/>
      <c r="TSP123"/>
      <c r="TSQ123"/>
      <c r="TSR123"/>
      <c r="TSS123"/>
      <c r="TST123"/>
      <c r="TSU123"/>
      <c r="TSV123"/>
      <c r="TSW123"/>
      <c r="TSX123"/>
      <c r="TSY123"/>
      <c r="TSZ123"/>
      <c r="TTA123"/>
      <c r="TTB123"/>
      <c r="TTC123"/>
      <c r="TTD123"/>
      <c r="TTE123"/>
      <c r="TTF123"/>
      <c r="TTG123"/>
      <c r="TTH123"/>
      <c r="TTI123"/>
      <c r="TTJ123"/>
      <c r="TTK123"/>
      <c r="TTL123"/>
      <c r="TTM123"/>
      <c r="TTN123"/>
      <c r="TTO123"/>
      <c r="TTP123"/>
      <c r="TTQ123"/>
      <c r="TTR123"/>
      <c r="TTS123"/>
      <c r="TTT123"/>
      <c r="TTU123"/>
      <c r="TTV123"/>
      <c r="TTW123"/>
      <c r="TTX123"/>
      <c r="TTY123"/>
      <c r="TTZ123"/>
      <c r="TUA123"/>
      <c r="TUB123"/>
      <c r="TUC123"/>
      <c r="TUD123"/>
      <c r="TUE123"/>
      <c r="TUF123"/>
      <c r="TUG123"/>
      <c r="TUH123"/>
      <c r="TUI123"/>
      <c r="TUJ123"/>
      <c r="TUK123"/>
      <c r="TUL123"/>
      <c r="TUM123"/>
      <c r="TUN123"/>
      <c r="TUO123"/>
      <c r="TUP123"/>
      <c r="TUQ123"/>
      <c r="TUR123"/>
      <c r="TUS123"/>
      <c r="TUT123"/>
      <c r="TUU123"/>
      <c r="TUV123"/>
      <c r="TUW123"/>
      <c r="TUX123"/>
      <c r="TUY123"/>
      <c r="TUZ123"/>
      <c r="TVA123"/>
      <c r="TVB123"/>
      <c r="TVC123"/>
      <c r="TVD123"/>
      <c r="TVE123"/>
      <c r="TVF123"/>
      <c r="TVG123"/>
      <c r="TVH123"/>
      <c r="TVI123"/>
      <c r="TVJ123"/>
      <c r="TVK123"/>
      <c r="TVL123"/>
      <c r="TVM123"/>
      <c r="TVN123"/>
      <c r="TVO123"/>
      <c r="TVP123"/>
      <c r="TVQ123"/>
      <c r="TVR123"/>
      <c r="TVS123"/>
      <c r="TVT123"/>
      <c r="TVU123"/>
      <c r="TVV123"/>
      <c r="TVW123"/>
      <c r="TVX123"/>
      <c r="TVY123"/>
      <c r="TVZ123"/>
      <c r="TWA123"/>
      <c r="TWB123"/>
      <c r="TWC123"/>
      <c r="TWD123"/>
      <c r="TWE123"/>
      <c r="TWF123"/>
      <c r="TWG123"/>
      <c r="TWH123"/>
      <c r="TWI123"/>
      <c r="TWJ123"/>
      <c r="TWK123"/>
      <c r="TWL123"/>
      <c r="TWM123"/>
      <c r="TWN123"/>
      <c r="TWO123"/>
      <c r="TWP123"/>
      <c r="TWQ123"/>
      <c r="TWR123"/>
      <c r="TWS123"/>
      <c r="TWT123"/>
      <c r="TWU123"/>
      <c r="TWV123"/>
      <c r="TWW123"/>
      <c r="TWX123"/>
      <c r="TWY123"/>
      <c r="TWZ123"/>
      <c r="TXA123"/>
      <c r="TXB123"/>
      <c r="TXC123"/>
      <c r="TXD123"/>
      <c r="TXE123"/>
      <c r="TXF123"/>
      <c r="TXG123"/>
      <c r="TXH123"/>
      <c r="TXI123"/>
      <c r="TXJ123"/>
      <c r="TXK123"/>
      <c r="TXL123"/>
      <c r="TXM123"/>
      <c r="TXN123"/>
      <c r="TXO123"/>
      <c r="TXP123"/>
      <c r="TXQ123"/>
      <c r="TXR123"/>
      <c r="TXS123"/>
      <c r="TXT123"/>
      <c r="TXU123"/>
      <c r="TXV123"/>
      <c r="TXW123"/>
      <c r="TXX123"/>
      <c r="TXY123"/>
      <c r="TXZ123"/>
      <c r="TYA123"/>
      <c r="TYB123"/>
      <c r="TYC123"/>
      <c r="TYD123"/>
      <c r="TYE123"/>
      <c r="TYF123"/>
      <c r="TYG123"/>
      <c r="TYH123"/>
      <c r="TYI123"/>
      <c r="TYJ123"/>
      <c r="TYK123"/>
      <c r="TYL123"/>
      <c r="TYM123"/>
      <c r="TYN123"/>
      <c r="TYO123"/>
      <c r="TYP123"/>
      <c r="TYQ123"/>
      <c r="TYR123"/>
      <c r="TYS123"/>
      <c r="TYT123"/>
      <c r="TYU123"/>
      <c r="TYV123"/>
      <c r="TYW123"/>
      <c r="TYX123"/>
      <c r="TYY123"/>
      <c r="TYZ123"/>
      <c r="TZA123"/>
      <c r="TZB123"/>
      <c r="TZC123"/>
      <c r="TZD123"/>
      <c r="TZE123"/>
      <c r="TZF123"/>
      <c r="TZG123"/>
      <c r="TZH123"/>
      <c r="TZI123"/>
      <c r="TZJ123"/>
      <c r="TZK123"/>
      <c r="TZL123"/>
      <c r="TZM123"/>
      <c r="TZN123"/>
      <c r="TZO123"/>
      <c r="TZP123"/>
      <c r="TZQ123"/>
      <c r="TZR123"/>
      <c r="TZS123"/>
      <c r="TZT123"/>
      <c r="TZU123"/>
      <c r="TZV123"/>
      <c r="TZW123"/>
      <c r="TZX123"/>
      <c r="TZY123"/>
      <c r="TZZ123"/>
      <c r="UAA123"/>
      <c r="UAB123"/>
      <c r="UAC123"/>
      <c r="UAD123"/>
      <c r="UAE123"/>
      <c r="UAF123"/>
      <c r="UAG123"/>
      <c r="UAH123"/>
      <c r="UAI123"/>
      <c r="UAJ123"/>
      <c r="UAK123"/>
      <c r="UAL123"/>
      <c r="UAM123"/>
      <c r="UAN123"/>
      <c r="UAO123"/>
      <c r="UAP123"/>
      <c r="UAQ123"/>
      <c r="UAR123"/>
      <c r="UAS123"/>
      <c r="UAT123"/>
      <c r="UAU123"/>
      <c r="UAV123"/>
      <c r="UAW123"/>
      <c r="UAX123"/>
      <c r="UAY123"/>
      <c r="UAZ123"/>
      <c r="UBA123"/>
      <c r="UBB123"/>
      <c r="UBC123"/>
      <c r="UBD123"/>
      <c r="UBE123"/>
      <c r="UBF123"/>
      <c r="UBG123"/>
      <c r="UBH123"/>
      <c r="UBI123"/>
      <c r="UBJ123"/>
      <c r="UBK123"/>
      <c r="UBL123"/>
      <c r="UBM123"/>
      <c r="UBN123"/>
      <c r="UBO123"/>
      <c r="UBP123"/>
      <c r="UBQ123"/>
      <c r="UBR123"/>
      <c r="UBS123"/>
      <c r="UBT123"/>
      <c r="UBU123"/>
      <c r="UBV123"/>
      <c r="UBW123"/>
      <c r="UBX123"/>
      <c r="UBY123"/>
      <c r="UBZ123"/>
      <c r="UCA123"/>
      <c r="UCB123"/>
      <c r="UCC123"/>
      <c r="UCD123"/>
      <c r="UCE123"/>
      <c r="UCF123"/>
      <c r="UCG123"/>
      <c r="UCH123"/>
      <c r="UCI123"/>
      <c r="UCJ123"/>
      <c r="UCK123"/>
      <c r="UCL123"/>
      <c r="UCM123"/>
      <c r="UCN123"/>
      <c r="UCO123"/>
      <c r="UCP123"/>
      <c r="UCQ123"/>
      <c r="UCR123"/>
      <c r="UCS123"/>
      <c r="UCT123"/>
      <c r="UCU123"/>
      <c r="UCV123"/>
      <c r="UCW123"/>
      <c r="UCX123"/>
      <c r="UCY123"/>
      <c r="UCZ123"/>
      <c r="UDA123"/>
      <c r="UDB123"/>
      <c r="UDC123"/>
      <c r="UDD123"/>
      <c r="UDE123"/>
      <c r="UDF123"/>
      <c r="UDG123"/>
      <c r="UDH123"/>
      <c r="UDI123"/>
      <c r="UDJ123"/>
      <c r="UDK123"/>
      <c r="UDL123"/>
      <c r="UDM123"/>
      <c r="UDN123"/>
      <c r="UDO123"/>
      <c r="UDP123"/>
      <c r="UDQ123"/>
      <c r="UDR123"/>
      <c r="UDS123"/>
      <c r="UDT123"/>
      <c r="UDU123"/>
      <c r="UDV123"/>
      <c r="UDW123"/>
      <c r="UDX123"/>
      <c r="UDY123"/>
      <c r="UDZ123"/>
      <c r="UEA123"/>
      <c r="UEB123"/>
      <c r="UEC123"/>
      <c r="UED123"/>
      <c r="UEE123"/>
      <c r="UEF123"/>
      <c r="UEG123"/>
      <c r="UEH123"/>
      <c r="UEI123"/>
      <c r="UEJ123"/>
      <c r="UEK123"/>
      <c r="UEL123"/>
      <c r="UEM123"/>
      <c r="UEN123"/>
      <c r="UEO123"/>
      <c r="UEP123"/>
      <c r="UEQ123"/>
      <c r="UER123"/>
      <c r="UES123"/>
      <c r="UET123"/>
      <c r="UEU123"/>
      <c r="UEV123"/>
      <c r="UEW123"/>
      <c r="UEX123"/>
      <c r="UEY123"/>
      <c r="UEZ123"/>
      <c r="UFA123"/>
      <c r="UFB123"/>
      <c r="UFC123"/>
      <c r="UFD123"/>
      <c r="UFE123"/>
      <c r="UFF123"/>
      <c r="UFG123"/>
      <c r="UFH123"/>
      <c r="UFI123"/>
      <c r="UFJ123"/>
      <c r="UFK123"/>
      <c r="UFL123"/>
      <c r="UFM123"/>
      <c r="UFN123"/>
      <c r="UFO123"/>
      <c r="UFP123"/>
      <c r="UFQ123"/>
      <c r="UFR123"/>
      <c r="UFS123"/>
      <c r="UFT123"/>
      <c r="UFU123"/>
      <c r="UFV123"/>
      <c r="UFW123"/>
      <c r="UFX123"/>
      <c r="UFY123"/>
      <c r="UFZ123"/>
      <c r="UGA123"/>
      <c r="UGB123"/>
      <c r="UGC123"/>
      <c r="UGD123"/>
      <c r="UGE123"/>
      <c r="UGF123"/>
      <c r="UGG123"/>
      <c r="UGH123"/>
      <c r="UGI123"/>
      <c r="UGJ123"/>
      <c r="UGK123"/>
      <c r="UGL123"/>
      <c r="UGM123"/>
      <c r="UGN123"/>
      <c r="UGO123"/>
      <c r="UGP123"/>
      <c r="UGQ123"/>
      <c r="UGR123"/>
      <c r="UGS123"/>
      <c r="UGT123"/>
      <c r="UGU123"/>
      <c r="UGV123"/>
      <c r="UGW123"/>
      <c r="UGX123"/>
      <c r="UGY123"/>
      <c r="UGZ123"/>
      <c r="UHA123"/>
      <c r="UHB123"/>
      <c r="UHC123"/>
      <c r="UHD123"/>
      <c r="UHE123"/>
      <c r="UHF123"/>
      <c r="UHG123"/>
      <c r="UHH123"/>
      <c r="UHI123"/>
      <c r="UHJ123"/>
      <c r="UHK123"/>
      <c r="UHL123"/>
      <c r="UHM123"/>
      <c r="UHN123"/>
      <c r="UHO123"/>
      <c r="UHP123"/>
      <c r="UHQ123"/>
      <c r="UHR123"/>
      <c r="UHS123"/>
      <c r="UHT123"/>
      <c r="UHU123"/>
      <c r="UHV123"/>
      <c r="UHW123"/>
      <c r="UHX123"/>
      <c r="UHY123"/>
      <c r="UHZ123"/>
      <c r="UIA123"/>
      <c r="UIB123"/>
      <c r="UIC123"/>
      <c r="UID123"/>
      <c r="UIE123"/>
      <c r="UIF123"/>
      <c r="UIG123"/>
      <c r="UIH123"/>
      <c r="UII123"/>
      <c r="UIJ123"/>
      <c r="UIK123"/>
      <c r="UIL123"/>
      <c r="UIM123"/>
      <c r="UIN123"/>
      <c r="UIO123"/>
      <c r="UIP123"/>
      <c r="UIQ123"/>
      <c r="UIR123"/>
      <c r="UIS123"/>
      <c r="UIT123"/>
      <c r="UIU123"/>
      <c r="UIV123"/>
      <c r="UIW123"/>
      <c r="UIX123"/>
      <c r="UIY123"/>
      <c r="UIZ123"/>
      <c r="UJA123"/>
      <c r="UJB123"/>
      <c r="UJC123"/>
      <c r="UJD123"/>
      <c r="UJE123"/>
      <c r="UJF123"/>
      <c r="UJG123"/>
      <c r="UJH123"/>
      <c r="UJI123"/>
      <c r="UJJ123"/>
      <c r="UJK123"/>
      <c r="UJL123"/>
      <c r="UJM123"/>
      <c r="UJN123"/>
      <c r="UJO123"/>
      <c r="UJP123"/>
      <c r="UJQ123"/>
      <c r="UJR123"/>
      <c r="UJS123"/>
      <c r="UJT123"/>
      <c r="UJU123"/>
      <c r="UJV123"/>
      <c r="UJW123"/>
      <c r="UJX123"/>
      <c r="UJY123"/>
      <c r="UJZ123"/>
      <c r="UKA123"/>
      <c r="UKB123"/>
      <c r="UKC123"/>
      <c r="UKD123"/>
      <c r="UKE123"/>
      <c r="UKF123"/>
      <c r="UKG123"/>
      <c r="UKH123"/>
      <c r="UKI123"/>
      <c r="UKJ123"/>
      <c r="UKK123"/>
      <c r="UKL123"/>
      <c r="UKM123"/>
      <c r="UKN123"/>
      <c r="UKO123"/>
      <c r="UKP123"/>
      <c r="UKQ123"/>
      <c r="UKR123"/>
      <c r="UKS123"/>
      <c r="UKT123"/>
      <c r="UKU123"/>
      <c r="UKV123"/>
      <c r="UKW123"/>
      <c r="UKX123"/>
      <c r="UKY123"/>
      <c r="UKZ123"/>
      <c r="ULA123"/>
      <c r="ULB123"/>
      <c r="ULC123"/>
      <c r="ULD123"/>
      <c r="ULE123"/>
      <c r="ULF123"/>
      <c r="ULG123"/>
      <c r="ULH123"/>
      <c r="ULI123"/>
      <c r="ULJ123"/>
      <c r="ULK123"/>
      <c r="ULL123"/>
      <c r="ULM123"/>
      <c r="ULN123"/>
      <c r="ULO123"/>
      <c r="ULP123"/>
      <c r="ULQ123"/>
      <c r="ULR123"/>
      <c r="ULS123"/>
      <c r="ULT123"/>
      <c r="ULU123"/>
      <c r="ULV123"/>
      <c r="ULW123"/>
      <c r="ULX123"/>
      <c r="ULY123"/>
      <c r="ULZ123"/>
      <c r="UMA123"/>
      <c r="UMB123"/>
      <c r="UMC123"/>
      <c r="UMD123"/>
      <c r="UME123"/>
      <c r="UMF123"/>
      <c r="UMG123"/>
      <c r="UMH123"/>
      <c r="UMI123"/>
      <c r="UMJ123"/>
      <c r="UMK123"/>
      <c r="UML123"/>
      <c r="UMM123"/>
      <c r="UMN123"/>
      <c r="UMO123"/>
      <c r="UMP123"/>
      <c r="UMQ123"/>
      <c r="UMR123"/>
      <c r="UMS123"/>
      <c r="UMT123"/>
      <c r="UMU123"/>
      <c r="UMV123"/>
      <c r="UMW123"/>
      <c r="UMX123"/>
      <c r="UMY123"/>
      <c r="UMZ123"/>
      <c r="UNA123"/>
      <c r="UNB123"/>
      <c r="UNC123"/>
      <c r="UND123"/>
      <c r="UNE123"/>
      <c r="UNF123"/>
      <c r="UNG123"/>
      <c r="UNH123"/>
      <c r="UNI123"/>
      <c r="UNJ123"/>
      <c r="UNK123"/>
      <c r="UNL123"/>
      <c r="UNM123"/>
      <c r="UNN123"/>
      <c r="UNO123"/>
      <c r="UNP123"/>
      <c r="UNQ123"/>
      <c r="UNR123"/>
      <c r="UNS123"/>
      <c r="UNT123"/>
      <c r="UNU123"/>
      <c r="UNV123"/>
      <c r="UNW123"/>
      <c r="UNX123"/>
      <c r="UNY123"/>
      <c r="UNZ123"/>
      <c r="UOA123"/>
      <c r="UOB123"/>
      <c r="UOC123"/>
      <c r="UOD123"/>
      <c r="UOE123"/>
      <c r="UOF123"/>
      <c r="UOG123"/>
      <c r="UOH123"/>
      <c r="UOI123"/>
      <c r="UOJ123"/>
      <c r="UOK123"/>
      <c r="UOL123"/>
      <c r="UOM123"/>
      <c r="UON123"/>
      <c r="UOO123"/>
      <c r="UOP123"/>
      <c r="UOQ123"/>
      <c r="UOR123"/>
      <c r="UOS123"/>
      <c r="UOT123"/>
      <c r="UOU123"/>
      <c r="UOV123"/>
      <c r="UOW123"/>
      <c r="UOX123"/>
      <c r="UOY123"/>
      <c r="UOZ123"/>
      <c r="UPA123"/>
      <c r="UPB123"/>
      <c r="UPC123"/>
      <c r="UPD123"/>
      <c r="UPE123"/>
      <c r="UPF123"/>
      <c r="UPG123"/>
      <c r="UPH123"/>
      <c r="UPI123"/>
      <c r="UPJ123"/>
      <c r="UPK123"/>
      <c r="UPL123"/>
      <c r="UPM123"/>
      <c r="UPN123"/>
      <c r="UPO123"/>
      <c r="UPP123"/>
      <c r="UPQ123"/>
      <c r="UPR123"/>
      <c r="UPS123"/>
      <c r="UPT123"/>
      <c r="UPU123"/>
      <c r="UPV123"/>
      <c r="UPW123"/>
      <c r="UPX123"/>
      <c r="UPY123"/>
      <c r="UPZ123"/>
      <c r="UQA123"/>
      <c r="UQB123"/>
      <c r="UQC123"/>
      <c r="UQD123"/>
      <c r="UQE123"/>
      <c r="UQF123"/>
      <c r="UQG123"/>
      <c r="UQH123"/>
      <c r="UQI123"/>
      <c r="UQJ123"/>
      <c r="UQK123"/>
      <c r="UQL123"/>
      <c r="UQM123"/>
      <c r="UQN123"/>
      <c r="UQO123"/>
      <c r="UQP123"/>
      <c r="UQQ123"/>
      <c r="UQR123"/>
      <c r="UQS123"/>
      <c r="UQT123"/>
      <c r="UQU123"/>
      <c r="UQV123"/>
      <c r="UQW123"/>
      <c r="UQX123"/>
      <c r="UQY123"/>
      <c r="UQZ123"/>
      <c r="URA123"/>
      <c r="URB123"/>
      <c r="URC123"/>
      <c r="URD123"/>
      <c r="URE123"/>
      <c r="URF123"/>
      <c r="URG123"/>
      <c r="URH123"/>
      <c r="URI123"/>
      <c r="URJ123"/>
      <c r="URK123"/>
      <c r="URL123"/>
      <c r="URM123"/>
      <c r="URN123"/>
      <c r="URO123"/>
      <c r="URP123"/>
      <c r="URQ123"/>
      <c r="URR123"/>
      <c r="URS123"/>
      <c r="URT123"/>
      <c r="URU123"/>
      <c r="URV123"/>
      <c r="URW123"/>
      <c r="URX123"/>
      <c r="URY123"/>
      <c r="URZ123"/>
      <c r="USA123"/>
      <c r="USB123"/>
      <c r="USC123"/>
      <c r="USD123"/>
      <c r="USE123"/>
      <c r="USF123"/>
      <c r="USG123"/>
      <c r="USH123"/>
      <c r="USI123"/>
      <c r="USJ123"/>
      <c r="USK123"/>
      <c r="USL123"/>
      <c r="USM123"/>
      <c r="USN123"/>
      <c r="USO123"/>
      <c r="USP123"/>
      <c r="USQ123"/>
      <c r="USR123"/>
      <c r="USS123"/>
      <c r="UST123"/>
      <c r="USU123"/>
      <c r="USV123"/>
      <c r="USW123"/>
      <c r="USX123"/>
      <c r="USY123"/>
      <c r="USZ123"/>
      <c r="UTA123"/>
      <c r="UTB123"/>
      <c r="UTC123"/>
      <c r="UTD123"/>
      <c r="UTE123"/>
      <c r="UTF123"/>
      <c r="UTG123"/>
      <c r="UTH123"/>
      <c r="UTI123"/>
      <c r="UTJ123"/>
      <c r="UTK123"/>
      <c r="UTL123"/>
      <c r="UTM123"/>
      <c r="UTN123"/>
      <c r="UTO123"/>
      <c r="UTP123"/>
      <c r="UTQ123"/>
      <c r="UTR123"/>
      <c r="UTS123"/>
      <c r="UTT123"/>
      <c r="UTU123"/>
      <c r="UTV123"/>
      <c r="UTW123"/>
      <c r="UTX123"/>
      <c r="UTY123"/>
      <c r="UTZ123"/>
      <c r="UUA123"/>
      <c r="UUB123"/>
      <c r="UUC123"/>
      <c r="UUD123"/>
      <c r="UUE123"/>
      <c r="UUF123"/>
      <c r="UUG123"/>
      <c r="UUH123"/>
      <c r="UUI123"/>
      <c r="UUJ123"/>
      <c r="UUK123"/>
      <c r="UUL123"/>
      <c r="UUM123"/>
      <c r="UUN123"/>
      <c r="UUO123"/>
      <c r="UUP123"/>
      <c r="UUQ123"/>
      <c r="UUR123"/>
      <c r="UUS123"/>
      <c r="UUT123"/>
      <c r="UUU123"/>
      <c r="UUV123"/>
      <c r="UUW123"/>
      <c r="UUX123"/>
      <c r="UUY123"/>
      <c r="UUZ123"/>
      <c r="UVA123"/>
      <c r="UVB123"/>
      <c r="UVC123"/>
      <c r="UVD123"/>
      <c r="UVE123"/>
      <c r="UVF123"/>
      <c r="UVG123"/>
      <c r="UVH123"/>
      <c r="UVI123"/>
      <c r="UVJ123"/>
      <c r="UVK123"/>
      <c r="UVL123"/>
      <c r="UVM123"/>
      <c r="UVN123"/>
      <c r="UVO123"/>
      <c r="UVP123"/>
      <c r="UVQ123"/>
      <c r="UVR123"/>
      <c r="UVS123"/>
      <c r="UVT123"/>
      <c r="UVU123"/>
      <c r="UVV123"/>
      <c r="UVW123"/>
      <c r="UVX123"/>
      <c r="UVY123"/>
      <c r="UVZ123"/>
      <c r="UWA123"/>
      <c r="UWB123"/>
      <c r="UWC123"/>
      <c r="UWD123"/>
      <c r="UWE123"/>
      <c r="UWF123"/>
      <c r="UWG123"/>
      <c r="UWH123"/>
      <c r="UWI123"/>
      <c r="UWJ123"/>
      <c r="UWK123"/>
      <c r="UWL123"/>
      <c r="UWM123"/>
      <c r="UWN123"/>
      <c r="UWO123"/>
      <c r="UWP123"/>
      <c r="UWQ123"/>
      <c r="UWR123"/>
      <c r="UWS123"/>
      <c r="UWT123"/>
      <c r="UWU123"/>
      <c r="UWV123"/>
      <c r="UWW123"/>
      <c r="UWX123"/>
      <c r="UWY123"/>
      <c r="UWZ123"/>
      <c r="UXA123"/>
      <c r="UXB123"/>
      <c r="UXC123"/>
      <c r="UXD123"/>
      <c r="UXE123"/>
      <c r="UXF123"/>
      <c r="UXG123"/>
      <c r="UXH123"/>
      <c r="UXI123"/>
      <c r="UXJ123"/>
      <c r="UXK123"/>
      <c r="UXL123"/>
      <c r="UXM123"/>
      <c r="UXN123"/>
      <c r="UXO123"/>
      <c r="UXP123"/>
      <c r="UXQ123"/>
      <c r="UXR123"/>
      <c r="UXS123"/>
      <c r="UXT123"/>
      <c r="UXU123"/>
      <c r="UXV123"/>
      <c r="UXW123"/>
      <c r="UXX123"/>
      <c r="UXY123"/>
      <c r="UXZ123"/>
      <c r="UYA123"/>
      <c r="UYB123"/>
      <c r="UYC123"/>
      <c r="UYD123"/>
      <c r="UYE123"/>
      <c r="UYF123"/>
      <c r="UYG123"/>
      <c r="UYH123"/>
      <c r="UYI123"/>
      <c r="UYJ123"/>
      <c r="UYK123"/>
      <c r="UYL123"/>
      <c r="UYM123"/>
      <c r="UYN123"/>
      <c r="UYO123"/>
      <c r="UYP123"/>
      <c r="UYQ123"/>
      <c r="UYR123"/>
      <c r="UYS123"/>
      <c r="UYT123"/>
      <c r="UYU123"/>
      <c r="UYV123"/>
      <c r="UYW123"/>
      <c r="UYX123"/>
      <c r="UYY123"/>
      <c r="UYZ123"/>
      <c r="UZA123"/>
      <c r="UZB123"/>
      <c r="UZC123"/>
      <c r="UZD123"/>
      <c r="UZE123"/>
      <c r="UZF123"/>
      <c r="UZG123"/>
      <c r="UZH123"/>
      <c r="UZI123"/>
      <c r="UZJ123"/>
      <c r="UZK123"/>
      <c r="UZL123"/>
      <c r="UZM123"/>
      <c r="UZN123"/>
      <c r="UZO123"/>
      <c r="UZP123"/>
      <c r="UZQ123"/>
      <c r="UZR123"/>
      <c r="UZS123"/>
      <c r="UZT123"/>
      <c r="UZU123"/>
      <c r="UZV123"/>
      <c r="UZW123"/>
      <c r="UZX123"/>
      <c r="UZY123"/>
      <c r="UZZ123"/>
      <c r="VAA123"/>
      <c r="VAB123"/>
      <c r="VAC123"/>
      <c r="VAD123"/>
      <c r="VAE123"/>
      <c r="VAF123"/>
      <c r="VAG123"/>
      <c r="VAH123"/>
      <c r="VAI123"/>
      <c r="VAJ123"/>
      <c r="VAK123"/>
      <c r="VAL123"/>
      <c r="VAM123"/>
      <c r="VAN123"/>
      <c r="VAO123"/>
      <c r="VAP123"/>
      <c r="VAQ123"/>
      <c r="VAR123"/>
      <c r="VAS123"/>
      <c r="VAT123"/>
      <c r="VAU123"/>
      <c r="VAV123"/>
      <c r="VAW123"/>
      <c r="VAX123"/>
      <c r="VAY123"/>
      <c r="VAZ123"/>
      <c r="VBA123"/>
      <c r="VBB123"/>
      <c r="VBC123"/>
      <c r="VBD123"/>
      <c r="VBE123"/>
      <c r="VBF123"/>
      <c r="VBG123"/>
      <c r="VBH123"/>
      <c r="VBI123"/>
      <c r="VBJ123"/>
      <c r="VBK123"/>
      <c r="VBL123"/>
      <c r="VBM123"/>
      <c r="VBN123"/>
      <c r="VBO123"/>
      <c r="VBP123"/>
      <c r="VBQ123"/>
      <c r="VBR123"/>
      <c r="VBS123"/>
      <c r="VBT123"/>
      <c r="VBU123"/>
      <c r="VBV123"/>
      <c r="VBW123"/>
      <c r="VBX123"/>
      <c r="VBY123"/>
      <c r="VBZ123"/>
      <c r="VCA123"/>
      <c r="VCB123"/>
      <c r="VCC123"/>
      <c r="VCD123"/>
      <c r="VCE123"/>
      <c r="VCF123"/>
      <c r="VCG123"/>
      <c r="VCH123"/>
      <c r="VCI123"/>
      <c r="VCJ123"/>
      <c r="VCK123"/>
      <c r="VCL123"/>
      <c r="VCM123"/>
      <c r="VCN123"/>
      <c r="VCO123"/>
      <c r="VCP123"/>
      <c r="VCQ123"/>
      <c r="VCR123"/>
      <c r="VCS123"/>
      <c r="VCT123"/>
      <c r="VCU123"/>
      <c r="VCV123"/>
      <c r="VCW123"/>
      <c r="VCX123"/>
      <c r="VCY123"/>
      <c r="VCZ123"/>
      <c r="VDA123"/>
      <c r="VDB123"/>
      <c r="VDC123"/>
      <c r="VDD123"/>
      <c r="VDE123"/>
      <c r="VDF123"/>
      <c r="VDG123"/>
      <c r="VDH123"/>
      <c r="VDI123"/>
      <c r="VDJ123"/>
      <c r="VDK123"/>
      <c r="VDL123"/>
      <c r="VDM123"/>
      <c r="VDN123"/>
      <c r="VDO123"/>
      <c r="VDP123"/>
      <c r="VDQ123"/>
      <c r="VDR123"/>
      <c r="VDS123"/>
      <c r="VDT123"/>
      <c r="VDU123"/>
      <c r="VDV123"/>
      <c r="VDW123"/>
      <c r="VDX123"/>
      <c r="VDY123"/>
      <c r="VDZ123"/>
      <c r="VEA123"/>
      <c r="VEB123"/>
      <c r="VEC123"/>
      <c r="VED123"/>
      <c r="VEE123"/>
      <c r="VEF123"/>
      <c r="VEG123"/>
      <c r="VEH123"/>
      <c r="VEI123"/>
      <c r="VEJ123"/>
      <c r="VEK123"/>
      <c r="VEL123"/>
      <c r="VEM123"/>
      <c r="VEN123"/>
      <c r="VEO123"/>
      <c r="VEP123"/>
      <c r="VEQ123"/>
      <c r="VER123"/>
      <c r="VES123"/>
      <c r="VET123"/>
      <c r="VEU123"/>
      <c r="VEV123"/>
      <c r="VEW123"/>
      <c r="VEX123"/>
      <c r="VEY123"/>
      <c r="VEZ123"/>
      <c r="VFA123"/>
      <c r="VFB123"/>
      <c r="VFC123"/>
      <c r="VFD123"/>
      <c r="VFE123"/>
      <c r="VFF123"/>
      <c r="VFG123"/>
      <c r="VFH123"/>
      <c r="VFI123"/>
      <c r="VFJ123"/>
      <c r="VFK123"/>
      <c r="VFL123"/>
      <c r="VFM123"/>
      <c r="VFN123"/>
      <c r="VFO123"/>
      <c r="VFP123"/>
      <c r="VFQ123"/>
      <c r="VFR123"/>
      <c r="VFS123"/>
      <c r="VFT123"/>
      <c r="VFU123"/>
      <c r="VFV123"/>
      <c r="VFW123"/>
      <c r="VFX123"/>
      <c r="VFY123"/>
      <c r="VFZ123"/>
      <c r="VGA123"/>
      <c r="VGB123"/>
      <c r="VGC123"/>
      <c r="VGD123"/>
      <c r="VGE123"/>
      <c r="VGF123"/>
      <c r="VGG123"/>
      <c r="VGH123"/>
      <c r="VGI123"/>
      <c r="VGJ123"/>
      <c r="VGK123"/>
      <c r="VGL123"/>
      <c r="VGM123"/>
      <c r="VGN123"/>
      <c r="VGO123"/>
      <c r="VGP123"/>
      <c r="VGQ123"/>
      <c r="VGR123"/>
      <c r="VGS123"/>
      <c r="VGT123"/>
      <c r="VGU123"/>
      <c r="VGV123"/>
      <c r="VGW123"/>
      <c r="VGX123"/>
      <c r="VGY123"/>
      <c r="VGZ123"/>
      <c r="VHA123"/>
      <c r="VHB123"/>
      <c r="VHC123"/>
      <c r="VHD123"/>
      <c r="VHE123"/>
      <c r="VHF123"/>
      <c r="VHG123"/>
      <c r="VHH123"/>
      <c r="VHI123"/>
      <c r="VHJ123"/>
      <c r="VHK123"/>
      <c r="VHL123"/>
      <c r="VHM123"/>
      <c r="VHN123"/>
      <c r="VHO123"/>
      <c r="VHP123"/>
      <c r="VHQ123"/>
      <c r="VHR123"/>
      <c r="VHS123"/>
      <c r="VHT123"/>
      <c r="VHU123"/>
      <c r="VHV123"/>
      <c r="VHW123"/>
      <c r="VHX123"/>
      <c r="VHY123"/>
      <c r="VHZ123"/>
      <c r="VIA123"/>
      <c r="VIB123"/>
      <c r="VIC123"/>
      <c r="VID123"/>
      <c r="VIE123"/>
      <c r="VIF123"/>
      <c r="VIG123"/>
      <c r="VIH123"/>
      <c r="VII123"/>
      <c r="VIJ123"/>
      <c r="VIK123"/>
      <c r="VIL123"/>
      <c r="VIM123"/>
      <c r="VIN123"/>
      <c r="VIO123"/>
      <c r="VIP123"/>
      <c r="VIQ123"/>
      <c r="VIR123"/>
      <c r="VIS123"/>
      <c r="VIT123"/>
      <c r="VIU123"/>
      <c r="VIV123"/>
      <c r="VIW123"/>
      <c r="VIX123"/>
      <c r="VIY123"/>
      <c r="VIZ123"/>
      <c r="VJA123"/>
      <c r="VJB123"/>
      <c r="VJC123"/>
      <c r="VJD123"/>
      <c r="VJE123"/>
      <c r="VJF123"/>
      <c r="VJG123"/>
      <c r="VJH123"/>
      <c r="VJI123"/>
      <c r="VJJ123"/>
      <c r="VJK123"/>
      <c r="VJL123"/>
      <c r="VJM123"/>
      <c r="VJN123"/>
      <c r="VJO123"/>
      <c r="VJP123"/>
      <c r="VJQ123"/>
      <c r="VJR123"/>
      <c r="VJS123"/>
      <c r="VJT123"/>
      <c r="VJU123"/>
      <c r="VJV123"/>
      <c r="VJW123"/>
      <c r="VJX123"/>
      <c r="VJY123"/>
      <c r="VJZ123"/>
      <c r="VKA123"/>
      <c r="VKB123"/>
      <c r="VKC123"/>
      <c r="VKD123"/>
      <c r="VKE123"/>
      <c r="VKF123"/>
      <c r="VKG123"/>
      <c r="VKH123"/>
      <c r="VKI123"/>
      <c r="VKJ123"/>
      <c r="VKK123"/>
      <c r="VKL123"/>
      <c r="VKM123"/>
      <c r="VKN123"/>
      <c r="VKO123"/>
      <c r="VKP123"/>
      <c r="VKQ123"/>
      <c r="VKR123"/>
      <c r="VKS123"/>
      <c r="VKT123"/>
      <c r="VKU123"/>
      <c r="VKV123"/>
      <c r="VKW123"/>
      <c r="VKX123"/>
      <c r="VKY123"/>
      <c r="VKZ123"/>
      <c r="VLA123"/>
      <c r="VLB123"/>
      <c r="VLC123"/>
      <c r="VLD123"/>
      <c r="VLE123"/>
      <c r="VLF123"/>
      <c r="VLG123"/>
      <c r="VLH123"/>
      <c r="VLI123"/>
      <c r="VLJ123"/>
      <c r="VLK123"/>
      <c r="VLL123"/>
      <c r="VLM123"/>
      <c r="VLN123"/>
      <c r="VLO123"/>
      <c r="VLP123"/>
      <c r="VLQ123"/>
      <c r="VLR123"/>
      <c r="VLS123"/>
      <c r="VLT123"/>
      <c r="VLU123"/>
      <c r="VLV123"/>
      <c r="VLW123"/>
      <c r="VLX123"/>
      <c r="VLY123"/>
      <c r="VLZ123"/>
      <c r="VMA123"/>
      <c r="VMB123"/>
      <c r="VMC123"/>
      <c r="VMD123"/>
      <c r="VME123"/>
      <c r="VMF123"/>
      <c r="VMG123"/>
      <c r="VMH123"/>
      <c r="VMI123"/>
      <c r="VMJ123"/>
      <c r="VMK123"/>
      <c r="VML123"/>
      <c r="VMM123"/>
      <c r="VMN123"/>
      <c r="VMO123"/>
      <c r="VMP123"/>
      <c r="VMQ123"/>
      <c r="VMR123"/>
      <c r="VMS123"/>
      <c r="VMT123"/>
      <c r="VMU123"/>
      <c r="VMV123"/>
      <c r="VMW123"/>
      <c r="VMX123"/>
      <c r="VMY123"/>
      <c r="VMZ123"/>
      <c r="VNA123"/>
      <c r="VNB123"/>
      <c r="VNC123"/>
      <c r="VND123"/>
      <c r="VNE123"/>
      <c r="VNF123"/>
      <c r="VNG123"/>
      <c r="VNH123"/>
      <c r="VNI123"/>
      <c r="VNJ123"/>
      <c r="VNK123"/>
      <c r="VNL123"/>
      <c r="VNM123"/>
      <c r="VNN123"/>
      <c r="VNO123"/>
      <c r="VNP123"/>
      <c r="VNQ123"/>
      <c r="VNR123"/>
      <c r="VNS123"/>
      <c r="VNT123"/>
      <c r="VNU123"/>
      <c r="VNV123"/>
      <c r="VNW123"/>
      <c r="VNX123"/>
      <c r="VNY123"/>
      <c r="VNZ123"/>
      <c r="VOA123"/>
      <c r="VOB123"/>
      <c r="VOC123"/>
      <c r="VOD123"/>
      <c r="VOE123"/>
      <c r="VOF123"/>
      <c r="VOG123"/>
      <c r="VOH123"/>
      <c r="VOI123"/>
      <c r="VOJ123"/>
      <c r="VOK123"/>
      <c r="VOL123"/>
      <c r="VOM123"/>
      <c r="VON123"/>
      <c r="VOO123"/>
      <c r="VOP123"/>
      <c r="VOQ123"/>
      <c r="VOR123"/>
      <c r="VOS123"/>
      <c r="VOT123"/>
      <c r="VOU123"/>
      <c r="VOV123"/>
      <c r="VOW123"/>
      <c r="VOX123"/>
      <c r="VOY123"/>
      <c r="VOZ123"/>
      <c r="VPA123"/>
      <c r="VPB123"/>
      <c r="VPC123"/>
      <c r="VPD123"/>
      <c r="VPE123"/>
      <c r="VPF123"/>
      <c r="VPG123"/>
      <c r="VPH123"/>
      <c r="VPI123"/>
      <c r="VPJ123"/>
      <c r="VPK123"/>
      <c r="VPL123"/>
      <c r="VPM123"/>
      <c r="VPN123"/>
      <c r="VPO123"/>
      <c r="VPP123"/>
      <c r="VPQ123"/>
      <c r="VPR123"/>
      <c r="VPS123"/>
      <c r="VPT123"/>
      <c r="VPU123"/>
      <c r="VPV123"/>
      <c r="VPW123"/>
      <c r="VPX123"/>
      <c r="VPY123"/>
      <c r="VPZ123"/>
      <c r="VQA123"/>
      <c r="VQB123"/>
      <c r="VQC123"/>
      <c r="VQD123"/>
      <c r="VQE123"/>
      <c r="VQF123"/>
      <c r="VQG123"/>
      <c r="VQH123"/>
      <c r="VQI123"/>
      <c r="VQJ123"/>
      <c r="VQK123"/>
      <c r="VQL123"/>
      <c r="VQM123"/>
      <c r="VQN123"/>
      <c r="VQO123"/>
      <c r="VQP123"/>
      <c r="VQQ123"/>
      <c r="VQR123"/>
      <c r="VQS123"/>
      <c r="VQT123"/>
      <c r="VQU123"/>
      <c r="VQV123"/>
      <c r="VQW123"/>
      <c r="VQX123"/>
      <c r="VQY123"/>
      <c r="VQZ123"/>
      <c r="VRA123"/>
      <c r="VRB123"/>
      <c r="VRC123"/>
      <c r="VRD123"/>
      <c r="VRE123"/>
      <c r="VRF123"/>
      <c r="VRG123"/>
      <c r="VRH123"/>
      <c r="VRI123"/>
      <c r="VRJ123"/>
      <c r="VRK123"/>
      <c r="VRL123"/>
      <c r="VRM123"/>
      <c r="VRN123"/>
      <c r="VRO123"/>
      <c r="VRP123"/>
      <c r="VRQ123"/>
      <c r="VRR123"/>
      <c r="VRS123"/>
      <c r="VRT123"/>
      <c r="VRU123"/>
      <c r="VRV123"/>
      <c r="VRW123"/>
      <c r="VRX123"/>
      <c r="VRY123"/>
      <c r="VRZ123"/>
      <c r="VSA123"/>
      <c r="VSB123"/>
      <c r="VSC123"/>
      <c r="VSD123"/>
      <c r="VSE123"/>
      <c r="VSF123"/>
      <c r="VSG123"/>
      <c r="VSH123"/>
      <c r="VSI123"/>
      <c r="VSJ123"/>
      <c r="VSK123"/>
      <c r="VSL123"/>
      <c r="VSM123"/>
      <c r="VSN123"/>
      <c r="VSO123"/>
      <c r="VSP123"/>
      <c r="VSQ123"/>
      <c r="VSR123"/>
      <c r="VSS123"/>
      <c r="VST123"/>
      <c r="VSU123"/>
      <c r="VSV123"/>
      <c r="VSW123"/>
      <c r="VSX123"/>
      <c r="VSY123"/>
      <c r="VSZ123"/>
      <c r="VTA123"/>
      <c r="VTB123"/>
      <c r="VTC123"/>
      <c r="VTD123"/>
      <c r="VTE123"/>
      <c r="VTF123"/>
      <c r="VTG123"/>
      <c r="VTH123"/>
      <c r="VTI123"/>
      <c r="VTJ123"/>
      <c r="VTK123"/>
      <c r="VTL123"/>
      <c r="VTM123"/>
      <c r="VTN123"/>
      <c r="VTO123"/>
      <c r="VTP123"/>
      <c r="VTQ123"/>
      <c r="VTR123"/>
      <c r="VTS123"/>
      <c r="VTT123"/>
      <c r="VTU123"/>
      <c r="VTV123"/>
      <c r="VTW123"/>
      <c r="VTX123"/>
      <c r="VTY123"/>
      <c r="VTZ123"/>
      <c r="VUA123"/>
      <c r="VUB123"/>
      <c r="VUC123"/>
      <c r="VUD123"/>
      <c r="VUE123"/>
      <c r="VUF123"/>
      <c r="VUG123"/>
      <c r="VUH123"/>
      <c r="VUI123"/>
      <c r="VUJ123"/>
      <c r="VUK123"/>
      <c r="VUL123"/>
      <c r="VUM123"/>
      <c r="VUN123"/>
      <c r="VUO123"/>
      <c r="VUP123"/>
      <c r="VUQ123"/>
      <c r="VUR123"/>
      <c r="VUS123"/>
      <c r="VUT123"/>
      <c r="VUU123"/>
      <c r="VUV123"/>
      <c r="VUW123"/>
      <c r="VUX123"/>
      <c r="VUY123"/>
      <c r="VUZ123"/>
      <c r="VVA123"/>
      <c r="VVB123"/>
      <c r="VVC123"/>
      <c r="VVD123"/>
      <c r="VVE123"/>
      <c r="VVF123"/>
      <c r="VVG123"/>
      <c r="VVH123"/>
      <c r="VVI123"/>
      <c r="VVJ123"/>
      <c r="VVK123"/>
      <c r="VVL123"/>
      <c r="VVM123"/>
      <c r="VVN123"/>
      <c r="VVO123"/>
      <c r="VVP123"/>
      <c r="VVQ123"/>
      <c r="VVR123"/>
      <c r="VVS123"/>
      <c r="VVT123"/>
      <c r="VVU123"/>
      <c r="VVV123"/>
      <c r="VVW123"/>
      <c r="VVX123"/>
      <c r="VVY123"/>
      <c r="VVZ123"/>
      <c r="VWA123"/>
      <c r="VWB123"/>
      <c r="VWC123"/>
      <c r="VWD123"/>
      <c r="VWE123"/>
      <c r="VWF123"/>
      <c r="VWG123"/>
      <c r="VWH123"/>
      <c r="VWI123"/>
      <c r="VWJ123"/>
      <c r="VWK123"/>
      <c r="VWL123"/>
      <c r="VWM123"/>
      <c r="VWN123"/>
      <c r="VWO123"/>
      <c r="VWP123"/>
      <c r="VWQ123"/>
      <c r="VWR123"/>
      <c r="VWS123"/>
      <c r="VWT123"/>
      <c r="VWU123"/>
      <c r="VWV123"/>
      <c r="VWW123"/>
      <c r="VWX123"/>
      <c r="VWY123"/>
      <c r="VWZ123"/>
      <c r="VXA123"/>
      <c r="VXB123"/>
      <c r="VXC123"/>
      <c r="VXD123"/>
      <c r="VXE123"/>
      <c r="VXF123"/>
      <c r="VXG123"/>
      <c r="VXH123"/>
      <c r="VXI123"/>
      <c r="VXJ123"/>
      <c r="VXK123"/>
      <c r="VXL123"/>
      <c r="VXM123"/>
      <c r="VXN123"/>
      <c r="VXO123"/>
      <c r="VXP123"/>
      <c r="VXQ123"/>
      <c r="VXR123"/>
      <c r="VXS123"/>
      <c r="VXT123"/>
      <c r="VXU123"/>
      <c r="VXV123"/>
      <c r="VXW123"/>
      <c r="VXX123"/>
      <c r="VXY123"/>
      <c r="VXZ123"/>
      <c r="VYA123"/>
      <c r="VYB123"/>
      <c r="VYC123"/>
      <c r="VYD123"/>
      <c r="VYE123"/>
      <c r="VYF123"/>
      <c r="VYG123"/>
      <c r="VYH123"/>
      <c r="VYI123"/>
      <c r="VYJ123"/>
      <c r="VYK123"/>
      <c r="VYL123"/>
      <c r="VYM123"/>
      <c r="VYN123"/>
      <c r="VYO123"/>
      <c r="VYP123"/>
      <c r="VYQ123"/>
      <c r="VYR123"/>
      <c r="VYS123"/>
      <c r="VYT123"/>
      <c r="VYU123"/>
      <c r="VYV123"/>
      <c r="VYW123"/>
      <c r="VYX123"/>
      <c r="VYY123"/>
      <c r="VYZ123"/>
      <c r="VZA123"/>
      <c r="VZB123"/>
      <c r="VZC123"/>
      <c r="VZD123"/>
      <c r="VZE123"/>
      <c r="VZF123"/>
      <c r="VZG123"/>
      <c r="VZH123"/>
      <c r="VZI123"/>
      <c r="VZJ123"/>
      <c r="VZK123"/>
      <c r="VZL123"/>
      <c r="VZM123"/>
      <c r="VZN123"/>
      <c r="VZO123"/>
      <c r="VZP123"/>
      <c r="VZQ123"/>
      <c r="VZR123"/>
      <c r="VZS123"/>
      <c r="VZT123"/>
      <c r="VZU123"/>
      <c r="VZV123"/>
      <c r="VZW123"/>
      <c r="VZX123"/>
      <c r="VZY123"/>
      <c r="VZZ123"/>
      <c r="WAA123"/>
      <c r="WAB123"/>
      <c r="WAC123"/>
      <c r="WAD123"/>
      <c r="WAE123"/>
      <c r="WAF123"/>
      <c r="WAG123"/>
      <c r="WAH123"/>
      <c r="WAI123"/>
      <c r="WAJ123"/>
      <c r="WAK123"/>
      <c r="WAL123"/>
      <c r="WAM123"/>
      <c r="WAN123"/>
      <c r="WAO123"/>
      <c r="WAP123"/>
      <c r="WAQ123"/>
      <c r="WAR123"/>
      <c r="WAS123"/>
      <c r="WAT123"/>
      <c r="WAU123"/>
      <c r="WAV123"/>
      <c r="WAW123"/>
      <c r="WAX123"/>
      <c r="WAY123"/>
      <c r="WAZ123"/>
      <c r="WBA123"/>
      <c r="WBB123"/>
      <c r="WBC123"/>
      <c r="WBD123"/>
      <c r="WBE123"/>
      <c r="WBF123"/>
      <c r="WBG123"/>
      <c r="WBH123"/>
      <c r="WBI123"/>
      <c r="WBJ123"/>
      <c r="WBK123"/>
      <c r="WBL123"/>
      <c r="WBM123"/>
      <c r="WBN123"/>
      <c r="WBO123"/>
      <c r="WBP123"/>
      <c r="WBQ123"/>
      <c r="WBR123"/>
      <c r="WBS123"/>
      <c r="WBT123"/>
      <c r="WBU123"/>
      <c r="WBV123"/>
      <c r="WBW123"/>
      <c r="WBX123"/>
      <c r="WBY123"/>
      <c r="WBZ123"/>
      <c r="WCA123"/>
      <c r="WCB123"/>
      <c r="WCC123"/>
      <c r="WCD123"/>
      <c r="WCE123"/>
      <c r="WCF123"/>
      <c r="WCG123"/>
      <c r="WCH123"/>
      <c r="WCI123"/>
      <c r="WCJ123"/>
      <c r="WCK123"/>
      <c r="WCL123"/>
      <c r="WCM123"/>
      <c r="WCN123"/>
      <c r="WCO123"/>
      <c r="WCP123"/>
      <c r="WCQ123"/>
      <c r="WCR123"/>
      <c r="WCS123"/>
      <c r="WCT123"/>
      <c r="WCU123"/>
      <c r="WCV123"/>
      <c r="WCW123"/>
      <c r="WCX123"/>
      <c r="WCY123"/>
      <c r="WCZ123"/>
      <c r="WDA123"/>
      <c r="WDB123"/>
      <c r="WDC123"/>
      <c r="WDD123"/>
      <c r="WDE123"/>
      <c r="WDF123"/>
      <c r="WDG123"/>
      <c r="WDH123"/>
      <c r="WDI123"/>
      <c r="WDJ123"/>
      <c r="WDK123"/>
      <c r="WDL123"/>
      <c r="WDM123"/>
      <c r="WDN123"/>
      <c r="WDO123"/>
      <c r="WDP123"/>
      <c r="WDQ123"/>
      <c r="WDR123"/>
      <c r="WDS123"/>
      <c r="WDT123"/>
      <c r="WDU123"/>
      <c r="WDV123"/>
      <c r="WDW123"/>
      <c r="WDX123"/>
      <c r="WDY123"/>
      <c r="WDZ123"/>
      <c r="WEA123"/>
      <c r="WEB123"/>
      <c r="WEC123"/>
      <c r="WED123"/>
      <c r="WEE123"/>
      <c r="WEF123"/>
      <c r="WEG123"/>
      <c r="WEH123"/>
      <c r="WEI123"/>
      <c r="WEJ123"/>
      <c r="WEK123"/>
      <c r="WEL123"/>
      <c r="WEM123"/>
      <c r="WEN123"/>
      <c r="WEO123"/>
      <c r="WEP123"/>
      <c r="WEQ123"/>
      <c r="WER123"/>
      <c r="WES123"/>
      <c r="WET123"/>
      <c r="WEU123"/>
      <c r="WEV123"/>
      <c r="WEW123"/>
      <c r="WEX123"/>
      <c r="WEY123"/>
      <c r="WEZ123"/>
      <c r="WFA123"/>
      <c r="WFB123"/>
      <c r="WFC123"/>
      <c r="WFD123"/>
      <c r="WFE123"/>
      <c r="WFF123"/>
      <c r="WFG123"/>
      <c r="WFH123"/>
      <c r="WFI123"/>
      <c r="WFJ123"/>
      <c r="WFK123"/>
      <c r="WFL123"/>
      <c r="WFM123"/>
      <c r="WFN123"/>
      <c r="WFO123"/>
      <c r="WFP123"/>
      <c r="WFQ123"/>
      <c r="WFR123"/>
      <c r="WFS123"/>
      <c r="WFT123"/>
      <c r="WFU123"/>
      <c r="WFV123"/>
      <c r="WFW123"/>
      <c r="WFX123"/>
      <c r="WFY123"/>
      <c r="WFZ123"/>
      <c r="WGA123"/>
      <c r="WGB123"/>
      <c r="WGC123"/>
      <c r="WGD123"/>
      <c r="WGE123"/>
      <c r="WGF123"/>
      <c r="WGG123"/>
      <c r="WGH123"/>
      <c r="WGI123"/>
      <c r="WGJ123"/>
      <c r="WGK123"/>
      <c r="WGL123"/>
      <c r="WGM123"/>
      <c r="WGN123"/>
      <c r="WGO123"/>
      <c r="WGP123"/>
      <c r="WGQ123"/>
      <c r="WGR123"/>
      <c r="WGS123"/>
      <c r="WGT123"/>
      <c r="WGU123"/>
      <c r="WGV123"/>
      <c r="WGW123"/>
      <c r="WGX123"/>
      <c r="WGY123"/>
      <c r="WGZ123"/>
      <c r="WHA123"/>
      <c r="WHB123"/>
      <c r="WHC123"/>
      <c r="WHD123"/>
      <c r="WHE123"/>
      <c r="WHF123"/>
      <c r="WHG123"/>
      <c r="WHH123"/>
      <c r="WHI123"/>
      <c r="WHJ123"/>
      <c r="WHK123"/>
      <c r="WHL123"/>
      <c r="WHM123"/>
      <c r="WHN123"/>
      <c r="WHO123"/>
      <c r="WHP123"/>
      <c r="WHQ123"/>
      <c r="WHR123"/>
      <c r="WHS123"/>
      <c r="WHT123"/>
      <c r="WHU123"/>
      <c r="WHV123"/>
      <c r="WHW123"/>
      <c r="WHX123"/>
      <c r="WHY123"/>
      <c r="WHZ123"/>
      <c r="WIA123"/>
      <c r="WIB123"/>
      <c r="WIC123"/>
      <c r="WID123"/>
      <c r="WIE123"/>
      <c r="WIF123"/>
      <c r="WIG123"/>
      <c r="WIH123"/>
      <c r="WII123"/>
      <c r="WIJ123"/>
      <c r="WIK123"/>
      <c r="WIL123"/>
      <c r="WIM123"/>
      <c r="WIN123"/>
      <c r="WIO123"/>
      <c r="WIP123"/>
      <c r="WIQ123"/>
      <c r="WIR123"/>
      <c r="WIS123"/>
      <c r="WIT123"/>
      <c r="WIU123"/>
      <c r="WIV123"/>
      <c r="WIW123"/>
      <c r="WIX123"/>
      <c r="WIY123"/>
      <c r="WIZ123"/>
      <c r="WJA123"/>
      <c r="WJB123"/>
      <c r="WJC123"/>
      <c r="WJD123"/>
      <c r="WJE123"/>
      <c r="WJF123"/>
      <c r="WJG123"/>
      <c r="WJH123"/>
      <c r="WJI123"/>
      <c r="WJJ123"/>
      <c r="WJK123"/>
      <c r="WJL123"/>
      <c r="WJM123"/>
      <c r="WJN123"/>
      <c r="WJO123"/>
      <c r="WJP123"/>
      <c r="WJQ123"/>
      <c r="WJR123"/>
      <c r="WJS123"/>
      <c r="WJT123"/>
      <c r="WJU123"/>
      <c r="WJV123"/>
      <c r="WJW123"/>
      <c r="WJX123"/>
      <c r="WJY123"/>
      <c r="WJZ123"/>
      <c r="WKA123"/>
      <c r="WKB123"/>
      <c r="WKC123"/>
      <c r="WKD123"/>
      <c r="WKE123"/>
      <c r="WKF123"/>
      <c r="WKG123"/>
      <c r="WKH123"/>
      <c r="WKI123"/>
      <c r="WKJ123"/>
      <c r="WKK123"/>
      <c r="WKL123"/>
      <c r="WKM123"/>
      <c r="WKN123"/>
      <c r="WKO123"/>
      <c r="WKP123"/>
      <c r="WKQ123"/>
      <c r="WKR123"/>
      <c r="WKS123"/>
      <c r="WKT123"/>
      <c r="WKU123"/>
      <c r="WKV123"/>
      <c r="WKW123"/>
      <c r="WKX123"/>
      <c r="WKY123"/>
      <c r="WKZ123"/>
      <c r="WLA123"/>
      <c r="WLB123"/>
      <c r="WLC123"/>
      <c r="WLD123"/>
      <c r="WLE123"/>
      <c r="WLF123"/>
      <c r="WLG123"/>
      <c r="WLH123"/>
      <c r="WLI123"/>
      <c r="WLJ123"/>
      <c r="WLK123"/>
      <c r="WLL123"/>
      <c r="WLM123"/>
      <c r="WLN123"/>
      <c r="WLO123"/>
      <c r="WLP123"/>
      <c r="WLQ123"/>
      <c r="WLR123"/>
      <c r="WLS123"/>
      <c r="WLT123"/>
      <c r="WLU123"/>
      <c r="WLV123"/>
      <c r="WLW123"/>
      <c r="WLX123"/>
      <c r="WLY123"/>
      <c r="WLZ123"/>
      <c r="WMA123"/>
      <c r="WMB123"/>
      <c r="WMC123"/>
      <c r="WMD123"/>
      <c r="WME123"/>
      <c r="WMF123"/>
      <c r="WMG123"/>
      <c r="WMH123"/>
      <c r="WMI123"/>
      <c r="WMJ123"/>
      <c r="WMK123"/>
      <c r="WML123"/>
      <c r="WMM123"/>
      <c r="WMN123"/>
      <c r="WMO123"/>
      <c r="WMP123"/>
      <c r="WMQ123"/>
      <c r="WMR123"/>
      <c r="WMS123"/>
      <c r="WMT123"/>
      <c r="WMU123"/>
      <c r="WMV123"/>
      <c r="WMW123"/>
      <c r="WMX123"/>
      <c r="WMY123"/>
      <c r="WMZ123"/>
      <c r="WNA123"/>
      <c r="WNB123"/>
      <c r="WNC123"/>
      <c r="WND123"/>
      <c r="WNE123"/>
      <c r="WNF123"/>
      <c r="WNG123"/>
      <c r="WNH123"/>
      <c r="WNI123"/>
      <c r="WNJ123"/>
      <c r="WNK123"/>
      <c r="WNL123"/>
      <c r="WNM123"/>
      <c r="WNN123"/>
      <c r="WNO123"/>
      <c r="WNP123"/>
      <c r="WNQ123"/>
      <c r="WNR123"/>
      <c r="WNS123"/>
      <c r="WNT123"/>
      <c r="WNU123"/>
      <c r="WNV123"/>
      <c r="WNW123"/>
      <c r="WNX123"/>
      <c r="WNY123"/>
      <c r="WNZ123"/>
      <c r="WOA123"/>
      <c r="WOB123"/>
      <c r="WOC123"/>
      <c r="WOD123"/>
      <c r="WOE123"/>
      <c r="WOF123"/>
      <c r="WOG123"/>
      <c r="WOH123"/>
      <c r="WOI123"/>
      <c r="WOJ123"/>
      <c r="WOK123"/>
      <c r="WOL123"/>
      <c r="WOM123"/>
      <c r="WON123"/>
      <c r="WOO123"/>
      <c r="WOP123"/>
      <c r="WOQ123"/>
      <c r="WOR123"/>
      <c r="WOS123"/>
      <c r="WOT123"/>
      <c r="WOU123"/>
      <c r="WOV123"/>
      <c r="WOW123"/>
      <c r="WOX123"/>
      <c r="WOY123"/>
      <c r="WOZ123"/>
      <c r="WPA123"/>
      <c r="WPB123"/>
      <c r="WPC123"/>
      <c r="WPD123"/>
      <c r="WPE123"/>
      <c r="WPF123"/>
      <c r="WPG123"/>
      <c r="WPH123"/>
      <c r="WPI123"/>
      <c r="WPJ123"/>
      <c r="WPK123"/>
      <c r="WPL123"/>
      <c r="WPM123"/>
      <c r="WPN123"/>
      <c r="WPO123"/>
      <c r="WPP123"/>
      <c r="WPQ123"/>
      <c r="WPR123"/>
      <c r="WPS123"/>
      <c r="WPT123"/>
      <c r="WPU123"/>
      <c r="WPV123"/>
      <c r="WPW123"/>
      <c r="WPX123"/>
      <c r="WPY123"/>
      <c r="WPZ123"/>
      <c r="WQA123"/>
      <c r="WQB123"/>
      <c r="WQC123"/>
      <c r="WQD123"/>
      <c r="WQE123"/>
      <c r="WQF123"/>
      <c r="WQG123"/>
      <c r="WQH123"/>
      <c r="WQI123"/>
      <c r="WQJ123"/>
      <c r="WQK123"/>
      <c r="WQL123"/>
      <c r="WQM123"/>
      <c r="WQN123"/>
      <c r="WQO123"/>
      <c r="WQP123"/>
      <c r="WQQ123"/>
      <c r="WQR123"/>
      <c r="WQS123"/>
      <c r="WQT123"/>
      <c r="WQU123"/>
      <c r="WQV123"/>
      <c r="WQW123"/>
      <c r="WQX123"/>
      <c r="WQY123"/>
      <c r="WQZ123"/>
      <c r="WRA123"/>
      <c r="WRB123"/>
      <c r="WRC123"/>
      <c r="WRD123"/>
      <c r="WRE123"/>
      <c r="WRF123"/>
      <c r="WRG123"/>
      <c r="WRH123"/>
      <c r="WRI123"/>
      <c r="WRJ123"/>
      <c r="WRK123"/>
      <c r="WRL123"/>
      <c r="WRM123"/>
      <c r="WRN123"/>
      <c r="WRO123"/>
      <c r="WRP123"/>
      <c r="WRQ123"/>
      <c r="WRR123"/>
      <c r="WRS123"/>
      <c r="WRT123"/>
      <c r="WRU123"/>
      <c r="WRV123"/>
      <c r="WRW123"/>
      <c r="WRX123"/>
      <c r="WRY123"/>
      <c r="WRZ123"/>
      <c r="WSA123"/>
      <c r="WSB123"/>
      <c r="WSC123"/>
      <c r="WSD123"/>
      <c r="WSE123"/>
      <c r="WSF123"/>
      <c r="WSG123"/>
      <c r="WSH123"/>
      <c r="WSI123"/>
      <c r="WSJ123"/>
      <c r="WSK123"/>
      <c r="WSL123"/>
      <c r="WSM123"/>
      <c r="WSN123"/>
      <c r="WSO123"/>
      <c r="WSP123"/>
      <c r="WSQ123"/>
      <c r="WSR123"/>
      <c r="WSS123"/>
      <c r="WST123"/>
      <c r="WSU123"/>
      <c r="WSV123"/>
      <c r="WSW123"/>
      <c r="WSX123"/>
      <c r="WSY123"/>
      <c r="WSZ123"/>
      <c r="WTA123"/>
      <c r="WTB123"/>
      <c r="WTC123"/>
      <c r="WTD123"/>
      <c r="WTE123"/>
      <c r="WTF123"/>
      <c r="WTG123"/>
      <c r="WTH123"/>
      <c r="WTI123"/>
      <c r="WTJ123"/>
      <c r="WTK123"/>
      <c r="WTL123"/>
      <c r="WTM123"/>
      <c r="WTN123"/>
      <c r="WTO123"/>
      <c r="WTP123"/>
      <c r="WTQ123"/>
      <c r="WTR123"/>
      <c r="WTS123"/>
      <c r="WTT123"/>
      <c r="WTU123"/>
      <c r="WTV123"/>
      <c r="WTW123"/>
      <c r="WTX123"/>
      <c r="WTY123"/>
      <c r="WTZ123"/>
      <c r="WUA123"/>
      <c r="WUB123"/>
      <c r="WUC123"/>
      <c r="WUD123"/>
      <c r="WUE123"/>
      <c r="WUF123"/>
      <c r="WUG123"/>
      <c r="WUH123"/>
      <c r="WUI123"/>
      <c r="WUJ123"/>
      <c r="WUK123"/>
      <c r="WUL123"/>
      <c r="WUM123"/>
      <c r="WUN123"/>
      <c r="WUO123"/>
      <c r="WUP123"/>
      <c r="WUQ123"/>
      <c r="WUR123"/>
      <c r="WUS123"/>
      <c r="WUT123"/>
      <c r="WUU123"/>
      <c r="WUV123"/>
      <c r="WUW123"/>
      <c r="WUX123"/>
      <c r="WUY123"/>
      <c r="WUZ123"/>
      <c r="WVA123"/>
      <c r="WVB123"/>
      <c r="WVC123"/>
      <c r="WVD123"/>
      <c r="WVE123"/>
      <c r="WVF123"/>
      <c r="WVG123"/>
      <c r="WVH123"/>
      <c r="WVI123"/>
      <c r="WVJ123"/>
      <c r="WVK123"/>
      <c r="WVL123"/>
      <c r="WVM123"/>
      <c r="WVN123"/>
      <c r="WVO123"/>
      <c r="WVP123"/>
      <c r="WVQ123"/>
      <c r="WVR123"/>
      <c r="WVS123"/>
      <c r="WVT123"/>
      <c r="WVU123"/>
      <c r="WVV123"/>
      <c r="WVW123"/>
      <c r="WVX123"/>
      <c r="WVY123"/>
      <c r="WVZ123"/>
      <c r="WWA123"/>
      <c r="WWB123"/>
      <c r="WWC123"/>
      <c r="WWD123"/>
      <c r="WWE123"/>
      <c r="WWF123"/>
      <c r="WWG123"/>
      <c r="WWH123"/>
      <c r="WWI123"/>
      <c r="WWJ123"/>
      <c r="WWK123"/>
      <c r="WWL123"/>
      <c r="WWM123"/>
      <c r="WWN123"/>
      <c r="WWO123"/>
      <c r="WWP123"/>
      <c r="WWQ123"/>
      <c r="WWR123"/>
      <c r="WWS123"/>
      <c r="WWT123"/>
      <c r="WWU123"/>
      <c r="WWV123"/>
      <c r="WWW123"/>
      <c r="WWX123"/>
      <c r="WWY123"/>
      <c r="WWZ123"/>
      <c r="WXA123"/>
      <c r="WXB123"/>
      <c r="WXC123"/>
      <c r="WXD123"/>
      <c r="WXE123"/>
      <c r="WXF123"/>
      <c r="WXG123"/>
      <c r="WXH123"/>
      <c r="WXI123"/>
      <c r="WXJ123"/>
      <c r="WXK123"/>
      <c r="WXL123"/>
      <c r="WXM123"/>
      <c r="WXN123"/>
      <c r="WXO123"/>
      <c r="WXP123"/>
      <c r="WXQ123"/>
      <c r="WXR123"/>
      <c r="WXS123"/>
      <c r="WXT123"/>
      <c r="WXU123"/>
      <c r="WXV123"/>
      <c r="WXW123"/>
      <c r="WXX123"/>
      <c r="WXY123"/>
      <c r="WXZ123"/>
      <c r="WYA123"/>
      <c r="WYB123"/>
      <c r="WYC123"/>
      <c r="WYD123"/>
      <c r="WYE123"/>
      <c r="WYF123"/>
      <c r="WYG123"/>
      <c r="WYH123"/>
      <c r="WYI123"/>
      <c r="WYJ123"/>
      <c r="WYK123"/>
      <c r="WYL123"/>
      <c r="WYM123"/>
      <c r="WYN123"/>
      <c r="WYO123"/>
      <c r="WYP123"/>
      <c r="WYQ123"/>
      <c r="WYR123"/>
      <c r="WYS123"/>
      <c r="WYT123"/>
      <c r="WYU123"/>
      <c r="WYV123"/>
      <c r="WYW123"/>
      <c r="WYX123"/>
      <c r="WYY123"/>
      <c r="WYZ123"/>
      <c r="WZA123"/>
      <c r="WZB123"/>
      <c r="WZC123"/>
      <c r="WZD123"/>
      <c r="WZE123"/>
      <c r="WZF123"/>
      <c r="WZG123"/>
      <c r="WZH123"/>
      <c r="WZI123"/>
      <c r="WZJ123"/>
      <c r="WZK123"/>
      <c r="WZL123"/>
      <c r="WZM123"/>
      <c r="WZN123"/>
      <c r="WZO123"/>
      <c r="WZP123"/>
      <c r="WZQ123"/>
      <c r="WZR123"/>
      <c r="WZS123"/>
      <c r="WZT123"/>
      <c r="WZU123"/>
      <c r="WZV123"/>
      <c r="WZW123"/>
      <c r="WZX123"/>
      <c r="WZY123"/>
      <c r="WZZ123"/>
      <c r="XAA123"/>
      <c r="XAB123"/>
      <c r="XAC123"/>
      <c r="XAD123"/>
      <c r="XAE123"/>
      <c r="XAF123"/>
      <c r="XAG123"/>
      <c r="XAH123"/>
      <c r="XAI123"/>
      <c r="XAJ123"/>
      <c r="XAK123"/>
      <c r="XAL123"/>
      <c r="XAM123"/>
      <c r="XAN123"/>
      <c r="XAO123"/>
      <c r="XAP123"/>
      <c r="XAQ123"/>
      <c r="XAR123"/>
      <c r="XAS123"/>
      <c r="XAT123"/>
      <c r="XAU123"/>
      <c r="XAV123"/>
      <c r="XAW123"/>
      <c r="XAX123"/>
      <c r="XAY123"/>
      <c r="XAZ123"/>
      <c r="XBA123"/>
      <c r="XBB123"/>
      <c r="XBC123"/>
      <c r="XBD123"/>
      <c r="XBE123"/>
      <c r="XBF123"/>
      <c r="XBG123"/>
      <c r="XBH123"/>
      <c r="XBI123"/>
      <c r="XBJ123"/>
      <c r="XBK123"/>
      <c r="XBL123"/>
      <c r="XBM123"/>
      <c r="XBN123"/>
      <c r="XBO123"/>
      <c r="XBP123"/>
      <c r="XBQ123"/>
      <c r="XBR123"/>
      <c r="XBS123"/>
      <c r="XBT123"/>
      <c r="XBU123"/>
      <c r="XBV123"/>
      <c r="XBW123"/>
      <c r="XBX123"/>
      <c r="XBY123"/>
      <c r="XBZ123"/>
      <c r="XCA123"/>
      <c r="XCB123"/>
      <c r="XCC123"/>
      <c r="XCD123"/>
      <c r="XCE123"/>
      <c r="XCF123"/>
      <c r="XCG123"/>
      <c r="XCH123"/>
      <c r="XCI123"/>
      <c r="XCJ123"/>
      <c r="XCK123"/>
      <c r="XCL123"/>
      <c r="XCM123"/>
      <c r="XCN123"/>
      <c r="XCO123"/>
      <c r="XCP123"/>
      <c r="XCQ123"/>
      <c r="XCR123"/>
      <c r="XCS123"/>
      <c r="XCT123"/>
      <c r="XCU123"/>
      <c r="XCV123"/>
      <c r="XCW123"/>
      <c r="XCX123"/>
      <c r="XCY123"/>
      <c r="XCZ123"/>
      <c r="XDA123"/>
      <c r="XDB123"/>
      <c r="XDC123"/>
      <c r="XDD123"/>
      <c r="XDE123"/>
      <c r="XDF123"/>
      <c r="XDG123"/>
      <c r="XDH123"/>
      <c r="XDI123"/>
      <c r="XDJ123"/>
      <c r="XDK123"/>
      <c r="XDL123"/>
      <c r="XDM123"/>
      <c r="XDN123"/>
      <c r="XDO123"/>
      <c r="XDP123"/>
      <c r="XDQ123"/>
      <c r="XDR123"/>
      <c r="XDS123"/>
      <c r="XDT123"/>
      <c r="XDU123"/>
      <c r="XDV123"/>
      <c r="XDW123"/>
      <c r="XDX123"/>
      <c r="XDY123"/>
      <c r="XDZ123"/>
      <c r="XEA123"/>
      <c r="XEB123"/>
      <c r="XEC123"/>
      <c r="XED123"/>
      <c r="XEE123"/>
      <c r="XEF123"/>
      <c r="XEG123"/>
      <c r="XEH123"/>
      <c r="XEI123"/>
      <c r="XEJ123"/>
      <c r="XEK123"/>
      <c r="XEL123"/>
      <c r="XEM123"/>
      <c r="XEN123"/>
      <c r="XEO123"/>
      <c r="XEP123"/>
      <c r="XEQ123"/>
      <c r="XER123"/>
      <c r="XES123"/>
      <c r="XET123"/>
      <c r="XEU123"/>
      <c r="XEV123"/>
      <c r="XEW123"/>
      <c r="XEX123"/>
      <c r="XEY123"/>
      <c r="XEZ123"/>
      <c r="XFA123"/>
      <c r="XFB123"/>
      <c r="XFC123"/>
      <c r="XFD123"/>
    </row>
    <row r="124" spans="1:16384" ht="13" collapsed="1">
      <c r="A124" s="404"/>
      <c r="B124" s="404"/>
      <c r="D124" s="379" t="s">
        <v>52</v>
      </c>
      <c r="E124" s="380"/>
      <c r="F124" s="380">
        <f>SUM(F127:F131)</f>
        <v>0</v>
      </c>
      <c r="G124" s="380">
        <f>SUM(G127:G131)</f>
        <v>0</v>
      </c>
      <c r="H124" s="380">
        <f>SUM(H127:H131)</f>
        <v>0</v>
      </c>
      <c r="I124" s="380">
        <f>SUM(I127:I131)</f>
        <v>0</v>
      </c>
      <c r="J124" s="380">
        <f>SUM(J127:J131)</f>
        <v>0</v>
      </c>
      <c r="K124" s="380"/>
      <c r="L124" s="380"/>
      <c r="M124" s="380">
        <f>SUM(M127:M131)</f>
        <v>0</v>
      </c>
      <c r="N124" s="380"/>
      <c r="O124" s="380"/>
      <c r="P124" s="380">
        <f>SUM(P127:P131)</f>
        <v>0</v>
      </c>
      <c r="Q124" s="380"/>
      <c r="R124" s="380"/>
      <c r="S124" s="380">
        <f>SUM(S127:S131)</f>
        <v>0</v>
      </c>
      <c r="T124" s="380"/>
      <c r="U124" s="380"/>
      <c r="V124" s="380">
        <f>SUM(V127:V131)</f>
        <v>0</v>
      </c>
      <c r="W124" s="380">
        <f>SUM(W127:W131)</f>
        <v>0</v>
      </c>
      <c r="X124" s="380"/>
      <c r="Y124" s="380"/>
      <c r="Z124" s="380">
        <f>SUM(Z127:Z131)</f>
        <v>0</v>
      </c>
      <c r="AA124" s="380"/>
      <c r="AB124" s="380"/>
      <c r="AC124" s="380">
        <f>SUM(AC127:AC131)</f>
        <v>0</v>
      </c>
      <c r="AD124" s="380"/>
      <c r="AE124" s="380"/>
      <c r="AF124" s="380">
        <f>SUM(AF127:AF131)</f>
        <v>-5</v>
      </c>
      <c r="AG124" s="380"/>
      <c r="AH124" s="380"/>
      <c r="AI124" s="380">
        <f>SUM(AI127:AI131)</f>
        <v>-3</v>
      </c>
      <c r="AJ124" s="380">
        <f>SUM(AJ127:AJ131)</f>
        <v>-8</v>
      </c>
      <c r="AK124" s="380"/>
      <c r="AL124" s="380"/>
      <c r="AM124" s="380">
        <f>SUM(AM127:AM131)</f>
        <v>0</v>
      </c>
      <c r="AN124" s="380"/>
      <c r="AO124" s="380"/>
      <c r="AP124" s="380">
        <f>SUM(AP127:AP131)</f>
        <v>0</v>
      </c>
      <c r="AQ124" s="380"/>
      <c r="AR124" s="380"/>
      <c r="AS124" s="380">
        <f>SUM(AS127:AS131)</f>
        <v>0</v>
      </c>
      <c r="AT124" s="380"/>
      <c r="AU124" s="380"/>
      <c r="AV124" s="380">
        <f>SUM(AV127:AV131)</f>
        <v>0</v>
      </c>
      <c r="AW124" s="380">
        <f>SUM(AW127:AW131)</f>
        <v>0</v>
      </c>
      <c r="AX124" s="380"/>
      <c r="AY124" s="380"/>
      <c r="AZ124" s="380">
        <f>SUM(AZ127:AZ131)</f>
        <v>0</v>
      </c>
      <c r="BA124" s="380"/>
      <c r="BB124" s="380"/>
      <c r="BC124" s="380">
        <f>SUM(BC127:BC131)</f>
        <v>0</v>
      </c>
      <c r="BD124" s="380"/>
      <c r="BE124" s="380"/>
      <c r="BF124" s="380">
        <f>SUM(BF127:BF131)</f>
        <v>0</v>
      </c>
      <c r="BG124" s="380"/>
      <c r="BH124" s="380"/>
      <c r="BI124" s="380">
        <f>SUM(BI127:BI131)</f>
        <v>-6.2160000000000002</v>
      </c>
      <c r="BJ124" s="380">
        <f>SUM(BJ127:BJ131)</f>
        <v>-6.2160000000000002</v>
      </c>
      <c r="BK124" s="380"/>
      <c r="BL124" s="380"/>
      <c r="BM124" s="380">
        <f>SUM(BM127:BM131)</f>
        <v>0</v>
      </c>
      <c r="BN124" s="380"/>
      <c r="BO124" s="380"/>
      <c r="BP124" s="380">
        <f>SUM(BP127:BP131)</f>
        <v>0</v>
      </c>
      <c r="BQ124" s="380"/>
      <c r="BR124" s="380"/>
      <c r="BS124" s="380">
        <f>SUM(BS127:BS131)</f>
        <v>0</v>
      </c>
      <c r="BT124" s="380"/>
      <c r="BU124" s="380"/>
      <c r="BV124" s="380">
        <f>SUM(BV127:BV131)</f>
        <v>0</v>
      </c>
      <c r="BW124" s="380">
        <f>SUM(BW127:BW131)</f>
        <v>0</v>
      </c>
    </row>
    <row r="125" spans="1:16384" ht="13" outlineLevel="1">
      <c r="A125" s="402" t="s">
        <v>465</v>
      </c>
      <c r="B125" s="382" t="s">
        <v>466</v>
      </c>
      <c r="C125" s="383"/>
      <c r="D125" s="384"/>
      <c r="E125" s="385"/>
      <c r="F125" s="386"/>
      <c r="G125" s="386"/>
      <c r="H125" s="386"/>
      <c r="I125" s="386"/>
      <c r="J125" s="387"/>
      <c r="K125" s="388" t="str">
        <f>$A:$A</f>
        <v>Nature de l'ajustement</v>
      </c>
      <c r="L125" s="388" t="str">
        <f>$B:$B</f>
        <v>Pôle</v>
      </c>
      <c r="M125" s="388" t="s">
        <v>515</v>
      </c>
      <c r="N125" s="388" t="str">
        <f>$A:$A</f>
        <v>Nature de l'ajustement</v>
      </c>
      <c r="O125" s="388" t="str">
        <f>$B:$B</f>
        <v>Pôle</v>
      </c>
      <c r="P125" s="388" t="s">
        <v>515</v>
      </c>
      <c r="Q125" s="388" t="str">
        <f>$A:$A</f>
        <v>Nature de l'ajustement</v>
      </c>
      <c r="R125" s="388" t="str">
        <f>$B:$B</f>
        <v>Pôle</v>
      </c>
      <c r="S125" s="388" t="s">
        <v>515</v>
      </c>
      <c r="T125" s="388" t="str">
        <f>$A:$A</f>
        <v>Nature de l'ajustement</v>
      </c>
      <c r="U125" s="388" t="str">
        <f>$B:$B</f>
        <v>Pôle</v>
      </c>
      <c r="V125" s="388" t="s">
        <v>515</v>
      </c>
      <c r="W125" s="387"/>
      <c r="X125" s="388" t="str">
        <f>$A:$A</f>
        <v>Nature de l'ajustement</v>
      </c>
      <c r="Y125" s="388" t="str">
        <f>$B:$B</f>
        <v>Pôle</v>
      </c>
      <c r="Z125" s="388" t="s">
        <v>515</v>
      </c>
      <c r="AA125" s="388" t="str">
        <f>$A:$A</f>
        <v>Nature de l'ajustement</v>
      </c>
      <c r="AB125" s="388" t="str">
        <f>$B:$B</f>
        <v>Pôle</v>
      </c>
      <c r="AC125" s="388" t="s">
        <v>515</v>
      </c>
      <c r="AD125" s="388" t="str">
        <f>$A:$A</f>
        <v>Nature de l'ajustement</v>
      </c>
      <c r="AE125" s="388" t="str">
        <f>$B:$B</f>
        <v>Pôle</v>
      </c>
      <c r="AF125" s="388" t="s">
        <v>515</v>
      </c>
      <c r="AG125" s="388" t="str">
        <f>$A:$A</f>
        <v>Nature de l'ajustement</v>
      </c>
      <c r="AH125" s="388" t="str">
        <f>$B:$B</f>
        <v>Pôle</v>
      </c>
      <c r="AI125" s="388" t="s">
        <v>515</v>
      </c>
      <c r="AJ125" s="387"/>
      <c r="AK125" s="388" t="str">
        <f>$A:$A</f>
        <v>Nature de l'ajustement</v>
      </c>
      <c r="AL125" s="388" t="str">
        <f>$B:$B</f>
        <v>Pôle</v>
      </c>
      <c r="AM125" s="388" t="s">
        <v>515</v>
      </c>
      <c r="AN125" s="388" t="str">
        <f>$A:$A</f>
        <v>Nature de l'ajustement</v>
      </c>
      <c r="AO125" s="388" t="str">
        <f>$B:$B</f>
        <v>Pôle</v>
      </c>
      <c r="AP125" s="388" t="s">
        <v>515</v>
      </c>
      <c r="AQ125" s="388" t="str">
        <f>$A:$A</f>
        <v>Nature de l'ajustement</v>
      </c>
      <c r="AR125" s="388" t="str">
        <f>$B:$B</f>
        <v>Pôle</v>
      </c>
      <c r="AS125" s="388" t="s">
        <v>515</v>
      </c>
      <c r="AT125" s="388" t="str">
        <f>$A:$A</f>
        <v>Nature de l'ajustement</v>
      </c>
      <c r="AU125" s="388" t="str">
        <f>$B:$B</f>
        <v>Pôle</v>
      </c>
      <c r="AV125" s="388" t="s">
        <v>515</v>
      </c>
      <c r="AW125" s="387"/>
      <c r="AX125" s="388" t="str">
        <f>$A:$A</f>
        <v>Nature de l'ajustement</v>
      </c>
      <c r="AY125" s="388" t="str">
        <f>$B:$B</f>
        <v>Pôle</v>
      </c>
      <c r="AZ125" s="388" t="s">
        <v>515</v>
      </c>
      <c r="BA125" s="388" t="str">
        <f>$A:$A</f>
        <v>Nature de l'ajustement</v>
      </c>
      <c r="BB125" s="388" t="str">
        <f>$B:$B</f>
        <v>Pôle</v>
      </c>
      <c r="BC125" s="388" t="s">
        <v>515</v>
      </c>
      <c r="BD125" s="388" t="str">
        <f>$A:$A</f>
        <v>Nature de l'ajustement</v>
      </c>
      <c r="BE125" s="388" t="str">
        <f>$B:$B</f>
        <v>Pôle</v>
      </c>
      <c r="BF125" s="388" t="s">
        <v>515</v>
      </c>
      <c r="BG125" s="388" t="str">
        <f>$A:$A</f>
        <v>Nature de l'ajustement</v>
      </c>
      <c r="BH125" s="388" t="str">
        <f>$B:$B</f>
        <v>Pôle</v>
      </c>
      <c r="BI125" s="388" t="s">
        <v>515</v>
      </c>
      <c r="BJ125" s="387"/>
      <c r="BK125" s="388" t="str">
        <f>$A:$A</f>
        <v>Nature de l'ajustement</v>
      </c>
      <c r="BL125" s="388" t="str">
        <f>$B:$B</f>
        <v>Pôle</v>
      </c>
      <c r="BM125" s="388" t="s">
        <v>515</v>
      </c>
      <c r="BN125" s="388" t="str">
        <f>$A:$A</f>
        <v>Nature de l'ajustement</v>
      </c>
      <c r="BO125" s="388" t="str">
        <f>$B:$B</f>
        <v>Pôle</v>
      </c>
      <c r="BP125" s="388" t="s">
        <v>515</v>
      </c>
      <c r="BQ125" s="388" t="str">
        <f>$A:$A</f>
        <v>Nature de l'ajustement</v>
      </c>
      <c r="BR125" s="388" t="str">
        <f>$B:$B</f>
        <v>Pôle</v>
      </c>
      <c r="BS125" s="388" t="s">
        <v>515</v>
      </c>
      <c r="BT125" s="388" t="str">
        <f>$A:$A</f>
        <v>Nature de l'ajustement</v>
      </c>
      <c r="BU125" s="388" t="str">
        <f>$B:$B</f>
        <v>Pôle</v>
      </c>
      <c r="BV125" s="388" t="s">
        <v>515</v>
      </c>
      <c r="BW125" s="387"/>
    </row>
    <row r="126" spans="1:16384" ht="13" outlineLevel="1">
      <c r="A126" s="394" t="s">
        <v>537</v>
      </c>
      <c r="B126" s="394" t="s">
        <v>513</v>
      </c>
      <c r="C126" s="383"/>
      <c r="D126" s="384"/>
      <c r="E126" s="385"/>
      <c r="F126" s="386"/>
      <c r="G126" s="386"/>
      <c r="H126" s="386"/>
      <c r="I126" s="386"/>
      <c r="J126" s="387"/>
      <c r="K126" s="390" t="str">
        <f>$A:$A</f>
        <v>Coûts d'acquisition CA Italie (BPI)</v>
      </c>
      <c r="L126" s="390" t="str">
        <f>$B:$B</f>
        <v>BPI</v>
      </c>
      <c r="M126" s="391" t="str">
        <f>"20"&amp;RIGHT($10:$10,2)&amp;"-T"&amp;MID($10:$10,2,1)</f>
        <v>2016-T1</v>
      </c>
      <c r="N126" s="390" t="str">
        <f>$A:$A</f>
        <v>Coûts d'acquisition CA Italie (BPI)</v>
      </c>
      <c r="O126" s="390" t="str">
        <f>$B:$B</f>
        <v>BPI</v>
      </c>
      <c r="P126" s="391" t="str">
        <f>"20"&amp;RIGHT($10:$10,2)&amp;"-T"&amp;MID($10:$10,2,1)</f>
        <v>2016-T2</v>
      </c>
      <c r="Q126" s="390" t="str">
        <f>$A:$A</f>
        <v>Coûts d'acquisition CA Italie (BPI)</v>
      </c>
      <c r="R126" s="390" t="str">
        <f>$B:$B</f>
        <v>BPI</v>
      </c>
      <c r="S126" s="391" t="str">
        <f>"20"&amp;RIGHT($10:$10,2)&amp;"-T"&amp;MID($10:$10,2,1)</f>
        <v>2016-T3</v>
      </c>
      <c r="T126" s="390" t="str">
        <f>$A:$A</f>
        <v>Coûts d'acquisition CA Italie (BPI)</v>
      </c>
      <c r="U126" s="390" t="str">
        <f>$B:$B</f>
        <v>BPI</v>
      </c>
      <c r="V126" s="391" t="str">
        <f>"20"&amp;RIGHT($10:$10,2)&amp;"-T"&amp;MID($10:$10,2,1)</f>
        <v>2016-T4</v>
      </c>
      <c r="W126" s="387"/>
      <c r="X126" s="390" t="str">
        <f>$A:$A</f>
        <v>Coûts d'acquisition CA Italie (BPI)</v>
      </c>
      <c r="Y126" s="390" t="str">
        <f>$B:$B</f>
        <v>BPI</v>
      </c>
      <c r="Z126" s="391" t="str">
        <f>"20"&amp;RIGHT($10:$10,2)&amp;"-T"&amp;MID($10:$10,2,1)</f>
        <v>2017-T1</v>
      </c>
      <c r="AA126" s="390" t="str">
        <f>$A:$A</f>
        <v>Coûts d'acquisition CA Italie (BPI)</v>
      </c>
      <c r="AB126" s="390" t="str">
        <f>$B:$B</f>
        <v>BPI</v>
      </c>
      <c r="AC126" s="391" t="str">
        <f>"20"&amp;RIGHT($10:$10,2)&amp;"-T"&amp;MID($10:$10,2,1)</f>
        <v>2017-T2</v>
      </c>
      <c r="AD126" s="390" t="str">
        <f>$A:$A</f>
        <v>Coûts d'acquisition CA Italie (BPI)</v>
      </c>
      <c r="AE126" s="390" t="str">
        <f>$B:$B</f>
        <v>BPI</v>
      </c>
      <c r="AF126" s="391" t="str">
        <f>"20"&amp;RIGHT($10:$10,2)&amp;"-T"&amp;MID($10:$10,2,1)</f>
        <v>2017-T3</v>
      </c>
      <c r="AG126" s="390" t="str">
        <f>$A:$A</f>
        <v>Coûts d'acquisition CA Italie (BPI)</v>
      </c>
      <c r="AH126" s="390" t="str">
        <f>$B:$B</f>
        <v>BPI</v>
      </c>
      <c r="AI126" s="391" t="str">
        <f>"20"&amp;RIGHT($10:$10,2)&amp;"-T"&amp;MID($10:$10,2,1)</f>
        <v>2017-T4</v>
      </c>
      <c r="AJ126" s="387"/>
      <c r="AK126" s="390" t="str">
        <f>$A:$A</f>
        <v>Coûts d'acquisition CA Italie (BPI)</v>
      </c>
      <c r="AL126" s="390" t="str">
        <f>$B:$B</f>
        <v>BPI</v>
      </c>
      <c r="AM126" s="391" t="str">
        <f>"20"&amp;RIGHT($10:$10,2)&amp;"-T"&amp;MID($10:$10,2,1)</f>
        <v>2018-T1</v>
      </c>
      <c r="AN126" s="390" t="str">
        <f>$A:$A</f>
        <v>Coûts d'acquisition CA Italie (BPI)</v>
      </c>
      <c r="AO126" s="390" t="str">
        <f>$B:$B</f>
        <v>BPI</v>
      </c>
      <c r="AP126" s="391" t="str">
        <f>"20"&amp;RIGHT($10:$10,2)&amp;"-T"&amp;MID($10:$10,2,1)</f>
        <v>2018-T2</v>
      </c>
      <c r="AQ126" s="390" t="str">
        <f>$A:$A</f>
        <v>Coûts d'acquisition CA Italie (BPI)</v>
      </c>
      <c r="AR126" s="390" t="str">
        <f>$B:$B</f>
        <v>BPI</v>
      </c>
      <c r="AS126" s="391" t="str">
        <f>"20"&amp;RIGHT($10:$10,2)&amp;"-T"&amp;MID($10:$10,2,1)</f>
        <v>2018-T3</v>
      </c>
      <c r="AT126" s="390" t="str">
        <f>$A:$A</f>
        <v>Coûts d'acquisition CA Italie (BPI)</v>
      </c>
      <c r="AU126" s="390" t="str">
        <f>$B:$B</f>
        <v>BPI</v>
      </c>
      <c r="AV126" s="391" t="str">
        <f>"20"&amp;RIGHT($10:$10,2)&amp;"-T"&amp;MID($10:$10,2,1)</f>
        <v>2018-T4</v>
      </c>
      <c r="AW126" s="387"/>
      <c r="AX126" s="390" t="str">
        <f>$A:$A</f>
        <v>Coûts d'acquisition CA Italie (BPI)</v>
      </c>
      <c r="AY126" s="390" t="str">
        <f>$B:$B</f>
        <v>BPI</v>
      </c>
      <c r="AZ126" s="391" t="str">
        <f>"20"&amp;RIGHT($10:$10,2)&amp;"-T"&amp;MID($10:$10,2,1)</f>
        <v>2019-T1</v>
      </c>
      <c r="BA126" s="390" t="str">
        <f>$A:$A</f>
        <v>Coûts d'acquisition CA Italie (BPI)</v>
      </c>
      <c r="BB126" s="390" t="str">
        <f>$B:$B</f>
        <v>BPI</v>
      </c>
      <c r="BC126" s="391" t="str">
        <f>"20"&amp;RIGHT($10:$10,2)&amp;"-T"&amp;MID($10:$10,2,1)</f>
        <v>2019-T2</v>
      </c>
      <c r="BD126" s="390" t="str">
        <f>$A:$A</f>
        <v>Coûts d'acquisition CA Italie (BPI)</v>
      </c>
      <c r="BE126" s="390" t="str">
        <f>$B:$B</f>
        <v>BPI</v>
      </c>
      <c r="BF126" s="391" t="str">
        <f>"20"&amp;RIGHT($10:$10,2)&amp;"-T"&amp;MID($10:$10,2,1)</f>
        <v>2019-T3</v>
      </c>
      <c r="BG126" s="390" t="str">
        <f>$A:$A</f>
        <v>Coûts d'acquisition CA Italie (BPI)</v>
      </c>
      <c r="BH126" s="390" t="str">
        <f>$B:$B</f>
        <v>BPI</v>
      </c>
      <c r="BI126" s="391" t="str">
        <f>"20"&amp;RIGHT($10:$10,2)&amp;"-T"&amp;MID($10:$10,2,1)</f>
        <v>2019-T4</v>
      </c>
      <c r="BJ126" s="387"/>
      <c r="BK126" s="390" t="str">
        <f>$A:$A</f>
        <v>Coûts d'acquisition CA Italie (BPI)</v>
      </c>
      <c r="BL126" s="390" t="str">
        <f>$B:$B</f>
        <v>BPI</v>
      </c>
      <c r="BM126" s="391" t="str">
        <f>"20"&amp;RIGHT($10:$10,2)&amp;"-T"&amp;MID($10:$10,2,1)</f>
        <v>2020-T1</v>
      </c>
      <c r="BN126" s="390" t="str">
        <f>$A:$A</f>
        <v>Coûts d'acquisition CA Italie (BPI)</v>
      </c>
      <c r="BO126" s="390" t="str">
        <f>$B:$B</f>
        <v>BPI</v>
      </c>
      <c r="BP126" s="391" t="str">
        <f>"20"&amp;RIGHT($10:$10,2)&amp;"-T"&amp;MID($10:$10,2,1)</f>
        <v>2020-T2</v>
      </c>
      <c r="BQ126" s="390" t="str">
        <f>$A:$A</f>
        <v>Coûts d'acquisition CA Italie (BPI)</v>
      </c>
      <c r="BR126" s="390" t="str">
        <f>$B:$B</f>
        <v>BPI</v>
      </c>
      <c r="BS126" s="391" t="str">
        <f>"20"&amp;RIGHT($10:$10,2)&amp;"-T"&amp;MID($10:$10,2,1)</f>
        <v>2020-T3</v>
      </c>
      <c r="BT126" s="390" t="str">
        <f>$A:$A</f>
        <v>Coûts d'acquisition CA Italie (BPI)</v>
      </c>
      <c r="BU126" s="390" t="str">
        <f>$B:$B</f>
        <v>BPI</v>
      </c>
      <c r="BV126" s="391" t="str">
        <f>"20"&amp;RIGHT($10:$10,2)&amp;"-T"&amp;MID($10:$10,2,1)</f>
        <v>2020-T4</v>
      </c>
      <c r="BW126" s="387"/>
    </row>
    <row r="127" spans="1:16384" ht="13">
      <c r="A127" s="403" t="s">
        <v>538</v>
      </c>
      <c r="B127" s="403"/>
      <c r="C127" s="383"/>
      <c r="D127" s="384" t="s">
        <v>496</v>
      </c>
      <c r="E127" s="385" t="s">
        <v>507</v>
      </c>
      <c r="F127" s="386"/>
      <c r="G127" s="386"/>
      <c r="H127" s="386"/>
      <c r="I127" s="386"/>
      <c r="J127" s="387"/>
      <c r="K127" s="405"/>
      <c r="L127" s="405"/>
      <c r="M127" s="405">
        <v>0</v>
      </c>
      <c r="N127" s="393"/>
      <c r="O127" s="393"/>
      <c r="P127" s="393">
        <v>0</v>
      </c>
      <c r="Q127" s="393"/>
      <c r="R127" s="393"/>
      <c r="S127" s="393">
        <v>0</v>
      </c>
      <c r="T127" s="393"/>
      <c r="U127" s="393"/>
      <c r="V127" s="393">
        <v>0</v>
      </c>
      <c r="W127" s="387">
        <f>SUM(K127:V127)</f>
        <v>0</v>
      </c>
      <c r="X127" s="393"/>
      <c r="Y127" s="393"/>
      <c r="Z127" s="393">
        <v>0</v>
      </c>
      <c r="AA127" s="393"/>
      <c r="AB127" s="393"/>
      <c r="AC127" s="393">
        <v>0</v>
      </c>
      <c r="AD127" s="393"/>
      <c r="AE127" s="393"/>
      <c r="AF127" s="393">
        <v>-5</v>
      </c>
      <c r="AG127" s="393"/>
      <c r="AH127" s="393"/>
      <c r="AI127" s="393">
        <v>-3</v>
      </c>
      <c r="AJ127" s="387">
        <f>SUM(X127:AI127)</f>
        <v>-8</v>
      </c>
      <c r="AK127" s="393"/>
      <c r="AL127" s="393"/>
      <c r="AM127" s="393">
        <v>0</v>
      </c>
      <c r="AN127" s="393"/>
      <c r="AO127" s="393"/>
      <c r="AP127" s="393">
        <v>0</v>
      </c>
      <c r="AQ127" s="393"/>
      <c r="AR127" s="393"/>
      <c r="AS127" s="393">
        <v>0</v>
      </c>
      <c r="AT127" s="393"/>
      <c r="AU127" s="393"/>
      <c r="AV127" s="393">
        <v>0</v>
      </c>
      <c r="AW127" s="387">
        <f>SUM(AK127:AV127)</f>
        <v>0</v>
      </c>
      <c r="AX127" s="393"/>
      <c r="AY127" s="393"/>
      <c r="AZ127" s="393">
        <v>0</v>
      </c>
      <c r="BA127" s="393"/>
      <c r="BB127" s="393"/>
      <c r="BC127" s="393">
        <v>0</v>
      </c>
      <c r="BD127" s="393"/>
      <c r="BE127" s="393"/>
      <c r="BF127" s="393">
        <v>0</v>
      </c>
      <c r="BG127" s="393"/>
      <c r="BH127" s="393"/>
      <c r="BI127" s="393">
        <v>0</v>
      </c>
      <c r="BJ127" s="387">
        <f>SUM(AX127:BI127)</f>
        <v>0</v>
      </c>
      <c r="BK127" s="393"/>
      <c r="BL127" s="393"/>
      <c r="BM127" s="393">
        <v>0</v>
      </c>
      <c r="BN127" s="393"/>
      <c r="BO127" s="393"/>
      <c r="BP127" s="393">
        <v>0</v>
      </c>
      <c r="BQ127" s="393"/>
      <c r="BR127" s="393"/>
      <c r="BS127" s="393">
        <v>0</v>
      </c>
      <c r="BT127" s="393"/>
      <c r="BU127" s="393"/>
      <c r="BV127" s="393">
        <v>0</v>
      </c>
      <c r="BW127" s="387">
        <f>SUM(BK127:BV127)</f>
        <v>0</v>
      </c>
    </row>
    <row r="128" spans="1:16384" ht="13" outlineLevel="1">
      <c r="A128" s="402" t="s">
        <v>465</v>
      </c>
      <c r="B128" s="382" t="s">
        <v>466</v>
      </c>
      <c r="C128" s="383"/>
      <c r="D128" s="384"/>
      <c r="E128" s="385"/>
      <c r="F128" s="386"/>
      <c r="G128" s="386"/>
      <c r="H128" s="386"/>
      <c r="I128" s="386"/>
      <c r="J128" s="387"/>
      <c r="K128" s="388" t="str">
        <f>$A:$A</f>
        <v>Nature de l'ajustement</v>
      </c>
      <c r="L128" s="388" t="str">
        <f>$B:$B</f>
        <v>Pôle</v>
      </c>
      <c r="M128" s="388" t="s">
        <v>515</v>
      </c>
      <c r="N128" s="388" t="str">
        <f>$A:$A</f>
        <v>Nature de l'ajustement</v>
      </c>
      <c r="O128" s="388" t="str">
        <f>$B:$B</f>
        <v>Pôle</v>
      </c>
      <c r="P128" s="388" t="s">
        <v>515</v>
      </c>
      <c r="Q128" s="388" t="str">
        <f>$A:$A</f>
        <v>Nature de l'ajustement</v>
      </c>
      <c r="R128" s="388" t="str">
        <f>$B:$B</f>
        <v>Pôle</v>
      </c>
      <c r="S128" s="388" t="s">
        <v>515</v>
      </c>
      <c r="T128" s="388" t="str">
        <f>$A:$A</f>
        <v>Nature de l'ajustement</v>
      </c>
      <c r="U128" s="388" t="str">
        <f>$B:$B</f>
        <v>Pôle</v>
      </c>
      <c r="V128" s="388" t="s">
        <v>515</v>
      </c>
      <c r="W128" s="387"/>
      <c r="X128" s="388" t="str">
        <f>$A:$A</f>
        <v>Nature de l'ajustement</v>
      </c>
      <c r="Y128" s="388" t="str">
        <f>$B:$B</f>
        <v>Pôle</v>
      </c>
      <c r="Z128" s="388" t="s">
        <v>515</v>
      </c>
      <c r="AA128" s="388" t="str">
        <f>$A:$A</f>
        <v>Nature de l'ajustement</v>
      </c>
      <c r="AB128" s="388" t="str">
        <f>$B:$B</f>
        <v>Pôle</v>
      </c>
      <c r="AC128" s="388" t="s">
        <v>515</v>
      </c>
      <c r="AD128" s="388" t="str">
        <f>$A:$A</f>
        <v>Nature de l'ajustement</v>
      </c>
      <c r="AE128" s="388" t="str">
        <f>$B:$B</f>
        <v>Pôle</v>
      </c>
      <c r="AF128" s="388" t="s">
        <v>515</v>
      </c>
      <c r="AG128" s="388" t="str">
        <f>$A:$A</f>
        <v>Nature de l'ajustement</v>
      </c>
      <c r="AH128" s="388" t="str">
        <f>$B:$B</f>
        <v>Pôle</v>
      </c>
      <c r="AI128" s="388" t="s">
        <v>515</v>
      </c>
      <c r="AJ128" s="387"/>
      <c r="AK128" s="388" t="str">
        <f>$A:$A</f>
        <v>Nature de l'ajustement</v>
      </c>
      <c r="AL128" s="388" t="str">
        <f>$B:$B</f>
        <v>Pôle</v>
      </c>
      <c r="AM128" s="388" t="s">
        <v>515</v>
      </c>
      <c r="AN128" s="388" t="str">
        <f>$A:$A</f>
        <v>Nature de l'ajustement</v>
      </c>
      <c r="AO128" s="388" t="str">
        <f>$B:$B</f>
        <v>Pôle</v>
      </c>
      <c r="AP128" s="388" t="s">
        <v>515</v>
      </c>
      <c r="AQ128" s="388" t="str">
        <f>$A:$A</f>
        <v>Nature de l'ajustement</v>
      </c>
      <c r="AR128" s="388" t="str">
        <f>$B:$B</f>
        <v>Pôle</v>
      </c>
      <c r="AS128" s="388" t="s">
        <v>515</v>
      </c>
      <c r="AT128" s="388" t="str">
        <f>$A:$A</f>
        <v>Nature de l'ajustement</v>
      </c>
      <c r="AU128" s="388" t="str">
        <f>$B:$B</f>
        <v>Pôle</v>
      </c>
      <c r="AV128" s="388" t="s">
        <v>515</v>
      </c>
      <c r="AW128" s="387"/>
      <c r="AX128" s="388" t="str">
        <f>$A:$A</f>
        <v>Nature de l'ajustement</v>
      </c>
      <c r="AY128" s="388" t="str">
        <f>$B:$B</f>
        <v>Pôle</v>
      </c>
      <c r="AZ128" s="388" t="s">
        <v>515</v>
      </c>
      <c r="BA128" s="388" t="str">
        <f>$A:$A</f>
        <v>Nature de l'ajustement</v>
      </c>
      <c r="BB128" s="388" t="str">
        <f>$B:$B</f>
        <v>Pôle</v>
      </c>
      <c r="BC128" s="388" t="s">
        <v>515</v>
      </c>
      <c r="BD128" s="388" t="str">
        <f>$A:$A</f>
        <v>Nature de l'ajustement</v>
      </c>
      <c r="BE128" s="388" t="str">
        <f>$B:$B</f>
        <v>Pôle</v>
      </c>
      <c r="BF128" s="388" t="s">
        <v>515</v>
      </c>
      <c r="BG128" s="388" t="str">
        <f>$A:$A</f>
        <v>Nature de l'ajustement</v>
      </c>
      <c r="BH128" s="388" t="str">
        <f>$B:$B</f>
        <v>Pôle</v>
      </c>
      <c r="BI128" s="388" t="s">
        <v>515</v>
      </c>
      <c r="BJ128" s="387"/>
      <c r="BK128" s="388" t="str">
        <f>$A:$A</f>
        <v>Nature de l'ajustement</v>
      </c>
      <c r="BL128" s="388" t="str">
        <f>$B:$B</f>
        <v>Pôle</v>
      </c>
      <c r="BM128" s="388" t="s">
        <v>515</v>
      </c>
      <c r="BN128" s="388" t="str">
        <f>$A:$A</f>
        <v>Nature de l'ajustement</v>
      </c>
      <c r="BO128" s="388" t="str">
        <f>$B:$B</f>
        <v>Pôle</v>
      </c>
      <c r="BP128" s="388" t="s">
        <v>515</v>
      </c>
      <c r="BQ128" s="388" t="str">
        <f>$A:$A</f>
        <v>Nature de l'ajustement</v>
      </c>
      <c r="BR128" s="388" t="str">
        <f>$B:$B</f>
        <v>Pôle</v>
      </c>
      <c r="BS128" s="388" t="s">
        <v>515</v>
      </c>
      <c r="BT128" s="388" t="str">
        <f>$A:$A</f>
        <v>Nature de l'ajustement</v>
      </c>
      <c r="BU128" s="388" t="str">
        <f>$B:$B</f>
        <v>Pôle</v>
      </c>
      <c r="BV128" s="388" t="s">
        <v>515</v>
      </c>
      <c r="BW128" s="387"/>
    </row>
    <row r="129" spans="1:16384" ht="13" outlineLevel="1">
      <c r="A129" s="394" t="s">
        <v>559</v>
      </c>
      <c r="B129" s="394" t="s">
        <v>511</v>
      </c>
      <c r="C129" s="383"/>
      <c r="D129" s="384"/>
      <c r="E129" s="385"/>
      <c r="F129" s="386"/>
      <c r="G129" s="386"/>
      <c r="H129" s="386"/>
      <c r="I129" s="386"/>
      <c r="J129" s="387"/>
      <c r="K129" s="390" t="str">
        <f>$A:$A</f>
        <v>Coûts d'acquisition Santander/Kas Bank (GC)</v>
      </c>
      <c r="L129" s="390" t="str">
        <f>$B:$B</f>
        <v>GC</v>
      </c>
      <c r="M129" s="391" t="str">
        <f>"20"&amp;RIGHT($10:$10,2)&amp;"-T"&amp;MID($10:$10,2,1)</f>
        <v>2016-T1</v>
      </c>
      <c r="N129" s="390" t="str">
        <f>$A:$A</f>
        <v>Coûts d'acquisition Santander/Kas Bank (GC)</v>
      </c>
      <c r="O129" s="390" t="str">
        <f>$B:$B</f>
        <v>GC</v>
      </c>
      <c r="P129" s="391" t="str">
        <f>"20"&amp;RIGHT($10:$10,2)&amp;"-T"&amp;MID($10:$10,2,1)</f>
        <v>2016-T2</v>
      </c>
      <c r="Q129" s="390" t="str">
        <f>$A:$A</f>
        <v>Coûts d'acquisition Santander/Kas Bank (GC)</v>
      </c>
      <c r="R129" s="390" t="str">
        <f>$B:$B</f>
        <v>GC</v>
      </c>
      <c r="S129" s="391" t="str">
        <f>"20"&amp;RIGHT($10:$10,2)&amp;"-T"&amp;MID($10:$10,2,1)</f>
        <v>2016-T3</v>
      </c>
      <c r="T129" s="390" t="str">
        <f>$A:$A</f>
        <v>Coûts d'acquisition Santander/Kas Bank (GC)</v>
      </c>
      <c r="U129" s="390" t="str">
        <f>$B:$B</f>
        <v>GC</v>
      </c>
      <c r="V129" s="391" t="str">
        <f>"20"&amp;RIGHT($10:$10,2)&amp;"-T"&amp;MID($10:$10,2,1)</f>
        <v>2016-T4</v>
      </c>
      <c r="W129" s="387"/>
      <c r="X129" s="390" t="str">
        <f>$A:$A</f>
        <v>Coûts d'acquisition Santander/Kas Bank (GC)</v>
      </c>
      <c r="Y129" s="390" t="str">
        <f>$B:$B</f>
        <v>GC</v>
      </c>
      <c r="Z129" s="391" t="str">
        <f>"20"&amp;RIGHT($10:$10,2)&amp;"-T"&amp;MID($10:$10,2,1)</f>
        <v>2017-T1</v>
      </c>
      <c r="AA129" s="390" t="str">
        <f>$A:$A</f>
        <v>Coûts d'acquisition Santander/Kas Bank (GC)</v>
      </c>
      <c r="AB129" s="390" t="str">
        <f>$B:$B</f>
        <v>GC</v>
      </c>
      <c r="AC129" s="391" t="str">
        <f>"20"&amp;RIGHT($10:$10,2)&amp;"-T"&amp;MID($10:$10,2,1)</f>
        <v>2017-T2</v>
      </c>
      <c r="AD129" s="390" t="str">
        <f>$A:$A</f>
        <v>Coûts d'acquisition Santander/Kas Bank (GC)</v>
      </c>
      <c r="AE129" s="390" t="str">
        <f>$B:$B</f>
        <v>GC</v>
      </c>
      <c r="AF129" s="391" t="str">
        <f>"20"&amp;RIGHT($10:$10,2)&amp;"-T"&amp;MID($10:$10,2,1)</f>
        <v>2017-T3</v>
      </c>
      <c r="AG129" s="390" t="str">
        <f>$A:$A</f>
        <v>Coûts d'acquisition Santander/Kas Bank (GC)</v>
      </c>
      <c r="AH129" s="390" t="str">
        <f>$B:$B</f>
        <v>GC</v>
      </c>
      <c r="AI129" s="391" t="str">
        <f>"20"&amp;RIGHT($10:$10,2)&amp;"-T"&amp;MID($10:$10,2,1)</f>
        <v>2017-T4</v>
      </c>
      <c r="AJ129" s="387"/>
      <c r="AK129" s="390" t="str">
        <f>$A:$A</f>
        <v>Coûts d'acquisition Santander/Kas Bank (GC)</v>
      </c>
      <c r="AL129" s="390" t="str">
        <f>$B:$B</f>
        <v>GC</v>
      </c>
      <c r="AM129" s="391" t="str">
        <f>"20"&amp;RIGHT($10:$10,2)&amp;"-T"&amp;MID($10:$10,2,1)</f>
        <v>2018-T1</v>
      </c>
      <c r="AN129" s="390" t="str">
        <f>$A:$A</f>
        <v>Coûts d'acquisition Santander/Kas Bank (GC)</v>
      </c>
      <c r="AO129" s="390" t="str">
        <f>$B:$B</f>
        <v>GC</v>
      </c>
      <c r="AP129" s="391" t="str">
        <f>"20"&amp;RIGHT($10:$10,2)&amp;"-T"&amp;MID($10:$10,2,1)</f>
        <v>2018-T2</v>
      </c>
      <c r="AQ129" s="390" t="str">
        <f>$A:$A</f>
        <v>Coûts d'acquisition Santander/Kas Bank (GC)</v>
      </c>
      <c r="AR129" s="390" t="str">
        <f>$B:$B</f>
        <v>GC</v>
      </c>
      <c r="AS129" s="391" t="str">
        <f>"20"&amp;RIGHT($10:$10,2)&amp;"-T"&amp;MID($10:$10,2,1)</f>
        <v>2018-T3</v>
      </c>
      <c r="AT129" s="390" t="str">
        <f>$A:$A</f>
        <v>Coûts d'acquisition Santander/Kas Bank (GC)</v>
      </c>
      <c r="AU129" s="390" t="str">
        <f>$B:$B</f>
        <v>GC</v>
      </c>
      <c r="AV129" s="391" t="str">
        <f>"20"&amp;RIGHT($10:$10,2)&amp;"-T"&amp;MID($10:$10,2,1)</f>
        <v>2018-T4</v>
      </c>
      <c r="AW129" s="387"/>
      <c r="AX129" s="390" t="str">
        <f>$A:$A</f>
        <v>Coûts d'acquisition Santander/Kas Bank (GC)</v>
      </c>
      <c r="AY129" s="390" t="str">
        <f>$B:$B</f>
        <v>GC</v>
      </c>
      <c r="AZ129" s="391" t="str">
        <f>"20"&amp;RIGHT($10:$10,2)&amp;"-T"&amp;MID($10:$10,2,1)</f>
        <v>2019-T1</v>
      </c>
      <c r="BA129" s="390" t="str">
        <f>$A:$A</f>
        <v>Coûts d'acquisition Santander/Kas Bank (GC)</v>
      </c>
      <c r="BB129" s="390" t="str">
        <f>$B:$B</f>
        <v>GC</v>
      </c>
      <c r="BC129" s="391" t="str">
        <f>"20"&amp;RIGHT($10:$10,2)&amp;"-T"&amp;MID($10:$10,2,1)</f>
        <v>2019-T2</v>
      </c>
      <c r="BD129" s="390" t="str">
        <f>$A:$A</f>
        <v>Coûts d'acquisition Santander/Kas Bank (GC)</v>
      </c>
      <c r="BE129" s="390" t="str">
        <f>$B:$B</f>
        <v>GC</v>
      </c>
      <c r="BF129" s="391" t="str">
        <f>"20"&amp;RIGHT($10:$10,2)&amp;"-T"&amp;MID($10:$10,2,1)</f>
        <v>2019-T3</v>
      </c>
      <c r="BG129" s="390" t="str">
        <f>$A:$A</f>
        <v>Coûts d'acquisition Santander/Kas Bank (GC)</v>
      </c>
      <c r="BH129" s="390" t="str">
        <f>$B:$B</f>
        <v>GC</v>
      </c>
      <c r="BI129" s="391" t="str">
        <f>"20"&amp;RIGHT($10:$10,2)&amp;"-T"&amp;MID($10:$10,2,1)</f>
        <v>2019-T4</v>
      </c>
      <c r="BJ129" s="387"/>
      <c r="BK129" s="390" t="str">
        <f>$A:$A</f>
        <v>Coûts d'acquisition Santander/Kas Bank (GC)</v>
      </c>
      <c r="BL129" s="390" t="str">
        <f>$B:$B</f>
        <v>GC</v>
      </c>
      <c r="BM129" s="391" t="str">
        <f>"20"&amp;RIGHT($10:$10,2)&amp;"-T"&amp;MID($10:$10,2,1)</f>
        <v>2020-T1</v>
      </c>
      <c r="BN129" s="390" t="str">
        <f>$A:$A</f>
        <v>Coûts d'acquisition Santander/Kas Bank (GC)</v>
      </c>
      <c r="BO129" s="390" t="str">
        <f>$B:$B</f>
        <v>GC</v>
      </c>
      <c r="BP129" s="391" t="str">
        <f>"20"&amp;RIGHT($10:$10,2)&amp;"-T"&amp;MID($10:$10,2,1)</f>
        <v>2020-T2</v>
      </c>
      <c r="BQ129" s="390" t="str">
        <f>$A:$A</f>
        <v>Coûts d'acquisition Santander/Kas Bank (GC)</v>
      </c>
      <c r="BR129" s="390" t="str">
        <f>$B:$B</f>
        <v>GC</v>
      </c>
      <c r="BS129" s="391" t="str">
        <f>"20"&amp;RIGHT($10:$10,2)&amp;"-T"&amp;MID($10:$10,2,1)</f>
        <v>2020-T3</v>
      </c>
      <c r="BT129" s="390" t="str">
        <f>$A:$A</f>
        <v>Coûts d'acquisition Santander/Kas Bank (GC)</v>
      </c>
      <c r="BU129" s="390" t="str">
        <f>$B:$B</f>
        <v>GC</v>
      </c>
      <c r="BV129" s="391" t="str">
        <f>"20"&amp;RIGHT($10:$10,2)&amp;"-T"&amp;MID($10:$10,2,1)</f>
        <v>2020-T4</v>
      </c>
      <c r="BW129" s="387"/>
    </row>
    <row r="130" spans="1:16384" ht="13">
      <c r="A130" s="403" t="s">
        <v>538</v>
      </c>
      <c r="B130" s="403"/>
      <c r="C130" s="383"/>
      <c r="D130" s="384" t="s">
        <v>560</v>
      </c>
      <c r="E130" s="385" t="s">
        <v>505</v>
      </c>
      <c r="F130" s="386"/>
      <c r="G130" s="386"/>
      <c r="H130" s="386"/>
      <c r="I130" s="386"/>
      <c r="J130" s="387"/>
      <c r="K130" s="405"/>
      <c r="L130" s="405"/>
      <c r="M130" s="405">
        <v>0</v>
      </c>
      <c r="N130" s="393"/>
      <c r="O130" s="393"/>
      <c r="P130" s="393">
        <v>0</v>
      </c>
      <c r="Q130" s="393"/>
      <c r="R130" s="393"/>
      <c r="S130" s="393">
        <v>0</v>
      </c>
      <c r="T130" s="393"/>
      <c r="U130" s="393"/>
      <c r="V130" s="393">
        <v>0</v>
      </c>
      <c r="W130" s="387">
        <f>SUM(K130:V130)</f>
        <v>0</v>
      </c>
      <c r="X130" s="393"/>
      <c r="Y130" s="393"/>
      <c r="Z130" s="393">
        <v>0</v>
      </c>
      <c r="AA130" s="393"/>
      <c r="AB130" s="393"/>
      <c r="AC130" s="393">
        <v>0</v>
      </c>
      <c r="AD130" s="393"/>
      <c r="AE130" s="393"/>
      <c r="AF130" s="393">
        <v>0</v>
      </c>
      <c r="AG130" s="393"/>
      <c r="AH130" s="393"/>
      <c r="AI130" s="393">
        <v>0</v>
      </c>
      <c r="AJ130" s="387">
        <f>SUM(X130:AI130)</f>
        <v>0</v>
      </c>
      <c r="AK130" s="393"/>
      <c r="AL130" s="393"/>
      <c r="AM130" s="393">
        <v>0</v>
      </c>
      <c r="AN130" s="393"/>
      <c r="AO130" s="393"/>
      <c r="AP130" s="393">
        <v>0</v>
      </c>
      <c r="AQ130" s="393"/>
      <c r="AR130" s="393"/>
      <c r="AS130" s="393">
        <v>0</v>
      </c>
      <c r="AT130" s="393"/>
      <c r="AU130" s="393"/>
      <c r="AV130" s="393">
        <v>0</v>
      </c>
      <c r="AW130" s="387">
        <f>SUM(AK130:AV130)</f>
        <v>0</v>
      </c>
      <c r="AX130" s="393"/>
      <c r="AY130" s="393"/>
      <c r="AZ130" s="393">
        <v>0</v>
      </c>
      <c r="BA130" s="393"/>
      <c r="BB130" s="393"/>
      <c r="BC130" s="393">
        <v>0</v>
      </c>
      <c r="BD130" s="393"/>
      <c r="BE130" s="393"/>
      <c r="BF130" s="393">
        <v>0</v>
      </c>
      <c r="BG130" s="393"/>
      <c r="BH130" s="393"/>
      <c r="BI130" s="393">
        <v>-6.2160000000000002</v>
      </c>
      <c r="BJ130" s="387">
        <f>SUM(AX130:BI130)</f>
        <v>-6.2160000000000002</v>
      </c>
      <c r="BK130" s="393"/>
      <c r="BL130" s="393"/>
      <c r="BM130" s="393">
        <v>0</v>
      </c>
      <c r="BN130" s="393"/>
      <c r="BO130" s="393"/>
      <c r="BP130" s="393">
        <v>0</v>
      </c>
      <c r="BQ130" s="393"/>
      <c r="BR130" s="393"/>
      <c r="BS130" s="393">
        <v>0</v>
      </c>
      <c r="BT130" s="393"/>
      <c r="BU130" s="393"/>
      <c r="BV130" s="393">
        <v>0</v>
      </c>
      <c r="BW130" s="387">
        <f>SUM(BK130:BV130)</f>
        <v>0</v>
      </c>
    </row>
    <row r="131" spans="1:16384" s="397" customFormat="1" ht="21.65" customHeight="1">
      <c r="A131" s="395"/>
      <c r="B131" s="395"/>
      <c r="C131" s="396"/>
      <c r="D131" s="384"/>
      <c r="E131" s="385"/>
      <c r="F131" s="386"/>
      <c r="G131" s="386"/>
      <c r="H131" s="386"/>
      <c r="I131" s="386"/>
      <c r="J131" s="387"/>
      <c r="K131" s="385"/>
      <c r="L131" s="385"/>
      <c r="M131" s="385"/>
      <c r="N131" s="385"/>
      <c r="O131" s="385"/>
      <c r="P131" s="385"/>
      <c r="Q131" s="385"/>
      <c r="R131" s="385"/>
      <c r="S131" s="385"/>
      <c r="T131" s="385"/>
      <c r="U131" s="385"/>
      <c r="V131" s="385"/>
      <c r="W131" s="387"/>
      <c r="X131" s="385"/>
      <c r="Y131" s="385"/>
      <c r="Z131" s="385"/>
      <c r="AA131" s="385"/>
      <c r="AB131" s="385"/>
      <c r="AC131" s="385"/>
      <c r="AD131" s="385"/>
      <c r="AE131" s="385"/>
      <c r="AF131" s="385"/>
      <c r="AG131" s="385"/>
      <c r="AH131" s="385"/>
      <c r="AI131" s="385"/>
      <c r="AJ131" s="387"/>
      <c r="AK131" s="385"/>
      <c r="AL131" s="385"/>
      <c r="AM131" s="385"/>
      <c r="AN131" s="385"/>
      <c r="AO131" s="385"/>
      <c r="AP131" s="385"/>
      <c r="AQ131" s="385"/>
      <c r="AR131" s="385"/>
      <c r="AS131" s="385"/>
      <c r="AT131" s="385"/>
      <c r="AU131" s="385"/>
      <c r="AV131" s="385"/>
      <c r="AW131" s="387"/>
      <c r="AX131" s="385"/>
      <c r="AY131" s="385"/>
      <c r="AZ131" s="385"/>
      <c r="BA131" s="385"/>
      <c r="BB131" s="385"/>
      <c r="BC131" s="385"/>
      <c r="BD131" s="385"/>
      <c r="BE131" s="385"/>
      <c r="BF131" s="385"/>
      <c r="BG131" s="385"/>
      <c r="BH131" s="385"/>
      <c r="BI131" s="385"/>
      <c r="BJ131" s="387"/>
      <c r="BK131" s="385"/>
      <c r="BL131" s="385"/>
      <c r="BM131" s="385"/>
      <c r="BN131" s="385"/>
      <c r="BO131" s="385"/>
      <c r="BP131" s="385"/>
      <c r="BQ131" s="385"/>
      <c r="BR131" s="385"/>
      <c r="BS131" s="385"/>
      <c r="BT131" s="385"/>
      <c r="BU131" s="385"/>
      <c r="BV131" s="385"/>
      <c r="BW131" s="387"/>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c r="AKB131"/>
      <c r="AKC131"/>
      <c r="AKD131"/>
      <c r="AKE131"/>
      <c r="AKF131"/>
      <c r="AKG131"/>
      <c r="AKH131"/>
      <c r="AKI131"/>
      <c r="AKJ131"/>
      <c r="AKK131"/>
      <c r="AKL131"/>
      <c r="AKM131"/>
      <c r="AKN131"/>
      <c r="AKO131"/>
      <c r="AKP131"/>
      <c r="AKQ131"/>
      <c r="AKR131"/>
      <c r="AKS131"/>
      <c r="AKT131"/>
      <c r="AKU131"/>
      <c r="AKV131"/>
      <c r="AKW131"/>
      <c r="AKX131"/>
      <c r="AKY131"/>
      <c r="AKZ131"/>
      <c r="ALA131"/>
      <c r="ALB131"/>
      <c r="ALC131"/>
      <c r="ALD131"/>
      <c r="ALE131"/>
      <c r="ALF131"/>
      <c r="ALG131"/>
      <c r="ALH131"/>
      <c r="ALI131"/>
      <c r="ALJ131"/>
      <c r="ALK131"/>
      <c r="ALL131"/>
      <c r="ALM131"/>
      <c r="ALN131"/>
      <c r="ALO131"/>
      <c r="ALP131"/>
      <c r="ALQ131"/>
      <c r="ALR131"/>
      <c r="ALS131"/>
      <c r="ALT131"/>
      <c r="ALU131"/>
      <c r="ALV131"/>
      <c r="ALW131"/>
      <c r="ALX131"/>
      <c r="ALY131"/>
      <c r="ALZ131"/>
      <c r="AMA131"/>
      <c r="AMB131"/>
      <c r="AMC131"/>
      <c r="AMD131"/>
      <c r="AME131"/>
      <c r="AMF131"/>
      <c r="AMG131"/>
      <c r="AMH131"/>
      <c r="AMI131"/>
      <c r="AMJ131"/>
      <c r="AMK131"/>
      <c r="AML131"/>
      <c r="AMM131"/>
      <c r="AMN131"/>
      <c r="AMO131"/>
      <c r="AMP131"/>
      <c r="AMQ131"/>
      <c r="AMR131"/>
      <c r="AMS131"/>
      <c r="AMT131"/>
      <c r="AMU131"/>
      <c r="AMV131"/>
      <c r="AMW131"/>
      <c r="AMX131"/>
      <c r="AMY131"/>
      <c r="AMZ131"/>
      <c r="ANA131"/>
      <c r="ANB131"/>
      <c r="ANC131"/>
      <c r="AND131"/>
      <c r="ANE131"/>
      <c r="ANF131"/>
      <c r="ANG131"/>
      <c r="ANH131"/>
      <c r="ANI131"/>
      <c r="ANJ131"/>
      <c r="ANK131"/>
      <c r="ANL131"/>
      <c r="ANM131"/>
      <c r="ANN131"/>
      <c r="ANO131"/>
      <c r="ANP131"/>
      <c r="ANQ131"/>
      <c r="ANR131"/>
      <c r="ANS131"/>
      <c r="ANT131"/>
      <c r="ANU131"/>
      <c r="ANV131"/>
      <c r="ANW131"/>
      <c r="ANX131"/>
      <c r="ANY131"/>
      <c r="ANZ131"/>
      <c r="AOA131"/>
      <c r="AOB131"/>
      <c r="AOC131"/>
      <c r="AOD131"/>
      <c r="AOE131"/>
      <c r="AOF131"/>
      <c r="AOG131"/>
      <c r="AOH131"/>
      <c r="AOI131"/>
      <c r="AOJ131"/>
      <c r="AOK131"/>
      <c r="AOL131"/>
      <c r="AOM131"/>
      <c r="AON131"/>
      <c r="AOO131"/>
      <c r="AOP131"/>
      <c r="AOQ131"/>
      <c r="AOR131"/>
      <c r="AOS131"/>
      <c r="AOT131"/>
      <c r="AOU131"/>
      <c r="AOV131"/>
      <c r="AOW131"/>
      <c r="AOX131"/>
      <c r="AOY131"/>
      <c r="AOZ131"/>
      <c r="APA131"/>
      <c r="APB131"/>
      <c r="APC131"/>
      <c r="APD131"/>
      <c r="APE131"/>
      <c r="APF131"/>
      <c r="APG131"/>
      <c r="APH131"/>
      <c r="API131"/>
      <c r="APJ131"/>
      <c r="APK131"/>
      <c r="APL131"/>
      <c r="APM131"/>
      <c r="APN131"/>
      <c r="APO131"/>
      <c r="APP131"/>
      <c r="APQ131"/>
      <c r="APR131"/>
      <c r="APS131"/>
      <c r="APT131"/>
      <c r="APU131"/>
      <c r="APV131"/>
      <c r="APW131"/>
      <c r="APX131"/>
      <c r="APY131"/>
      <c r="APZ131"/>
      <c r="AQA131"/>
      <c r="AQB131"/>
      <c r="AQC131"/>
      <c r="AQD131"/>
      <c r="AQE131"/>
      <c r="AQF131"/>
      <c r="AQG131"/>
      <c r="AQH131"/>
      <c r="AQI131"/>
      <c r="AQJ131"/>
      <c r="AQK131"/>
      <c r="AQL131"/>
      <c r="AQM131"/>
      <c r="AQN131"/>
      <c r="AQO131"/>
      <c r="AQP131"/>
      <c r="AQQ131"/>
      <c r="AQR131"/>
      <c r="AQS131"/>
      <c r="AQT131"/>
      <c r="AQU131"/>
      <c r="AQV131"/>
      <c r="AQW131"/>
      <c r="AQX131"/>
      <c r="AQY131"/>
      <c r="AQZ131"/>
      <c r="ARA131"/>
      <c r="ARB131"/>
      <c r="ARC131"/>
      <c r="ARD131"/>
      <c r="ARE131"/>
      <c r="ARF131"/>
      <c r="ARG131"/>
      <c r="ARH131"/>
      <c r="ARI131"/>
      <c r="ARJ131"/>
      <c r="ARK131"/>
      <c r="ARL131"/>
      <c r="ARM131"/>
      <c r="ARN131"/>
      <c r="ARO131"/>
      <c r="ARP131"/>
      <c r="ARQ131"/>
      <c r="ARR131"/>
      <c r="ARS131"/>
      <c r="ART131"/>
      <c r="ARU131"/>
      <c r="ARV131"/>
      <c r="ARW131"/>
      <c r="ARX131"/>
      <c r="ARY131"/>
      <c r="ARZ131"/>
      <c r="ASA131"/>
      <c r="ASB131"/>
      <c r="ASC131"/>
      <c r="ASD131"/>
      <c r="ASE131"/>
      <c r="ASF131"/>
      <c r="ASG131"/>
      <c r="ASH131"/>
      <c r="ASI131"/>
      <c r="ASJ131"/>
      <c r="ASK131"/>
      <c r="ASL131"/>
      <c r="ASM131"/>
      <c r="ASN131"/>
      <c r="ASO131"/>
      <c r="ASP131"/>
      <c r="ASQ131"/>
      <c r="ASR131"/>
      <c r="ASS131"/>
      <c r="AST131"/>
      <c r="ASU131"/>
      <c r="ASV131"/>
      <c r="ASW131"/>
      <c r="ASX131"/>
      <c r="ASY131"/>
      <c r="ASZ131"/>
      <c r="ATA131"/>
      <c r="ATB131"/>
      <c r="ATC131"/>
      <c r="ATD131"/>
      <c r="ATE131"/>
      <c r="ATF131"/>
      <c r="ATG131"/>
      <c r="ATH131"/>
      <c r="ATI131"/>
      <c r="ATJ131"/>
      <c r="ATK131"/>
      <c r="ATL131"/>
      <c r="ATM131"/>
      <c r="ATN131"/>
      <c r="ATO131"/>
      <c r="ATP131"/>
      <c r="ATQ131"/>
      <c r="ATR131"/>
      <c r="ATS131"/>
      <c r="ATT131"/>
      <c r="ATU131"/>
      <c r="ATV131"/>
      <c r="ATW131"/>
      <c r="ATX131"/>
      <c r="ATY131"/>
      <c r="ATZ131"/>
      <c r="AUA131"/>
      <c r="AUB131"/>
      <c r="AUC131"/>
      <c r="AUD131"/>
      <c r="AUE131"/>
      <c r="AUF131"/>
      <c r="AUG131"/>
      <c r="AUH131"/>
      <c r="AUI131"/>
      <c r="AUJ131"/>
      <c r="AUK131"/>
      <c r="AUL131"/>
      <c r="AUM131"/>
      <c r="AUN131"/>
      <c r="AUO131"/>
      <c r="AUP131"/>
      <c r="AUQ131"/>
      <c r="AUR131"/>
      <c r="AUS131"/>
      <c r="AUT131"/>
      <c r="AUU131"/>
      <c r="AUV131"/>
      <c r="AUW131"/>
      <c r="AUX131"/>
      <c r="AUY131"/>
      <c r="AUZ131"/>
      <c r="AVA131"/>
      <c r="AVB131"/>
      <c r="AVC131"/>
      <c r="AVD131"/>
      <c r="AVE131"/>
      <c r="AVF131"/>
      <c r="AVG131"/>
      <c r="AVH131"/>
      <c r="AVI131"/>
      <c r="AVJ131"/>
      <c r="AVK131"/>
      <c r="AVL131"/>
      <c r="AVM131"/>
      <c r="AVN131"/>
      <c r="AVO131"/>
      <c r="AVP131"/>
      <c r="AVQ131"/>
      <c r="AVR131"/>
      <c r="AVS131"/>
      <c r="AVT131"/>
      <c r="AVU131"/>
      <c r="AVV131"/>
      <c r="AVW131"/>
      <c r="AVX131"/>
      <c r="AVY131"/>
      <c r="AVZ131"/>
      <c r="AWA131"/>
      <c r="AWB131"/>
      <c r="AWC131"/>
      <c r="AWD131"/>
      <c r="AWE131"/>
      <c r="AWF131"/>
      <c r="AWG131"/>
      <c r="AWH131"/>
      <c r="AWI131"/>
      <c r="AWJ131"/>
      <c r="AWK131"/>
      <c r="AWL131"/>
      <c r="AWM131"/>
      <c r="AWN131"/>
      <c r="AWO131"/>
      <c r="AWP131"/>
      <c r="AWQ131"/>
      <c r="AWR131"/>
      <c r="AWS131"/>
      <c r="AWT131"/>
      <c r="AWU131"/>
      <c r="AWV131"/>
      <c r="AWW131"/>
      <c r="AWX131"/>
      <c r="AWY131"/>
      <c r="AWZ131"/>
      <c r="AXA131"/>
      <c r="AXB131"/>
      <c r="AXC131"/>
      <c r="AXD131"/>
      <c r="AXE131"/>
      <c r="AXF131"/>
      <c r="AXG131"/>
      <c r="AXH131"/>
      <c r="AXI131"/>
      <c r="AXJ131"/>
      <c r="AXK131"/>
      <c r="AXL131"/>
      <c r="AXM131"/>
      <c r="AXN131"/>
      <c r="AXO131"/>
      <c r="AXP131"/>
      <c r="AXQ131"/>
      <c r="AXR131"/>
      <c r="AXS131"/>
      <c r="AXT131"/>
      <c r="AXU131"/>
      <c r="AXV131"/>
      <c r="AXW131"/>
      <c r="AXX131"/>
      <c r="AXY131"/>
      <c r="AXZ131"/>
      <c r="AYA131"/>
      <c r="AYB131"/>
      <c r="AYC131"/>
      <c r="AYD131"/>
      <c r="AYE131"/>
      <c r="AYF131"/>
      <c r="AYG131"/>
      <c r="AYH131"/>
      <c r="AYI131"/>
      <c r="AYJ131"/>
      <c r="AYK131"/>
      <c r="AYL131"/>
      <c r="AYM131"/>
      <c r="AYN131"/>
      <c r="AYO131"/>
      <c r="AYP131"/>
      <c r="AYQ131"/>
      <c r="AYR131"/>
      <c r="AYS131"/>
      <c r="AYT131"/>
      <c r="AYU131"/>
      <c r="AYV131"/>
      <c r="AYW131"/>
      <c r="AYX131"/>
      <c r="AYY131"/>
      <c r="AYZ131"/>
      <c r="AZA131"/>
      <c r="AZB131"/>
      <c r="AZC131"/>
      <c r="AZD131"/>
      <c r="AZE131"/>
      <c r="AZF131"/>
      <c r="AZG131"/>
      <c r="AZH131"/>
      <c r="AZI131"/>
      <c r="AZJ131"/>
      <c r="AZK131"/>
      <c r="AZL131"/>
      <c r="AZM131"/>
      <c r="AZN131"/>
      <c r="AZO131"/>
      <c r="AZP131"/>
      <c r="AZQ131"/>
      <c r="AZR131"/>
      <c r="AZS131"/>
      <c r="AZT131"/>
      <c r="AZU131"/>
      <c r="AZV131"/>
      <c r="AZW131"/>
      <c r="AZX131"/>
      <c r="AZY131"/>
      <c r="AZZ131"/>
      <c r="BAA131"/>
      <c r="BAB131"/>
      <c r="BAC131"/>
      <c r="BAD131"/>
      <c r="BAE131"/>
      <c r="BAF131"/>
      <c r="BAG131"/>
      <c r="BAH131"/>
      <c r="BAI131"/>
      <c r="BAJ131"/>
      <c r="BAK131"/>
      <c r="BAL131"/>
      <c r="BAM131"/>
      <c r="BAN131"/>
      <c r="BAO131"/>
      <c r="BAP131"/>
      <c r="BAQ131"/>
      <c r="BAR131"/>
      <c r="BAS131"/>
      <c r="BAT131"/>
      <c r="BAU131"/>
      <c r="BAV131"/>
      <c r="BAW131"/>
      <c r="BAX131"/>
      <c r="BAY131"/>
      <c r="BAZ131"/>
      <c r="BBA131"/>
      <c r="BBB131"/>
      <c r="BBC131"/>
      <c r="BBD131"/>
      <c r="BBE131"/>
      <c r="BBF131"/>
      <c r="BBG131"/>
      <c r="BBH131"/>
      <c r="BBI131"/>
      <c r="BBJ131"/>
      <c r="BBK131"/>
      <c r="BBL131"/>
      <c r="BBM131"/>
      <c r="BBN131"/>
      <c r="BBO131"/>
      <c r="BBP131"/>
      <c r="BBQ131"/>
      <c r="BBR131"/>
      <c r="BBS131"/>
      <c r="BBT131"/>
      <c r="BBU131"/>
      <c r="BBV131"/>
      <c r="BBW131"/>
      <c r="BBX131"/>
      <c r="BBY131"/>
      <c r="BBZ131"/>
      <c r="BCA131"/>
      <c r="BCB131"/>
      <c r="BCC131"/>
      <c r="BCD131"/>
      <c r="BCE131"/>
      <c r="BCF131"/>
      <c r="BCG131"/>
      <c r="BCH131"/>
      <c r="BCI131"/>
      <c r="BCJ131"/>
      <c r="BCK131"/>
      <c r="BCL131"/>
      <c r="BCM131"/>
      <c r="BCN131"/>
      <c r="BCO131"/>
      <c r="BCP131"/>
      <c r="BCQ131"/>
      <c r="BCR131"/>
      <c r="BCS131"/>
      <c r="BCT131"/>
      <c r="BCU131"/>
      <c r="BCV131"/>
      <c r="BCW131"/>
      <c r="BCX131"/>
      <c r="BCY131"/>
      <c r="BCZ131"/>
      <c r="BDA131"/>
      <c r="BDB131"/>
      <c r="BDC131"/>
      <c r="BDD131"/>
      <c r="BDE131"/>
      <c r="BDF131"/>
      <c r="BDG131"/>
      <c r="BDH131"/>
      <c r="BDI131"/>
      <c r="BDJ131"/>
      <c r="BDK131"/>
      <c r="BDL131"/>
      <c r="BDM131"/>
      <c r="BDN131"/>
      <c r="BDO131"/>
      <c r="BDP131"/>
      <c r="BDQ131"/>
      <c r="BDR131"/>
      <c r="BDS131"/>
      <c r="BDT131"/>
      <c r="BDU131"/>
      <c r="BDV131"/>
      <c r="BDW131"/>
      <c r="BDX131"/>
      <c r="BDY131"/>
      <c r="BDZ131"/>
      <c r="BEA131"/>
      <c r="BEB131"/>
      <c r="BEC131"/>
      <c r="BED131"/>
      <c r="BEE131"/>
      <c r="BEF131"/>
      <c r="BEG131"/>
      <c r="BEH131"/>
      <c r="BEI131"/>
      <c r="BEJ131"/>
      <c r="BEK131"/>
      <c r="BEL131"/>
      <c r="BEM131"/>
      <c r="BEN131"/>
      <c r="BEO131"/>
      <c r="BEP131"/>
      <c r="BEQ131"/>
      <c r="BER131"/>
      <c r="BES131"/>
      <c r="BET131"/>
      <c r="BEU131"/>
      <c r="BEV131"/>
      <c r="BEW131"/>
      <c r="BEX131"/>
      <c r="BEY131"/>
      <c r="BEZ131"/>
      <c r="BFA131"/>
      <c r="BFB131"/>
      <c r="BFC131"/>
      <c r="BFD131"/>
      <c r="BFE131"/>
      <c r="BFF131"/>
      <c r="BFG131"/>
      <c r="BFH131"/>
      <c r="BFI131"/>
      <c r="BFJ131"/>
      <c r="BFK131"/>
      <c r="BFL131"/>
      <c r="BFM131"/>
      <c r="BFN131"/>
      <c r="BFO131"/>
      <c r="BFP131"/>
      <c r="BFQ131"/>
      <c r="BFR131"/>
      <c r="BFS131"/>
      <c r="BFT131"/>
      <c r="BFU131"/>
      <c r="BFV131"/>
      <c r="BFW131"/>
      <c r="BFX131"/>
      <c r="BFY131"/>
      <c r="BFZ131"/>
      <c r="BGA131"/>
      <c r="BGB131"/>
      <c r="BGC131"/>
      <c r="BGD131"/>
      <c r="BGE131"/>
      <c r="BGF131"/>
      <c r="BGG131"/>
      <c r="BGH131"/>
      <c r="BGI131"/>
      <c r="BGJ131"/>
      <c r="BGK131"/>
      <c r="BGL131"/>
      <c r="BGM131"/>
      <c r="BGN131"/>
      <c r="BGO131"/>
      <c r="BGP131"/>
      <c r="BGQ131"/>
      <c r="BGR131"/>
      <c r="BGS131"/>
      <c r="BGT131"/>
      <c r="BGU131"/>
      <c r="BGV131"/>
      <c r="BGW131"/>
      <c r="BGX131"/>
      <c r="BGY131"/>
      <c r="BGZ131"/>
      <c r="BHA131"/>
      <c r="BHB131"/>
      <c r="BHC131"/>
      <c r="BHD131"/>
      <c r="BHE131"/>
      <c r="BHF131"/>
      <c r="BHG131"/>
      <c r="BHH131"/>
      <c r="BHI131"/>
      <c r="BHJ131"/>
      <c r="BHK131"/>
      <c r="BHL131"/>
      <c r="BHM131"/>
      <c r="BHN131"/>
      <c r="BHO131"/>
      <c r="BHP131"/>
      <c r="BHQ131"/>
      <c r="BHR131"/>
      <c r="BHS131"/>
      <c r="BHT131"/>
      <c r="BHU131"/>
      <c r="BHV131"/>
      <c r="BHW131"/>
      <c r="BHX131"/>
      <c r="BHY131"/>
      <c r="BHZ131"/>
      <c r="BIA131"/>
      <c r="BIB131"/>
      <c r="BIC131"/>
      <c r="BID131"/>
      <c r="BIE131"/>
      <c r="BIF131"/>
      <c r="BIG131"/>
      <c r="BIH131"/>
      <c r="BII131"/>
      <c r="BIJ131"/>
      <c r="BIK131"/>
      <c r="BIL131"/>
      <c r="BIM131"/>
      <c r="BIN131"/>
      <c r="BIO131"/>
      <c r="BIP131"/>
      <c r="BIQ131"/>
      <c r="BIR131"/>
      <c r="BIS131"/>
      <c r="BIT131"/>
      <c r="BIU131"/>
      <c r="BIV131"/>
      <c r="BIW131"/>
      <c r="BIX131"/>
      <c r="BIY131"/>
      <c r="BIZ131"/>
      <c r="BJA131"/>
      <c r="BJB131"/>
      <c r="BJC131"/>
      <c r="BJD131"/>
      <c r="BJE131"/>
      <c r="BJF131"/>
      <c r="BJG131"/>
      <c r="BJH131"/>
      <c r="BJI131"/>
      <c r="BJJ131"/>
      <c r="BJK131"/>
      <c r="BJL131"/>
      <c r="BJM131"/>
      <c r="BJN131"/>
      <c r="BJO131"/>
      <c r="BJP131"/>
      <c r="BJQ131"/>
      <c r="BJR131"/>
      <c r="BJS131"/>
      <c r="BJT131"/>
      <c r="BJU131"/>
      <c r="BJV131"/>
      <c r="BJW131"/>
      <c r="BJX131"/>
      <c r="BJY131"/>
      <c r="BJZ131"/>
      <c r="BKA131"/>
      <c r="BKB131"/>
      <c r="BKC131"/>
      <c r="BKD131"/>
      <c r="BKE131"/>
      <c r="BKF131"/>
      <c r="BKG131"/>
      <c r="BKH131"/>
      <c r="BKI131"/>
      <c r="BKJ131"/>
      <c r="BKK131"/>
      <c r="BKL131"/>
      <c r="BKM131"/>
      <c r="BKN131"/>
      <c r="BKO131"/>
      <c r="BKP131"/>
      <c r="BKQ131"/>
      <c r="BKR131"/>
      <c r="BKS131"/>
      <c r="BKT131"/>
      <c r="BKU131"/>
      <c r="BKV131"/>
      <c r="BKW131"/>
      <c r="BKX131"/>
      <c r="BKY131"/>
      <c r="BKZ131"/>
      <c r="BLA131"/>
      <c r="BLB131"/>
      <c r="BLC131"/>
      <c r="BLD131"/>
      <c r="BLE131"/>
      <c r="BLF131"/>
      <c r="BLG131"/>
      <c r="BLH131"/>
      <c r="BLI131"/>
      <c r="BLJ131"/>
      <c r="BLK131"/>
      <c r="BLL131"/>
      <c r="BLM131"/>
      <c r="BLN131"/>
      <c r="BLO131"/>
      <c r="BLP131"/>
      <c r="BLQ131"/>
      <c r="BLR131"/>
      <c r="BLS131"/>
      <c r="BLT131"/>
      <c r="BLU131"/>
      <c r="BLV131"/>
      <c r="BLW131"/>
      <c r="BLX131"/>
      <c r="BLY131"/>
      <c r="BLZ131"/>
      <c r="BMA131"/>
      <c r="BMB131"/>
      <c r="BMC131"/>
      <c r="BMD131"/>
      <c r="BME131"/>
      <c r="BMF131"/>
      <c r="BMG131"/>
      <c r="BMH131"/>
      <c r="BMI131"/>
      <c r="BMJ131"/>
      <c r="BMK131"/>
      <c r="BML131"/>
      <c r="BMM131"/>
      <c r="BMN131"/>
      <c r="BMO131"/>
      <c r="BMP131"/>
      <c r="BMQ131"/>
      <c r="BMR131"/>
      <c r="BMS131"/>
      <c r="BMT131"/>
      <c r="BMU131"/>
      <c r="BMV131"/>
      <c r="BMW131"/>
      <c r="BMX131"/>
      <c r="BMY131"/>
      <c r="BMZ131"/>
      <c r="BNA131"/>
      <c r="BNB131"/>
      <c r="BNC131"/>
      <c r="BND131"/>
      <c r="BNE131"/>
      <c r="BNF131"/>
      <c r="BNG131"/>
      <c r="BNH131"/>
      <c r="BNI131"/>
      <c r="BNJ131"/>
      <c r="BNK131"/>
      <c r="BNL131"/>
      <c r="BNM131"/>
      <c r="BNN131"/>
      <c r="BNO131"/>
      <c r="BNP131"/>
      <c r="BNQ131"/>
      <c r="BNR131"/>
      <c r="BNS131"/>
      <c r="BNT131"/>
      <c r="BNU131"/>
      <c r="BNV131"/>
      <c r="BNW131"/>
      <c r="BNX131"/>
      <c r="BNY131"/>
      <c r="BNZ131"/>
      <c r="BOA131"/>
      <c r="BOB131"/>
      <c r="BOC131"/>
      <c r="BOD131"/>
      <c r="BOE131"/>
      <c r="BOF131"/>
      <c r="BOG131"/>
      <c r="BOH131"/>
      <c r="BOI131"/>
      <c r="BOJ131"/>
      <c r="BOK131"/>
      <c r="BOL131"/>
      <c r="BOM131"/>
      <c r="BON131"/>
      <c r="BOO131"/>
      <c r="BOP131"/>
      <c r="BOQ131"/>
      <c r="BOR131"/>
      <c r="BOS131"/>
      <c r="BOT131"/>
      <c r="BOU131"/>
      <c r="BOV131"/>
      <c r="BOW131"/>
      <c r="BOX131"/>
      <c r="BOY131"/>
      <c r="BOZ131"/>
      <c r="BPA131"/>
      <c r="BPB131"/>
      <c r="BPC131"/>
      <c r="BPD131"/>
      <c r="BPE131"/>
      <c r="BPF131"/>
      <c r="BPG131"/>
      <c r="BPH131"/>
      <c r="BPI131"/>
      <c r="BPJ131"/>
      <c r="BPK131"/>
      <c r="BPL131"/>
      <c r="BPM131"/>
      <c r="BPN131"/>
      <c r="BPO131"/>
      <c r="BPP131"/>
      <c r="BPQ131"/>
      <c r="BPR131"/>
      <c r="BPS131"/>
      <c r="BPT131"/>
      <c r="BPU131"/>
      <c r="BPV131"/>
      <c r="BPW131"/>
      <c r="BPX131"/>
      <c r="BPY131"/>
      <c r="BPZ131"/>
      <c r="BQA131"/>
      <c r="BQB131"/>
      <c r="BQC131"/>
      <c r="BQD131"/>
      <c r="BQE131"/>
      <c r="BQF131"/>
      <c r="BQG131"/>
      <c r="BQH131"/>
      <c r="BQI131"/>
      <c r="BQJ131"/>
      <c r="BQK131"/>
      <c r="BQL131"/>
      <c r="BQM131"/>
      <c r="BQN131"/>
      <c r="BQO131"/>
      <c r="BQP131"/>
      <c r="BQQ131"/>
      <c r="BQR131"/>
      <c r="BQS131"/>
      <c r="BQT131"/>
      <c r="BQU131"/>
      <c r="BQV131"/>
      <c r="BQW131"/>
      <c r="BQX131"/>
      <c r="BQY131"/>
      <c r="BQZ131"/>
      <c r="BRA131"/>
      <c r="BRB131"/>
      <c r="BRC131"/>
      <c r="BRD131"/>
      <c r="BRE131"/>
      <c r="BRF131"/>
      <c r="BRG131"/>
      <c r="BRH131"/>
      <c r="BRI131"/>
      <c r="BRJ131"/>
      <c r="BRK131"/>
      <c r="BRL131"/>
      <c r="BRM131"/>
      <c r="BRN131"/>
      <c r="BRO131"/>
      <c r="BRP131"/>
      <c r="BRQ131"/>
      <c r="BRR131"/>
      <c r="BRS131"/>
      <c r="BRT131"/>
      <c r="BRU131"/>
      <c r="BRV131"/>
      <c r="BRW131"/>
      <c r="BRX131"/>
      <c r="BRY131"/>
      <c r="BRZ131"/>
      <c r="BSA131"/>
      <c r="BSB131"/>
      <c r="BSC131"/>
      <c r="BSD131"/>
      <c r="BSE131"/>
      <c r="BSF131"/>
      <c r="BSG131"/>
      <c r="BSH131"/>
      <c r="BSI131"/>
      <c r="BSJ131"/>
      <c r="BSK131"/>
      <c r="BSL131"/>
      <c r="BSM131"/>
      <c r="BSN131"/>
      <c r="BSO131"/>
      <c r="BSP131"/>
      <c r="BSQ131"/>
      <c r="BSR131"/>
      <c r="BSS131"/>
      <c r="BST131"/>
      <c r="BSU131"/>
      <c r="BSV131"/>
      <c r="BSW131"/>
      <c r="BSX131"/>
      <c r="BSY131"/>
      <c r="BSZ131"/>
      <c r="BTA131"/>
      <c r="BTB131"/>
      <c r="BTC131"/>
      <c r="BTD131"/>
      <c r="BTE131"/>
      <c r="BTF131"/>
      <c r="BTG131"/>
      <c r="BTH131"/>
      <c r="BTI131"/>
      <c r="BTJ131"/>
      <c r="BTK131"/>
      <c r="BTL131"/>
      <c r="BTM131"/>
      <c r="BTN131"/>
      <c r="BTO131"/>
      <c r="BTP131"/>
      <c r="BTQ131"/>
      <c r="BTR131"/>
      <c r="BTS131"/>
      <c r="BTT131"/>
      <c r="BTU131"/>
      <c r="BTV131"/>
      <c r="BTW131"/>
      <c r="BTX131"/>
      <c r="BTY131"/>
      <c r="BTZ131"/>
      <c r="BUA131"/>
      <c r="BUB131"/>
      <c r="BUC131"/>
      <c r="BUD131"/>
      <c r="BUE131"/>
      <c r="BUF131"/>
      <c r="BUG131"/>
      <c r="BUH131"/>
      <c r="BUI131"/>
      <c r="BUJ131"/>
      <c r="BUK131"/>
      <c r="BUL131"/>
      <c r="BUM131"/>
      <c r="BUN131"/>
      <c r="BUO131"/>
      <c r="BUP131"/>
      <c r="BUQ131"/>
      <c r="BUR131"/>
      <c r="BUS131"/>
      <c r="BUT131"/>
      <c r="BUU131"/>
      <c r="BUV131"/>
      <c r="BUW131"/>
      <c r="BUX131"/>
      <c r="BUY131"/>
      <c r="BUZ131"/>
      <c r="BVA131"/>
      <c r="BVB131"/>
      <c r="BVC131"/>
      <c r="BVD131"/>
      <c r="BVE131"/>
      <c r="BVF131"/>
      <c r="BVG131"/>
      <c r="BVH131"/>
      <c r="BVI131"/>
      <c r="BVJ131"/>
      <c r="BVK131"/>
      <c r="BVL131"/>
      <c r="BVM131"/>
      <c r="BVN131"/>
      <c r="BVO131"/>
      <c r="BVP131"/>
      <c r="BVQ131"/>
      <c r="BVR131"/>
      <c r="BVS131"/>
      <c r="BVT131"/>
      <c r="BVU131"/>
      <c r="BVV131"/>
      <c r="BVW131"/>
      <c r="BVX131"/>
      <c r="BVY131"/>
      <c r="BVZ131"/>
      <c r="BWA131"/>
      <c r="BWB131"/>
      <c r="BWC131"/>
      <c r="BWD131"/>
      <c r="BWE131"/>
      <c r="BWF131"/>
      <c r="BWG131"/>
      <c r="BWH131"/>
      <c r="BWI131"/>
      <c r="BWJ131"/>
      <c r="BWK131"/>
      <c r="BWL131"/>
      <c r="BWM131"/>
      <c r="BWN131"/>
      <c r="BWO131"/>
      <c r="BWP131"/>
      <c r="BWQ131"/>
      <c r="BWR131"/>
      <c r="BWS131"/>
      <c r="BWT131"/>
      <c r="BWU131"/>
      <c r="BWV131"/>
      <c r="BWW131"/>
      <c r="BWX131"/>
      <c r="BWY131"/>
      <c r="BWZ131"/>
      <c r="BXA131"/>
      <c r="BXB131"/>
      <c r="BXC131"/>
      <c r="BXD131"/>
      <c r="BXE131"/>
      <c r="BXF131"/>
      <c r="BXG131"/>
      <c r="BXH131"/>
      <c r="BXI131"/>
      <c r="BXJ131"/>
      <c r="BXK131"/>
      <c r="BXL131"/>
      <c r="BXM131"/>
      <c r="BXN131"/>
      <c r="BXO131"/>
      <c r="BXP131"/>
      <c r="BXQ131"/>
      <c r="BXR131"/>
      <c r="BXS131"/>
      <c r="BXT131"/>
      <c r="BXU131"/>
      <c r="BXV131"/>
      <c r="BXW131"/>
      <c r="BXX131"/>
      <c r="BXY131"/>
      <c r="BXZ131"/>
      <c r="BYA131"/>
      <c r="BYB131"/>
      <c r="BYC131"/>
      <c r="BYD131"/>
      <c r="BYE131"/>
      <c r="BYF131"/>
      <c r="BYG131"/>
      <c r="BYH131"/>
      <c r="BYI131"/>
      <c r="BYJ131"/>
      <c r="BYK131"/>
      <c r="BYL131"/>
      <c r="BYM131"/>
      <c r="BYN131"/>
      <c r="BYO131"/>
      <c r="BYP131"/>
      <c r="BYQ131"/>
      <c r="BYR131"/>
      <c r="BYS131"/>
      <c r="BYT131"/>
      <c r="BYU131"/>
      <c r="BYV131"/>
      <c r="BYW131"/>
      <c r="BYX131"/>
      <c r="BYY131"/>
      <c r="BYZ131"/>
      <c r="BZA131"/>
      <c r="BZB131"/>
      <c r="BZC131"/>
      <c r="BZD131"/>
      <c r="BZE131"/>
      <c r="BZF131"/>
      <c r="BZG131"/>
      <c r="BZH131"/>
      <c r="BZI131"/>
      <c r="BZJ131"/>
      <c r="BZK131"/>
      <c r="BZL131"/>
      <c r="BZM131"/>
      <c r="BZN131"/>
      <c r="BZO131"/>
      <c r="BZP131"/>
      <c r="BZQ131"/>
      <c r="BZR131"/>
      <c r="BZS131"/>
      <c r="BZT131"/>
      <c r="BZU131"/>
      <c r="BZV131"/>
      <c r="BZW131"/>
      <c r="BZX131"/>
      <c r="BZY131"/>
      <c r="BZZ131"/>
      <c r="CAA131"/>
      <c r="CAB131"/>
      <c r="CAC131"/>
      <c r="CAD131"/>
      <c r="CAE131"/>
      <c r="CAF131"/>
      <c r="CAG131"/>
      <c r="CAH131"/>
      <c r="CAI131"/>
      <c r="CAJ131"/>
      <c r="CAK131"/>
      <c r="CAL131"/>
      <c r="CAM131"/>
      <c r="CAN131"/>
      <c r="CAO131"/>
      <c r="CAP131"/>
      <c r="CAQ131"/>
      <c r="CAR131"/>
      <c r="CAS131"/>
      <c r="CAT131"/>
      <c r="CAU131"/>
      <c r="CAV131"/>
      <c r="CAW131"/>
      <c r="CAX131"/>
      <c r="CAY131"/>
      <c r="CAZ131"/>
      <c r="CBA131"/>
      <c r="CBB131"/>
      <c r="CBC131"/>
      <c r="CBD131"/>
      <c r="CBE131"/>
      <c r="CBF131"/>
      <c r="CBG131"/>
      <c r="CBH131"/>
      <c r="CBI131"/>
      <c r="CBJ131"/>
      <c r="CBK131"/>
      <c r="CBL131"/>
      <c r="CBM131"/>
      <c r="CBN131"/>
      <c r="CBO131"/>
      <c r="CBP131"/>
      <c r="CBQ131"/>
      <c r="CBR131"/>
      <c r="CBS131"/>
      <c r="CBT131"/>
      <c r="CBU131"/>
      <c r="CBV131"/>
      <c r="CBW131"/>
      <c r="CBX131"/>
      <c r="CBY131"/>
      <c r="CBZ131"/>
      <c r="CCA131"/>
      <c r="CCB131"/>
      <c r="CCC131"/>
      <c r="CCD131"/>
      <c r="CCE131"/>
      <c r="CCF131"/>
      <c r="CCG131"/>
      <c r="CCH131"/>
      <c r="CCI131"/>
      <c r="CCJ131"/>
      <c r="CCK131"/>
      <c r="CCL131"/>
      <c r="CCM131"/>
      <c r="CCN131"/>
      <c r="CCO131"/>
      <c r="CCP131"/>
      <c r="CCQ131"/>
      <c r="CCR131"/>
      <c r="CCS131"/>
      <c r="CCT131"/>
      <c r="CCU131"/>
      <c r="CCV131"/>
      <c r="CCW131"/>
      <c r="CCX131"/>
      <c r="CCY131"/>
      <c r="CCZ131"/>
      <c r="CDA131"/>
      <c r="CDB131"/>
      <c r="CDC131"/>
      <c r="CDD131"/>
      <c r="CDE131"/>
      <c r="CDF131"/>
      <c r="CDG131"/>
      <c r="CDH131"/>
      <c r="CDI131"/>
      <c r="CDJ131"/>
      <c r="CDK131"/>
      <c r="CDL131"/>
      <c r="CDM131"/>
      <c r="CDN131"/>
      <c r="CDO131"/>
      <c r="CDP131"/>
      <c r="CDQ131"/>
      <c r="CDR131"/>
      <c r="CDS131"/>
      <c r="CDT131"/>
      <c r="CDU131"/>
      <c r="CDV131"/>
      <c r="CDW131"/>
      <c r="CDX131"/>
      <c r="CDY131"/>
      <c r="CDZ131"/>
      <c r="CEA131"/>
      <c r="CEB131"/>
      <c r="CEC131"/>
      <c r="CED131"/>
      <c r="CEE131"/>
      <c r="CEF131"/>
      <c r="CEG131"/>
      <c r="CEH131"/>
      <c r="CEI131"/>
      <c r="CEJ131"/>
      <c r="CEK131"/>
      <c r="CEL131"/>
      <c r="CEM131"/>
      <c r="CEN131"/>
      <c r="CEO131"/>
      <c r="CEP131"/>
      <c r="CEQ131"/>
      <c r="CER131"/>
      <c r="CES131"/>
      <c r="CET131"/>
      <c r="CEU131"/>
      <c r="CEV131"/>
      <c r="CEW131"/>
      <c r="CEX131"/>
      <c r="CEY131"/>
      <c r="CEZ131"/>
      <c r="CFA131"/>
      <c r="CFB131"/>
      <c r="CFC131"/>
      <c r="CFD131"/>
      <c r="CFE131"/>
      <c r="CFF131"/>
      <c r="CFG131"/>
      <c r="CFH131"/>
      <c r="CFI131"/>
      <c r="CFJ131"/>
      <c r="CFK131"/>
      <c r="CFL131"/>
      <c r="CFM131"/>
      <c r="CFN131"/>
      <c r="CFO131"/>
      <c r="CFP131"/>
      <c r="CFQ131"/>
      <c r="CFR131"/>
      <c r="CFS131"/>
      <c r="CFT131"/>
      <c r="CFU131"/>
      <c r="CFV131"/>
      <c r="CFW131"/>
      <c r="CFX131"/>
      <c r="CFY131"/>
      <c r="CFZ131"/>
      <c r="CGA131"/>
      <c r="CGB131"/>
      <c r="CGC131"/>
      <c r="CGD131"/>
      <c r="CGE131"/>
      <c r="CGF131"/>
      <c r="CGG131"/>
      <c r="CGH131"/>
      <c r="CGI131"/>
      <c r="CGJ131"/>
      <c r="CGK131"/>
      <c r="CGL131"/>
      <c r="CGM131"/>
      <c r="CGN131"/>
      <c r="CGO131"/>
      <c r="CGP131"/>
      <c r="CGQ131"/>
      <c r="CGR131"/>
      <c r="CGS131"/>
      <c r="CGT131"/>
      <c r="CGU131"/>
      <c r="CGV131"/>
      <c r="CGW131"/>
      <c r="CGX131"/>
      <c r="CGY131"/>
      <c r="CGZ131"/>
      <c r="CHA131"/>
      <c r="CHB131"/>
      <c r="CHC131"/>
      <c r="CHD131"/>
      <c r="CHE131"/>
      <c r="CHF131"/>
      <c r="CHG131"/>
      <c r="CHH131"/>
      <c r="CHI131"/>
      <c r="CHJ131"/>
      <c r="CHK131"/>
      <c r="CHL131"/>
      <c r="CHM131"/>
      <c r="CHN131"/>
      <c r="CHO131"/>
      <c r="CHP131"/>
      <c r="CHQ131"/>
      <c r="CHR131"/>
      <c r="CHS131"/>
      <c r="CHT131"/>
      <c r="CHU131"/>
      <c r="CHV131"/>
      <c r="CHW131"/>
      <c r="CHX131"/>
      <c r="CHY131"/>
      <c r="CHZ131"/>
      <c r="CIA131"/>
      <c r="CIB131"/>
      <c r="CIC131"/>
      <c r="CID131"/>
      <c r="CIE131"/>
      <c r="CIF131"/>
      <c r="CIG131"/>
      <c r="CIH131"/>
      <c r="CII131"/>
      <c r="CIJ131"/>
      <c r="CIK131"/>
      <c r="CIL131"/>
      <c r="CIM131"/>
      <c r="CIN131"/>
      <c r="CIO131"/>
      <c r="CIP131"/>
      <c r="CIQ131"/>
      <c r="CIR131"/>
      <c r="CIS131"/>
      <c r="CIT131"/>
      <c r="CIU131"/>
      <c r="CIV131"/>
      <c r="CIW131"/>
      <c r="CIX131"/>
      <c r="CIY131"/>
      <c r="CIZ131"/>
      <c r="CJA131"/>
      <c r="CJB131"/>
      <c r="CJC131"/>
      <c r="CJD131"/>
      <c r="CJE131"/>
      <c r="CJF131"/>
      <c r="CJG131"/>
      <c r="CJH131"/>
      <c r="CJI131"/>
      <c r="CJJ131"/>
      <c r="CJK131"/>
      <c r="CJL131"/>
      <c r="CJM131"/>
      <c r="CJN131"/>
      <c r="CJO131"/>
      <c r="CJP131"/>
      <c r="CJQ131"/>
      <c r="CJR131"/>
      <c r="CJS131"/>
      <c r="CJT131"/>
      <c r="CJU131"/>
      <c r="CJV131"/>
      <c r="CJW131"/>
      <c r="CJX131"/>
      <c r="CJY131"/>
      <c r="CJZ131"/>
      <c r="CKA131"/>
      <c r="CKB131"/>
      <c r="CKC131"/>
      <c r="CKD131"/>
      <c r="CKE131"/>
      <c r="CKF131"/>
      <c r="CKG131"/>
      <c r="CKH131"/>
      <c r="CKI131"/>
      <c r="CKJ131"/>
      <c r="CKK131"/>
      <c r="CKL131"/>
      <c r="CKM131"/>
      <c r="CKN131"/>
      <c r="CKO131"/>
      <c r="CKP131"/>
      <c r="CKQ131"/>
      <c r="CKR131"/>
      <c r="CKS131"/>
      <c r="CKT131"/>
      <c r="CKU131"/>
      <c r="CKV131"/>
      <c r="CKW131"/>
      <c r="CKX131"/>
      <c r="CKY131"/>
      <c r="CKZ131"/>
      <c r="CLA131"/>
      <c r="CLB131"/>
      <c r="CLC131"/>
      <c r="CLD131"/>
      <c r="CLE131"/>
      <c r="CLF131"/>
      <c r="CLG131"/>
      <c r="CLH131"/>
      <c r="CLI131"/>
      <c r="CLJ131"/>
      <c r="CLK131"/>
      <c r="CLL131"/>
      <c r="CLM131"/>
      <c r="CLN131"/>
      <c r="CLO131"/>
      <c r="CLP131"/>
      <c r="CLQ131"/>
      <c r="CLR131"/>
      <c r="CLS131"/>
      <c r="CLT131"/>
      <c r="CLU131"/>
      <c r="CLV131"/>
      <c r="CLW131"/>
      <c r="CLX131"/>
      <c r="CLY131"/>
      <c r="CLZ131"/>
      <c r="CMA131"/>
      <c r="CMB131"/>
      <c r="CMC131"/>
      <c r="CMD131"/>
      <c r="CME131"/>
      <c r="CMF131"/>
      <c r="CMG131"/>
      <c r="CMH131"/>
      <c r="CMI131"/>
      <c r="CMJ131"/>
      <c r="CMK131"/>
      <c r="CML131"/>
      <c r="CMM131"/>
      <c r="CMN131"/>
      <c r="CMO131"/>
      <c r="CMP131"/>
      <c r="CMQ131"/>
      <c r="CMR131"/>
      <c r="CMS131"/>
      <c r="CMT131"/>
      <c r="CMU131"/>
      <c r="CMV131"/>
      <c r="CMW131"/>
      <c r="CMX131"/>
      <c r="CMY131"/>
      <c r="CMZ131"/>
      <c r="CNA131"/>
      <c r="CNB131"/>
      <c r="CNC131"/>
      <c r="CND131"/>
      <c r="CNE131"/>
      <c r="CNF131"/>
      <c r="CNG131"/>
      <c r="CNH131"/>
      <c r="CNI131"/>
      <c r="CNJ131"/>
      <c r="CNK131"/>
      <c r="CNL131"/>
      <c r="CNM131"/>
      <c r="CNN131"/>
      <c r="CNO131"/>
      <c r="CNP131"/>
      <c r="CNQ131"/>
      <c r="CNR131"/>
      <c r="CNS131"/>
      <c r="CNT131"/>
      <c r="CNU131"/>
      <c r="CNV131"/>
      <c r="CNW131"/>
      <c r="CNX131"/>
      <c r="CNY131"/>
      <c r="CNZ131"/>
      <c r="COA131"/>
      <c r="COB131"/>
      <c r="COC131"/>
      <c r="COD131"/>
      <c r="COE131"/>
      <c r="COF131"/>
      <c r="COG131"/>
      <c r="COH131"/>
      <c r="COI131"/>
      <c r="COJ131"/>
      <c r="COK131"/>
      <c r="COL131"/>
      <c r="COM131"/>
      <c r="CON131"/>
      <c r="COO131"/>
      <c r="COP131"/>
      <c r="COQ131"/>
      <c r="COR131"/>
      <c r="COS131"/>
      <c r="COT131"/>
      <c r="COU131"/>
      <c r="COV131"/>
      <c r="COW131"/>
      <c r="COX131"/>
      <c r="COY131"/>
      <c r="COZ131"/>
      <c r="CPA131"/>
      <c r="CPB131"/>
      <c r="CPC131"/>
      <c r="CPD131"/>
      <c r="CPE131"/>
      <c r="CPF131"/>
      <c r="CPG131"/>
      <c r="CPH131"/>
      <c r="CPI131"/>
      <c r="CPJ131"/>
      <c r="CPK131"/>
      <c r="CPL131"/>
      <c r="CPM131"/>
      <c r="CPN131"/>
      <c r="CPO131"/>
      <c r="CPP131"/>
      <c r="CPQ131"/>
      <c r="CPR131"/>
      <c r="CPS131"/>
      <c r="CPT131"/>
      <c r="CPU131"/>
      <c r="CPV131"/>
      <c r="CPW131"/>
      <c r="CPX131"/>
      <c r="CPY131"/>
      <c r="CPZ131"/>
      <c r="CQA131"/>
      <c r="CQB131"/>
      <c r="CQC131"/>
      <c r="CQD131"/>
      <c r="CQE131"/>
      <c r="CQF131"/>
      <c r="CQG131"/>
      <c r="CQH131"/>
      <c r="CQI131"/>
      <c r="CQJ131"/>
      <c r="CQK131"/>
      <c r="CQL131"/>
      <c r="CQM131"/>
      <c r="CQN131"/>
      <c r="CQO131"/>
      <c r="CQP131"/>
      <c r="CQQ131"/>
      <c r="CQR131"/>
      <c r="CQS131"/>
      <c r="CQT131"/>
      <c r="CQU131"/>
      <c r="CQV131"/>
      <c r="CQW131"/>
      <c r="CQX131"/>
      <c r="CQY131"/>
      <c r="CQZ131"/>
      <c r="CRA131"/>
      <c r="CRB131"/>
      <c r="CRC131"/>
      <c r="CRD131"/>
      <c r="CRE131"/>
      <c r="CRF131"/>
      <c r="CRG131"/>
      <c r="CRH131"/>
      <c r="CRI131"/>
      <c r="CRJ131"/>
      <c r="CRK131"/>
      <c r="CRL131"/>
      <c r="CRM131"/>
      <c r="CRN131"/>
      <c r="CRO131"/>
      <c r="CRP131"/>
      <c r="CRQ131"/>
      <c r="CRR131"/>
      <c r="CRS131"/>
      <c r="CRT131"/>
      <c r="CRU131"/>
      <c r="CRV131"/>
      <c r="CRW131"/>
      <c r="CRX131"/>
      <c r="CRY131"/>
      <c r="CRZ131"/>
      <c r="CSA131"/>
      <c r="CSB131"/>
      <c r="CSC131"/>
      <c r="CSD131"/>
      <c r="CSE131"/>
      <c r="CSF131"/>
      <c r="CSG131"/>
      <c r="CSH131"/>
      <c r="CSI131"/>
      <c r="CSJ131"/>
      <c r="CSK131"/>
      <c r="CSL131"/>
      <c r="CSM131"/>
      <c r="CSN131"/>
      <c r="CSO131"/>
      <c r="CSP131"/>
      <c r="CSQ131"/>
      <c r="CSR131"/>
      <c r="CSS131"/>
      <c r="CST131"/>
      <c r="CSU131"/>
      <c r="CSV131"/>
      <c r="CSW131"/>
      <c r="CSX131"/>
      <c r="CSY131"/>
      <c r="CSZ131"/>
      <c r="CTA131"/>
      <c r="CTB131"/>
      <c r="CTC131"/>
      <c r="CTD131"/>
      <c r="CTE131"/>
      <c r="CTF131"/>
      <c r="CTG131"/>
      <c r="CTH131"/>
      <c r="CTI131"/>
      <c r="CTJ131"/>
      <c r="CTK131"/>
      <c r="CTL131"/>
      <c r="CTM131"/>
      <c r="CTN131"/>
      <c r="CTO131"/>
      <c r="CTP131"/>
      <c r="CTQ131"/>
      <c r="CTR131"/>
      <c r="CTS131"/>
      <c r="CTT131"/>
      <c r="CTU131"/>
      <c r="CTV131"/>
      <c r="CTW131"/>
      <c r="CTX131"/>
      <c r="CTY131"/>
      <c r="CTZ131"/>
      <c r="CUA131"/>
      <c r="CUB131"/>
      <c r="CUC131"/>
      <c r="CUD131"/>
      <c r="CUE131"/>
      <c r="CUF131"/>
      <c r="CUG131"/>
      <c r="CUH131"/>
      <c r="CUI131"/>
      <c r="CUJ131"/>
      <c r="CUK131"/>
      <c r="CUL131"/>
      <c r="CUM131"/>
      <c r="CUN131"/>
      <c r="CUO131"/>
      <c r="CUP131"/>
      <c r="CUQ131"/>
      <c r="CUR131"/>
      <c r="CUS131"/>
      <c r="CUT131"/>
      <c r="CUU131"/>
      <c r="CUV131"/>
      <c r="CUW131"/>
      <c r="CUX131"/>
      <c r="CUY131"/>
      <c r="CUZ131"/>
      <c r="CVA131"/>
      <c r="CVB131"/>
      <c r="CVC131"/>
      <c r="CVD131"/>
      <c r="CVE131"/>
      <c r="CVF131"/>
      <c r="CVG131"/>
      <c r="CVH131"/>
      <c r="CVI131"/>
      <c r="CVJ131"/>
      <c r="CVK131"/>
      <c r="CVL131"/>
      <c r="CVM131"/>
      <c r="CVN131"/>
      <c r="CVO131"/>
      <c r="CVP131"/>
      <c r="CVQ131"/>
      <c r="CVR131"/>
      <c r="CVS131"/>
      <c r="CVT131"/>
      <c r="CVU131"/>
      <c r="CVV131"/>
      <c r="CVW131"/>
      <c r="CVX131"/>
      <c r="CVY131"/>
      <c r="CVZ131"/>
      <c r="CWA131"/>
      <c r="CWB131"/>
      <c r="CWC131"/>
      <c r="CWD131"/>
      <c r="CWE131"/>
      <c r="CWF131"/>
      <c r="CWG131"/>
      <c r="CWH131"/>
      <c r="CWI131"/>
      <c r="CWJ131"/>
      <c r="CWK131"/>
      <c r="CWL131"/>
      <c r="CWM131"/>
      <c r="CWN131"/>
      <c r="CWO131"/>
      <c r="CWP131"/>
      <c r="CWQ131"/>
      <c r="CWR131"/>
      <c r="CWS131"/>
      <c r="CWT131"/>
      <c r="CWU131"/>
      <c r="CWV131"/>
      <c r="CWW131"/>
      <c r="CWX131"/>
      <c r="CWY131"/>
      <c r="CWZ131"/>
      <c r="CXA131"/>
      <c r="CXB131"/>
      <c r="CXC131"/>
      <c r="CXD131"/>
      <c r="CXE131"/>
      <c r="CXF131"/>
      <c r="CXG131"/>
      <c r="CXH131"/>
      <c r="CXI131"/>
      <c r="CXJ131"/>
      <c r="CXK131"/>
      <c r="CXL131"/>
      <c r="CXM131"/>
      <c r="CXN131"/>
      <c r="CXO131"/>
      <c r="CXP131"/>
      <c r="CXQ131"/>
      <c r="CXR131"/>
      <c r="CXS131"/>
      <c r="CXT131"/>
      <c r="CXU131"/>
      <c r="CXV131"/>
      <c r="CXW131"/>
      <c r="CXX131"/>
      <c r="CXY131"/>
      <c r="CXZ131"/>
      <c r="CYA131"/>
      <c r="CYB131"/>
      <c r="CYC131"/>
      <c r="CYD131"/>
      <c r="CYE131"/>
      <c r="CYF131"/>
      <c r="CYG131"/>
      <c r="CYH131"/>
      <c r="CYI131"/>
      <c r="CYJ131"/>
      <c r="CYK131"/>
      <c r="CYL131"/>
      <c r="CYM131"/>
      <c r="CYN131"/>
      <c r="CYO131"/>
      <c r="CYP131"/>
      <c r="CYQ131"/>
      <c r="CYR131"/>
      <c r="CYS131"/>
      <c r="CYT131"/>
      <c r="CYU131"/>
      <c r="CYV131"/>
      <c r="CYW131"/>
      <c r="CYX131"/>
      <c r="CYY131"/>
      <c r="CYZ131"/>
      <c r="CZA131"/>
      <c r="CZB131"/>
      <c r="CZC131"/>
      <c r="CZD131"/>
      <c r="CZE131"/>
      <c r="CZF131"/>
      <c r="CZG131"/>
      <c r="CZH131"/>
      <c r="CZI131"/>
      <c r="CZJ131"/>
      <c r="CZK131"/>
      <c r="CZL131"/>
      <c r="CZM131"/>
      <c r="CZN131"/>
      <c r="CZO131"/>
      <c r="CZP131"/>
      <c r="CZQ131"/>
      <c r="CZR131"/>
      <c r="CZS131"/>
      <c r="CZT131"/>
      <c r="CZU131"/>
      <c r="CZV131"/>
      <c r="CZW131"/>
      <c r="CZX131"/>
      <c r="CZY131"/>
      <c r="CZZ131"/>
      <c r="DAA131"/>
      <c r="DAB131"/>
      <c r="DAC131"/>
      <c r="DAD131"/>
      <c r="DAE131"/>
      <c r="DAF131"/>
      <c r="DAG131"/>
      <c r="DAH131"/>
      <c r="DAI131"/>
      <c r="DAJ131"/>
      <c r="DAK131"/>
      <c r="DAL131"/>
      <c r="DAM131"/>
      <c r="DAN131"/>
      <c r="DAO131"/>
      <c r="DAP131"/>
      <c r="DAQ131"/>
      <c r="DAR131"/>
      <c r="DAS131"/>
      <c r="DAT131"/>
      <c r="DAU131"/>
      <c r="DAV131"/>
      <c r="DAW131"/>
      <c r="DAX131"/>
      <c r="DAY131"/>
      <c r="DAZ131"/>
      <c r="DBA131"/>
      <c r="DBB131"/>
      <c r="DBC131"/>
      <c r="DBD131"/>
      <c r="DBE131"/>
      <c r="DBF131"/>
      <c r="DBG131"/>
      <c r="DBH131"/>
      <c r="DBI131"/>
      <c r="DBJ131"/>
      <c r="DBK131"/>
      <c r="DBL131"/>
      <c r="DBM131"/>
      <c r="DBN131"/>
      <c r="DBO131"/>
      <c r="DBP131"/>
      <c r="DBQ131"/>
      <c r="DBR131"/>
      <c r="DBS131"/>
      <c r="DBT131"/>
      <c r="DBU131"/>
      <c r="DBV131"/>
      <c r="DBW131"/>
      <c r="DBX131"/>
      <c r="DBY131"/>
      <c r="DBZ131"/>
      <c r="DCA131"/>
      <c r="DCB131"/>
      <c r="DCC131"/>
      <c r="DCD131"/>
      <c r="DCE131"/>
      <c r="DCF131"/>
      <c r="DCG131"/>
      <c r="DCH131"/>
      <c r="DCI131"/>
      <c r="DCJ131"/>
      <c r="DCK131"/>
      <c r="DCL131"/>
      <c r="DCM131"/>
      <c r="DCN131"/>
      <c r="DCO131"/>
      <c r="DCP131"/>
      <c r="DCQ131"/>
      <c r="DCR131"/>
      <c r="DCS131"/>
      <c r="DCT131"/>
      <c r="DCU131"/>
      <c r="DCV131"/>
      <c r="DCW131"/>
      <c r="DCX131"/>
      <c r="DCY131"/>
      <c r="DCZ131"/>
      <c r="DDA131"/>
      <c r="DDB131"/>
      <c r="DDC131"/>
      <c r="DDD131"/>
      <c r="DDE131"/>
      <c r="DDF131"/>
      <c r="DDG131"/>
      <c r="DDH131"/>
      <c r="DDI131"/>
      <c r="DDJ131"/>
      <c r="DDK131"/>
      <c r="DDL131"/>
      <c r="DDM131"/>
      <c r="DDN131"/>
      <c r="DDO131"/>
      <c r="DDP131"/>
      <c r="DDQ131"/>
      <c r="DDR131"/>
      <c r="DDS131"/>
      <c r="DDT131"/>
      <c r="DDU131"/>
      <c r="DDV131"/>
      <c r="DDW131"/>
      <c r="DDX131"/>
      <c r="DDY131"/>
      <c r="DDZ131"/>
      <c r="DEA131"/>
      <c r="DEB131"/>
      <c r="DEC131"/>
      <c r="DED131"/>
      <c r="DEE131"/>
      <c r="DEF131"/>
      <c r="DEG131"/>
      <c r="DEH131"/>
      <c r="DEI131"/>
      <c r="DEJ131"/>
      <c r="DEK131"/>
      <c r="DEL131"/>
      <c r="DEM131"/>
      <c r="DEN131"/>
      <c r="DEO131"/>
      <c r="DEP131"/>
      <c r="DEQ131"/>
      <c r="DER131"/>
      <c r="DES131"/>
      <c r="DET131"/>
      <c r="DEU131"/>
      <c r="DEV131"/>
      <c r="DEW131"/>
      <c r="DEX131"/>
      <c r="DEY131"/>
      <c r="DEZ131"/>
      <c r="DFA131"/>
      <c r="DFB131"/>
      <c r="DFC131"/>
      <c r="DFD131"/>
      <c r="DFE131"/>
      <c r="DFF131"/>
      <c r="DFG131"/>
      <c r="DFH131"/>
      <c r="DFI131"/>
      <c r="DFJ131"/>
      <c r="DFK131"/>
      <c r="DFL131"/>
      <c r="DFM131"/>
      <c r="DFN131"/>
      <c r="DFO131"/>
      <c r="DFP131"/>
      <c r="DFQ131"/>
      <c r="DFR131"/>
      <c r="DFS131"/>
      <c r="DFT131"/>
      <c r="DFU131"/>
      <c r="DFV131"/>
      <c r="DFW131"/>
      <c r="DFX131"/>
      <c r="DFY131"/>
      <c r="DFZ131"/>
      <c r="DGA131"/>
      <c r="DGB131"/>
      <c r="DGC131"/>
      <c r="DGD131"/>
      <c r="DGE131"/>
      <c r="DGF131"/>
      <c r="DGG131"/>
      <c r="DGH131"/>
      <c r="DGI131"/>
      <c r="DGJ131"/>
      <c r="DGK131"/>
      <c r="DGL131"/>
      <c r="DGM131"/>
      <c r="DGN131"/>
      <c r="DGO131"/>
      <c r="DGP131"/>
      <c r="DGQ131"/>
      <c r="DGR131"/>
      <c r="DGS131"/>
      <c r="DGT131"/>
      <c r="DGU131"/>
      <c r="DGV131"/>
      <c r="DGW131"/>
      <c r="DGX131"/>
      <c r="DGY131"/>
      <c r="DGZ131"/>
      <c r="DHA131"/>
      <c r="DHB131"/>
      <c r="DHC131"/>
      <c r="DHD131"/>
      <c r="DHE131"/>
      <c r="DHF131"/>
      <c r="DHG131"/>
      <c r="DHH131"/>
      <c r="DHI131"/>
      <c r="DHJ131"/>
      <c r="DHK131"/>
      <c r="DHL131"/>
      <c r="DHM131"/>
      <c r="DHN131"/>
      <c r="DHO131"/>
      <c r="DHP131"/>
      <c r="DHQ131"/>
      <c r="DHR131"/>
      <c r="DHS131"/>
      <c r="DHT131"/>
      <c r="DHU131"/>
      <c r="DHV131"/>
      <c r="DHW131"/>
      <c r="DHX131"/>
      <c r="DHY131"/>
      <c r="DHZ131"/>
      <c r="DIA131"/>
      <c r="DIB131"/>
      <c r="DIC131"/>
      <c r="DID131"/>
      <c r="DIE131"/>
      <c r="DIF131"/>
      <c r="DIG131"/>
      <c r="DIH131"/>
      <c r="DII131"/>
      <c r="DIJ131"/>
      <c r="DIK131"/>
      <c r="DIL131"/>
      <c r="DIM131"/>
      <c r="DIN131"/>
      <c r="DIO131"/>
      <c r="DIP131"/>
      <c r="DIQ131"/>
      <c r="DIR131"/>
      <c r="DIS131"/>
      <c r="DIT131"/>
      <c r="DIU131"/>
      <c r="DIV131"/>
      <c r="DIW131"/>
      <c r="DIX131"/>
      <c r="DIY131"/>
      <c r="DIZ131"/>
      <c r="DJA131"/>
      <c r="DJB131"/>
      <c r="DJC131"/>
      <c r="DJD131"/>
      <c r="DJE131"/>
      <c r="DJF131"/>
      <c r="DJG131"/>
      <c r="DJH131"/>
      <c r="DJI131"/>
      <c r="DJJ131"/>
      <c r="DJK131"/>
      <c r="DJL131"/>
      <c r="DJM131"/>
      <c r="DJN131"/>
      <c r="DJO131"/>
      <c r="DJP131"/>
      <c r="DJQ131"/>
      <c r="DJR131"/>
      <c r="DJS131"/>
      <c r="DJT131"/>
      <c r="DJU131"/>
      <c r="DJV131"/>
      <c r="DJW131"/>
      <c r="DJX131"/>
      <c r="DJY131"/>
      <c r="DJZ131"/>
      <c r="DKA131"/>
      <c r="DKB131"/>
      <c r="DKC131"/>
      <c r="DKD131"/>
      <c r="DKE131"/>
      <c r="DKF131"/>
      <c r="DKG131"/>
      <c r="DKH131"/>
      <c r="DKI131"/>
      <c r="DKJ131"/>
      <c r="DKK131"/>
      <c r="DKL131"/>
      <c r="DKM131"/>
      <c r="DKN131"/>
      <c r="DKO131"/>
      <c r="DKP131"/>
      <c r="DKQ131"/>
      <c r="DKR131"/>
      <c r="DKS131"/>
      <c r="DKT131"/>
      <c r="DKU131"/>
      <c r="DKV131"/>
      <c r="DKW131"/>
      <c r="DKX131"/>
      <c r="DKY131"/>
      <c r="DKZ131"/>
      <c r="DLA131"/>
      <c r="DLB131"/>
      <c r="DLC131"/>
      <c r="DLD131"/>
      <c r="DLE131"/>
      <c r="DLF131"/>
      <c r="DLG131"/>
      <c r="DLH131"/>
      <c r="DLI131"/>
      <c r="DLJ131"/>
      <c r="DLK131"/>
      <c r="DLL131"/>
      <c r="DLM131"/>
      <c r="DLN131"/>
      <c r="DLO131"/>
      <c r="DLP131"/>
      <c r="DLQ131"/>
      <c r="DLR131"/>
      <c r="DLS131"/>
      <c r="DLT131"/>
      <c r="DLU131"/>
      <c r="DLV131"/>
      <c r="DLW131"/>
      <c r="DLX131"/>
      <c r="DLY131"/>
      <c r="DLZ131"/>
      <c r="DMA131"/>
      <c r="DMB131"/>
      <c r="DMC131"/>
      <c r="DMD131"/>
      <c r="DME131"/>
      <c r="DMF131"/>
      <c r="DMG131"/>
      <c r="DMH131"/>
      <c r="DMI131"/>
      <c r="DMJ131"/>
      <c r="DMK131"/>
      <c r="DML131"/>
      <c r="DMM131"/>
      <c r="DMN131"/>
      <c r="DMO131"/>
      <c r="DMP131"/>
      <c r="DMQ131"/>
      <c r="DMR131"/>
      <c r="DMS131"/>
      <c r="DMT131"/>
      <c r="DMU131"/>
      <c r="DMV131"/>
      <c r="DMW131"/>
      <c r="DMX131"/>
      <c r="DMY131"/>
      <c r="DMZ131"/>
      <c r="DNA131"/>
      <c r="DNB131"/>
      <c r="DNC131"/>
      <c r="DND131"/>
      <c r="DNE131"/>
      <c r="DNF131"/>
      <c r="DNG131"/>
      <c r="DNH131"/>
      <c r="DNI131"/>
      <c r="DNJ131"/>
      <c r="DNK131"/>
      <c r="DNL131"/>
      <c r="DNM131"/>
      <c r="DNN131"/>
      <c r="DNO131"/>
      <c r="DNP131"/>
      <c r="DNQ131"/>
      <c r="DNR131"/>
      <c r="DNS131"/>
      <c r="DNT131"/>
      <c r="DNU131"/>
      <c r="DNV131"/>
      <c r="DNW131"/>
      <c r="DNX131"/>
      <c r="DNY131"/>
      <c r="DNZ131"/>
      <c r="DOA131"/>
      <c r="DOB131"/>
      <c r="DOC131"/>
      <c r="DOD131"/>
      <c r="DOE131"/>
      <c r="DOF131"/>
      <c r="DOG131"/>
      <c r="DOH131"/>
      <c r="DOI131"/>
      <c r="DOJ131"/>
      <c r="DOK131"/>
      <c r="DOL131"/>
      <c r="DOM131"/>
      <c r="DON131"/>
      <c r="DOO131"/>
      <c r="DOP131"/>
      <c r="DOQ131"/>
      <c r="DOR131"/>
      <c r="DOS131"/>
      <c r="DOT131"/>
      <c r="DOU131"/>
      <c r="DOV131"/>
      <c r="DOW131"/>
      <c r="DOX131"/>
      <c r="DOY131"/>
      <c r="DOZ131"/>
      <c r="DPA131"/>
      <c r="DPB131"/>
      <c r="DPC131"/>
      <c r="DPD131"/>
      <c r="DPE131"/>
      <c r="DPF131"/>
      <c r="DPG131"/>
      <c r="DPH131"/>
      <c r="DPI131"/>
      <c r="DPJ131"/>
      <c r="DPK131"/>
      <c r="DPL131"/>
      <c r="DPM131"/>
      <c r="DPN131"/>
      <c r="DPO131"/>
      <c r="DPP131"/>
      <c r="DPQ131"/>
      <c r="DPR131"/>
      <c r="DPS131"/>
      <c r="DPT131"/>
      <c r="DPU131"/>
      <c r="DPV131"/>
      <c r="DPW131"/>
      <c r="DPX131"/>
      <c r="DPY131"/>
      <c r="DPZ131"/>
      <c r="DQA131"/>
      <c r="DQB131"/>
      <c r="DQC131"/>
      <c r="DQD131"/>
      <c r="DQE131"/>
      <c r="DQF131"/>
      <c r="DQG131"/>
      <c r="DQH131"/>
      <c r="DQI131"/>
      <c r="DQJ131"/>
      <c r="DQK131"/>
      <c r="DQL131"/>
      <c r="DQM131"/>
      <c r="DQN131"/>
      <c r="DQO131"/>
      <c r="DQP131"/>
      <c r="DQQ131"/>
      <c r="DQR131"/>
      <c r="DQS131"/>
      <c r="DQT131"/>
      <c r="DQU131"/>
      <c r="DQV131"/>
      <c r="DQW131"/>
      <c r="DQX131"/>
      <c r="DQY131"/>
      <c r="DQZ131"/>
      <c r="DRA131"/>
      <c r="DRB131"/>
      <c r="DRC131"/>
      <c r="DRD131"/>
      <c r="DRE131"/>
      <c r="DRF131"/>
      <c r="DRG131"/>
      <c r="DRH131"/>
      <c r="DRI131"/>
      <c r="DRJ131"/>
      <c r="DRK131"/>
      <c r="DRL131"/>
      <c r="DRM131"/>
      <c r="DRN131"/>
      <c r="DRO131"/>
      <c r="DRP131"/>
      <c r="DRQ131"/>
      <c r="DRR131"/>
      <c r="DRS131"/>
      <c r="DRT131"/>
      <c r="DRU131"/>
      <c r="DRV131"/>
      <c r="DRW131"/>
      <c r="DRX131"/>
      <c r="DRY131"/>
      <c r="DRZ131"/>
      <c r="DSA131"/>
      <c r="DSB131"/>
      <c r="DSC131"/>
      <c r="DSD131"/>
      <c r="DSE131"/>
      <c r="DSF131"/>
      <c r="DSG131"/>
      <c r="DSH131"/>
      <c r="DSI131"/>
      <c r="DSJ131"/>
      <c r="DSK131"/>
      <c r="DSL131"/>
      <c r="DSM131"/>
      <c r="DSN131"/>
      <c r="DSO131"/>
      <c r="DSP131"/>
      <c r="DSQ131"/>
      <c r="DSR131"/>
      <c r="DSS131"/>
      <c r="DST131"/>
      <c r="DSU131"/>
      <c r="DSV131"/>
      <c r="DSW131"/>
      <c r="DSX131"/>
      <c r="DSY131"/>
      <c r="DSZ131"/>
      <c r="DTA131"/>
      <c r="DTB131"/>
      <c r="DTC131"/>
      <c r="DTD131"/>
      <c r="DTE131"/>
      <c r="DTF131"/>
      <c r="DTG131"/>
      <c r="DTH131"/>
      <c r="DTI131"/>
      <c r="DTJ131"/>
      <c r="DTK131"/>
      <c r="DTL131"/>
      <c r="DTM131"/>
      <c r="DTN131"/>
      <c r="DTO131"/>
      <c r="DTP131"/>
      <c r="DTQ131"/>
      <c r="DTR131"/>
      <c r="DTS131"/>
      <c r="DTT131"/>
      <c r="DTU131"/>
      <c r="DTV131"/>
      <c r="DTW131"/>
      <c r="DTX131"/>
      <c r="DTY131"/>
      <c r="DTZ131"/>
      <c r="DUA131"/>
      <c r="DUB131"/>
      <c r="DUC131"/>
      <c r="DUD131"/>
      <c r="DUE131"/>
      <c r="DUF131"/>
      <c r="DUG131"/>
      <c r="DUH131"/>
      <c r="DUI131"/>
      <c r="DUJ131"/>
      <c r="DUK131"/>
      <c r="DUL131"/>
      <c r="DUM131"/>
      <c r="DUN131"/>
      <c r="DUO131"/>
      <c r="DUP131"/>
      <c r="DUQ131"/>
      <c r="DUR131"/>
      <c r="DUS131"/>
      <c r="DUT131"/>
      <c r="DUU131"/>
      <c r="DUV131"/>
      <c r="DUW131"/>
      <c r="DUX131"/>
      <c r="DUY131"/>
      <c r="DUZ131"/>
      <c r="DVA131"/>
      <c r="DVB131"/>
      <c r="DVC131"/>
      <c r="DVD131"/>
      <c r="DVE131"/>
      <c r="DVF131"/>
      <c r="DVG131"/>
      <c r="DVH131"/>
      <c r="DVI131"/>
      <c r="DVJ131"/>
      <c r="DVK131"/>
      <c r="DVL131"/>
      <c r="DVM131"/>
      <c r="DVN131"/>
      <c r="DVO131"/>
      <c r="DVP131"/>
      <c r="DVQ131"/>
      <c r="DVR131"/>
      <c r="DVS131"/>
      <c r="DVT131"/>
      <c r="DVU131"/>
      <c r="DVV131"/>
      <c r="DVW131"/>
      <c r="DVX131"/>
      <c r="DVY131"/>
      <c r="DVZ131"/>
      <c r="DWA131"/>
      <c r="DWB131"/>
      <c r="DWC131"/>
      <c r="DWD131"/>
      <c r="DWE131"/>
      <c r="DWF131"/>
      <c r="DWG131"/>
      <c r="DWH131"/>
      <c r="DWI131"/>
      <c r="DWJ131"/>
      <c r="DWK131"/>
      <c r="DWL131"/>
      <c r="DWM131"/>
      <c r="DWN131"/>
      <c r="DWO131"/>
      <c r="DWP131"/>
      <c r="DWQ131"/>
      <c r="DWR131"/>
      <c r="DWS131"/>
      <c r="DWT131"/>
      <c r="DWU131"/>
      <c r="DWV131"/>
      <c r="DWW131"/>
      <c r="DWX131"/>
      <c r="DWY131"/>
      <c r="DWZ131"/>
      <c r="DXA131"/>
      <c r="DXB131"/>
      <c r="DXC131"/>
      <c r="DXD131"/>
      <c r="DXE131"/>
      <c r="DXF131"/>
      <c r="DXG131"/>
      <c r="DXH131"/>
      <c r="DXI131"/>
      <c r="DXJ131"/>
      <c r="DXK131"/>
      <c r="DXL131"/>
      <c r="DXM131"/>
      <c r="DXN131"/>
      <c r="DXO131"/>
      <c r="DXP131"/>
      <c r="DXQ131"/>
      <c r="DXR131"/>
      <c r="DXS131"/>
      <c r="DXT131"/>
      <c r="DXU131"/>
      <c r="DXV131"/>
      <c r="DXW131"/>
      <c r="DXX131"/>
      <c r="DXY131"/>
      <c r="DXZ131"/>
      <c r="DYA131"/>
      <c r="DYB131"/>
      <c r="DYC131"/>
      <c r="DYD131"/>
      <c r="DYE131"/>
      <c r="DYF131"/>
      <c r="DYG131"/>
      <c r="DYH131"/>
      <c r="DYI131"/>
      <c r="DYJ131"/>
      <c r="DYK131"/>
      <c r="DYL131"/>
      <c r="DYM131"/>
      <c r="DYN131"/>
      <c r="DYO131"/>
      <c r="DYP131"/>
      <c r="DYQ131"/>
      <c r="DYR131"/>
      <c r="DYS131"/>
      <c r="DYT131"/>
      <c r="DYU131"/>
      <c r="DYV131"/>
      <c r="DYW131"/>
      <c r="DYX131"/>
      <c r="DYY131"/>
      <c r="DYZ131"/>
      <c r="DZA131"/>
      <c r="DZB131"/>
      <c r="DZC131"/>
      <c r="DZD131"/>
      <c r="DZE131"/>
      <c r="DZF131"/>
      <c r="DZG131"/>
      <c r="DZH131"/>
      <c r="DZI131"/>
      <c r="DZJ131"/>
      <c r="DZK131"/>
      <c r="DZL131"/>
      <c r="DZM131"/>
      <c r="DZN131"/>
      <c r="DZO131"/>
      <c r="DZP131"/>
      <c r="DZQ131"/>
      <c r="DZR131"/>
      <c r="DZS131"/>
      <c r="DZT131"/>
      <c r="DZU131"/>
      <c r="DZV131"/>
      <c r="DZW131"/>
      <c r="DZX131"/>
      <c r="DZY131"/>
      <c r="DZZ131"/>
      <c r="EAA131"/>
      <c r="EAB131"/>
      <c r="EAC131"/>
      <c r="EAD131"/>
      <c r="EAE131"/>
      <c r="EAF131"/>
      <c r="EAG131"/>
      <c r="EAH131"/>
      <c r="EAI131"/>
      <c r="EAJ131"/>
      <c r="EAK131"/>
      <c r="EAL131"/>
      <c r="EAM131"/>
      <c r="EAN131"/>
      <c r="EAO131"/>
      <c r="EAP131"/>
      <c r="EAQ131"/>
      <c r="EAR131"/>
      <c r="EAS131"/>
      <c r="EAT131"/>
      <c r="EAU131"/>
      <c r="EAV131"/>
      <c r="EAW131"/>
      <c r="EAX131"/>
      <c r="EAY131"/>
      <c r="EAZ131"/>
      <c r="EBA131"/>
      <c r="EBB131"/>
      <c r="EBC131"/>
      <c r="EBD131"/>
      <c r="EBE131"/>
      <c r="EBF131"/>
      <c r="EBG131"/>
      <c r="EBH131"/>
      <c r="EBI131"/>
      <c r="EBJ131"/>
      <c r="EBK131"/>
      <c r="EBL131"/>
      <c r="EBM131"/>
      <c r="EBN131"/>
      <c r="EBO131"/>
      <c r="EBP131"/>
      <c r="EBQ131"/>
      <c r="EBR131"/>
      <c r="EBS131"/>
      <c r="EBT131"/>
      <c r="EBU131"/>
      <c r="EBV131"/>
      <c r="EBW131"/>
      <c r="EBX131"/>
      <c r="EBY131"/>
      <c r="EBZ131"/>
      <c r="ECA131"/>
      <c r="ECB131"/>
      <c r="ECC131"/>
      <c r="ECD131"/>
      <c r="ECE131"/>
      <c r="ECF131"/>
      <c r="ECG131"/>
      <c r="ECH131"/>
      <c r="ECI131"/>
      <c r="ECJ131"/>
      <c r="ECK131"/>
      <c r="ECL131"/>
      <c r="ECM131"/>
      <c r="ECN131"/>
      <c r="ECO131"/>
      <c r="ECP131"/>
      <c r="ECQ131"/>
      <c r="ECR131"/>
      <c r="ECS131"/>
      <c r="ECT131"/>
      <c r="ECU131"/>
      <c r="ECV131"/>
      <c r="ECW131"/>
      <c r="ECX131"/>
      <c r="ECY131"/>
      <c r="ECZ131"/>
      <c r="EDA131"/>
      <c r="EDB131"/>
      <c r="EDC131"/>
      <c r="EDD131"/>
      <c r="EDE131"/>
      <c r="EDF131"/>
      <c r="EDG131"/>
      <c r="EDH131"/>
      <c r="EDI131"/>
      <c r="EDJ131"/>
      <c r="EDK131"/>
      <c r="EDL131"/>
      <c r="EDM131"/>
      <c r="EDN131"/>
      <c r="EDO131"/>
      <c r="EDP131"/>
      <c r="EDQ131"/>
      <c r="EDR131"/>
      <c r="EDS131"/>
      <c r="EDT131"/>
      <c r="EDU131"/>
      <c r="EDV131"/>
      <c r="EDW131"/>
      <c r="EDX131"/>
      <c r="EDY131"/>
      <c r="EDZ131"/>
      <c r="EEA131"/>
      <c r="EEB131"/>
      <c r="EEC131"/>
      <c r="EED131"/>
      <c r="EEE131"/>
      <c r="EEF131"/>
      <c r="EEG131"/>
      <c r="EEH131"/>
      <c r="EEI131"/>
      <c r="EEJ131"/>
      <c r="EEK131"/>
      <c r="EEL131"/>
      <c r="EEM131"/>
      <c r="EEN131"/>
      <c r="EEO131"/>
      <c r="EEP131"/>
      <c r="EEQ131"/>
      <c r="EER131"/>
      <c r="EES131"/>
      <c r="EET131"/>
      <c r="EEU131"/>
      <c r="EEV131"/>
      <c r="EEW131"/>
      <c r="EEX131"/>
      <c r="EEY131"/>
      <c r="EEZ131"/>
      <c r="EFA131"/>
      <c r="EFB131"/>
      <c r="EFC131"/>
      <c r="EFD131"/>
      <c r="EFE131"/>
      <c r="EFF131"/>
      <c r="EFG131"/>
      <c r="EFH131"/>
      <c r="EFI131"/>
      <c r="EFJ131"/>
      <c r="EFK131"/>
      <c r="EFL131"/>
      <c r="EFM131"/>
      <c r="EFN131"/>
      <c r="EFO131"/>
      <c r="EFP131"/>
      <c r="EFQ131"/>
      <c r="EFR131"/>
      <c r="EFS131"/>
      <c r="EFT131"/>
      <c r="EFU131"/>
      <c r="EFV131"/>
      <c r="EFW131"/>
      <c r="EFX131"/>
      <c r="EFY131"/>
      <c r="EFZ131"/>
      <c r="EGA131"/>
      <c r="EGB131"/>
      <c r="EGC131"/>
      <c r="EGD131"/>
      <c r="EGE131"/>
      <c r="EGF131"/>
      <c r="EGG131"/>
      <c r="EGH131"/>
      <c r="EGI131"/>
      <c r="EGJ131"/>
      <c r="EGK131"/>
      <c r="EGL131"/>
      <c r="EGM131"/>
      <c r="EGN131"/>
      <c r="EGO131"/>
      <c r="EGP131"/>
      <c r="EGQ131"/>
      <c r="EGR131"/>
      <c r="EGS131"/>
      <c r="EGT131"/>
      <c r="EGU131"/>
      <c r="EGV131"/>
      <c r="EGW131"/>
      <c r="EGX131"/>
      <c r="EGY131"/>
      <c r="EGZ131"/>
      <c r="EHA131"/>
      <c r="EHB131"/>
      <c r="EHC131"/>
      <c r="EHD131"/>
      <c r="EHE131"/>
      <c r="EHF131"/>
      <c r="EHG131"/>
      <c r="EHH131"/>
      <c r="EHI131"/>
      <c r="EHJ131"/>
      <c r="EHK131"/>
      <c r="EHL131"/>
      <c r="EHM131"/>
      <c r="EHN131"/>
      <c r="EHO131"/>
      <c r="EHP131"/>
      <c r="EHQ131"/>
      <c r="EHR131"/>
      <c r="EHS131"/>
      <c r="EHT131"/>
      <c r="EHU131"/>
      <c r="EHV131"/>
      <c r="EHW131"/>
      <c r="EHX131"/>
      <c r="EHY131"/>
      <c r="EHZ131"/>
      <c r="EIA131"/>
      <c r="EIB131"/>
      <c r="EIC131"/>
      <c r="EID131"/>
      <c r="EIE131"/>
      <c r="EIF131"/>
      <c r="EIG131"/>
      <c r="EIH131"/>
      <c r="EII131"/>
      <c r="EIJ131"/>
      <c r="EIK131"/>
      <c r="EIL131"/>
      <c r="EIM131"/>
      <c r="EIN131"/>
      <c r="EIO131"/>
      <c r="EIP131"/>
      <c r="EIQ131"/>
      <c r="EIR131"/>
      <c r="EIS131"/>
      <c r="EIT131"/>
      <c r="EIU131"/>
      <c r="EIV131"/>
      <c r="EIW131"/>
      <c r="EIX131"/>
      <c r="EIY131"/>
      <c r="EIZ131"/>
      <c r="EJA131"/>
      <c r="EJB131"/>
      <c r="EJC131"/>
      <c r="EJD131"/>
      <c r="EJE131"/>
      <c r="EJF131"/>
      <c r="EJG131"/>
      <c r="EJH131"/>
      <c r="EJI131"/>
      <c r="EJJ131"/>
      <c r="EJK131"/>
      <c r="EJL131"/>
      <c r="EJM131"/>
      <c r="EJN131"/>
      <c r="EJO131"/>
      <c r="EJP131"/>
      <c r="EJQ131"/>
      <c r="EJR131"/>
      <c r="EJS131"/>
      <c r="EJT131"/>
      <c r="EJU131"/>
      <c r="EJV131"/>
      <c r="EJW131"/>
      <c r="EJX131"/>
      <c r="EJY131"/>
      <c r="EJZ131"/>
      <c r="EKA131"/>
      <c r="EKB131"/>
      <c r="EKC131"/>
      <c r="EKD131"/>
      <c r="EKE131"/>
      <c r="EKF131"/>
      <c r="EKG131"/>
      <c r="EKH131"/>
      <c r="EKI131"/>
      <c r="EKJ131"/>
      <c r="EKK131"/>
      <c r="EKL131"/>
      <c r="EKM131"/>
      <c r="EKN131"/>
      <c r="EKO131"/>
      <c r="EKP131"/>
      <c r="EKQ131"/>
      <c r="EKR131"/>
      <c r="EKS131"/>
      <c r="EKT131"/>
      <c r="EKU131"/>
      <c r="EKV131"/>
      <c r="EKW131"/>
      <c r="EKX131"/>
      <c r="EKY131"/>
      <c r="EKZ131"/>
      <c r="ELA131"/>
      <c r="ELB131"/>
      <c r="ELC131"/>
      <c r="ELD131"/>
      <c r="ELE131"/>
      <c r="ELF131"/>
      <c r="ELG131"/>
      <c r="ELH131"/>
      <c r="ELI131"/>
      <c r="ELJ131"/>
      <c r="ELK131"/>
      <c r="ELL131"/>
      <c r="ELM131"/>
      <c r="ELN131"/>
      <c r="ELO131"/>
      <c r="ELP131"/>
      <c r="ELQ131"/>
      <c r="ELR131"/>
      <c r="ELS131"/>
      <c r="ELT131"/>
      <c r="ELU131"/>
      <c r="ELV131"/>
      <c r="ELW131"/>
      <c r="ELX131"/>
      <c r="ELY131"/>
      <c r="ELZ131"/>
      <c r="EMA131"/>
      <c r="EMB131"/>
      <c r="EMC131"/>
      <c r="EMD131"/>
      <c r="EME131"/>
      <c r="EMF131"/>
      <c r="EMG131"/>
      <c r="EMH131"/>
      <c r="EMI131"/>
      <c r="EMJ131"/>
      <c r="EMK131"/>
      <c r="EML131"/>
      <c r="EMM131"/>
      <c r="EMN131"/>
      <c r="EMO131"/>
      <c r="EMP131"/>
      <c r="EMQ131"/>
      <c r="EMR131"/>
      <c r="EMS131"/>
      <c r="EMT131"/>
      <c r="EMU131"/>
      <c r="EMV131"/>
      <c r="EMW131"/>
      <c r="EMX131"/>
      <c r="EMY131"/>
      <c r="EMZ131"/>
      <c r="ENA131"/>
      <c r="ENB131"/>
      <c r="ENC131"/>
      <c r="END131"/>
      <c r="ENE131"/>
      <c r="ENF131"/>
      <c r="ENG131"/>
      <c r="ENH131"/>
      <c r="ENI131"/>
      <c r="ENJ131"/>
      <c r="ENK131"/>
      <c r="ENL131"/>
      <c r="ENM131"/>
      <c r="ENN131"/>
      <c r="ENO131"/>
      <c r="ENP131"/>
      <c r="ENQ131"/>
      <c r="ENR131"/>
      <c r="ENS131"/>
      <c r="ENT131"/>
      <c r="ENU131"/>
      <c r="ENV131"/>
      <c r="ENW131"/>
      <c r="ENX131"/>
      <c r="ENY131"/>
      <c r="ENZ131"/>
      <c r="EOA131"/>
      <c r="EOB131"/>
      <c r="EOC131"/>
      <c r="EOD131"/>
      <c r="EOE131"/>
      <c r="EOF131"/>
      <c r="EOG131"/>
      <c r="EOH131"/>
      <c r="EOI131"/>
      <c r="EOJ131"/>
      <c r="EOK131"/>
      <c r="EOL131"/>
      <c r="EOM131"/>
      <c r="EON131"/>
      <c r="EOO131"/>
      <c r="EOP131"/>
      <c r="EOQ131"/>
      <c r="EOR131"/>
      <c r="EOS131"/>
      <c r="EOT131"/>
      <c r="EOU131"/>
      <c r="EOV131"/>
      <c r="EOW131"/>
      <c r="EOX131"/>
      <c r="EOY131"/>
      <c r="EOZ131"/>
      <c r="EPA131"/>
      <c r="EPB131"/>
      <c r="EPC131"/>
      <c r="EPD131"/>
      <c r="EPE131"/>
      <c r="EPF131"/>
      <c r="EPG131"/>
      <c r="EPH131"/>
      <c r="EPI131"/>
      <c r="EPJ131"/>
      <c r="EPK131"/>
      <c r="EPL131"/>
      <c r="EPM131"/>
      <c r="EPN131"/>
      <c r="EPO131"/>
      <c r="EPP131"/>
      <c r="EPQ131"/>
      <c r="EPR131"/>
      <c r="EPS131"/>
      <c r="EPT131"/>
      <c r="EPU131"/>
      <c r="EPV131"/>
      <c r="EPW131"/>
      <c r="EPX131"/>
      <c r="EPY131"/>
      <c r="EPZ131"/>
      <c r="EQA131"/>
      <c r="EQB131"/>
      <c r="EQC131"/>
      <c r="EQD131"/>
      <c r="EQE131"/>
      <c r="EQF131"/>
      <c r="EQG131"/>
      <c r="EQH131"/>
      <c r="EQI131"/>
      <c r="EQJ131"/>
      <c r="EQK131"/>
      <c r="EQL131"/>
      <c r="EQM131"/>
      <c r="EQN131"/>
      <c r="EQO131"/>
      <c r="EQP131"/>
      <c r="EQQ131"/>
      <c r="EQR131"/>
      <c r="EQS131"/>
      <c r="EQT131"/>
      <c r="EQU131"/>
      <c r="EQV131"/>
      <c r="EQW131"/>
      <c r="EQX131"/>
      <c r="EQY131"/>
      <c r="EQZ131"/>
      <c r="ERA131"/>
      <c r="ERB131"/>
      <c r="ERC131"/>
      <c r="ERD131"/>
      <c r="ERE131"/>
      <c r="ERF131"/>
      <c r="ERG131"/>
      <c r="ERH131"/>
      <c r="ERI131"/>
      <c r="ERJ131"/>
      <c r="ERK131"/>
      <c r="ERL131"/>
      <c r="ERM131"/>
      <c r="ERN131"/>
      <c r="ERO131"/>
      <c r="ERP131"/>
      <c r="ERQ131"/>
      <c r="ERR131"/>
      <c r="ERS131"/>
      <c r="ERT131"/>
      <c r="ERU131"/>
      <c r="ERV131"/>
      <c r="ERW131"/>
      <c r="ERX131"/>
      <c r="ERY131"/>
      <c r="ERZ131"/>
      <c r="ESA131"/>
      <c r="ESB131"/>
      <c r="ESC131"/>
      <c r="ESD131"/>
      <c r="ESE131"/>
      <c r="ESF131"/>
      <c r="ESG131"/>
      <c r="ESH131"/>
      <c r="ESI131"/>
      <c r="ESJ131"/>
      <c r="ESK131"/>
      <c r="ESL131"/>
      <c r="ESM131"/>
      <c r="ESN131"/>
      <c r="ESO131"/>
      <c r="ESP131"/>
      <c r="ESQ131"/>
      <c r="ESR131"/>
      <c r="ESS131"/>
      <c r="EST131"/>
      <c r="ESU131"/>
      <c r="ESV131"/>
      <c r="ESW131"/>
      <c r="ESX131"/>
      <c r="ESY131"/>
      <c r="ESZ131"/>
      <c r="ETA131"/>
      <c r="ETB131"/>
      <c r="ETC131"/>
      <c r="ETD131"/>
      <c r="ETE131"/>
      <c r="ETF131"/>
      <c r="ETG131"/>
      <c r="ETH131"/>
      <c r="ETI131"/>
      <c r="ETJ131"/>
      <c r="ETK131"/>
      <c r="ETL131"/>
      <c r="ETM131"/>
      <c r="ETN131"/>
      <c r="ETO131"/>
      <c r="ETP131"/>
      <c r="ETQ131"/>
      <c r="ETR131"/>
      <c r="ETS131"/>
      <c r="ETT131"/>
      <c r="ETU131"/>
      <c r="ETV131"/>
      <c r="ETW131"/>
      <c r="ETX131"/>
      <c r="ETY131"/>
      <c r="ETZ131"/>
      <c r="EUA131"/>
      <c r="EUB131"/>
      <c r="EUC131"/>
      <c r="EUD131"/>
      <c r="EUE131"/>
      <c r="EUF131"/>
      <c r="EUG131"/>
      <c r="EUH131"/>
      <c r="EUI131"/>
      <c r="EUJ131"/>
      <c r="EUK131"/>
      <c r="EUL131"/>
      <c r="EUM131"/>
      <c r="EUN131"/>
      <c r="EUO131"/>
      <c r="EUP131"/>
      <c r="EUQ131"/>
      <c r="EUR131"/>
      <c r="EUS131"/>
      <c r="EUT131"/>
      <c r="EUU131"/>
      <c r="EUV131"/>
      <c r="EUW131"/>
      <c r="EUX131"/>
      <c r="EUY131"/>
      <c r="EUZ131"/>
      <c r="EVA131"/>
      <c r="EVB131"/>
      <c r="EVC131"/>
      <c r="EVD131"/>
      <c r="EVE131"/>
      <c r="EVF131"/>
      <c r="EVG131"/>
      <c r="EVH131"/>
      <c r="EVI131"/>
      <c r="EVJ131"/>
      <c r="EVK131"/>
      <c r="EVL131"/>
      <c r="EVM131"/>
      <c r="EVN131"/>
      <c r="EVO131"/>
      <c r="EVP131"/>
      <c r="EVQ131"/>
      <c r="EVR131"/>
      <c r="EVS131"/>
      <c r="EVT131"/>
      <c r="EVU131"/>
      <c r="EVV131"/>
      <c r="EVW131"/>
      <c r="EVX131"/>
      <c r="EVY131"/>
      <c r="EVZ131"/>
      <c r="EWA131"/>
      <c r="EWB131"/>
      <c r="EWC131"/>
      <c r="EWD131"/>
      <c r="EWE131"/>
      <c r="EWF131"/>
      <c r="EWG131"/>
      <c r="EWH131"/>
      <c r="EWI131"/>
      <c r="EWJ131"/>
      <c r="EWK131"/>
      <c r="EWL131"/>
      <c r="EWM131"/>
      <c r="EWN131"/>
      <c r="EWO131"/>
      <c r="EWP131"/>
      <c r="EWQ131"/>
      <c r="EWR131"/>
      <c r="EWS131"/>
      <c r="EWT131"/>
      <c r="EWU131"/>
      <c r="EWV131"/>
      <c r="EWW131"/>
      <c r="EWX131"/>
      <c r="EWY131"/>
      <c r="EWZ131"/>
      <c r="EXA131"/>
      <c r="EXB131"/>
      <c r="EXC131"/>
      <c r="EXD131"/>
      <c r="EXE131"/>
      <c r="EXF131"/>
      <c r="EXG131"/>
      <c r="EXH131"/>
      <c r="EXI131"/>
      <c r="EXJ131"/>
      <c r="EXK131"/>
      <c r="EXL131"/>
      <c r="EXM131"/>
      <c r="EXN131"/>
      <c r="EXO131"/>
      <c r="EXP131"/>
      <c r="EXQ131"/>
      <c r="EXR131"/>
      <c r="EXS131"/>
      <c r="EXT131"/>
      <c r="EXU131"/>
      <c r="EXV131"/>
      <c r="EXW131"/>
      <c r="EXX131"/>
      <c r="EXY131"/>
      <c r="EXZ131"/>
      <c r="EYA131"/>
      <c r="EYB131"/>
      <c r="EYC131"/>
      <c r="EYD131"/>
      <c r="EYE131"/>
      <c r="EYF131"/>
      <c r="EYG131"/>
      <c r="EYH131"/>
      <c r="EYI131"/>
      <c r="EYJ131"/>
      <c r="EYK131"/>
      <c r="EYL131"/>
      <c r="EYM131"/>
      <c r="EYN131"/>
      <c r="EYO131"/>
      <c r="EYP131"/>
      <c r="EYQ131"/>
      <c r="EYR131"/>
      <c r="EYS131"/>
      <c r="EYT131"/>
      <c r="EYU131"/>
      <c r="EYV131"/>
      <c r="EYW131"/>
      <c r="EYX131"/>
      <c r="EYY131"/>
      <c r="EYZ131"/>
      <c r="EZA131"/>
      <c r="EZB131"/>
      <c r="EZC131"/>
      <c r="EZD131"/>
      <c r="EZE131"/>
      <c r="EZF131"/>
      <c r="EZG131"/>
      <c r="EZH131"/>
      <c r="EZI131"/>
      <c r="EZJ131"/>
      <c r="EZK131"/>
      <c r="EZL131"/>
      <c r="EZM131"/>
      <c r="EZN131"/>
      <c r="EZO131"/>
      <c r="EZP131"/>
      <c r="EZQ131"/>
      <c r="EZR131"/>
      <c r="EZS131"/>
      <c r="EZT131"/>
      <c r="EZU131"/>
      <c r="EZV131"/>
      <c r="EZW131"/>
      <c r="EZX131"/>
      <c r="EZY131"/>
      <c r="EZZ131"/>
      <c r="FAA131"/>
      <c r="FAB131"/>
      <c r="FAC131"/>
      <c r="FAD131"/>
      <c r="FAE131"/>
      <c r="FAF131"/>
      <c r="FAG131"/>
      <c r="FAH131"/>
      <c r="FAI131"/>
      <c r="FAJ131"/>
      <c r="FAK131"/>
      <c r="FAL131"/>
      <c r="FAM131"/>
      <c r="FAN131"/>
      <c r="FAO131"/>
      <c r="FAP131"/>
      <c r="FAQ131"/>
      <c r="FAR131"/>
      <c r="FAS131"/>
      <c r="FAT131"/>
      <c r="FAU131"/>
      <c r="FAV131"/>
      <c r="FAW131"/>
      <c r="FAX131"/>
      <c r="FAY131"/>
      <c r="FAZ131"/>
      <c r="FBA131"/>
      <c r="FBB131"/>
      <c r="FBC131"/>
      <c r="FBD131"/>
      <c r="FBE131"/>
      <c r="FBF131"/>
      <c r="FBG131"/>
      <c r="FBH131"/>
      <c r="FBI131"/>
      <c r="FBJ131"/>
      <c r="FBK131"/>
      <c r="FBL131"/>
      <c r="FBM131"/>
      <c r="FBN131"/>
      <c r="FBO131"/>
      <c r="FBP131"/>
      <c r="FBQ131"/>
      <c r="FBR131"/>
      <c r="FBS131"/>
      <c r="FBT131"/>
      <c r="FBU131"/>
      <c r="FBV131"/>
      <c r="FBW131"/>
      <c r="FBX131"/>
      <c r="FBY131"/>
      <c r="FBZ131"/>
      <c r="FCA131"/>
      <c r="FCB131"/>
      <c r="FCC131"/>
      <c r="FCD131"/>
      <c r="FCE131"/>
      <c r="FCF131"/>
      <c r="FCG131"/>
      <c r="FCH131"/>
      <c r="FCI131"/>
      <c r="FCJ131"/>
      <c r="FCK131"/>
      <c r="FCL131"/>
      <c r="FCM131"/>
      <c r="FCN131"/>
      <c r="FCO131"/>
      <c r="FCP131"/>
      <c r="FCQ131"/>
      <c r="FCR131"/>
      <c r="FCS131"/>
      <c r="FCT131"/>
      <c r="FCU131"/>
      <c r="FCV131"/>
      <c r="FCW131"/>
      <c r="FCX131"/>
      <c r="FCY131"/>
      <c r="FCZ131"/>
      <c r="FDA131"/>
      <c r="FDB131"/>
      <c r="FDC131"/>
      <c r="FDD131"/>
      <c r="FDE131"/>
      <c r="FDF131"/>
      <c r="FDG131"/>
      <c r="FDH131"/>
      <c r="FDI131"/>
      <c r="FDJ131"/>
      <c r="FDK131"/>
      <c r="FDL131"/>
      <c r="FDM131"/>
      <c r="FDN131"/>
      <c r="FDO131"/>
      <c r="FDP131"/>
      <c r="FDQ131"/>
      <c r="FDR131"/>
      <c r="FDS131"/>
      <c r="FDT131"/>
      <c r="FDU131"/>
      <c r="FDV131"/>
      <c r="FDW131"/>
      <c r="FDX131"/>
      <c r="FDY131"/>
      <c r="FDZ131"/>
      <c r="FEA131"/>
      <c r="FEB131"/>
      <c r="FEC131"/>
      <c r="FED131"/>
      <c r="FEE131"/>
      <c r="FEF131"/>
      <c r="FEG131"/>
      <c r="FEH131"/>
      <c r="FEI131"/>
      <c r="FEJ131"/>
      <c r="FEK131"/>
      <c r="FEL131"/>
      <c r="FEM131"/>
      <c r="FEN131"/>
      <c r="FEO131"/>
      <c r="FEP131"/>
      <c r="FEQ131"/>
      <c r="FER131"/>
      <c r="FES131"/>
      <c r="FET131"/>
      <c r="FEU131"/>
      <c r="FEV131"/>
      <c r="FEW131"/>
      <c r="FEX131"/>
      <c r="FEY131"/>
      <c r="FEZ131"/>
      <c r="FFA131"/>
      <c r="FFB131"/>
      <c r="FFC131"/>
      <c r="FFD131"/>
      <c r="FFE131"/>
      <c r="FFF131"/>
      <c r="FFG131"/>
      <c r="FFH131"/>
      <c r="FFI131"/>
      <c r="FFJ131"/>
      <c r="FFK131"/>
      <c r="FFL131"/>
      <c r="FFM131"/>
      <c r="FFN131"/>
      <c r="FFO131"/>
      <c r="FFP131"/>
      <c r="FFQ131"/>
      <c r="FFR131"/>
      <c r="FFS131"/>
      <c r="FFT131"/>
      <c r="FFU131"/>
      <c r="FFV131"/>
      <c r="FFW131"/>
      <c r="FFX131"/>
      <c r="FFY131"/>
      <c r="FFZ131"/>
      <c r="FGA131"/>
      <c r="FGB131"/>
      <c r="FGC131"/>
      <c r="FGD131"/>
      <c r="FGE131"/>
      <c r="FGF131"/>
      <c r="FGG131"/>
      <c r="FGH131"/>
      <c r="FGI131"/>
      <c r="FGJ131"/>
      <c r="FGK131"/>
      <c r="FGL131"/>
      <c r="FGM131"/>
      <c r="FGN131"/>
      <c r="FGO131"/>
      <c r="FGP131"/>
      <c r="FGQ131"/>
      <c r="FGR131"/>
      <c r="FGS131"/>
      <c r="FGT131"/>
      <c r="FGU131"/>
      <c r="FGV131"/>
      <c r="FGW131"/>
      <c r="FGX131"/>
      <c r="FGY131"/>
      <c r="FGZ131"/>
      <c r="FHA131"/>
      <c r="FHB131"/>
      <c r="FHC131"/>
      <c r="FHD131"/>
      <c r="FHE131"/>
      <c r="FHF131"/>
      <c r="FHG131"/>
      <c r="FHH131"/>
      <c r="FHI131"/>
      <c r="FHJ131"/>
      <c r="FHK131"/>
      <c r="FHL131"/>
      <c r="FHM131"/>
      <c r="FHN131"/>
      <c r="FHO131"/>
      <c r="FHP131"/>
      <c r="FHQ131"/>
      <c r="FHR131"/>
      <c r="FHS131"/>
      <c r="FHT131"/>
      <c r="FHU131"/>
      <c r="FHV131"/>
      <c r="FHW131"/>
      <c r="FHX131"/>
      <c r="FHY131"/>
      <c r="FHZ131"/>
      <c r="FIA131"/>
      <c r="FIB131"/>
      <c r="FIC131"/>
      <c r="FID131"/>
      <c r="FIE131"/>
      <c r="FIF131"/>
      <c r="FIG131"/>
      <c r="FIH131"/>
      <c r="FII131"/>
      <c r="FIJ131"/>
      <c r="FIK131"/>
      <c r="FIL131"/>
      <c r="FIM131"/>
      <c r="FIN131"/>
      <c r="FIO131"/>
      <c r="FIP131"/>
      <c r="FIQ131"/>
      <c r="FIR131"/>
      <c r="FIS131"/>
      <c r="FIT131"/>
      <c r="FIU131"/>
      <c r="FIV131"/>
      <c r="FIW131"/>
      <c r="FIX131"/>
      <c r="FIY131"/>
      <c r="FIZ131"/>
      <c r="FJA131"/>
      <c r="FJB131"/>
      <c r="FJC131"/>
      <c r="FJD131"/>
      <c r="FJE131"/>
      <c r="FJF131"/>
      <c r="FJG131"/>
      <c r="FJH131"/>
      <c r="FJI131"/>
      <c r="FJJ131"/>
      <c r="FJK131"/>
      <c r="FJL131"/>
      <c r="FJM131"/>
      <c r="FJN131"/>
      <c r="FJO131"/>
      <c r="FJP131"/>
      <c r="FJQ131"/>
      <c r="FJR131"/>
      <c r="FJS131"/>
      <c r="FJT131"/>
      <c r="FJU131"/>
      <c r="FJV131"/>
      <c r="FJW131"/>
      <c r="FJX131"/>
      <c r="FJY131"/>
      <c r="FJZ131"/>
      <c r="FKA131"/>
      <c r="FKB131"/>
      <c r="FKC131"/>
      <c r="FKD131"/>
      <c r="FKE131"/>
      <c r="FKF131"/>
      <c r="FKG131"/>
      <c r="FKH131"/>
      <c r="FKI131"/>
      <c r="FKJ131"/>
      <c r="FKK131"/>
      <c r="FKL131"/>
      <c r="FKM131"/>
      <c r="FKN131"/>
      <c r="FKO131"/>
      <c r="FKP131"/>
      <c r="FKQ131"/>
      <c r="FKR131"/>
      <c r="FKS131"/>
      <c r="FKT131"/>
      <c r="FKU131"/>
      <c r="FKV131"/>
      <c r="FKW131"/>
      <c r="FKX131"/>
      <c r="FKY131"/>
      <c r="FKZ131"/>
      <c r="FLA131"/>
      <c r="FLB131"/>
      <c r="FLC131"/>
      <c r="FLD131"/>
      <c r="FLE131"/>
      <c r="FLF131"/>
      <c r="FLG131"/>
      <c r="FLH131"/>
      <c r="FLI131"/>
      <c r="FLJ131"/>
      <c r="FLK131"/>
      <c r="FLL131"/>
      <c r="FLM131"/>
      <c r="FLN131"/>
      <c r="FLO131"/>
      <c r="FLP131"/>
      <c r="FLQ131"/>
      <c r="FLR131"/>
      <c r="FLS131"/>
      <c r="FLT131"/>
      <c r="FLU131"/>
      <c r="FLV131"/>
      <c r="FLW131"/>
      <c r="FLX131"/>
      <c r="FLY131"/>
      <c r="FLZ131"/>
      <c r="FMA131"/>
      <c r="FMB131"/>
      <c r="FMC131"/>
      <c r="FMD131"/>
      <c r="FME131"/>
      <c r="FMF131"/>
      <c r="FMG131"/>
      <c r="FMH131"/>
      <c r="FMI131"/>
      <c r="FMJ131"/>
      <c r="FMK131"/>
      <c r="FML131"/>
      <c r="FMM131"/>
      <c r="FMN131"/>
      <c r="FMO131"/>
      <c r="FMP131"/>
      <c r="FMQ131"/>
      <c r="FMR131"/>
      <c r="FMS131"/>
      <c r="FMT131"/>
      <c r="FMU131"/>
      <c r="FMV131"/>
      <c r="FMW131"/>
      <c r="FMX131"/>
      <c r="FMY131"/>
      <c r="FMZ131"/>
      <c r="FNA131"/>
      <c r="FNB131"/>
      <c r="FNC131"/>
      <c r="FND131"/>
      <c r="FNE131"/>
      <c r="FNF131"/>
      <c r="FNG131"/>
      <c r="FNH131"/>
      <c r="FNI131"/>
      <c r="FNJ131"/>
      <c r="FNK131"/>
      <c r="FNL131"/>
      <c r="FNM131"/>
      <c r="FNN131"/>
      <c r="FNO131"/>
      <c r="FNP131"/>
      <c r="FNQ131"/>
      <c r="FNR131"/>
      <c r="FNS131"/>
      <c r="FNT131"/>
      <c r="FNU131"/>
      <c r="FNV131"/>
      <c r="FNW131"/>
      <c r="FNX131"/>
      <c r="FNY131"/>
      <c r="FNZ131"/>
      <c r="FOA131"/>
      <c r="FOB131"/>
      <c r="FOC131"/>
      <c r="FOD131"/>
      <c r="FOE131"/>
      <c r="FOF131"/>
      <c r="FOG131"/>
      <c r="FOH131"/>
      <c r="FOI131"/>
      <c r="FOJ131"/>
      <c r="FOK131"/>
      <c r="FOL131"/>
      <c r="FOM131"/>
      <c r="FON131"/>
      <c r="FOO131"/>
      <c r="FOP131"/>
      <c r="FOQ131"/>
      <c r="FOR131"/>
      <c r="FOS131"/>
      <c r="FOT131"/>
      <c r="FOU131"/>
      <c r="FOV131"/>
      <c r="FOW131"/>
      <c r="FOX131"/>
      <c r="FOY131"/>
      <c r="FOZ131"/>
      <c r="FPA131"/>
      <c r="FPB131"/>
      <c r="FPC131"/>
      <c r="FPD131"/>
      <c r="FPE131"/>
      <c r="FPF131"/>
      <c r="FPG131"/>
      <c r="FPH131"/>
      <c r="FPI131"/>
      <c r="FPJ131"/>
      <c r="FPK131"/>
      <c r="FPL131"/>
      <c r="FPM131"/>
      <c r="FPN131"/>
      <c r="FPO131"/>
      <c r="FPP131"/>
      <c r="FPQ131"/>
      <c r="FPR131"/>
      <c r="FPS131"/>
      <c r="FPT131"/>
      <c r="FPU131"/>
      <c r="FPV131"/>
      <c r="FPW131"/>
      <c r="FPX131"/>
      <c r="FPY131"/>
      <c r="FPZ131"/>
      <c r="FQA131"/>
      <c r="FQB131"/>
      <c r="FQC131"/>
      <c r="FQD131"/>
      <c r="FQE131"/>
      <c r="FQF131"/>
      <c r="FQG131"/>
      <c r="FQH131"/>
      <c r="FQI131"/>
      <c r="FQJ131"/>
      <c r="FQK131"/>
      <c r="FQL131"/>
      <c r="FQM131"/>
      <c r="FQN131"/>
      <c r="FQO131"/>
      <c r="FQP131"/>
      <c r="FQQ131"/>
      <c r="FQR131"/>
      <c r="FQS131"/>
      <c r="FQT131"/>
      <c r="FQU131"/>
      <c r="FQV131"/>
      <c r="FQW131"/>
      <c r="FQX131"/>
      <c r="FQY131"/>
      <c r="FQZ131"/>
      <c r="FRA131"/>
      <c r="FRB131"/>
      <c r="FRC131"/>
      <c r="FRD131"/>
      <c r="FRE131"/>
      <c r="FRF131"/>
      <c r="FRG131"/>
      <c r="FRH131"/>
      <c r="FRI131"/>
      <c r="FRJ131"/>
      <c r="FRK131"/>
      <c r="FRL131"/>
      <c r="FRM131"/>
      <c r="FRN131"/>
      <c r="FRO131"/>
      <c r="FRP131"/>
      <c r="FRQ131"/>
      <c r="FRR131"/>
      <c r="FRS131"/>
      <c r="FRT131"/>
      <c r="FRU131"/>
      <c r="FRV131"/>
      <c r="FRW131"/>
      <c r="FRX131"/>
      <c r="FRY131"/>
      <c r="FRZ131"/>
      <c r="FSA131"/>
      <c r="FSB131"/>
      <c r="FSC131"/>
      <c r="FSD131"/>
      <c r="FSE131"/>
      <c r="FSF131"/>
      <c r="FSG131"/>
      <c r="FSH131"/>
      <c r="FSI131"/>
      <c r="FSJ131"/>
      <c r="FSK131"/>
      <c r="FSL131"/>
      <c r="FSM131"/>
      <c r="FSN131"/>
      <c r="FSO131"/>
      <c r="FSP131"/>
      <c r="FSQ131"/>
      <c r="FSR131"/>
      <c r="FSS131"/>
      <c r="FST131"/>
      <c r="FSU131"/>
      <c r="FSV131"/>
      <c r="FSW131"/>
      <c r="FSX131"/>
      <c r="FSY131"/>
      <c r="FSZ131"/>
      <c r="FTA131"/>
      <c r="FTB131"/>
      <c r="FTC131"/>
      <c r="FTD131"/>
      <c r="FTE131"/>
      <c r="FTF131"/>
      <c r="FTG131"/>
      <c r="FTH131"/>
      <c r="FTI131"/>
      <c r="FTJ131"/>
      <c r="FTK131"/>
      <c r="FTL131"/>
      <c r="FTM131"/>
      <c r="FTN131"/>
      <c r="FTO131"/>
      <c r="FTP131"/>
      <c r="FTQ131"/>
      <c r="FTR131"/>
      <c r="FTS131"/>
      <c r="FTT131"/>
      <c r="FTU131"/>
      <c r="FTV131"/>
      <c r="FTW131"/>
      <c r="FTX131"/>
      <c r="FTY131"/>
      <c r="FTZ131"/>
      <c r="FUA131"/>
      <c r="FUB131"/>
      <c r="FUC131"/>
      <c r="FUD131"/>
      <c r="FUE131"/>
      <c r="FUF131"/>
      <c r="FUG131"/>
      <c r="FUH131"/>
      <c r="FUI131"/>
      <c r="FUJ131"/>
      <c r="FUK131"/>
      <c r="FUL131"/>
      <c r="FUM131"/>
      <c r="FUN131"/>
      <c r="FUO131"/>
      <c r="FUP131"/>
      <c r="FUQ131"/>
      <c r="FUR131"/>
      <c r="FUS131"/>
      <c r="FUT131"/>
      <c r="FUU131"/>
      <c r="FUV131"/>
      <c r="FUW131"/>
      <c r="FUX131"/>
      <c r="FUY131"/>
      <c r="FUZ131"/>
      <c r="FVA131"/>
      <c r="FVB131"/>
      <c r="FVC131"/>
      <c r="FVD131"/>
      <c r="FVE131"/>
      <c r="FVF131"/>
      <c r="FVG131"/>
      <c r="FVH131"/>
      <c r="FVI131"/>
      <c r="FVJ131"/>
      <c r="FVK131"/>
      <c r="FVL131"/>
      <c r="FVM131"/>
      <c r="FVN131"/>
      <c r="FVO131"/>
      <c r="FVP131"/>
      <c r="FVQ131"/>
      <c r="FVR131"/>
      <c r="FVS131"/>
      <c r="FVT131"/>
      <c r="FVU131"/>
      <c r="FVV131"/>
      <c r="FVW131"/>
      <c r="FVX131"/>
      <c r="FVY131"/>
      <c r="FVZ131"/>
      <c r="FWA131"/>
      <c r="FWB131"/>
      <c r="FWC131"/>
      <c r="FWD131"/>
      <c r="FWE131"/>
      <c r="FWF131"/>
      <c r="FWG131"/>
      <c r="FWH131"/>
      <c r="FWI131"/>
      <c r="FWJ131"/>
      <c r="FWK131"/>
      <c r="FWL131"/>
      <c r="FWM131"/>
      <c r="FWN131"/>
      <c r="FWO131"/>
      <c r="FWP131"/>
      <c r="FWQ131"/>
      <c r="FWR131"/>
      <c r="FWS131"/>
      <c r="FWT131"/>
      <c r="FWU131"/>
      <c r="FWV131"/>
      <c r="FWW131"/>
      <c r="FWX131"/>
      <c r="FWY131"/>
      <c r="FWZ131"/>
      <c r="FXA131"/>
      <c r="FXB131"/>
      <c r="FXC131"/>
      <c r="FXD131"/>
      <c r="FXE131"/>
      <c r="FXF131"/>
      <c r="FXG131"/>
      <c r="FXH131"/>
      <c r="FXI131"/>
      <c r="FXJ131"/>
      <c r="FXK131"/>
      <c r="FXL131"/>
      <c r="FXM131"/>
      <c r="FXN131"/>
      <c r="FXO131"/>
      <c r="FXP131"/>
      <c r="FXQ131"/>
      <c r="FXR131"/>
      <c r="FXS131"/>
      <c r="FXT131"/>
      <c r="FXU131"/>
      <c r="FXV131"/>
      <c r="FXW131"/>
      <c r="FXX131"/>
      <c r="FXY131"/>
      <c r="FXZ131"/>
      <c r="FYA131"/>
      <c r="FYB131"/>
      <c r="FYC131"/>
      <c r="FYD131"/>
      <c r="FYE131"/>
      <c r="FYF131"/>
      <c r="FYG131"/>
      <c r="FYH131"/>
      <c r="FYI131"/>
      <c r="FYJ131"/>
      <c r="FYK131"/>
      <c r="FYL131"/>
      <c r="FYM131"/>
      <c r="FYN131"/>
      <c r="FYO131"/>
      <c r="FYP131"/>
      <c r="FYQ131"/>
      <c r="FYR131"/>
      <c r="FYS131"/>
      <c r="FYT131"/>
      <c r="FYU131"/>
      <c r="FYV131"/>
      <c r="FYW131"/>
      <c r="FYX131"/>
      <c r="FYY131"/>
      <c r="FYZ131"/>
      <c r="FZA131"/>
      <c r="FZB131"/>
      <c r="FZC131"/>
      <c r="FZD131"/>
      <c r="FZE131"/>
      <c r="FZF131"/>
      <c r="FZG131"/>
      <c r="FZH131"/>
      <c r="FZI131"/>
      <c r="FZJ131"/>
      <c r="FZK131"/>
      <c r="FZL131"/>
      <c r="FZM131"/>
      <c r="FZN131"/>
      <c r="FZO131"/>
      <c r="FZP131"/>
      <c r="FZQ131"/>
      <c r="FZR131"/>
      <c r="FZS131"/>
      <c r="FZT131"/>
      <c r="FZU131"/>
      <c r="FZV131"/>
      <c r="FZW131"/>
      <c r="FZX131"/>
      <c r="FZY131"/>
      <c r="FZZ131"/>
      <c r="GAA131"/>
      <c r="GAB131"/>
      <c r="GAC131"/>
      <c r="GAD131"/>
      <c r="GAE131"/>
      <c r="GAF131"/>
      <c r="GAG131"/>
      <c r="GAH131"/>
      <c r="GAI131"/>
      <c r="GAJ131"/>
      <c r="GAK131"/>
      <c r="GAL131"/>
      <c r="GAM131"/>
      <c r="GAN131"/>
      <c r="GAO131"/>
      <c r="GAP131"/>
      <c r="GAQ131"/>
      <c r="GAR131"/>
      <c r="GAS131"/>
      <c r="GAT131"/>
      <c r="GAU131"/>
      <c r="GAV131"/>
      <c r="GAW131"/>
      <c r="GAX131"/>
      <c r="GAY131"/>
      <c r="GAZ131"/>
      <c r="GBA131"/>
      <c r="GBB131"/>
      <c r="GBC131"/>
      <c r="GBD131"/>
      <c r="GBE131"/>
      <c r="GBF131"/>
      <c r="GBG131"/>
      <c r="GBH131"/>
      <c r="GBI131"/>
      <c r="GBJ131"/>
      <c r="GBK131"/>
      <c r="GBL131"/>
      <c r="GBM131"/>
      <c r="GBN131"/>
      <c r="GBO131"/>
      <c r="GBP131"/>
      <c r="GBQ131"/>
      <c r="GBR131"/>
      <c r="GBS131"/>
      <c r="GBT131"/>
      <c r="GBU131"/>
      <c r="GBV131"/>
      <c r="GBW131"/>
      <c r="GBX131"/>
      <c r="GBY131"/>
      <c r="GBZ131"/>
      <c r="GCA131"/>
      <c r="GCB131"/>
      <c r="GCC131"/>
      <c r="GCD131"/>
      <c r="GCE131"/>
      <c r="GCF131"/>
      <c r="GCG131"/>
      <c r="GCH131"/>
      <c r="GCI131"/>
      <c r="GCJ131"/>
      <c r="GCK131"/>
      <c r="GCL131"/>
      <c r="GCM131"/>
      <c r="GCN131"/>
      <c r="GCO131"/>
      <c r="GCP131"/>
      <c r="GCQ131"/>
      <c r="GCR131"/>
      <c r="GCS131"/>
      <c r="GCT131"/>
      <c r="GCU131"/>
      <c r="GCV131"/>
      <c r="GCW131"/>
      <c r="GCX131"/>
      <c r="GCY131"/>
      <c r="GCZ131"/>
      <c r="GDA131"/>
      <c r="GDB131"/>
      <c r="GDC131"/>
      <c r="GDD131"/>
      <c r="GDE131"/>
      <c r="GDF131"/>
      <c r="GDG131"/>
      <c r="GDH131"/>
      <c r="GDI131"/>
      <c r="GDJ131"/>
      <c r="GDK131"/>
      <c r="GDL131"/>
      <c r="GDM131"/>
      <c r="GDN131"/>
      <c r="GDO131"/>
      <c r="GDP131"/>
      <c r="GDQ131"/>
      <c r="GDR131"/>
      <c r="GDS131"/>
      <c r="GDT131"/>
      <c r="GDU131"/>
      <c r="GDV131"/>
      <c r="GDW131"/>
      <c r="GDX131"/>
      <c r="GDY131"/>
      <c r="GDZ131"/>
      <c r="GEA131"/>
      <c r="GEB131"/>
      <c r="GEC131"/>
      <c r="GED131"/>
      <c r="GEE131"/>
      <c r="GEF131"/>
      <c r="GEG131"/>
      <c r="GEH131"/>
      <c r="GEI131"/>
      <c r="GEJ131"/>
      <c r="GEK131"/>
      <c r="GEL131"/>
      <c r="GEM131"/>
      <c r="GEN131"/>
      <c r="GEO131"/>
      <c r="GEP131"/>
      <c r="GEQ131"/>
      <c r="GER131"/>
      <c r="GES131"/>
      <c r="GET131"/>
      <c r="GEU131"/>
      <c r="GEV131"/>
      <c r="GEW131"/>
      <c r="GEX131"/>
      <c r="GEY131"/>
      <c r="GEZ131"/>
      <c r="GFA131"/>
      <c r="GFB131"/>
      <c r="GFC131"/>
      <c r="GFD131"/>
      <c r="GFE131"/>
      <c r="GFF131"/>
      <c r="GFG131"/>
      <c r="GFH131"/>
      <c r="GFI131"/>
      <c r="GFJ131"/>
      <c r="GFK131"/>
      <c r="GFL131"/>
      <c r="GFM131"/>
      <c r="GFN131"/>
      <c r="GFO131"/>
      <c r="GFP131"/>
      <c r="GFQ131"/>
      <c r="GFR131"/>
      <c r="GFS131"/>
      <c r="GFT131"/>
      <c r="GFU131"/>
      <c r="GFV131"/>
      <c r="GFW131"/>
      <c r="GFX131"/>
      <c r="GFY131"/>
      <c r="GFZ131"/>
      <c r="GGA131"/>
      <c r="GGB131"/>
      <c r="GGC131"/>
      <c r="GGD131"/>
      <c r="GGE131"/>
      <c r="GGF131"/>
      <c r="GGG131"/>
      <c r="GGH131"/>
      <c r="GGI131"/>
      <c r="GGJ131"/>
      <c r="GGK131"/>
      <c r="GGL131"/>
      <c r="GGM131"/>
      <c r="GGN131"/>
      <c r="GGO131"/>
      <c r="GGP131"/>
      <c r="GGQ131"/>
      <c r="GGR131"/>
      <c r="GGS131"/>
      <c r="GGT131"/>
      <c r="GGU131"/>
      <c r="GGV131"/>
      <c r="GGW131"/>
      <c r="GGX131"/>
      <c r="GGY131"/>
      <c r="GGZ131"/>
      <c r="GHA131"/>
      <c r="GHB131"/>
      <c r="GHC131"/>
      <c r="GHD131"/>
      <c r="GHE131"/>
      <c r="GHF131"/>
      <c r="GHG131"/>
      <c r="GHH131"/>
      <c r="GHI131"/>
      <c r="GHJ131"/>
      <c r="GHK131"/>
      <c r="GHL131"/>
      <c r="GHM131"/>
      <c r="GHN131"/>
      <c r="GHO131"/>
      <c r="GHP131"/>
      <c r="GHQ131"/>
      <c r="GHR131"/>
      <c r="GHS131"/>
      <c r="GHT131"/>
      <c r="GHU131"/>
      <c r="GHV131"/>
      <c r="GHW131"/>
      <c r="GHX131"/>
      <c r="GHY131"/>
      <c r="GHZ131"/>
      <c r="GIA131"/>
      <c r="GIB131"/>
      <c r="GIC131"/>
      <c r="GID131"/>
      <c r="GIE131"/>
      <c r="GIF131"/>
      <c r="GIG131"/>
      <c r="GIH131"/>
      <c r="GII131"/>
      <c r="GIJ131"/>
      <c r="GIK131"/>
      <c r="GIL131"/>
      <c r="GIM131"/>
      <c r="GIN131"/>
      <c r="GIO131"/>
      <c r="GIP131"/>
      <c r="GIQ131"/>
      <c r="GIR131"/>
      <c r="GIS131"/>
      <c r="GIT131"/>
      <c r="GIU131"/>
      <c r="GIV131"/>
      <c r="GIW131"/>
      <c r="GIX131"/>
      <c r="GIY131"/>
      <c r="GIZ131"/>
      <c r="GJA131"/>
      <c r="GJB131"/>
      <c r="GJC131"/>
      <c r="GJD131"/>
      <c r="GJE131"/>
      <c r="GJF131"/>
      <c r="GJG131"/>
      <c r="GJH131"/>
      <c r="GJI131"/>
      <c r="GJJ131"/>
      <c r="GJK131"/>
      <c r="GJL131"/>
      <c r="GJM131"/>
      <c r="GJN131"/>
      <c r="GJO131"/>
      <c r="GJP131"/>
      <c r="GJQ131"/>
      <c r="GJR131"/>
      <c r="GJS131"/>
      <c r="GJT131"/>
      <c r="GJU131"/>
      <c r="GJV131"/>
      <c r="GJW131"/>
      <c r="GJX131"/>
      <c r="GJY131"/>
      <c r="GJZ131"/>
      <c r="GKA131"/>
      <c r="GKB131"/>
      <c r="GKC131"/>
      <c r="GKD131"/>
      <c r="GKE131"/>
      <c r="GKF131"/>
      <c r="GKG131"/>
      <c r="GKH131"/>
      <c r="GKI131"/>
      <c r="GKJ131"/>
      <c r="GKK131"/>
      <c r="GKL131"/>
      <c r="GKM131"/>
      <c r="GKN131"/>
      <c r="GKO131"/>
      <c r="GKP131"/>
      <c r="GKQ131"/>
      <c r="GKR131"/>
      <c r="GKS131"/>
      <c r="GKT131"/>
      <c r="GKU131"/>
      <c r="GKV131"/>
      <c r="GKW131"/>
      <c r="GKX131"/>
      <c r="GKY131"/>
      <c r="GKZ131"/>
      <c r="GLA131"/>
      <c r="GLB131"/>
      <c r="GLC131"/>
      <c r="GLD131"/>
      <c r="GLE131"/>
      <c r="GLF131"/>
      <c r="GLG131"/>
      <c r="GLH131"/>
      <c r="GLI131"/>
      <c r="GLJ131"/>
      <c r="GLK131"/>
      <c r="GLL131"/>
      <c r="GLM131"/>
      <c r="GLN131"/>
      <c r="GLO131"/>
      <c r="GLP131"/>
      <c r="GLQ131"/>
      <c r="GLR131"/>
      <c r="GLS131"/>
      <c r="GLT131"/>
      <c r="GLU131"/>
      <c r="GLV131"/>
      <c r="GLW131"/>
      <c r="GLX131"/>
      <c r="GLY131"/>
      <c r="GLZ131"/>
      <c r="GMA131"/>
      <c r="GMB131"/>
      <c r="GMC131"/>
      <c r="GMD131"/>
      <c r="GME131"/>
      <c r="GMF131"/>
      <c r="GMG131"/>
      <c r="GMH131"/>
      <c r="GMI131"/>
      <c r="GMJ131"/>
      <c r="GMK131"/>
      <c r="GML131"/>
      <c r="GMM131"/>
      <c r="GMN131"/>
      <c r="GMO131"/>
      <c r="GMP131"/>
      <c r="GMQ131"/>
      <c r="GMR131"/>
      <c r="GMS131"/>
      <c r="GMT131"/>
      <c r="GMU131"/>
      <c r="GMV131"/>
      <c r="GMW131"/>
      <c r="GMX131"/>
      <c r="GMY131"/>
      <c r="GMZ131"/>
      <c r="GNA131"/>
      <c r="GNB131"/>
      <c r="GNC131"/>
      <c r="GND131"/>
      <c r="GNE131"/>
      <c r="GNF131"/>
      <c r="GNG131"/>
      <c r="GNH131"/>
      <c r="GNI131"/>
      <c r="GNJ131"/>
      <c r="GNK131"/>
      <c r="GNL131"/>
      <c r="GNM131"/>
      <c r="GNN131"/>
      <c r="GNO131"/>
      <c r="GNP131"/>
      <c r="GNQ131"/>
      <c r="GNR131"/>
      <c r="GNS131"/>
      <c r="GNT131"/>
      <c r="GNU131"/>
      <c r="GNV131"/>
      <c r="GNW131"/>
      <c r="GNX131"/>
      <c r="GNY131"/>
      <c r="GNZ131"/>
      <c r="GOA131"/>
      <c r="GOB131"/>
      <c r="GOC131"/>
      <c r="GOD131"/>
      <c r="GOE131"/>
      <c r="GOF131"/>
      <c r="GOG131"/>
      <c r="GOH131"/>
      <c r="GOI131"/>
      <c r="GOJ131"/>
      <c r="GOK131"/>
      <c r="GOL131"/>
      <c r="GOM131"/>
      <c r="GON131"/>
      <c r="GOO131"/>
      <c r="GOP131"/>
      <c r="GOQ131"/>
      <c r="GOR131"/>
      <c r="GOS131"/>
      <c r="GOT131"/>
      <c r="GOU131"/>
      <c r="GOV131"/>
      <c r="GOW131"/>
      <c r="GOX131"/>
      <c r="GOY131"/>
      <c r="GOZ131"/>
      <c r="GPA131"/>
      <c r="GPB131"/>
      <c r="GPC131"/>
      <c r="GPD131"/>
      <c r="GPE131"/>
      <c r="GPF131"/>
      <c r="GPG131"/>
      <c r="GPH131"/>
      <c r="GPI131"/>
      <c r="GPJ131"/>
      <c r="GPK131"/>
      <c r="GPL131"/>
      <c r="GPM131"/>
      <c r="GPN131"/>
      <c r="GPO131"/>
      <c r="GPP131"/>
      <c r="GPQ131"/>
      <c r="GPR131"/>
      <c r="GPS131"/>
      <c r="GPT131"/>
      <c r="GPU131"/>
      <c r="GPV131"/>
      <c r="GPW131"/>
      <c r="GPX131"/>
      <c r="GPY131"/>
      <c r="GPZ131"/>
      <c r="GQA131"/>
      <c r="GQB131"/>
      <c r="GQC131"/>
      <c r="GQD131"/>
      <c r="GQE131"/>
      <c r="GQF131"/>
      <c r="GQG131"/>
      <c r="GQH131"/>
      <c r="GQI131"/>
      <c r="GQJ131"/>
      <c r="GQK131"/>
      <c r="GQL131"/>
      <c r="GQM131"/>
      <c r="GQN131"/>
      <c r="GQO131"/>
      <c r="GQP131"/>
      <c r="GQQ131"/>
      <c r="GQR131"/>
      <c r="GQS131"/>
      <c r="GQT131"/>
      <c r="GQU131"/>
      <c r="GQV131"/>
      <c r="GQW131"/>
      <c r="GQX131"/>
      <c r="GQY131"/>
      <c r="GQZ131"/>
      <c r="GRA131"/>
      <c r="GRB131"/>
      <c r="GRC131"/>
      <c r="GRD131"/>
      <c r="GRE131"/>
      <c r="GRF131"/>
      <c r="GRG131"/>
      <c r="GRH131"/>
      <c r="GRI131"/>
      <c r="GRJ131"/>
      <c r="GRK131"/>
      <c r="GRL131"/>
      <c r="GRM131"/>
      <c r="GRN131"/>
      <c r="GRO131"/>
      <c r="GRP131"/>
      <c r="GRQ131"/>
      <c r="GRR131"/>
      <c r="GRS131"/>
      <c r="GRT131"/>
      <c r="GRU131"/>
      <c r="GRV131"/>
      <c r="GRW131"/>
      <c r="GRX131"/>
      <c r="GRY131"/>
      <c r="GRZ131"/>
      <c r="GSA131"/>
      <c r="GSB131"/>
      <c r="GSC131"/>
      <c r="GSD131"/>
      <c r="GSE131"/>
      <c r="GSF131"/>
      <c r="GSG131"/>
      <c r="GSH131"/>
      <c r="GSI131"/>
      <c r="GSJ131"/>
      <c r="GSK131"/>
      <c r="GSL131"/>
      <c r="GSM131"/>
      <c r="GSN131"/>
      <c r="GSO131"/>
      <c r="GSP131"/>
      <c r="GSQ131"/>
      <c r="GSR131"/>
      <c r="GSS131"/>
      <c r="GST131"/>
      <c r="GSU131"/>
      <c r="GSV131"/>
      <c r="GSW131"/>
      <c r="GSX131"/>
      <c r="GSY131"/>
      <c r="GSZ131"/>
      <c r="GTA131"/>
      <c r="GTB131"/>
      <c r="GTC131"/>
      <c r="GTD131"/>
      <c r="GTE131"/>
      <c r="GTF131"/>
      <c r="GTG131"/>
      <c r="GTH131"/>
      <c r="GTI131"/>
      <c r="GTJ131"/>
      <c r="GTK131"/>
      <c r="GTL131"/>
      <c r="GTM131"/>
      <c r="GTN131"/>
      <c r="GTO131"/>
      <c r="GTP131"/>
      <c r="GTQ131"/>
      <c r="GTR131"/>
      <c r="GTS131"/>
      <c r="GTT131"/>
      <c r="GTU131"/>
      <c r="GTV131"/>
      <c r="GTW131"/>
      <c r="GTX131"/>
      <c r="GTY131"/>
      <c r="GTZ131"/>
      <c r="GUA131"/>
      <c r="GUB131"/>
      <c r="GUC131"/>
      <c r="GUD131"/>
      <c r="GUE131"/>
      <c r="GUF131"/>
      <c r="GUG131"/>
      <c r="GUH131"/>
      <c r="GUI131"/>
      <c r="GUJ131"/>
      <c r="GUK131"/>
      <c r="GUL131"/>
      <c r="GUM131"/>
      <c r="GUN131"/>
      <c r="GUO131"/>
      <c r="GUP131"/>
      <c r="GUQ131"/>
      <c r="GUR131"/>
      <c r="GUS131"/>
      <c r="GUT131"/>
      <c r="GUU131"/>
      <c r="GUV131"/>
      <c r="GUW131"/>
      <c r="GUX131"/>
      <c r="GUY131"/>
      <c r="GUZ131"/>
      <c r="GVA131"/>
      <c r="GVB131"/>
      <c r="GVC131"/>
      <c r="GVD131"/>
      <c r="GVE131"/>
      <c r="GVF131"/>
      <c r="GVG131"/>
      <c r="GVH131"/>
      <c r="GVI131"/>
      <c r="GVJ131"/>
      <c r="GVK131"/>
      <c r="GVL131"/>
      <c r="GVM131"/>
      <c r="GVN131"/>
      <c r="GVO131"/>
      <c r="GVP131"/>
      <c r="GVQ131"/>
      <c r="GVR131"/>
      <c r="GVS131"/>
      <c r="GVT131"/>
      <c r="GVU131"/>
      <c r="GVV131"/>
      <c r="GVW131"/>
      <c r="GVX131"/>
      <c r="GVY131"/>
      <c r="GVZ131"/>
      <c r="GWA131"/>
      <c r="GWB131"/>
      <c r="GWC131"/>
      <c r="GWD131"/>
      <c r="GWE131"/>
      <c r="GWF131"/>
      <c r="GWG131"/>
      <c r="GWH131"/>
      <c r="GWI131"/>
      <c r="GWJ131"/>
      <c r="GWK131"/>
      <c r="GWL131"/>
      <c r="GWM131"/>
      <c r="GWN131"/>
      <c r="GWO131"/>
      <c r="GWP131"/>
      <c r="GWQ131"/>
      <c r="GWR131"/>
      <c r="GWS131"/>
      <c r="GWT131"/>
      <c r="GWU131"/>
      <c r="GWV131"/>
      <c r="GWW131"/>
      <c r="GWX131"/>
      <c r="GWY131"/>
      <c r="GWZ131"/>
      <c r="GXA131"/>
      <c r="GXB131"/>
      <c r="GXC131"/>
      <c r="GXD131"/>
      <c r="GXE131"/>
      <c r="GXF131"/>
      <c r="GXG131"/>
      <c r="GXH131"/>
      <c r="GXI131"/>
      <c r="GXJ131"/>
      <c r="GXK131"/>
      <c r="GXL131"/>
      <c r="GXM131"/>
      <c r="GXN131"/>
      <c r="GXO131"/>
      <c r="GXP131"/>
      <c r="GXQ131"/>
      <c r="GXR131"/>
      <c r="GXS131"/>
      <c r="GXT131"/>
      <c r="GXU131"/>
      <c r="GXV131"/>
      <c r="GXW131"/>
      <c r="GXX131"/>
      <c r="GXY131"/>
      <c r="GXZ131"/>
      <c r="GYA131"/>
      <c r="GYB131"/>
      <c r="GYC131"/>
      <c r="GYD131"/>
      <c r="GYE131"/>
      <c r="GYF131"/>
      <c r="GYG131"/>
      <c r="GYH131"/>
      <c r="GYI131"/>
      <c r="GYJ131"/>
      <c r="GYK131"/>
      <c r="GYL131"/>
      <c r="GYM131"/>
      <c r="GYN131"/>
      <c r="GYO131"/>
      <c r="GYP131"/>
      <c r="GYQ131"/>
      <c r="GYR131"/>
      <c r="GYS131"/>
      <c r="GYT131"/>
      <c r="GYU131"/>
      <c r="GYV131"/>
      <c r="GYW131"/>
      <c r="GYX131"/>
      <c r="GYY131"/>
      <c r="GYZ131"/>
      <c r="GZA131"/>
      <c r="GZB131"/>
      <c r="GZC131"/>
      <c r="GZD131"/>
      <c r="GZE131"/>
      <c r="GZF131"/>
      <c r="GZG131"/>
      <c r="GZH131"/>
      <c r="GZI131"/>
      <c r="GZJ131"/>
      <c r="GZK131"/>
      <c r="GZL131"/>
      <c r="GZM131"/>
      <c r="GZN131"/>
      <c r="GZO131"/>
      <c r="GZP131"/>
      <c r="GZQ131"/>
      <c r="GZR131"/>
      <c r="GZS131"/>
      <c r="GZT131"/>
      <c r="GZU131"/>
      <c r="GZV131"/>
      <c r="GZW131"/>
      <c r="GZX131"/>
      <c r="GZY131"/>
      <c r="GZZ131"/>
      <c r="HAA131"/>
      <c r="HAB131"/>
      <c r="HAC131"/>
      <c r="HAD131"/>
      <c r="HAE131"/>
      <c r="HAF131"/>
      <c r="HAG131"/>
      <c r="HAH131"/>
      <c r="HAI131"/>
      <c r="HAJ131"/>
      <c r="HAK131"/>
      <c r="HAL131"/>
      <c r="HAM131"/>
      <c r="HAN131"/>
      <c r="HAO131"/>
      <c r="HAP131"/>
      <c r="HAQ131"/>
      <c r="HAR131"/>
      <c r="HAS131"/>
      <c r="HAT131"/>
      <c r="HAU131"/>
      <c r="HAV131"/>
      <c r="HAW131"/>
      <c r="HAX131"/>
      <c r="HAY131"/>
      <c r="HAZ131"/>
      <c r="HBA131"/>
      <c r="HBB131"/>
      <c r="HBC131"/>
      <c r="HBD131"/>
      <c r="HBE131"/>
      <c r="HBF131"/>
      <c r="HBG131"/>
      <c r="HBH131"/>
      <c r="HBI131"/>
      <c r="HBJ131"/>
      <c r="HBK131"/>
      <c r="HBL131"/>
      <c r="HBM131"/>
      <c r="HBN131"/>
      <c r="HBO131"/>
      <c r="HBP131"/>
      <c r="HBQ131"/>
      <c r="HBR131"/>
      <c r="HBS131"/>
      <c r="HBT131"/>
      <c r="HBU131"/>
      <c r="HBV131"/>
      <c r="HBW131"/>
      <c r="HBX131"/>
      <c r="HBY131"/>
      <c r="HBZ131"/>
      <c r="HCA131"/>
      <c r="HCB131"/>
      <c r="HCC131"/>
      <c r="HCD131"/>
      <c r="HCE131"/>
      <c r="HCF131"/>
      <c r="HCG131"/>
      <c r="HCH131"/>
      <c r="HCI131"/>
      <c r="HCJ131"/>
      <c r="HCK131"/>
      <c r="HCL131"/>
      <c r="HCM131"/>
      <c r="HCN131"/>
      <c r="HCO131"/>
      <c r="HCP131"/>
      <c r="HCQ131"/>
      <c r="HCR131"/>
      <c r="HCS131"/>
      <c r="HCT131"/>
      <c r="HCU131"/>
      <c r="HCV131"/>
      <c r="HCW131"/>
      <c r="HCX131"/>
      <c r="HCY131"/>
      <c r="HCZ131"/>
      <c r="HDA131"/>
      <c r="HDB131"/>
      <c r="HDC131"/>
      <c r="HDD131"/>
      <c r="HDE131"/>
      <c r="HDF131"/>
      <c r="HDG131"/>
      <c r="HDH131"/>
      <c r="HDI131"/>
      <c r="HDJ131"/>
      <c r="HDK131"/>
      <c r="HDL131"/>
      <c r="HDM131"/>
      <c r="HDN131"/>
      <c r="HDO131"/>
      <c r="HDP131"/>
      <c r="HDQ131"/>
      <c r="HDR131"/>
      <c r="HDS131"/>
      <c r="HDT131"/>
      <c r="HDU131"/>
      <c r="HDV131"/>
      <c r="HDW131"/>
      <c r="HDX131"/>
      <c r="HDY131"/>
      <c r="HDZ131"/>
      <c r="HEA131"/>
      <c r="HEB131"/>
      <c r="HEC131"/>
      <c r="HED131"/>
      <c r="HEE131"/>
      <c r="HEF131"/>
      <c r="HEG131"/>
      <c r="HEH131"/>
      <c r="HEI131"/>
      <c r="HEJ131"/>
      <c r="HEK131"/>
      <c r="HEL131"/>
      <c r="HEM131"/>
      <c r="HEN131"/>
      <c r="HEO131"/>
      <c r="HEP131"/>
      <c r="HEQ131"/>
      <c r="HER131"/>
      <c r="HES131"/>
      <c r="HET131"/>
      <c r="HEU131"/>
      <c r="HEV131"/>
      <c r="HEW131"/>
      <c r="HEX131"/>
      <c r="HEY131"/>
      <c r="HEZ131"/>
      <c r="HFA131"/>
      <c r="HFB131"/>
      <c r="HFC131"/>
      <c r="HFD131"/>
      <c r="HFE131"/>
      <c r="HFF131"/>
      <c r="HFG131"/>
      <c r="HFH131"/>
      <c r="HFI131"/>
      <c r="HFJ131"/>
      <c r="HFK131"/>
      <c r="HFL131"/>
      <c r="HFM131"/>
      <c r="HFN131"/>
      <c r="HFO131"/>
      <c r="HFP131"/>
      <c r="HFQ131"/>
      <c r="HFR131"/>
      <c r="HFS131"/>
      <c r="HFT131"/>
      <c r="HFU131"/>
      <c r="HFV131"/>
      <c r="HFW131"/>
      <c r="HFX131"/>
      <c r="HFY131"/>
      <c r="HFZ131"/>
      <c r="HGA131"/>
      <c r="HGB131"/>
      <c r="HGC131"/>
      <c r="HGD131"/>
      <c r="HGE131"/>
      <c r="HGF131"/>
      <c r="HGG131"/>
      <c r="HGH131"/>
      <c r="HGI131"/>
      <c r="HGJ131"/>
      <c r="HGK131"/>
      <c r="HGL131"/>
      <c r="HGM131"/>
      <c r="HGN131"/>
      <c r="HGO131"/>
      <c r="HGP131"/>
      <c r="HGQ131"/>
      <c r="HGR131"/>
      <c r="HGS131"/>
      <c r="HGT131"/>
      <c r="HGU131"/>
      <c r="HGV131"/>
      <c r="HGW131"/>
      <c r="HGX131"/>
      <c r="HGY131"/>
      <c r="HGZ131"/>
      <c r="HHA131"/>
      <c r="HHB131"/>
      <c r="HHC131"/>
      <c r="HHD131"/>
      <c r="HHE131"/>
      <c r="HHF131"/>
      <c r="HHG131"/>
      <c r="HHH131"/>
      <c r="HHI131"/>
      <c r="HHJ131"/>
      <c r="HHK131"/>
      <c r="HHL131"/>
      <c r="HHM131"/>
      <c r="HHN131"/>
      <c r="HHO131"/>
      <c r="HHP131"/>
      <c r="HHQ131"/>
      <c r="HHR131"/>
      <c r="HHS131"/>
      <c r="HHT131"/>
      <c r="HHU131"/>
      <c r="HHV131"/>
      <c r="HHW131"/>
      <c r="HHX131"/>
      <c r="HHY131"/>
      <c r="HHZ131"/>
      <c r="HIA131"/>
      <c r="HIB131"/>
      <c r="HIC131"/>
      <c r="HID131"/>
      <c r="HIE131"/>
      <c r="HIF131"/>
      <c r="HIG131"/>
      <c r="HIH131"/>
      <c r="HII131"/>
      <c r="HIJ131"/>
      <c r="HIK131"/>
      <c r="HIL131"/>
      <c r="HIM131"/>
      <c r="HIN131"/>
      <c r="HIO131"/>
      <c r="HIP131"/>
      <c r="HIQ131"/>
      <c r="HIR131"/>
      <c r="HIS131"/>
      <c r="HIT131"/>
      <c r="HIU131"/>
      <c r="HIV131"/>
      <c r="HIW131"/>
      <c r="HIX131"/>
      <c r="HIY131"/>
      <c r="HIZ131"/>
      <c r="HJA131"/>
      <c r="HJB131"/>
      <c r="HJC131"/>
      <c r="HJD131"/>
      <c r="HJE131"/>
      <c r="HJF131"/>
      <c r="HJG131"/>
      <c r="HJH131"/>
      <c r="HJI131"/>
      <c r="HJJ131"/>
      <c r="HJK131"/>
      <c r="HJL131"/>
      <c r="HJM131"/>
      <c r="HJN131"/>
      <c r="HJO131"/>
      <c r="HJP131"/>
      <c r="HJQ131"/>
      <c r="HJR131"/>
      <c r="HJS131"/>
      <c r="HJT131"/>
      <c r="HJU131"/>
      <c r="HJV131"/>
      <c r="HJW131"/>
      <c r="HJX131"/>
      <c r="HJY131"/>
      <c r="HJZ131"/>
      <c r="HKA131"/>
      <c r="HKB131"/>
      <c r="HKC131"/>
      <c r="HKD131"/>
      <c r="HKE131"/>
      <c r="HKF131"/>
      <c r="HKG131"/>
      <c r="HKH131"/>
      <c r="HKI131"/>
      <c r="HKJ131"/>
      <c r="HKK131"/>
      <c r="HKL131"/>
      <c r="HKM131"/>
      <c r="HKN131"/>
      <c r="HKO131"/>
      <c r="HKP131"/>
      <c r="HKQ131"/>
      <c r="HKR131"/>
      <c r="HKS131"/>
      <c r="HKT131"/>
      <c r="HKU131"/>
      <c r="HKV131"/>
      <c r="HKW131"/>
      <c r="HKX131"/>
      <c r="HKY131"/>
      <c r="HKZ131"/>
      <c r="HLA131"/>
      <c r="HLB131"/>
      <c r="HLC131"/>
      <c r="HLD131"/>
      <c r="HLE131"/>
      <c r="HLF131"/>
      <c r="HLG131"/>
      <c r="HLH131"/>
      <c r="HLI131"/>
      <c r="HLJ131"/>
      <c r="HLK131"/>
      <c r="HLL131"/>
      <c r="HLM131"/>
      <c r="HLN131"/>
      <c r="HLO131"/>
      <c r="HLP131"/>
      <c r="HLQ131"/>
      <c r="HLR131"/>
      <c r="HLS131"/>
      <c r="HLT131"/>
      <c r="HLU131"/>
      <c r="HLV131"/>
      <c r="HLW131"/>
      <c r="HLX131"/>
      <c r="HLY131"/>
      <c r="HLZ131"/>
      <c r="HMA131"/>
      <c r="HMB131"/>
      <c r="HMC131"/>
      <c r="HMD131"/>
      <c r="HME131"/>
      <c r="HMF131"/>
      <c r="HMG131"/>
      <c r="HMH131"/>
      <c r="HMI131"/>
      <c r="HMJ131"/>
      <c r="HMK131"/>
      <c r="HML131"/>
      <c r="HMM131"/>
      <c r="HMN131"/>
      <c r="HMO131"/>
      <c r="HMP131"/>
      <c r="HMQ131"/>
      <c r="HMR131"/>
      <c r="HMS131"/>
      <c r="HMT131"/>
      <c r="HMU131"/>
      <c r="HMV131"/>
      <c r="HMW131"/>
      <c r="HMX131"/>
      <c r="HMY131"/>
      <c r="HMZ131"/>
      <c r="HNA131"/>
      <c r="HNB131"/>
      <c r="HNC131"/>
      <c r="HND131"/>
      <c r="HNE131"/>
      <c r="HNF131"/>
      <c r="HNG131"/>
      <c r="HNH131"/>
      <c r="HNI131"/>
      <c r="HNJ131"/>
      <c r="HNK131"/>
      <c r="HNL131"/>
      <c r="HNM131"/>
      <c r="HNN131"/>
      <c r="HNO131"/>
      <c r="HNP131"/>
      <c r="HNQ131"/>
      <c r="HNR131"/>
      <c r="HNS131"/>
      <c r="HNT131"/>
      <c r="HNU131"/>
      <c r="HNV131"/>
      <c r="HNW131"/>
      <c r="HNX131"/>
      <c r="HNY131"/>
      <c r="HNZ131"/>
      <c r="HOA131"/>
      <c r="HOB131"/>
      <c r="HOC131"/>
      <c r="HOD131"/>
      <c r="HOE131"/>
      <c r="HOF131"/>
      <c r="HOG131"/>
      <c r="HOH131"/>
      <c r="HOI131"/>
      <c r="HOJ131"/>
      <c r="HOK131"/>
      <c r="HOL131"/>
      <c r="HOM131"/>
      <c r="HON131"/>
      <c r="HOO131"/>
      <c r="HOP131"/>
      <c r="HOQ131"/>
      <c r="HOR131"/>
      <c r="HOS131"/>
      <c r="HOT131"/>
      <c r="HOU131"/>
      <c r="HOV131"/>
      <c r="HOW131"/>
      <c r="HOX131"/>
      <c r="HOY131"/>
      <c r="HOZ131"/>
      <c r="HPA131"/>
      <c r="HPB131"/>
      <c r="HPC131"/>
      <c r="HPD131"/>
      <c r="HPE131"/>
      <c r="HPF131"/>
      <c r="HPG131"/>
      <c r="HPH131"/>
      <c r="HPI131"/>
      <c r="HPJ131"/>
      <c r="HPK131"/>
      <c r="HPL131"/>
      <c r="HPM131"/>
      <c r="HPN131"/>
      <c r="HPO131"/>
      <c r="HPP131"/>
      <c r="HPQ131"/>
      <c r="HPR131"/>
      <c r="HPS131"/>
      <c r="HPT131"/>
      <c r="HPU131"/>
      <c r="HPV131"/>
      <c r="HPW131"/>
      <c r="HPX131"/>
      <c r="HPY131"/>
      <c r="HPZ131"/>
      <c r="HQA131"/>
      <c r="HQB131"/>
      <c r="HQC131"/>
      <c r="HQD131"/>
      <c r="HQE131"/>
      <c r="HQF131"/>
      <c r="HQG131"/>
      <c r="HQH131"/>
      <c r="HQI131"/>
      <c r="HQJ131"/>
      <c r="HQK131"/>
      <c r="HQL131"/>
      <c r="HQM131"/>
      <c r="HQN131"/>
      <c r="HQO131"/>
      <c r="HQP131"/>
      <c r="HQQ131"/>
      <c r="HQR131"/>
      <c r="HQS131"/>
      <c r="HQT131"/>
      <c r="HQU131"/>
      <c r="HQV131"/>
      <c r="HQW131"/>
      <c r="HQX131"/>
      <c r="HQY131"/>
      <c r="HQZ131"/>
      <c r="HRA131"/>
      <c r="HRB131"/>
      <c r="HRC131"/>
      <c r="HRD131"/>
      <c r="HRE131"/>
      <c r="HRF131"/>
      <c r="HRG131"/>
      <c r="HRH131"/>
      <c r="HRI131"/>
      <c r="HRJ131"/>
      <c r="HRK131"/>
      <c r="HRL131"/>
      <c r="HRM131"/>
      <c r="HRN131"/>
      <c r="HRO131"/>
      <c r="HRP131"/>
      <c r="HRQ131"/>
      <c r="HRR131"/>
      <c r="HRS131"/>
      <c r="HRT131"/>
      <c r="HRU131"/>
      <c r="HRV131"/>
      <c r="HRW131"/>
      <c r="HRX131"/>
      <c r="HRY131"/>
      <c r="HRZ131"/>
      <c r="HSA131"/>
      <c r="HSB131"/>
      <c r="HSC131"/>
      <c r="HSD131"/>
      <c r="HSE131"/>
      <c r="HSF131"/>
      <c r="HSG131"/>
      <c r="HSH131"/>
      <c r="HSI131"/>
      <c r="HSJ131"/>
      <c r="HSK131"/>
      <c r="HSL131"/>
      <c r="HSM131"/>
      <c r="HSN131"/>
      <c r="HSO131"/>
      <c r="HSP131"/>
      <c r="HSQ131"/>
      <c r="HSR131"/>
      <c r="HSS131"/>
      <c r="HST131"/>
      <c r="HSU131"/>
      <c r="HSV131"/>
      <c r="HSW131"/>
      <c r="HSX131"/>
      <c r="HSY131"/>
      <c r="HSZ131"/>
      <c r="HTA131"/>
      <c r="HTB131"/>
      <c r="HTC131"/>
      <c r="HTD131"/>
      <c r="HTE131"/>
      <c r="HTF131"/>
      <c r="HTG131"/>
      <c r="HTH131"/>
      <c r="HTI131"/>
      <c r="HTJ131"/>
      <c r="HTK131"/>
      <c r="HTL131"/>
      <c r="HTM131"/>
      <c r="HTN131"/>
      <c r="HTO131"/>
      <c r="HTP131"/>
      <c r="HTQ131"/>
      <c r="HTR131"/>
      <c r="HTS131"/>
      <c r="HTT131"/>
      <c r="HTU131"/>
      <c r="HTV131"/>
      <c r="HTW131"/>
      <c r="HTX131"/>
      <c r="HTY131"/>
      <c r="HTZ131"/>
      <c r="HUA131"/>
      <c r="HUB131"/>
      <c r="HUC131"/>
      <c r="HUD131"/>
      <c r="HUE131"/>
      <c r="HUF131"/>
      <c r="HUG131"/>
      <c r="HUH131"/>
      <c r="HUI131"/>
      <c r="HUJ131"/>
      <c r="HUK131"/>
      <c r="HUL131"/>
      <c r="HUM131"/>
      <c r="HUN131"/>
      <c r="HUO131"/>
      <c r="HUP131"/>
      <c r="HUQ131"/>
      <c r="HUR131"/>
      <c r="HUS131"/>
      <c r="HUT131"/>
      <c r="HUU131"/>
      <c r="HUV131"/>
      <c r="HUW131"/>
      <c r="HUX131"/>
      <c r="HUY131"/>
      <c r="HUZ131"/>
      <c r="HVA131"/>
      <c r="HVB131"/>
      <c r="HVC131"/>
      <c r="HVD131"/>
      <c r="HVE131"/>
      <c r="HVF131"/>
      <c r="HVG131"/>
      <c r="HVH131"/>
      <c r="HVI131"/>
      <c r="HVJ131"/>
      <c r="HVK131"/>
      <c r="HVL131"/>
      <c r="HVM131"/>
      <c r="HVN131"/>
      <c r="HVO131"/>
      <c r="HVP131"/>
      <c r="HVQ131"/>
      <c r="HVR131"/>
      <c r="HVS131"/>
      <c r="HVT131"/>
      <c r="HVU131"/>
      <c r="HVV131"/>
      <c r="HVW131"/>
      <c r="HVX131"/>
      <c r="HVY131"/>
      <c r="HVZ131"/>
      <c r="HWA131"/>
      <c r="HWB131"/>
      <c r="HWC131"/>
      <c r="HWD131"/>
      <c r="HWE131"/>
      <c r="HWF131"/>
      <c r="HWG131"/>
      <c r="HWH131"/>
      <c r="HWI131"/>
      <c r="HWJ131"/>
      <c r="HWK131"/>
      <c r="HWL131"/>
      <c r="HWM131"/>
      <c r="HWN131"/>
      <c r="HWO131"/>
      <c r="HWP131"/>
      <c r="HWQ131"/>
      <c r="HWR131"/>
      <c r="HWS131"/>
      <c r="HWT131"/>
      <c r="HWU131"/>
      <c r="HWV131"/>
      <c r="HWW131"/>
      <c r="HWX131"/>
      <c r="HWY131"/>
      <c r="HWZ131"/>
      <c r="HXA131"/>
      <c r="HXB131"/>
      <c r="HXC131"/>
      <c r="HXD131"/>
      <c r="HXE131"/>
      <c r="HXF131"/>
      <c r="HXG131"/>
      <c r="HXH131"/>
      <c r="HXI131"/>
      <c r="HXJ131"/>
      <c r="HXK131"/>
      <c r="HXL131"/>
      <c r="HXM131"/>
      <c r="HXN131"/>
      <c r="HXO131"/>
      <c r="HXP131"/>
      <c r="HXQ131"/>
      <c r="HXR131"/>
      <c r="HXS131"/>
      <c r="HXT131"/>
      <c r="HXU131"/>
      <c r="HXV131"/>
      <c r="HXW131"/>
      <c r="HXX131"/>
      <c r="HXY131"/>
      <c r="HXZ131"/>
      <c r="HYA131"/>
      <c r="HYB131"/>
      <c r="HYC131"/>
      <c r="HYD131"/>
      <c r="HYE131"/>
      <c r="HYF131"/>
      <c r="HYG131"/>
      <c r="HYH131"/>
      <c r="HYI131"/>
      <c r="HYJ131"/>
      <c r="HYK131"/>
      <c r="HYL131"/>
      <c r="HYM131"/>
      <c r="HYN131"/>
      <c r="HYO131"/>
      <c r="HYP131"/>
      <c r="HYQ131"/>
      <c r="HYR131"/>
      <c r="HYS131"/>
      <c r="HYT131"/>
      <c r="HYU131"/>
      <c r="HYV131"/>
      <c r="HYW131"/>
      <c r="HYX131"/>
      <c r="HYY131"/>
      <c r="HYZ131"/>
      <c r="HZA131"/>
      <c r="HZB131"/>
      <c r="HZC131"/>
      <c r="HZD131"/>
      <c r="HZE131"/>
      <c r="HZF131"/>
      <c r="HZG131"/>
      <c r="HZH131"/>
      <c r="HZI131"/>
      <c r="HZJ131"/>
      <c r="HZK131"/>
      <c r="HZL131"/>
      <c r="HZM131"/>
      <c r="HZN131"/>
      <c r="HZO131"/>
      <c r="HZP131"/>
      <c r="HZQ131"/>
      <c r="HZR131"/>
      <c r="HZS131"/>
      <c r="HZT131"/>
      <c r="HZU131"/>
      <c r="HZV131"/>
      <c r="HZW131"/>
      <c r="HZX131"/>
      <c r="HZY131"/>
      <c r="HZZ131"/>
      <c r="IAA131"/>
      <c r="IAB131"/>
      <c r="IAC131"/>
      <c r="IAD131"/>
      <c r="IAE131"/>
      <c r="IAF131"/>
      <c r="IAG131"/>
      <c r="IAH131"/>
      <c r="IAI131"/>
      <c r="IAJ131"/>
      <c r="IAK131"/>
      <c r="IAL131"/>
      <c r="IAM131"/>
      <c r="IAN131"/>
      <c r="IAO131"/>
      <c r="IAP131"/>
      <c r="IAQ131"/>
      <c r="IAR131"/>
      <c r="IAS131"/>
      <c r="IAT131"/>
      <c r="IAU131"/>
      <c r="IAV131"/>
      <c r="IAW131"/>
      <c r="IAX131"/>
      <c r="IAY131"/>
      <c r="IAZ131"/>
      <c r="IBA131"/>
      <c r="IBB131"/>
      <c r="IBC131"/>
      <c r="IBD131"/>
      <c r="IBE131"/>
      <c r="IBF131"/>
      <c r="IBG131"/>
      <c r="IBH131"/>
      <c r="IBI131"/>
      <c r="IBJ131"/>
      <c r="IBK131"/>
      <c r="IBL131"/>
      <c r="IBM131"/>
      <c r="IBN131"/>
      <c r="IBO131"/>
      <c r="IBP131"/>
      <c r="IBQ131"/>
      <c r="IBR131"/>
      <c r="IBS131"/>
      <c r="IBT131"/>
      <c r="IBU131"/>
      <c r="IBV131"/>
      <c r="IBW131"/>
      <c r="IBX131"/>
      <c r="IBY131"/>
      <c r="IBZ131"/>
      <c r="ICA131"/>
      <c r="ICB131"/>
      <c r="ICC131"/>
      <c r="ICD131"/>
      <c r="ICE131"/>
      <c r="ICF131"/>
      <c r="ICG131"/>
      <c r="ICH131"/>
      <c r="ICI131"/>
      <c r="ICJ131"/>
      <c r="ICK131"/>
      <c r="ICL131"/>
      <c r="ICM131"/>
      <c r="ICN131"/>
      <c r="ICO131"/>
      <c r="ICP131"/>
      <c r="ICQ131"/>
      <c r="ICR131"/>
      <c r="ICS131"/>
      <c r="ICT131"/>
      <c r="ICU131"/>
      <c r="ICV131"/>
      <c r="ICW131"/>
      <c r="ICX131"/>
      <c r="ICY131"/>
      <c r="ICZ131"/>
      <c r="IDA131"/>
      <c r="IDB131"/>
      <c r="IDC131"/>
      <c r="IDD131"/>
      <c r="IDE131"/>
      <c r="IDF131"/>
      <c r="IDG131"/>
      <c r="IDH131"/>
      <c r="IDI131"/>
      <c r="IDJ131"/>
      <c r="IDK131"/>
      <c r="IDL131"/>
      <c r="IDM131"/>
      <c r="IDN131"/>
      <c r="IDO131"/>
      <c r="IDP131"/>
      <c r="IDQ131"/>
      <c r="IDR131"/>
      <c r="IDS131"/>
      <c r="IDT131"/>
      <c r="IDU131"/>
      <c r="IDV131"/>
      <c r="IDW131"/>
      <c r="IDX131"/>
      <c r="IDY131"/>
      <c r="IDZ131"/>
      <c r="IEA131"/>
      <c r="IEB131"/>
      <c r="IEC131"/>
      <c r="IED131"/>
      <c r="IEE131"/>
      <c r="IEF131"/>
      <c r="IEG131"/>
      <c r="IEH131"/>
      <c r="IEI131"/>
      <c r="IEJ131"/>
      <c r="IEK131"/>
      <c r="IEL131"/>
      <c r="IEM131"/>
      <c r="IEN131"/>
      <c r="IEO131"/>
      <c r="IEP131"/>
      <c r="IEQ131"/>
      <c r="IER131"/>
      <c r="IES131"/>
      <c r="IET131"/>
      <c r="IEU131"/>
      <c r="IEV131"/>
      <c r="IEW131"/>
      <c r="IEX131"/>
      <c r="IEY131"/>
      <c r="IEZ131"/>
      <c r="IFA131"/>
      <c r="IFB131"/>
      <c r="IFC131"/>
      <c r="IFD131"/>
      <c r="IFE131"/>
      <c r="IFF131"/>
      <c r="IFG131"/>
      <c r="IFH131"/>
      <c r="IFI131"/>
      <c r="IFJ131"/>
      <c r="IFK131"/>
      <c r="IFL131"/>
      <c r="IFM131"/>
      <c r="IFN131"/>
      <c r="IFO131"/>
      <c r="IFP131"/>
      <c r="IFQ131"/>
      <c r="IFR131"/>
      <c r="IFS131"/>
      <c r="IFT131"/>
      <c r="IFU131"/>
      <c r="IFV131"/>
      <c r="IFW131"/>
      <c r="IFX131"/>
      <c r="IFY131"/>
      <c r="IFZ131"/>
      <c r="IGA131"/>
      <c r="IGB131"/>
      <c r="IGC131"/>
      <c r="IGD131"/>
      <c r="IGE131"/>
      <c r="IGF131"/>
      <c r="IGG131"/>
      <c r="IGH131"/>
      <c r="IGI131"/>
      <c r="IGJ131"/>
      <c r="IGK131"/>
      <c r="IGL131"/>
      <c r="IGM131"/>
      <c r="IGN131"/>
      <c r="IGO131"/>
      <c r="IGP131"/>
      <c r="IGQ131"/>
      <c r="IGR131"/>
      <c r="IGS131"/>
      <c r="IGT131"/>
      <c r="IGU131"/>
      <c r="IGV131"/>
      <c r="IGW131"/>
      <c r="IGX131"/>
      <c r="IGY131"/>
      <c r="IGZ131"/>
      <c r="IHA131"/>
      <c r="IHB131"/>
      <c r="IHC131"/>
      <c r="IHD131"/>
      <c r="IHE131"/>
      <c r="IHF131"/>
      <c r="IHG131"/>
      <c r="IHH131"/>
      <c r="IHI131"/>
      <c r="IHJ131"/>
      <c r="IHK131"/>
      <c r="IHL131"/>
      <c r="IHM131"/>
      <c r="IHN131"/>
      <c r="IHO131"/>
      <c r="IHP131"/>
      <c r="IHQ131"/>
      <c r="IHR131"/>
      <c r="IHS131"/>
      <c r="IHT131"/>
      <c r="IHU131"/>
      <c r="IHV131"/>
      <c r="IHW131"/>
      <c r="IHX131"/>
      <c r="IHY131"/>
      <c r="IHZ131"/>
      <c r="IIA131"/>
      <c r="IIB131"/>
      <c r="IIC131"/>
      <c r="IID131"/>
      <c r="IIE131"/>
      <c r="IIF131"/>
      <c r="IIG131"/>
      <c r="IIH131"/>
      <c r="III131"/>
      <c r="IIJ131"/>
      <c r="IIK131"/>
      <c r="IIL131"/>
      <c r="IIM131"/>
      <c r="IIN131"/>
      <c r="IIO131"/>
      <c r="IIP131"/>
      <c r="IIQ131"/>
      <c r="IIR131"/>
      <c r="IIS131"/>
      <c r="IIT131"/>
      <c r="IIU131"/>
      <c r="IIV131"/>
      <c r="IIW131"/>
      <c r="IIX131"/>
      <c r="IIY131"/>
      <c r="IIZ131"/>
      <c r="IJA131"/>
      <c r="IJB131"/>
      <c r="IJC131"/>
      <c r="IJD131"/>
      <c r="IJE131"/>
      <c r="IJF131"/>
      <c r="IJG131"/>
      <c r="IJH131"/>
      <c r="IJI131"/>
      <c r="IJJ131"/>
      <c r="IJK131"/>
      <c r="IJL131"/>
      <c r="IJM131"/>
      <c r="IJN131"/>
      <c r="IJO131"/>
      <c r="IJP131"/>
      <c r="IJQ131"/>
      <c r="IJR131"/>
      <c r="IJS131"/>
      <c r="IJT131"/>
      <c r="IJU131"/>
      <c r="IJV131"/>
      <c r="IJW131"/>
      <c r="IJX131"/>
      <c r="IJY131"/>
      <c r="IJZ131"/>
      <c r="IKA131"/>
      <c r="IKB131"/>
      <c r="IKC131"/>
      <c r="IKD131"/>
      <c r="IKE131"/>
      <c r="IKF131"/>
      <c r="IKG131"/>
      <c r="IKH131"/>
      <c r="IKI131"/>
      <c r="IKJ131"/>
      <c r="IKK131"/>
      <c r="IKL131"/>
      <c r="IKM131"/>
      <c r="IKN131"/>
      <c r="IKO131"/>
      <c r="IKP131"/>
      <c r="IKQ131"/>
      <c r="IKR131"/>
      <c r="IKS131"/>
      <c r="IKT131"/>
      <c r="IKU131"/>
      <c r="IKV131"/>
      <c r="IKW131"/>
      <c r="IKX131"/>
      <c r="IKY131"/>
      <c r="IKZ131"/>
      <c r="ILA131"/>
      <c r="ILB131"/>
      <c r="ILC131"/>
      <c r="ILD131"/>
      <c r="ILE131"/>
      <c r="ILF131"/>
      <c r="ILG131"/>
      <c r="ILH131"/>
      <c r="ILI131"/>
      <c r="ILJ131"/>
      <c r="ILK131"/>
      <c r="ILL131"/>
      <c r="ILM131"/>
      <c r="ILN131"/>
      <c r="ILO131"/>
      <c r="ILP131"/>
      <c r="ILQ131"/>
      <c r="ILR131"/>
      <c r="ILS131"/>
      <c r="ILT131"/>
      <c r="ILU131"/>
      <c r="ILV131"/>
      <c r="ILW131"/>
      <c r="ILX131"/>
      <c r="ILY131"/>
      <c r="ILZ131"/>
      <c r="IMA131"/>
      <c r="IMB131"/>
      <c r="IMC131"/>
      <c r="IMD131"/>
      <c r="IME131"/>
      <c r="IMF131"/>
      <c r="IMG131"/>
      <c r="IMH131"/>
      <c r="IMI131"/>
      <c r="IMJ131"/>
      <c r="IMK131"/>
      <c r="IML131"/>
      <c r="IMM131"/>
      <c r="IMN131"/>
      <c r="IMO131"/>
      <c r="IMP131"/>
      <c r="IMQ131"/>
      <c r="IMR131"/>
      <c r="IMS131"/>
      <c r="IMT131"/>
      <c r="IMU131"/>
      <c r="IMV131"/>
      <c r="IMW131"/>
      <c r="IMX131"/>
      <c r="IMY131"/>
      <c r="IMZ131"/>
      <c r="INA131"/>
      <c r="INB131"/>
      <c r="INC131"/>
      <c r="IND131"/>
      <c r="INE131"/>
      <c r="INF131"/>
      <c r="ING131"/>
      <c r="INH131"/>
      <c r="INI131"/>
      <c r="INJ131"/>
      <c r="INK131"/>
      <c r="INL131"/>
      <c r="INM131"/>
      <c r="INN131"/>
      <c r="INO131"/>
      <c r="INP131"/>
      <c r="INQ131"/>
      <c r="INR131"/>
      <c r="INS131"/>
      <c r="INT131"/>
      <c r="INU131"/>
      <c r="INV131"/>
      <c r="INW131"/>
      <c r="INX131"/>
      <c r="INY131"/>
      <c r="INZ131"/>
      <c r="IOA131"/>
      <c r="IOB131"/>
      <c r="IOC131"/>
      <c r="IOD131"/>
      <c r="IOE131"/>
      <c r="IOF131"/>
      <c r="IOG131"/>
      <c r="IOH131"/>
      <c r="IOI131"/>
      <c r="IOJ131"/>
      <c r="IOK131"/>
      <c r="IOL131"/>
      <c r="IOM131"/>
      <c r="ION131"/>
      <c r="IOO131"/>
      <c r="IOP131"/>
      <c r="IOQ131"/>
      <c r="IOR131"/>
      <c r="IOS131"/>
      <c r="IOT131"/>
      <c r="IOU131"/>
      <c r="IOV131"/>
      <c r="IOW131"/>
      <c r="IOX131"/>
      <c r="IOY131"/>
      <c r="IOZ131"/>
      <c r="IPA131"/>
      <c r="IPB131"/>
      <c r="IPC131"/>
      <c r="IPD131"/>
      <c r="IPE131"/>
      <c r="IPF131"/>
      <c r="IPG131"/>
      <c r="IPH131"/>
      <c r="IPI131"/>
      <c r="IPJ131"/>
      <c r="IPK131"/>
      <c r="IPL131"/>
      <c r="IPM131"/>
      <c r="IPN131"/>
      <c r="IPO131"/>
      <c r="IPP131"/>
      <c r="IPQ131"/>
      <c r="IPR131"/>
      <c r="IPS131"/>
      <c r="IPT131"/>
      <c r="IPU131"/>
      <c r="IPV131"/>
      <c r="IPW131"/>
      <c r="IPX131"/>
      <c r="IPY131"/>
      <c r="IPZ131"/>
      <c r="IQA131"/>
      <c r="IQB131"/>
      <c r="IQC131"/>
      <c r="IQD131"/>
      <c r="IQE131"/>
      <c r="IQF131"/>
      <c r="IQG131"/>
      <c r="IQH131"/>
      <c r="IQI131"/>
      <c r="IQJ131"/>
      <c r="IQK131"/>
      <c r="IQL131"/>
      <c r="IQM131"/>
      <c r="IQN131"/>
      <c r="IQO131"/>
      <c r="IQP131"/>
      <c r="IQQ131"/>
      <c r="IQR131"/>
      <c r="IQS131"/>
      <c r="IQT131"/>
      <c r="IQU131"/>
      <c r="IQV131"/>
      <c r="IQW131"/>
      <c r="IQX131"/>
      <c r="IQY131"/>
      <c r="IQZ131"/>
      <c r="IRA131"/>
      <c r="IRB131"/>
      <c r="IRC131"/>
      <c r="IRD131"/>
      <c r="IRE131"/>
      <c r="IRF131"/>
      <c r="IRG131"/>
      <c r="IRH131"/>
      <c r="IRI131"/>
      <c r="IRJ131"/>
      <c r="IRK131"/>
      <c r="IRL131"/>
      <c r="IRM131"/>
      <c r="IRN131"/>
      <c r="IRO131"/>
      <c r="IRP131"/>
      <c r="IRQ131"/>
      <c r="IRR131"/>
      <c r="IRS131"/>
      <c r="IRT131"/>
      <c r="IRU131"/>
      <c r="IRV131"/>
      <c r="IRW131"/>
      <c r="IRX131"/>
      <c r="IRY131"/>
      <c r="IRZ131"/>
      <c r="ISA131"/>
      <c r="ISB131"/>
      <c r="ISC131"/>
      <c r="ISD131"/>
      <c r="ISE131"/>
      <c r="ISF131"/>
      <c r="ISG131"/>
      <c r="ISH131"/>
      <c r="ISI131"/>
      <c r="ISJ131"/>
      <c r="ISK131"/>
      <c r="ISL131"/>
      <c r="ISM131"/>
      <c r="ISN131"/>
      <c r="ISO131"/>
      <c r="ISP131"/>
      <c r="ISQ131"/>
      <c r="ISR131"/>
      <c r="ISS131"/>
      <c r="IST131"/>
      <c r="ISU131"/>
      <c r="ISV131"/>
      <c r="ISW131"/>
      <c r="ISX131"/>
      <c r="ISY131"/>
      <c r="ISZ131"/>
      <c r="ITA131"/>
      <c r="ITB131"/>
      <c r="ITC131"/>
      <c r="ITD131"/>
      <c r="ITE131"/>
      <c r="ITF131"/>
      <c r="ITG131"/>
      <c r="ITH131"/>
      <c r="ITI131"/>
      <c r="ITJ131"/>
      <c r="ITK131"/>
      <c r="ITL131"/>
      <c r="ITM131"/>
      <c r="ITN131"/>
      <c r="ITO131"/>
      <c r="ITP131"/>
      <c r="ITQ131"/>
      <c r="ITR131"/>
      <c r="ITS131"/>
      <c r="ITT131"/>
      <c r="ITU131"/>
      <c r="ITV131"/>
      <c r="ITW131"/>
      <c r="ITX131"/>
      <c r="ITY131"/>
      <c r="ITZ131"/>
      <c r="IUA131"/>
      <c r="IUB131"/>
      <c r="IUC131"/>
      <c r="IUD131"/>
      <c r="IUE131"/>
      <c r="IUF131"/>
      <c r="IUG131"/>
      <c r="IUH131"/>
      <c r="IUI131"/>
      <c r="IUJ131"/>
      <c r="IUK131"/>
      <c r="IUL131"/>
      <c r="IUM131"/>
      <c r="IUN131"/>
      <c r="IUO131"/>
      <c r="IUP131"/>
      <c r="IUQ131"/>
      <c r="IUR131"/>
      <c r="IUS131"/>
      <c r="IUT131"/>
      <c r="IUU131"/>
      <c r="IUV131"/>
      <c r="IUW131"/>
      <c r="IUX131"/>
      <c r="IUY131"/>
      <c r="IUZ131"/>
      <c r="IVA131"/>
      <c r="IVB131"/>
      <c r="IVC131"/>
      <c r="IVD131"/>
      <c r="IVE131"/>
      <c r="IVF131"/>
      <c r="IVG131"/>
      <c r="IVH131"/>
      <c r="IVI131"/>
      <c r="IVJ131"/>
      <c r="IVK131"/>
      <c r="IVL131"/>
      <c r="IVM131"/>
      <c r="IVN131"/>
      <c r="IVO131"/>
      <c r="IVP131"/>
      <c r="IVQ131"/>
      <c r="IVR131"/>
      <c r="IVS131"/>
      <c r="IVT131"/>
      <c r="IVU131"/>
      <c r="IVV131"/>
      <c r="IVW131"/>
      <c r="IVX131"/>
      <c r="IVY131"/>
      <c r="IVZ131"/>
      <c r="IWA131"/>
      <c r="IWB131"/>
      <c r="IWC131"/>
      <c r="IWD131"/>
      <c r="IWE131"/>
      <c r="IWF131"/>
      <c r="IWG131"/>
      <c r="IWH131"/>
      <c r="IWI131"/>
      <c r="IWJ131"/>
      <c r="IWK131"/>
      <c r="IWL131"/>
      <c r="IWM131"/>
      <c r="IWN131"/>
      <c r="IWO131"/>
      <c r="IWP131"/>
      <c r="IWQ131"/>
      <c r="IWR131"/>
      <c r="IWS131"/>
      <c r="IWT131"/>
      <c r="IWU131"/>
      <c r="IWV131"/>
      <c r="IWW131"/>
      <c r="IWX131"/>
      <c r="IWY131"/>
      <c r="IWZ131"/>
      <c r="IXA131"/>
      <c r="IXB131"/>
      <c r="IXC131"/>
      <c r="IXD131"/>
      <c r="IXE131"/>
      <c r="IXF131"/>
      <c r="IXG131"/>
      <c r="IXH131"/>
      <c r="IXI131"/>
      <c r="IXJ131"/>
      <c r="IXK131"/>
      <c r="IXL131"/>
      <c r="IXM131"/>
      <c r="IXN131"/>
      <c r="IXO131"/>
      <c r="IXP131"/>
      <c r="IXQ131"/>
      <c r="IXR131"/>
      <c r="IXS131"/>
      <c r="IXT131"/>
      <c r="IXU131"/>
      <c r="IXV131"/>
      <c r="IXW131"/>
      <c r="IXX131"/>
      <c r="IXY131"/>
      <c r="IXZ131"/>
      <c r="IYA131"/>
      <c r="IYB131"/>
      <c r="IYC131"/>
      <c r="IYD131"/>
      <c r="IYE131"/>
      <c r="IYF131"/>
      <c r="IYG131"/>
      <c r="IYH131"/>
      <c r="IYI131"/>
      <c r="IYJ131"/>
      <c r="IYK131"/>
      <c r="IYL131"/>
      <c r="IYM131"/>
      <c r="IYN131"/>
      <c r="IYO131"/>
      <c r="IYP131"/>
      <c r="IYQ131"/>
      <c r="IYR131"/>
      <c r="IYS131"/>
      <c r="IYT131"/>
      <c r="IYU131"/>
      <c r="IYV131"/>
      <c r="IYW131"/>
      <c r="IYX131"/>
      <c r="IYY131"/>
      <c r="IYZ131"/>
      <c r="IZA131"/>
      <c r="IZB131"/>
      <c r="IZC131"/>
      <c r="IZD131"/>
      <c r="IZE131"/>
      <c r="IZF131"/>
      <c r="IZG131"/>
      <c r="IZH131"/>
      <c r="IZI131"/>
      <c r="IZJ131"/>
      <c r="IZK131"/>
      <c r="IZL131"/>
      <c r="IZM131"/>
      <c r="IZN131"/>
      <c r="IZO131"/>
      <c r="IZP131"/>
      <c r="IZQ131"/>
      <c r="IZR131"/>
      <c r="IZS131"/>
      <c r="IZT131"/>
      <c r="IZU131"/>
      <c r="IZV131"/>
      <c r="IZW131"/>
      <c r="IZX131"/>
      <c r="IZY131"/>
      <c r="IZZ131"/>
      <c r="JAA131"/>
      <c r="JAB131"/>
      <c r="JAC131"/>
      <c r="JAD131"/>
      <c r="JAE131"/>
      <c r="JAF131"/>
      <c r="JAG131"/>
      <c r="JAH131"/>
      <c r="JAI131"/>
      <c r="JAJ131"/>
      <c r="JAK131"/>
      <c r="JAL131"/>
      <c r="JAM131"/>
      <c r="JAN131"/>
      <c r="JAO131"/>
      <c r="JAP131"/>
      <c r="JAQ131"/>
      <c r="JAR131"/>
      <c r="JAS131"/>
      <c r="JAT131"/>
      <c r="JAU131"/>
      <c r="JAV131"/>
      <c r="JAW131"/>
      <c r="JAX131"/>
      <c r="JAY131"/>
      <c r="JAZ131"/>
      <c r="JBA131"/>
      <c r="JBB131"/>
      <c r="JBC131"/>
      <c r="JBD131"/>
      <c r="JBE131"/>
      <c r="JBF131"/>
      <c r="JBG131"/>
      <c r="JBH131"/>
      <c r="JBI131"/>
      <c r="JBJ131"/>
      <c r="JBK131"/>
      <c r="JBL131"/>
      <c r="JBM131"/>
      <c r="JBN131"/>
      <c r="JBO131"/>
      <c r="JBP131"/>
      <c r="JBQ131"/>
      <c r="JBR131"/>
      <c r="JBS131"/>
      <c r="JBT131"/>
      <c r="JBU131"/>
      <c r="JBV131"/>
      <c r="JBW131"/>
      <c r="JBX131"/>
      <c r="JBY131"/>
      <c r="JBZ131"/>
      <c r="JCA131"/>
      <c r="JCB131"/>
      <c r="JCC131"/>
      <c r="JCD131"/>
      <c r="JCE131"/>
      <c r="JCF131"/>
      <c r="JCG131"/>
      <c r="JCH131"/>
      <c r="JCI131"/>
      <c r="JCJ131"/>
      <c r="JCK131"/>
      <c r="JCL131"/>
      <c r="JCM131"/>
      <c r="JCN131"/>
      <c r="JCO131"/>
      <c r="JCP131"/>
      <c r="JCQ131"/>
      <c r="JCR131"/>
      <c r="JCS131"/>
      <c r="JCT131"/>
      <c r="JCU131"/>
      <c r="JCV131"/>
      <c r="JCW131"/>
      <c r="JCX131"/>
      <c r="JCY131"/>
      <c r="JCZ131"/>
      <c r="JDA131"/>
      <c r="JDB131"/>
      <c r="JDC131"/>
      <c r="JDD131"/>
      <c r="JDE131"/>
      <c r="JDF131"/>
      <c r="JDG131"/>
      <c r="JDH131"/>
      <c r="JDI131"/>
      <c r="JDJ131"/>
      <c r="JDK131"/>
      <c r="JDL131"/>
      <c r="JDM131"/>
      <c r="JDN131"/>
      <c r="JDO131"/>
      <c r="JDP131"/>
      <c r="JDQ131"/>
      <c r="JDR131"/>
      <c r="JDS131"/>
      <c r="JDT131"/>
      <c r="JDU131"/>
      <c r="JDV131"/>
      <c r="JDW131"/>
      <c r="JDX131"/>
      <c r="JDY131"/>
      <c r="JDZ131"/>
      <c r="JEA131"/>
      <c r="JEB131"/>
      <c r="JEC131"/>
      <c r="JED131"/>
      <c r="JEE131"/>
      <c r="JEF131"/>
      <c r="JEG131"/>
      <c r="JEH131"/>
      <c r="JEI131"/>
      <c r="JEJ131"/>
      <c r="JEK131"/>
      <c r="JEL131"/>
      <c r="JEM131"/>
      <c r="JEN131"/>
      <c r="JEO131"/>
      <c r="JEP131"/>
      <c r="JEQ131"/>
      <c r="JER131"/>
      <c r="JES131"/>
      <c r="JET131"/>
      <c r="JEU131"/>
      <c r="JEV131"/>
      <c r="JEW131"/>
      <c r="JEX131"/>
      <c r="JEY131"/>
      <c r="JEZ131"/>
      <c r="JFA131"/>
      <c r="JFB131"/>
      <c r="JFC131"/>
      <c r="JFD131"/>
      <c r="JFE131"/>
      <c r="JFF131"/>
      <c r="JFG131"/>
      <c r="JFH131"/>
      <c r="JFI131"/>
      <c r="JFJ131"/>
      <c r="JFK131"/>
      <c r="JFL131"/>
      <c r="JFM131"/>
      <c r="JFN131"/>
      <c r="JFO131"/>
      <c r="JFP131"/>
      <c r="JFQ131"/>
      <c r="JFR131"/>
      <c r="JFS131"/>
      <c r="JFT131"/>
      <c r="JFU131"/>
      <c r="JFV131"/>
      <c r="JFW131"/>
      <c r="JFX131"/>
      <c r="JFY131"/>
      <c r="JFZ131"/>
      <c r="JGA131"/>
      <c r="JGB131"/>
      <c r="JGC131"/>
      <c r="JGD131"/>
      <c r="JGE131"/>
      <c r="JGF131"/>
      <c r="JGG131"/>
      <c r="JGH131"/>
      <c r="JGI131"/>
      <c r="JGJ131"/>
      <c r="JGK131"/>
      <c r="JGL131"/>
      <c r="JGM131"/>
      <c r="JGN131"/>
      <c r="JGO131"/>
      <c r="JGP131"/>
      <c r="JGQ131"/>
      <c r="JGR131"/>
      <c r="JGS131"/>
      <c r="JGT131"/>
      <c r="JGU131"/>
      <c r="JGV131"/>
      <c r="JGW131"/>
      <c r="JGX131"/>
      <c r="JGY131"/>
      <c r="JGZ131"/>
      <c r="JHA131"/>
      <c r="JHB131"/>
      <c r="JHC131"/>
      <c r="JHD131"/>
      <c r="JHE131"/>
      <c r="JHF131"/>
      <c r="JHG131"/>
      <c r="JHH131"/>
      <c r="JHI131"/>
      <c r="JHJ131"/>
      <c r="JHK131"/>
      <c r="JHL131"/>
      <c r="JHM131"/>
      <c r="JHN131"/>
      <c r="JHO131"/>
      <c r="JHP131"/>
      <c r="JHQ131"/>
      <c r="JHR131"/>
      <c r="JHS131"/>
      <c r="JHT131"/>
      <c r="JHU131"/>
      <c r="JHV131"/>
      <c r="JHW131"/>
      <c r="JHX131"/>
      <c r="JHY131"/>
      <c r="JHZ131"/>
      <c r="JIA131"/>
      <c r="JIB131"/>
      <c r="JIC131"/>
      <c r="JID131"/>
      <c r="JIE131"/>
      <c r="JIF131"/>
      <c r="JIG131"/>
      <c r="JIH131"/>
      <c r="JII131"/>
      <c r="JIJ131"/>
      <c r="JIK131"/>
      <c r="JIL131"/>
      <c r="JIM131"/>
      <c r="JIN131"/>
      <c r="JIO131"/>
      <c r="JIP131"/>
      <c r="JIQ131"/>
      <c r="JIR131"/>
      <c r="JIS131"/>
      <c r="JIT131"/>
      <c r="JIU131"/>
      <c r="JIV131"/>
      <c r="JIW131"/>
      <c r="JIX131"/>
      <c r="JIY131"/>
      <c r="JIZ131"/>
      <c r="JJA131"/>
      <c r="JJB131"/>
      <c r="JJC131"/>
      <c r="JJD131"/>
      <c r="JJE131"/>
      <c r="JJF131"/>
      <c r="JJG131"/>
      <c r="JJH131"/>
      <c r="JJI131"/>
      <c r="JJJ131"/>
      <c r="JJK131"/>
      <c r="JJL131"/>
      <c r="JJM131"/>
      <c r="JJN131"/>
      <c r="JJO131"/>
      <c r="JJP131"/>
      <c r="JJQ131"/>
      <c r="JJR131"/>
      <c r="JJS131"/>
      <c r="JJT131"/>
      <c r="JJU131"/>
      <c r="JJV131"/>
      <c r="JJW131"/>
      <c r="JJX131"/>
      <c r="JJY131"/>
      <c r="JJZ131"/>
      <c r="JKA131"/>
      <c r="JKB131"/>
      <c r="JKC131"/>
      <c r="JKD131"/>
      <c r="JKE131"/>
      <c r="JKF131"/>
      <c r="JKG131"/>
      <c r="JKH131"/>
      <c r="JKI131"/>
      <c r="JKJ131"/>
      <c r="JKK131"/>
      <c r="JKL131"/>
      <c r="JKM131"/>
      <c r="JKN131"/>
      <c r="JKO131"/>
      <c r="JKP131"/>
      <c r="JKQ131"/>
      <c r="JKR131"/>
      <c r="JKS131"/>
      <c r="JKT131"/>
      <c r="JKU131"/>
      <c r="JKV131"/>
      <c r="JKW131"/>
      <c r="JKX131"/>
      <c r="JKY131"/>
      <c r="JKZ131"/>
      <c r="JLA131"/>
      <c r="JLB131"/>
      <c r="JLC131"/>
      <c r="JLD131"/>
      <c r="JLE131"/>
      <c r="JLF131"/>
      <c r="JLG131"/>
      <c r="JLH131"/>
      <c r="JLI131"/>
      <c r="JLJ131"/>
      <c r="JLK131"/>
      <c r="JLL131"/>
      <c r="JLM131"/>
      <c r="JLN131"/>
      <c r="JLO131"/>
      <c r="JLP131"/>
      <c r="JLQ131"/>
      <c r="JLR131"/>
      <c r="JLS131"/>
      <c r="JLT131"/>
      <c r="JLU131"/>
      <c r="JLV131"/>
      <c r="JLW131"/>
      <c r="JLX131"/>
      <c r="JLY131"/>
      <c r="JLZ131"/>
      <c r="JMA131"/>
      <c r="JMB131"/>
      <c r="JMC131"/>
      <c r="JMD131"/>
      <c r="JME131"/>
      <c r="JMF131"/>
      <c r="JMG131"/>
      <c r="JMH131"/>
      <c r="JMI131"/>
      <c r="JMJ131"/>
      <c r="JMK131"/>
      <c r="JML131"/>
      <c r="JMM131"/>
      <c r="JMN131"/>
      <c r="JMO131"/>
      <c r="JMP131"/>
      <c r="JMQ131"/>
      <c r="JMR131"/>
      <c r="JMS131"/>
      <c r="JMT131"/>
      <c r="JMU131"/>
      <c r="JMV131"/>
      <c r="JMW131"/>
      <c r="JMX131"/>
      <c r="JMY131"/>
      <c r="JMZ131"/>
      <c r="JNA131"/>
      <c r="JNB131"/>
      <c r="JNC131"/>
      <c r="JND131"/>
      <c r="JNE131"/>
      <c r="JNF131"/>
      <c r="JNG131"/>
      <c r="JNH131"/>
      <c r="JNI131"/>
      <c r="JNJ131"/>
      <c r="JNK131"/>
      <c r="JNL131"/>
      <c r="JNM131"/>
      <c r="JNN131"/>
      <c r="JNO131"/>
      <c r="JNP131"/>
      <c r="JNQ131"/>
      <c r="JNR131"/>
      <c r="JNS131"/>
      <c r="JNT131"/>
      <c r="JNU131"/>
      <c r="JNV131"/>
      <c r="JNW131"/>
      <c r="JNX131"/>
      <c r="JNY131"/>
      <c r="JNZ131"/>
      <c r="JOA131"/>
      <c r="JOB131"/>
      <c r="JOC131"/>
      <c r="JOD131"/>
      <c r="JOE131"/>
      <c r="JOF131"/>
      <c r="JOG131"/>
      <c r="JOH131"/>
      <c r="JOI131"/>
      <c r="JOJ131"/>
      <c r="JOK131"/>
      <c r="JOL131"/>
      <c r="JOM131"/>
      <c r="JON131"/>
      <c r="JOO131"/>
      <c r="JOP131"/>
      <c r="JOQ131"/>
      <c r="JOR131"/>
      <c r="JOS131"/>
      <c r="JOT131"/>
      <c r="JOU131"/>
      <c r="JOV131"/>
      <c r="JOW131"/>
      <c r="JOX131"/>
      <c r="JOY131"/>
      <c r="JOZ131"/>
      <c r="JPA131"/>
      <c r="JPB131"/>
      <c r="JPC131"/>
      <c r="JPD131"/>
      <c r="JPE131"/>
      <c r="JPF131"/>
      <c r="JPG131"/>
      <c r="JPH131"/>
      <c r="JPI131"/>
      <c r="JPJ131"/>
      <c r="JPK131"/>
      <c r="JPL131"/>
      <c r="JPM131"/>
      <c r="JPN131"/>
      <c r="JPO131"/>
      <c r="JPP131"/>
      <c r="JPQ131"/>
      <c r="JPR131"/>
      <c r="JPS131"/>
      <c r="JPT131"/>
      <c r="JPU131"/>
      <c r="JPV131"/>
      <c r="JPW131"/>
      <c r="JPX131"/>
      <c r="JPY131"/>
      <c r="JPZ131"/>
      <c r="JQA131"/>
      <c r="JQB131"/>
      <c r="JQC131"/>
      <c r="JQD131"/>
      <c r="JQE131"/>
      <c r="JQF131"/>
      <c r="JQG131"/>
      <c r="JQH131"/>
      <c r="JQI131"/>
      <c r="JQJ131"/>
      <c r="JQK131"/>
      <c r="JQL131"/>
      <c r="JQM131"/>
      <c r="JQN131"/>
      <c r="JQO131"/>
      <c r="JQP131"/>
      <c r="JQQ131"/>
      <c r="JQR131"/>
      <c r="JQS131"/>
      <c r="JQT131"/>
      <c r="JQU131"/>
      <c r="JQV131"/>
      <c r="JQW131"/>
      <c r="JQX131"/>
      <c r="JQY131"/>
      <c r="JQZ131"/>
      <c r="JRA131"/>
      <c r="JRB131"/>
      <c r="JRC131"/>
      <c r="JRD131"/>
      <c r="JRE131"/>
      <c r="JRF131"/>
      <c r="JRG131"/>
      <c r="JRH131"/>
      <c r="JRI131"/>
      <c r="JRJ131"/>
      <c r="JRK131"/>
      <c r="JRL131"/>
      <c r="JRM131"/>
      <c r="JRN131"/>
      <c r="JRO131"/>
      <c r="JRP131"/>
      <c r="JRQ131"/>
      <c r="JRR131"/>
      <c r="JRS131"/>
      <c r="JRT131"/>
      <c r="JRU131"/>
      <c r="JRV131"/>
      <c r="JRW131"/>
      <c r="JRX131"/>
      <c r="JRY131"/>
      <c r="JRZ131"/>
      <c r="JSA131"/>
      <c r="JSB131"/>
      <c r="JSC131"/>
      <c r="JSD131"/>
      <c r="JSE131"/>
      <c r="JSF131"/>
      <c r="JSG131"/>
      <c r="JSH131"/>
      <c r="JSI131"/>
      <c r="JSJ131"/>
      <c r="JSK131"/>
      <c r="JSL131"/>
      <c r="JSM131"/>
      <c r="JSN131"/>
      <c r="JSO131"/>
      <c r="JSP131"/>
      <c r="JSQ131"/>
      <c r="JSR131"/>
      <c r="JSS131"/>
      <c r="JST131"/>
      <c r="JSU131"/>
      <c r="JSV131"/>
      <c r="JSW131"/>
      <c r="JSX131"/>
      <c r="JSY131"/>
      <c r="JSZ131"/>
      <c r="JTA131"/>
      <c r="JTB131"/>
      <c r="JTC131"/>
      <c r="JTD131"/>
      <c r="JTE131"/>
      <c r="JTF131"/>
      <c r="JTG131"/>
      <c r="JTH131"/>
      <c r="JTI131"/>
      <c r="JTJ131"/>
      <c r="JTK131"/>
      <c r="JTL131"/>
      <c r="JTM131"/>
      <c r="JTN131"/>
      <c r="JTO131"/>
      <c r="JTP131"/>
      <c r="JTQ131"/>
      <c r="JTR131"/>
      <c r="JTS131"/>
      <c r="JTT131"/>
      <c r="JTU131"/>
      <c r="JTV131"/>
      <c r="JTW131"/>
      <c r="JTX131"/>
      <c r="JTY131"/>
      <c r="JTZ131"/>
      <c r="JUA131"/>
      <c r="JUB131"/>
      <c r="JUC131"/>
      <c r="JUD131"/>
      <c r="JUE131"/>
      <c r="JUF131"/>
      <c r="JUG131"/>
      <c r="JUH131"/>
      <c r="JUI131"/>
      <c r="JUJ131"/>
      <c r="JUK131"/>
      <c r="JUL131"/>
      <c r="JUM131"/>
      <c r="JUN131"/>
      <c r="JUO131"/>
      <c r="JUP131"/>
      <c r="JUQ131"/>
      <c r="JUR131"/>
      <c r="JUS131"/>
      <c r="JUT131"/>
      <c r="JUU131"/>
      <c r="JUV131"/>
      <c r="JUW131"/>
      <c r="JUX131"/>
      <c r="JUY131"/>
      <c r="JUZ131"/>
      <c r="JVA131"/>
      <c r="JVB131"/>
      <c r="JVC131"/>
      <c r="JVD131"/>
      <c r="JVE131"/>
      <c r="JVF131"/>
      <c r="JVG131"/>
      <c r="JVH131"/>
      <c r="JVI131"/>
      <c r="JVJ131"/>
      <c r="JVK131"/>
      <c r="JVL131"/>
      <c r="JVM131"/>
      <c r="JVN131"/>
      <c r="JVO131"/>
      <c r="JVP131"/>
      <c r="JVQ131"/>
      <c r="JVR131"/>
      <c r="JVS131"/>
      <c r="JVT131"/>
      <c r="JVU131"/>
      <c r="JVV131"/>
      <c r="JVW131"/>
      <c r="JVX131"/>
      <c r="JVY131"/>
      <c r="JVZ131"/>
      <c r="JWA131"/>
      <c r="JWB131"/>
      <c r="JWC131"/>
      <c r="JWD131"/>
      <c r="JWE131"/>
      <c r="JWF131"/>
      <c r="JWG131"/>
      <c r="JWH131"/>
      <c r="JWI131"/>
      <c r="JWJ131"/>
      <c r="JWK131"/>
      <c r="JWL131"/>
      <c r="JWM131"/>
      <c r="JWN131"/>
      <c r="JWO131"/>
      <c r="JWP131"/>
      <c r="JWQ131"/>
      <c r="JWR131"/>
      <c r="JWS131"/>
      <c r="JWT131"/>
      <c r="JWU131"/>
      <c r="JWV131"/>
      <c r="JWW131"/>
      <c r="JWX131"/>
      <c r="JWY131"/>
      <c r="JWZ131"/>
      <c r="JXA131"/>
      <c r="JXB131"/>
      <c r="JXC131"/>
      <c r="JXD131"/>
      <c r="JXE131"/>
      <c r="JXF131"/>
      <c r="JXG131"/>
      <c r="JXH131"/>
      <c r="JXI131"/>
      <c r="JXJ131"/>
      <c r="JXK131"/>
      <c r="JXL131"/>
      <c r="JXM131"/>
      <c r="JXN131"/>
      <c r="JXO131"/>
      <c r="JXP131"/>
      <c r="JXQ131"/>
      <c r="JXR131"/>
      <c r="JXS131"/>
      <c r="JXT131"/>
      <c r="JXU131"/>
      <c r="JXV131"/>
      <c r="JXW131"/>
      <c r="JXX131"/>
      <c r="JXY131"/>
      <c r="JXZ131"/>
      <c r="JYA131"/>
      <c r="JYB131"/>
      <c r="JYC131"/>
      <c r="JYD131"/>
      <c r="JYE131"/>
      <c r="JYF131"/>
      <c r="JYG131"/>
      <c r="JYH131"/>
      <c r="JYI131"/>
      <c r="JYJ131"/>
      <c r="JYK131"/>
      <c r="JYL131"/>
      <c r="JYM131"/>
      <c r="JYN131"/>
      <c r="JYO131"/>
      <c r="JYP131"/>
      <c r="JYQ131"/>
      <c r="JYR131"/>
      <c r="JYS131"/>
      <c r="JYT131"/>
      <c r="JYU131"/>
      <c r="JYV131"/>
      <c r="JYW131"/>
      <c r="JYX131"/>
      <c r="JYY131"/>
      <c r="JYZ131"/>
      <c r="JZA131"/>
      <c r="JZB131"/>
      <c r="JZC131"/>
      <c r="JZD131"/>
      <c r="JZE131"/>
      <c r="JZF131"/>
      <c r="JZG131"/>
      <c r="JZH131"/>
      <c r="JZI131"/>
      <c r="JZJ131"/>
      <c r="JZK131"/>
      <c r="JZL131"/>
      <c r="JZM131"/>
      <c r="JZN131"/>
      <c r="JZO131"/>
      <c r="JZP131"/>
      <c r="JZQ131"/>
      <c r="JZR131"/>
      <c r="JZS131"/>
      <c r="JZT131"/>
      <c r="JZU131"/>
      <c r="JZV131"/>
      <c r="JZW131"/>
      <c r="JZX131"/>
      <c r="JZY131"/>
      <c r="JZZ131"/>
      <c r="KAA131"/>
      <c r="KAB131"/>
      <c r="KAC131"/>
      <c r="KAD131"/>
      <c r="KAE131"/>
      <c r="KAF131"/>
      <c r="KAG131"/>
      <c r="KAH131"/>
      <c r="KAI131"/>
      <c r="KAJ131"/>
      <c r="KAK131"/>
      <c r="KAL131"/>
      <c r="KAM131"/>
      <c r="KAN131"/>
      <c r="KAO131"/>
      <c r="KAP131"/>
      <c r="KAQ131"/>
      <c r="KAR131"/>
      <c r="KAS131"/>
      <c r="KAT131"/>
      <c r="KAU131"/>
      <c r="KAV131"/>
      <c r="KAW131"/>
      <c r="KAX131"/>
      <c r="KAY131"/>
      <c r="KAZ131"/>
      <c r="KBA131"/>
      <c r="KBB131"/>
      <c r="KBC131"/>
      <c r="KBD131"/>
      <c r="KBE131"/>
      <c r="KBF131"/>
      <c r="KBG131"/>
      <c r="KBH131"/>
      <c r="KBI131"/>
      <c r="KBJ131"/>
      <c r="KBK131"/>
      <c r="KBL131"/>
      <c r="KBM131"/>
      <c r="KBN131"/>
      <c r="KBO131"/>
      <c r="KBP131"/>
      <c r="KBQ131"/>
      <c r="KBR131"/>
      <c r="KBS131"/>
      <c r="KBT131"/>
      <c r="KBU131"/>
      <c r="KBV131"/>
      <c r="KBW131"/>
      <c r="KBX131"/>
      <c r="KBY131"/>
      <c r="KBZ131"/>
      <c r="KCA131"/>
      <c r="KCB131"/>
      <c r="KCC131"/>
      <c r="KCD131"/>
      <c r="KCE131"/>
      <c r="KCF131"/>
      <c r="KCG131"/>
      <c r="KCH131"/>
      <c r="KCI131"/>
      <c r="KCJ131"/>
      <c r="KCK131"/>
      <c r="KCL131"/>
      <c r="KCM131"/>
      <c r="KCN131"/>
      <c r="KCO131"/>
      <c r="KCP131"/>
      <c r="KCQ131"/>
      <c r="KCR131"/>
      <c r="KCS131"/>
      <c r="KCT131"/>
      <c r="KCU131"/>
      <c r="KCV131"/>
      <c r="KCW131"/>
      <c r="KCX131"/>
      <c r="KCY131"/>
      <c r="KCZ131"/>
      <c r="KDA131"/>
      <c r="KDB131"/>
      <c r="KDC131"/>
      <c r="KDD131"/>
      <c r="KDE131"/>
      <c r="KDF131"/>
      <c r="KDG131"/>
      <c r="KDH131"/>
      <c r="KDI131"/>
      <c r="KDJ131"/>
      <c r="KDK131"/>
      <c r="KDL131"/>
      <c r="KDM131"/>
      <c r="KDN131"/>
      <c r="KDO131"/>
      <c r="KDP131"/>
      <c r="KDQ131"/>
      <c r="KDR131"/>
      <c r="KDS131"/>
      <c r="KDT131"/>
      <c r="KDU131"/>
      <c r="KDV131"/>
      <c r="KDW131"/>
      <c r="KDX131"/>
      <c r="KDY131"/>
      <c r="KDZ131"/>
      <c r="KEA131"/>
      <c r="KEB131"/>
      <c r="KEC131"/>
      <c r="KED131"/>
      <c r="KEE131"/>
      <c r="KEF131"/>
      <c r="KEG131"/>
      <c r="KEH131"/>
      <c r="KEI131"/>
      <c r="KEJ131"/>
      <c r="KEK131"/>
      <c r="KEL131"/>
      <c r="KEM131"/>
      <c r="KEN131"/>
      <c r="KEO131"/>
      <c r="KEP131"/>
      <c r="KEQ131"/>
      <c r="KER131"/>
      <c r="KES131"/>
      <c r="KET131"/>
      <c r="KEU131"/>
      <c r="KEV131"/>
      <c r="KEW131"/>
      <c r="KEX131"/>
      <c r="KEY131"/>
      <c r="KEZ131"/>
      <c r="KFA131"/>
      <c r="KFB131"/>
      <c r="KFC131"/>
      <c r="KFD131"/>
      <c r="KFE131"/>
      <c r="KFF131"/>
      <c r="KFG131"/>
      <c r="KFH131"/>
      <c r="KFI131"/>
      <c r="KFJ131"/>
      <c r="KFK131"/>
      <c r="KFL131"/>
      <c r="KFM131"/>
      <c r="KFN131"/>
      <c r="KFO131"/>
      <c r="KFP131"/>
      <c r="KFQ131"/>
      <c r="KFR131"/>
      <c r="KFS131"/>
      <c r="KFT131"/>
      <c r="KFU131"/>
      <c r="KFV131"/>
      <c r="KFW131"/>
      <c r="KFX131"/>
      <c r="KFY131"/>
      <c r="KFZ131"/>
      <c r="KGA131"/>
      <c r="KGB131"/>
      <c r="KGC131"/>
      <c r="KGD131"/>
      <c r="KGE131"/>
      <c r="KGF131"/>
      <c r="KGG131"/>
      <c r="KGH131"/>
      <c r="KGI131"/>
      <c r="KGJ131"/>
      <c r="KGK131"/>
      <c r="KGL131"/>
      <c r="KGM131"/>
      <c r="KGN131"/>
      <c r="KGO131"/>
      <c r="KGP131"/>
      <c r="KGQ131"/>
      <c r="KGR131"/>
      <c r="KGS131"/>
      <c r="KGT131"/>
      <c r="KGU131"/>
      <c r="KGV131"/>
      <c r="KGW131"/>
      <c r="KGX131"/>
      <c r="KGY131"/>
      <c r="KGZ131"/>
      <c r="KHA131"/>
      <c r="KHB131"/>
      <c r="KHC131"/>
      <c r="KHD131"/>
      <c r="KHE131"/>
      <c r="KHF131"/>
      <c r="KHG131"/>
      <c r="KHH131"/>
      <c r="KHI131"/>
      <c r="KHJ131"/>
      <c r="KHK131"/>
      <c r="KHL131"/>
      <c r="KHM131"/>
      <c r="KHN131"/>
      <c r="KHO131"/>
      <c r="KHP131"/>
      <c r="KHQ131"/>
      <c r="KHR131"/>
      <c r="KHS131"/>
      <c r="KHT131"/>
      <c r="KHU131"/>
      <c r="KHV131"/>
      <c r="KHW131"/>
      <c r="KHX131"/>
      <c r="KHY131"/>
      <c r="KHZ131"/>
      <c r="KIA131"/>
      <c r="KIB131"/>
      <c r="KIC131"/>
      <c r="KID131"/>
      <c r="KIE131"/>
      <c r="KIF131"/>
      <c r="KIG131"/>
      <c r="KIH131"/>
      <c r="KII131"/>
      <c r="KIJ131"/>
      <c r="KIK131"/>
      <c r="KIL131"/>
      <c r="KIM131"/>
      <c r="KIN131"/>
      <c r="KIO131"/>
      <c r="KIP131"/>
      <c r="KIQ131"/>
      <c r="KIR131"/>
      <c r="KIS131"/>
      <c r="KIT131"/>
      <c r="KIU131"/>
      <c r="KIV131"/>
      <c r="KIW131"/>
      <c r="KIX131"/>
      <c r="KIY131"/>
      <c r="KIZ131"/>
      <c r="KJA131"/>
      <c r="KJB131"/>
      <c r="KJC131"/>
      <c r="KJD131"/>
      <c r="KJE131"/>
      <c r="KJF131"/>
      <c r="KJG131"/>
      <c r="KJH131"/>
      <c r="KJI131"/>
      <c r="KJJ131"/>
      <c r="KJK131"/>
      <c r="KJL131"/>
      <c r="KJM131"/>
      <c r="KJN131"/>
      <c r="KJO131"/>
      <c r="KJP131"/>
      <c r="KJQ131"/>
      <c r="KJR131"/>
      <c r="KJS131"/>
      <c r="KJT131"/>
      <c r="KJU131"/>
      <c r="KJV131"/>
      <c r="KJW131"/>
      <c r="KJX131"/>
      <c r="KJY131"/>
      <c r="KJZ131"/>
      <c r="KKA131"/>
      <c r="KKB131"/>
      <c r="KKC131"/>
      <c r="KKD131"/>
      <c r="KKE131"/>
      <c r="KKF131"/>
      <c r="KKG131"/>
      <c r="KKH131"/>
      <c r="KKI131"/>
      <c r="KKJ131"/>
      <c r="KKK131"/>
      <c r="KKL131"/>
      <c r="KKM131"/>
      <c r="KKN131"/>
      <c r="KKO131"/>
      <c r="KKP131"/>
      <c r="KKQ131"/>
      <c r="KKR131"/>
      <c r="KKS131"/>
      <c r="KKT131"/>
      <c r="KKU131"/>
      <c r="KKV131"/>
      <c r="KKW131"/>
      <c r="KKX131"/>
      <c r="KKY131"/>
      <c r="KKZ131"/>
      <c r="KLA131"/>
      <c r="KLB131"/>
      <c r="KLC131"/>
      <c r="KLD131"/>
      <c r="KLE131"/>
      <c r="KLF131"/>
      <c r="KLG131"/>
      <c r="KLH131"/>
      <c r="KLI131"/>
      <c r="KLJ131"/>
      <c r="KLK131"/>
      <c r="KLL131"/>
      <c r="KLM131"/>
      <c r="KLN131"/>
      <c r="KLO131"/>
      <c r="KLP131"/>
      <c r="KLQ131"/>
      <c r="KLR131"/>
      <c r="KLS131"/>
      <c r="KLT131"/>
      <c r="KLU131"/>
      <c r="KLV131"/>
      <c r="KLW131"/>
      <c r="KLX131"/>
      <c r="KLY131"/>
      <c r="KLZ131"/>
      <c r="KMA131"/>
      <c r="KMB131"/>
      <c r="KMC131"/>
      <c r="KMD131"/>
      <c r="KME131"/>
      <c r="KMF131"/>
      <c r="KMG131"/>
      <c r="KMH131"/>
      <c r="KMI131"/>
      <c r="KMJ131"/>
      <c r="KMK131"/>
      <c r="KML131"/>
      <c r="KMM131"/>
      <c r="KMN131"/>
      <c r="KMO131"/>
      <c r="KMP131"/>
      <c r="KMQ131"/>
      <c r="KMR131"/>
      <c r="KMS131"/>
      <c r="KMT131"/>
      <c r="KMU131"/>
      <c r="KMV131"/>
      <c r="KMW131"/>
      <c r="KMX131"/>
      <c r="KMY131"/>
      <c r="KMZ131"/>
      <c r="KNA131"/>
      <c r="KNB131"/>
      <c r="KNC131"/>
      <c r="KND131"/>
      <c r="KNE131"/>
      <c r="KNF131"/>
      <c r="KNG131"/>
      <c r="KNH131"/>
      <c r="KNI131"/>
      <c r="KNJ131"/>
      <c r="KNK131"/>
      <c r="KNL131"/>
      <c r="KNM131"/>
      <c r="KNN131"/>
      <c r="KNO131"/>
      <c r="KNP131"/>
      <c r="KNQ131"/>
      <c r="KNR131"/>
      <c r="KNS131"/>
      <c r="KNT131"/>
      <c r="KNU131"/>
      <c r="KNV131"/>
      <c r="KNW131"/>
      <c r="KNX131"/>
      <c r="KNY131"/>
      <c r="KNZ131"/>
      <c r="KOA131"/>
      <c r="KOB131"/>
      <c r="KOC131"/>
      <c r="KOD131"/>
      <c r="KOE131"/>
      <c r="KOF131"/>
      <c r="KOG131"/>
      <c r="KOH131"/>
      <c r="KOI131"/>
      <c r="KOJ131"/>
      <c r="KOK131"/>
      <c r="KOL131"/>
      <c r="KOM131"/>
      <c r="KON131"/>
      <c r="KOO131"/>
      <c r="KOP131"/>
      <c r="KOQ131"/>
      <c r="KOR131"/>
      <c r="KOS131"/>
      <c r="KOT131"/>
      <c r="KOU131"/>
      <c r="KOV131"/>
      <c r="KOW131"/>
      <c r="KOX131"/>
      <c r="KOY131"/>
      <c r="KOZ131"/>
      <c r="KPA131"/>
      <c r="KPB131"/>
      <c r="KPC131"/>
      <c r="KPD131"/>
      <c r="KPE131"/>
      <c r="KPF131"/>
      <c r="KPG131"/>
      <c r="KPH131"/>
      <c r="KPI131"/>
      <c r="KPJ131"/>
      <c r="KPK131"/>
      <c r="KPL131"/>
      <c r="KPM131"/>
      <c r="KPN131"/>
      <c r="KPO131"/>
      <c r="KPP131"/>
      <c r="KPQ131"/>
      <c r="KPR131"/>
      <c r="KPS131"/>
      <c r="KPT131"/>
      <c r="KPU131"/>
      <c r="KPV131"/>
      <c r="KPW131"/>
      <c r="KPX131"/>
      <c r="KPY131"/>
      <c r="KPZ131"/>
      <c r="KQA131"/>
      <c r="KQB131"/>
      <c r="KQC131"/>
      <c r="KQD131"/>
      <c r="KQE131"/>
      <c r="KQF131"/>
      <c r="KQG131"/>
      <c r="KQH131"/>
      <c r="KQI131"/>
      <c r="KQJ131"/>
      <c r="KQK131"/>
      <c r="KQL131"/>
      <c r="KQM131"/>
      <c r="KQN131"/>
      <c r="KQO131"/>
      <c r="KQP131"/>
      <c r="KQQ131"/>
      <c r="KQR131"/>
      <c r="KQS131"/>
      <c r="KQT131"/>
      <c r="KQU131"/>
      <c r="KQV131"/>
      <c r="KQW131"/>
      <c r="KQX131"/>
      <c r="KQY131"/>
      <c r="KQZ131"/>
      <c r="KRA131"/>
      <c r="KRB131"/>
      <c r="KRC131"/>
      <c r="KRD131"/>
      <c r="KRE131"/>
      <c r="KRF131"/>
      <c r="KRG131"/>
      <c r="KRH131"/>
      <c r="KRI131"/>
      <c r="KRJ131"/>
      <c r="KRK131"/>
      <c r="KRL131"/>
      <c r="KRM131"/>
      <c r="KRN131"/>
      <c r="KRO131"/>
      <c r="KRP131"/>
      <c r="KRQ131"/>
      <c r="KRR131"/>
      <c r="KRS131"/>
      <c r="KRT131"/>
      <c r="KRU131"/>
      <c r="KRV131"/>
      <c r="KRW131"/>
      <c r="KRX131"/>
      <c r="KRY131"/>
      <c r="KRZ131"/>
      <c r="KSA131"/>
      <c r="KSB131"/>
      <c r="KSC131"/>
      <c r="KSD131"/>
      <c r="KSE131"/>
      <c r="KSF131"/>
      <c r="KSG131"/>
      <c r="KSH131"/>
      <c r="KSI131"/>
      <c r="KSJ131"/>
      <c r="KSK131"/>
      <c r="KSL131"/>
      <c r="KSM131"/>
      <c r="KSN131"/>
      <c r="KSO131"/>
      <c r="KSP131"/>
      <c r="KSQ131"/>
      <c r="KSR131"/>
      <c r="KSS131"/>
      <c r="KST131"/>
      <c r="KSU131"/>
      <c r="KSV131"/>
      <c r="KSW131"/>
      <c r="KSX131"/>
      <c r="KSY131"/>
      <c r="KSZ131"/>
      <c r="KTA131"/>
      <c r="KTB131"/>
      <c r="KTC131"/>
      <c r="KTD131"/>
      <c r="KTE131"/>
      <c r="KTF131"/>
      <c r="KTG131"/>
      <c r="KTH131"/>
      <c r="KTI131"/>
      <c r="KTJ131"/>
      <c r="KTK131"/>
      <c r="KTL131"/>
      <c r="KTM131"/>
      <c r="KTN131"/>
      <c r="KTO131"/>
      <c r="KTP131"/>
      <c r="KTQ131"/>
      <c r="KTR131"/>
      <c r="KTS131"/>
      <c r="KTT131"/>
      <c r="KTU131"/>
      <c r="KTV131"/>
      <c r="KTW131"/>
      <c r="KTX131"/>
      <c r="KTY131"/>
      <c r="KTZ131"/>
      <c r="KUA131"/>
      <c r="KUB131"/>
      <c r="KUC131"/>
      <c r="KUD131"/>
      <c r="KUE131"/>
      <c r="KUF131"/>
      <c r="KUG131"/>
      <c r="KUH131"/>
      <c r="KUI131"/>
      <c r="KUJ131"/>
      <c r="KUK131"/>
      <c r="KUL131"/>
      <c r="KUM131"/>
      <c r="KUN131"/>
      <c r="KUO131"/>
      <c r="KUP131"/>
      <c r="KUQ131"/>
      <c r="KUR131"/>
      <c r="KUS131"/>
      <c r="KUT131"/>
      <c r="KUU131"/>
      <c r="KUV131"/>
      <c r="KUW131"/>
      <c r="KUX131"/>
      <c r="KUY131"/>
      <c r="KUZ131"/>
      <c r="KVA131"/>
      <c r="KVB131"/>
      <c r="KVC131"/>
      <c r="KVD131"/>
      <c r="KVE131"/>
      <c r="KVF131"/>
      <c r="KVG131"/>
      <c r="KVH131"/>
      <c r="KVI131"/>
      <c r="KVJ131"/>
      <c r="KVK131"/>
      <c r="KVL131"/>
      <c r="KVM131"/>
      <c r="KVN131"/>
      <c r="KVO131"/>
      <c r="KVP131"/>
      <c r="KVQ131"/>
      <c r="KVR131"/>
      <c r="KVS131"/>
      <c r="KVT131"/>
      <c r="KVU131"/>
      <c r="KVV131"/>
      <c r="KVW131"/>
      <c r="KVX131"/>
      <c r="KVY131"/>
      <c r="KVZ131"/>
      <c r="KWA131"/>
      <c r="KWB131"/>
      <c r="KWC131"/>
      <c r="KWD131"/>
      <c r="KWE131"/>
      <c r="KWF131"/>
      <c r="KWG131"/>
      <c r="KWH131"/>
      <c r="KWI131"/>
      <c r="KWJ131"/>
      <c r="KWK131"/>
      <c r="KWL131"/>
      <c r="KWM131"/>
      <c r="KWN131"/>
      <c r="KWO131"/>
      <c r="KWP131"/>
      <c r="KWQ131"/>
      <c r="KWR131"/>
      <c r="KWS131"/>
      <c r="KWT131"/>
      <c r="KWU131"/>
      <c r="KWV131"/>
      <c r="KWW131"/>
      <c r="KWX131"/>
      <c r="KWY131"/>
      <c r="KWZ131"/>
      <c r="KXA131"/>
      <c r="KXB131"/>
      <c r="KXC131"/>
      <c r="KXD131"/>
      <c r="KXE131"/>
      <c r="KXF131"/>
      <c r="KXG131"/>
      <c r="KXH131"/>
      <c r="KXI131"/>
      <c r="KXJ131"/>
      <c r="KXK131"/>
      <c r="KXL131"/>
      <c r="KXM131"/>
      <c r="KXN131"/>
      <c r="KXO131"/>
      <c r="KXP131"/>
      <c r="KXQ131"/>
      <c r="KXR131"/>
      <c r="KXS131"/>
      <c r="KXT131"/>
      <c r="KXU131"/>
      <c r="KXV131"/>
      <c r="KXW131"/>
      <c r="KXX131"/>
      <c r="KXY131"/>
      <c r="KXZ131"/>
      <c r="KYA131"/>
      <c r="KYB131"/>
      <c r="KYC131"/>
      <c r="KYD131"/>
      <c r="KYE131"/>
      <c r="KYF131"/>
      <c r="KYG131"/>
      <c r="KYH131"/>
      <c r="KYI131"/>
      <c r="KYJ131"/>
      <c r="KYK131"/>
      <c r="KYL131"/>
      <c r="KYM131"/>
      <c r="KYN131"/>
      <c r="KYO131"/>
      <c r="KYP131"/>
      <c r="KYQ131"/>
      <c r="KYR131"/>
      <c r="KYS131"/>
      <c r="KYT131"/>
      <c r="KYU131"/>
      <c r="KYV131"/>
      <c r="KYW131"/>
      <c r="KYX131"/>
      <c r="KYY131"/>
      <c r="KYZ131"/>
      <c r="KZA131"/>
      <c r="KZB131"/>
      <c r="KZC131"/>
      <c r="KZD131"/>
      <c r="KZE131"/>
      <c r="KZF131"/>
      <c r="KZG131"/>
      <c r="KZH131"/>
      <c r="KZI131"/>
      <c r="KZJ131"/>
      <c r="KZK131"/>
      <c r="KZL131"/>
      <c r="KZM131"/>
      <c r="KZN131"/>
      <c r="KZO131"/>
      <c r="KZP131"/>
      <c r="KZQ131"/>
      <c r="KZR131"/>
      <c r="KZS131"/>
      <c r="KZT131"/>
      <c r="KZU131"/>
      <c r="KZV131"/>
      <c r="KZW131"/>
      <c r="KZX131"/>
      <c r="KZY131"/>
      <c r="KZZ131"/>
      <c r="LAA131"/>
      <c r="LAB131"/>
      <c r="LAC131"/>
      <c r="LAD131"/>
      <c r="LAE131"/>
      <c r="LAF131"/>
      <c r="LAG131"/>
      <c r="LAH131"/>
      <c r="LAI131"/>
      <c r="LAJ131"/>
      <c r="LAK131"/>
      <c r="LAL131"/>
      <c r="LAM131"/>
      <c r="LAN131"/>
      <c r="LAO131"/>
      <c r="LAP131"/>
      <c r="LAQ131"/>
      <c r="LAR131"/>
      <c r="LAS131"/>
      <c r="LAT131"/>
      <c r="LAU131"/>
      <c r="LAV131"/>
      <c r="LAW131"/>
      <c r="LAX131"/>
      <c r="LAY131"/>
      <c r="LAZ131"/>
      <c r="LBA131"/>
      <c r="LBB131"/>
      <c r="LBC131"/>
      <c r="LBD131"/>
      <c r="LBE131"/>
      <c r="LBF131"/>
      <c r="LBG131"/>
      <c r="LBH131"/>
      <c r="LBI131"/>
      <c r="LBJ131"/>
      <c r="LBK131"/>
      <c r="LBL131"/>
      <c r="LBM131"/>
      <c r="LBN131"/>
      <c r="LBO131"/>
      <c r="LBP131"/>
      <c r="LBQ131"/>
      <c r="LBR131"/>
      <c r="LBS131"/>
      <c r="LBT131"/>
      <c r="LBU131"/>
      <c r="LBV131"/>
      <c r="LBW131"/>
      <c r="LBX131"/>
      <c r="LBY131"/>
      <c r="LBZ131"/>
      <c r="LCA131"/>
      <c r="LCB131"/>
      <c r="LCC131"/>
      <c r="LCD131"/>
      <c r="LCE131"/>
      <c r="LCF131"/>
      <c r="LCG131"/>
      <c r="LCH131"/>
      <c r="LCI131"/>
      <c r="LCJ131"/>
      <c r="LCK131"/>
      <c r="LCL131"/>
      <c r="LCM131"/>
      <c r="LCN131"/>
      <c r="LCO131"/>
      <c r="LCP131"/>
      <c r="LCQ131"/>
      <c r="LCR131"/>
      <c r="LCS131"/>
      <c r="LCT131"/>
      <c r="LCU131"/>
      <c r="LCV131"/>
      <c r="LCW131"/>
      <c r="LCX131"/>
      <c r="LCY131"/>
      <c r="LCZ131"/>
      <c r="LDA131"/>
      <c r="LDB131"/>
      <c r="LDC131"/>
      <c r="LDD131"/>
      <c r="LDE131"/>
      <c r="LDF131"/>
      <c r="LDG131"/>
      <c r="LDH131"/>
      <c r="LDI131"/>
      <c r="LDJ131"/>
      <c r="LDK131"/>
      <c r="LDL131"/>
      <c r="LDM131"/>
      <c r="LDN131"/>
      <c r="LDO131"/>
      <c r="LDP131"/>
      <c r="LDQ131"/>
      <c r="LDR131"/>
      <c r="LDS131"/>
      <c r="LDT131"/>
      <c r="LDU131"/>
      <c r="LDV131"/>
      <c r="LDW131"/>
      <c r="LDX131"/>
      <c r="LDY131"/>
      <c r="LDZ131"/>
      <c r="LEA131"/>
      <c r="LEB131"/>
      <c r="LEC131"/>
      <c r="LED131"/>
      <c r="LEE131"/>
      <c r="LEF131"/>
      <c r="LEG131"/>
      <c r="LEH131"/>
      <c r="LEI131"/>
      <c r="LEJ131"/>
      <c r="LEK131"/>
      <c r="LEL131"/>
      <c r="LEM131"/>
      <c r="LEN131"/>
      <c r="LEO131"/>
      <c r="LEP131"/>
      <c r="LEQ131"/>
      <c r="LER131"/>
      <c r="LES131"/>
      <c r="LET131"/>
      <c r="LEU131"/>
      <c r="LEV131"/>
      <c r="LEW131"/>
      <c r="LEX131"/>
      <c r="LEY131"/>
      <c r="LEZ131"/>
      <c r="LFA131"/>
      <c r="LFB131"/>
      <c r="LFC131"/>
      <c r="LFD131"/>
      <c r="LFE131"/>
      <c r="LFF131"/>
      <c r="LFG131"/>
      <c r="LFH131"/>
      <c r="LFI131"/>
      <c r="LFJ131"/>
      <c r="LFK131"/>
      <c r="LFL131"/>
      <c r="LFM131"/>
      <c r="LFN131"/>
      <c r="LFO131"/>
      <c r="LFP131"/>
      <c r="LFQ131"/>
      <c r="LFR131"/>
      <c r="LFS131"/>
      <c r="LFT131"/>
      <c r="LFU131"/>
      <c r="LFV131"/>
      <c r="LFW131"/>
      <c r="LFX131"/>
      <c r="LFY131"/>
      <c r="LFZ131"/>
      <c r="LGA131"/>
      <c r="LGB131"/>
      <c r="LGC131"/>
      <c r="LGD131"/>
      <c r="LGE131"/>
      <c r="LGF131"/>
      <c r="LGG131"/>
      <c r="LGH131"/>
      <c r="LGI131"/>
      <c r="LGJ131"/>
      <c r="LGK131"/>
      <c r="LGL131"/>
      <c r="LGM131"/>
      <c r="LGN131"/>
      <c r="LGO131"/>
      <c r="LGP131"/>
      <c r="LGQ131"/>
      <c r="LGR131"/>
      <c r="LGS131"/>
      <c r="LGT131"/>
      <c r="LGU131"/>
      <c r="LGV131"/>
      <c r="LGW131"/>
      <c r="LGX131"/>
      <c r="LGY131"/>
      <c r="LGZ131"/>
      <c r="LHA131"/>
      <c r="LHB131"/>
      <c r="LHC131"/>
      <c r="LHD131"/>
      <c r="LHE131"/>
      <c r="LHF131"/>
      <c r="LHG131"/>
      <c r="LHH131"/>
      <c r="LHI131"/>
      <c r="LHJ131"/>
      <c r="LHK131"/>
      <c r="LHL131"/>
      <c r="LHM131"/>
      <c r="LHN131"/>
      <c r="LHO131"/>
      <c r="LHP131"/>
      <c r="LHQ131"/>
      <c r="LHR131"/>
      <c r="LHS131"/>
      <c r="LHT131"/>
      <c r="LHU131"/>
      <c r="LHV131"/>
      <c r="LHW131"/>
      <c r="LHX131"/>
      <c r="LHY131"/>
      <c r="LHZ131"/>
      <c r="LIA131"/>
      <c r="LIB131"/>
      <c r="LIC131"/>
      <c r="LID131"/>
      <c r="LIE131"/>
      <c r="LIF131"/>
      <c r="LIG131"/>
      <c r="LIH131"/>
      <c r="LII131"/>
      <c r="LIJ131"/>
      <c r="LIK131"/>
      <c r="LIL131"/>
      <c r="LIM131"/>
      <c r="LIN131"/>
      <c r="LIO131"/>
      <c r="LIP131"/>
      <c r="LIQ131"/>
      <c r="LIR131"/>
      <c r="LIS131"/>
      <c r="LIT131"/>
      <c r="LIU131"/>
      <c r="LIV131"/>
      <c r="LIW131"/>
      <c r="LIX131"/>
      <c r="LIY131"/>
      <c r="LIZ131"/>
      <c r="LJA131"/>
      <c r="LJB131"/>
      <c r="LJC131"/>
      <c r="LJD131"/>
      <c r="LJE131"/>
      <c r="LJF131"/>
      <c r="LJG131"/>
      <c r="LJH131"/>
      <c r="LJI131"/>
      <c r="LJJ131"/>
      <c r="LJK131"/>
      <c r="LJL131"/>
      <c r="LJM131"/>
      <c r="LJN131"/>
      <c r="LJO131"/>
      <c r="LJP131"/>
      <c r="LJQ131"/>
      <c r="LJR131"/>
      <c r="LJS131"/>
      <c r="LJT131"/>
      <c r="LJU131"/>
      <c r="LJV131"/>
      <c r="LJW131"/>
      <c r="LJX131"/>
      <c r="LJY131"/>
      <c r="LJZ131"/>
      <c r="LKA131"/>
      <c r="LKB131"/>
      <c r="LKC131"/>
      <c r="LKD131"/>
      <c r="LKE131"/>
      <c r="LKF131"/>
      <c r="LKG131"/>
      <c r="LKH131"/>
      <c r="LKI131"/>
      <c r="LKJ131"/>
      <c r="LKK131"/>
      <c r="LKL131"/>
      <c r="LKM131"/>
      <c r="LKN131"/>
      <c r="LKO131"/>
      <c r="LKP131"/>
      <c r="LKQ131"/>
      <c r="LKR131"/>
      <c r="LKS131"/>
      <c r="LKT131"/>
      <c r="LKU131"/>
      <c r="LKV131"/>
      <c r="LKW131"/>
      <c r="LKX131"/>
      <c r="LKY131"/>
      <c r="LKZ131"/>
      <c r="LLA131"/>
      <c r="LLB131"/>
      <c r="LLC131"/>
      <c r="LLD131"/>
      <c r="LLE131"/>
      <c r="LLF131"/>
      <c r="LLG131"/>
      <c r="LLH131"/>
      <c r="LLI131"/>
      <c r="LLJ131"/>
      <c r="LLK131"/>
      <c r="LLL131"/>
      <c r="LLM131"/>
      <c r="LLN131"/>
      <c r="LLO131"/>
      <c r="LLP131"/>
      <c r="LLQ131"/>
      <c r="LLR131"/>
      <c r="LLS131"/>
      <c r="LLT131"/>
      <c r="LLU131"/>
      <c r="LLV131"/>
      <c r="LLW131"/>
      <c r="LLX131"/>
      <c r="LLY131"/>
      <c r="LLZ131"/>
      <c r="LMA131"/>
      <c r="LMB131"/>
      <c r="LMC131"/>
      <c r="LMD131"/>
      <c r="LME131"/>
      <c r="LMF131"/>
      <c r="LMG131"/>
      <c r="LMH131"/>
      <c r="LMI131"/>
      <c r="LMJ131"/>
      <c r="LMK131"/>
      <c r="LML131"/>
      <c r="LMM131"/>
      <c r="LMN131"/>
      <c r="LMO131"/>
      <c r="LMP131"/>
      <c r="LMQ131"/>
      <c r="LMR131"/>
      <c r="LMS131"/>
      <c r="LMT131"/>
      <c r="LMU131"/>
      <c r="LMV131"/>
      <c r="LMW131"/>
      <c r="LMX131"/>
      <c r="LMY131"/>
      <c r="LMZ131"/>
      <c r="LNA131"/>
      <c r="LNB131"/>
      <c r="LNC131"/>
      <c r="LND131"/>
      <c r="LNE131"/>
      <c r="LNF131"/>
      <c r="LNG131"/>
      <c r="LNH131"/>
      <c r="LNI131"/>
      <c r="LNJ131"/>
      <c r="LNK131"/>
      <c r="LNL131"/>
      <c r="LNM131"/>
      <c r="LNN131"/>
      <c r="LNO131"/>
      <c r="LNP131"/>
      <c r="LNQ131"/>
      <c r="LNR131"/>
      <c r="LNS131"/>
      <c r="LNT131"/>
      <c r="LNU131"/>
      <c r="LNV131"/>
      <c r="LNW131"/>
      <c r="LNX131"/>
      <c r="LNY131"/>
      <c r="LNZ131"/>
      <c r="LOA131"/>
      <c r="LOB131"/>
      <c r="LOC131"/>
      <c r="LOD131"/>
      <c r="LOE131"/>
      <c r="LOF131"/>
      <c r="LOG131"/>
      <c r="LOH131"/>
      <c r="LOI131"/>
      <c r="LOJ131"/>
      <c r="LOK131"/>
      <c r="LOL131"/>
      <c r="LOM131"/>
      <c r="LON131"/>
      <c r="LOO131"/>
      <c r="LOP131"/>
      <c r="LOQ131"/>
      <c r="LOR131"/>
      <c r="LOS131"/>
      <c r="LOT131"/>
      <c r="LOU131"/>
      <c r="LOV131"/>
      <c r="LOW131"/>
      <c r="LOX131"/>
      <c r="LOY131"/>
      <c r="LOZ131"/>
      <c r="LPA131"/>
      <c r="LPB131"/>
      <c r="LPC131"/>
      <c r="LPD131"/>
      <c r="LPE131"/>
      <c r="LPF131"/>
      <c r="LPG131"/>
      <c r="LPH131"/>
      <c r="LPI131"/>
      <c r="LPJ131"/>
      <c r="LPK131"/>
      <c r="LPL131"/>
      <c r="LPM131"/>
      <c r="LPN131"/>
      <c r="LPO131"/>
      <c r="LPP131"/>
      <c r="LPQ131"/>
      <c r="LPR131"/>
      <c r="LPS131"/>
      <c r="LPT131"/>
      <c r="LPU131"/>
      <c r="LPV131"/>
      <c r="LPW131"/>
      <c r="LPX131"/>
      <c r="LPY131"/>
      <c r="LPZ131"/>
      <c r="LQA131"/>
      <c r="LQB131"/>
      <c r="LQC131"/>
      <c r="LQD131"/>
      <c r="LQE131"/>
      <c r="LQF131"/>
      <c r="LQG131"/>
      <c r="LQH131"/>
      <c r="LQI131"/>
      <c r="LQJ131"/>
      <c r="LQK131"/>
      <c r="LQL131"/>
      <c r="LQM131"/>
      <c r="LQN131"/>
      <c r="LQO131"/>
      <c r="LQP131"/>
      <c r="LQQ131"/>
      <c r="LQR131"/>
      <c r="LQS131"/>
      <c r="LQT131"/>
      <c r="LQU131"/>
      <c r="LQV131"/>
      <c r="LQW131"/>
      <c r="LQX131"/>
      <c r="LQY131"/>
      <c r="LQZ131"/>
      <c r="LRA131"/>
      <c r="LRB131"/>
      <c r="LRC131"/>
      <c r="LRD131"/>
      <c r="LRE131"/>
      <c r="LRF131"/>
      <c r="LRG131"/>
      <c r="LRH131"/>
      <c r="LRI131"/>
      <c r="LRJ131"/>
      <c r="LRK131"/>
      <c r="LRL131"/>
      <c r="LRM131"/>
      <c r="LRN131"/>
      <c r="LRO131"/>
      <c r="LRP131"/>
      <c r="LRQ131"/>
      <c r="LRR131"/>
      <c r="LRS131"/>
      <c r="LRT131"/>
      <c r="LRU131"/>
      <c r="LRV131"/>
      <c r="LRW131"/>
      <c r="LRX131"/>
      <c r="LRY131"/>
      <c r="LRZ131"/>
      <c r="LSA131"/>
      <c r="LSB131"/>
      <c r="LSC131"/>
      <c r="LSD131"/>
      <c r="LSE131"/>
      <c r="LSF131"/>
      <c r="LSG131"/>
      <c r="LSH131"/>
      <c r="LSI131"/>
      <c r="LSJ131"/>
      <c r="LSK131"/>
      <c r="LSL131"/>
      <c r="LSM131"/>
      <c r="LSN131"/>
      <c r="LSO131"/>
      <c r="LSP131"/>
      <c r="LSQ131"/>
      <c r="LSR131"/>
      <c r="LSS131"/>
      <c r="LST131"/>
      <c r="LSU131"/>
      <c r="LSV131"/>
      <c r="LSW131"/>
      <c r="LSX131"/>
      <c r="LSY131"/>
      <c r="LSZ131"/>
      <c r="LTA131"/>
      <c r="LTB131"/>
      <c r="LTC131"/>
      <c r="LTD131"/>
      <c r="LTE131"/>
      <c r="LTF131"/>
      <c r="LTG131"/>
      <c r="LTH131"/>
      <c r="LTI131"/>
      <c r="LTJ131"/>
      <c r="LTK131"/>
      <c r="LTL131"/>
      <c r="LTM131"/>
      <c r="LTN131"/>
      <c r="LTO131"/>
      <c r="LTP131"/>
      <c r="LTQ131"/>
      <c r="LTR131"/>
      <c r="LTS131"/>
      <c r="LTT131"/>
      <c r="LTU131"/>
      <c r="LTV131"/>
      <c r="LTW131"/>
      <c r="LTX131"/>
      <c r="LTY131"/>
      <c r="LTZ131"/>
      <c r="LUA131"/>
      <c r="LUB131"/>
      <c r="LUC131"/>
      <c r="LUD131"/>
      <c r="LUE131"/>
      <c r="LUF131"/>
      <c r="LUG131"/>
      <c r="LUH131"/>
      <c r="LUI131"/>
      <c r="LUJ131"/>
      <c r="LUK131"/>
      <c r="LUL131"/>
      <c r="LUM131"/>
      <c r="LUN131"/>
      <c r="LUO131"/>
      <c r="LUP131"/>
      <c r="LUQ131"/>
      <c r="LUR131"/>
      <c r="LUS131"/>
      <c r="LUT131"/>
      <c r="LUU131"/>
      <c r="LUV131"/>
      <c r="LUW131"/>
      <c r="LUX131"/>
      <c r="LUY131"/>
      <c r="LUZ131"/>
      <c r="LVA131"/>
      <c r="LVB131"/>
      <c r="LVC131"/>
      <c r="LVD131"/>
      <c r="LVE131"/>
      <c r="LVF131"/>
      <c r="LVG131"/>
      <c r="LVH131"/>
      <c r="LVI131"/>
      <c r="LVJ131"/>
      <c r="LVK131"/>
      <c r="LVL131"/>
      <c r="LVM131"/>
      <c r="LVN131"/>
      <c r="LVO131"/>
      <c r="LVP131"/>
      <c r="LVQ131"/>
      <c r="LVR131"/>
      <c r="LVS131"/>
      <c r="LVT131"/>
      <c r="LVU131"/>
      <c r="LVV131"/>
      <c r="LVW131"/>
      <c r="LVX131"/>
      <c r="LVY131"/>
      <c r="LVZ131"/>
      <c r="LWA131"/>
      <c r="LWB131"/>
      <c r="LWC131"/>
      <c r="LWD131"/>
      <c r="LWE131"/>
      <c r="LWF131"/>
      <c r="LWG131"/>
      <c r="LWH131"/>
      <c r="LWI131"/>
      <c r="LWJ131"/>
      <c r="LWK131"/>
      <c r="LWL131"/>
      <c r="LWM131"/>
      <c r="LWN131"/>
      <c r="LWO131"/>
      <c r="LWP131"/>
      <c r="LWQ131"/>
      <c r="LWR131"/>
      <c r="LWS131"/>
      <c r="LWT131"/>
      <c r="LWU131"/>
      <c r="LWV131"/>
      <c r="LWW131"/>
      <c r="LWX131"/>
      <c r="LWY131"/>
      <c r="LWZ131"/>
      <c r="LXA131"/>
      <c r="LXB131"/>
      <c r="LXC131"/>
      <c r="LXD131"/>
      <c r="LXE131"/>
      <c r="LXF131"/>
      <c r="LXG131"/>
      <c r="LXH131"/>
      <c r="LXI131"/>
      <c r="LXJ131"/>
      <c r="LXK131"/>
      <c r="LXL131"/>
      <c r="LXM131"/>
      <c r="LXN131"/>
      <c r="LXO131"/>
      <c r="LXP131"/>
      <c r="LXQ131"/>
      <c r="LXR131"/>
      <c r="LXS131"/>
      <c r="LXT131"/>
      <c r="LXU131"/>
      <c r="LXV131"/>
      <c r="LXW131"/>
      <c r="LXX131"/>
      <c r="LXY131"/>
      <c r="LXZ131"/>
      <c r="LYA131"/>
      <c r="LYB131"/>
      <c r="LYC131"/>
      <c r="LYD131"/>
      <c r="LYE131"/>
      <c r="LYF131"/>
      <c r="LYG131"/>
      <c r="LYH131"/>
      <c r="LYI131"/>
      <c r="LYJ131"/>
      <c r="LYK131"/>
      <c r="LYL131"/>
      <c r="LYM131"/>
      <c r="LYN131"/>
      <c r="LYO131"/>
      <c r="LYP131"/>
      <c r="LYQ131"/>
      <c r="LYR131"/>
      <c r="LYS131"/>
      <c r="LYT131"/>
      <c r="LYU131"/>
      <c r="LYV131"/>
      <c r="LYW131"/>
      <c r="LYX131"/>
      <c r="LYY131"/>
      <c r="LYZ131"/>
      <c r="LZA131"/>
      <c r="LZB131"/>
      <c r="LZC131"/>
      <c r="LZD131"/>
      <c r="LZE131"/>
      <c r="LZF131"/>
      <c r="LZG131"/>
      <c r="LZH131"/>
      <c r="LZI131"/>
      <c r="LZJ131"/>
      <c r="LZK131"/>
      <c r="LZL131"/>
      <c r="LZM131"/>
      <c r="LZN131"/>
      <c r="LZO131"/>
      <c r="LZP131"/>
      <c r="LZQ131"/>
      <c r="LZR131"/>
      <c r="LZS131"/>
      <c r="LZT131"/>
      <c r="LZU131"/>
      <c r="LZV131"/>
      <c r="LZW131"/>
      <c r="LZX131"/>
      <c r="LZY131"/>
      <c r="LZZ131"/>
      <c r="MAA131"/>
      <c r="MAB131"/>
      <c r="MAC131"/>
      <c r="MAD131"/>
      <c r="MAE131"/>
      <c r="MAF131"/>
      <c r="MAG131"/>
      <c r="MAH131"/>
      <c r="MAI131"/>
      <c r="MAJ131"/>
      <c r="MAK131"/>
      <c r="MAL131"/>
      <c r="MAM131"/>
      <c r="MAN131"/>
      <c r="MAO131"/>
      <c r="MAP131"/>
      <c r="MAQ131"/>
      <c r="MAR131"/>
      <c r="MAS131"/>
      <c r="MAT131"/>
      <c r="MAU131"/>
      <c r="MAV131"/>
      <c r="MAW131"/>
      <c r="MAX131"/>
      <c r="MAY131"/>
      <c r="MAZ131"/>
      <c r="MBA131"/>
      <c r="MBB131"/>
      <c r="MBC131"/>
      <c r="MBD131"/>
      <c r="MBE131"/>
      <c r="MBF131"/>
      <c r="MBG131"/>
      <c r="MBH131"/>
      <c r="MBI131"/>
      <c r="MBJ131"/>
      <c r="MBK131"/>
      <c r="MBL131"/>
      <c r="MBM131"/>
      <c r="MBN131"/>
      <c r="MBO131"/>
      <c r="MBP131"/>
      <c r="MBQ131"/>
      <c r="MBR131"/>
      <c r="MBS131"/>
      <c r="MBT131"/>
      <c r="MBU131"/>
      <c r="MBV131"/>
      <c r="MBW131"/>
      <c r="MBX131"/>
      <c r="MBY131"/>
      <c r="MBZ131"/>
      <c r="MCA131"/>
      <c r="MCB131"/>
      <c r="MCC131"/>
      <c r="MCD131"/>
      <c r="MCE131"/>
      <c r="MCF131"/>
      <c r="MCG131"/>
      <c r="MCH131"/>
      <c r="MCI131"/>
      <c r="MCJ131"/>
      <c r="MCK131"/>
      <c r="MCL131"/>
      <c r="MCM131"/>
      <c r="MCN131"/>
      <c r="MCO131"/>
      <c r="MCP131"/>
      <c r="MCQ131"/>
      <c r="MCR131"/>
      <c r="MCS131"/>
      <c r="MCT131"/>
      <c r="MCU131"/>
      <c r="MCV131"/>
      <c r="MCW131"/>
      <c r="MCX131"/>
      <c r="MCY131"/>
      <c r="MCZ131"/>
      <c r="MDA131"/>
      <c r="MDB131"/>
      <c r="MDC131"/>
      <c r="MDD131"/>
      <c r="MDE131"/>
      <c r="MDF131"/>
      <c r="MDG131"/>
      <c r="MDH131"/>
      <c r="MDI131"/>
      <c r="MDJ131"/>
      <c r="MDK131"/>
      <c r="MDL131"/>
      <c r="MDM131"/>
      <c r="MDN131"/>
      <c r="MDO131"/>
      <c r="MDP131"/>
      <c r="MDQ131"/>
      <c r="MDR131"/>
      <c r="MDS131"/>
      <c r="MDT131"/>
      <c r="MDU131"/>
      <c r="MDV131"/>
      <c r="MDW131"/>
      <c r="MDX131"/>
      <c r="MDY131"/>
      <c r="MDZ131"/>
      <c r="MEA131"/>
      <c r="MEB131"/>
      <c r="MEC131"/>
      <c r="MED131"/>
      <c r="MEE131"/>
      <c r="MEF131"/>
      <c r="MEG131"/>
      <c r="MEH131"/>
      <c r="MEI131"/>
      <c r="MEJ131"/>
      <c r="MEK131"/>
      <c r="MEL131"/>
      <c r="MEM131"/>
      <c r="MEN131"/>
      <c r="MEO131"/>
      <c r="MEP131"/>
      <c r="MEQ131"/>
      <c r="MER131"/>
      <c r="MES131"/>
      <c r="MET131"/>
      <c r="MEU131"/>
      <c r="MEV131"/>
      <c r="MEW131"/>
      <c r="MEX131"/>
      <c r="MEY131"/>
      <c r="MEZ131"/>
      <c r="MFA131"/>
      <c r="MFB131"/>
      <c r="MFC131"/>
      <c r="MFD131"/>
      <c r="MFE131"/>
      <c r="MFF131"/>
      <c r="MFG131"/>
      <c r="MFH131"/>
      <c r="MFI131"/>
      <c r="MFJ131"/>
      <c r="MFK131"/>
      <c r="MFL131"/>
      <c r="MFM131"/>
      <c r="MFN131"/>
      <c r="MFO131"/>
      <c r="MFP131"/>
      <c r="MFQ131"/>
      <c r="MFR131"/>
      <c r="MFS131"/>
      <c r="MFT131"/>
      <c r="MFU131"/>
      <c r="MFV131"/>
      <c r="MFW131"/>
      <c r="MFX131"/>
      <c r="MFY131"/>
      <c r="MFZ131"/>
      <c r="MGA131"/>
      <c r="MGB131"/>
      <c r="MGC131"/>
      <c r="MGD131"/>
      <c r="MGE131"/>
      <c r="MGF131"/>
      <c r="MGG131"/>
      <c r="MGH131"/>
      <c r="MGI131"/>
      <c r="MGJ131"/>
      <c r="MGK131"/>
      <c r="MGL131"/>
      <c r="MGM131"/>
      <c r="MGN131"/>
      <c r="MGO131"/>
      <c r="MGP131"/>
      <c r="MGQ131"/>
      <c r="MGR131"/>
      <c r="MGS131"/>
      <c r="MGT131"/>
      <c r="MGU131"/>
      <c r="MGV131"/>
      <c r="MGW131"/>
      <c r="MGX131"/>
      <c r="MGY131"/>
      <c r="MGZ131"/>
      <c r="MHA131"/>
      <c r="MHB131"/>
      <c r="MHC131"/>
      <c r="MHD131"/>
      <c r="MHE131"/>
      <c r="MHF131"/>
      <c r="MHG131"/>
      <c r="MHH131"/>
      <c r="MHI131"/>
      <c r="MHJ131"/>
      <c r="MHK131"/>
      <c r="MHL131"/>
      <c r="MHM131"/>
      <c r="MHN131"/>
      <c r="MHO131"/>
      <c r="MHP131"/>
      <c r="MHQ131"/>
      <c r="MHR131"/>
      <c r="MHS131"/>
      <c r="MHT131"/>
      <c r="MHU131"/>
      <c r="MHV131"/>
      <c r="MHW131"/>
      <c r="MHX131"/>
      <c r="MHY131"/>
      <c r="MHZ131"/>
      <c r="MIA131"/>
      <c r="MIB131"/>
      <c r="MIC131"/>
      <c r="MID131"/>
      <c r="MIE131"/>
      <c r="MIF131"/>
      <c r="MIG131"/>
      <c r="MIH131"/>
      <c r="MII131"/>
      <c r="MIJ131"/>
      <c r="MIK131"/>
      <c r="MIL131"/>
      <c r="MIM131"/>
      <c r="MIN131"/>
      <c r="MIO131"/>
      <c r="MIP131"/>
      <c r="MIQ131"/>
      <c r="MIR131"/>
      <c r="MIS131"/>
      <c r="MIT131"/>
      <c r="MIU131"/>
      <c r="MIV131"/>
      <c r="MIW131"/>
      <c r="MIX131"/>
      <c r="MIY131"/>
      <c r="MIZ131"/>
      <c r="MJA131"/>
      <c r="MJB131"/>
      <c r="MJC131"/>
      <c r="MJD131"/>
      <c r="MJE131"/>
      <c r="MJF131"/>
      <c r="MJG131"/>
      <c r="MJH131"/>
      <c r="MJI131"/>
      <c r="MJJ131"/>
      <c r="MJK131"/>
      <c r="MJL131"/>
      <c r="MJM131"/>
      <c r="MJN131"/>
      <c r="MJO131"/>
      <c r="MJP131"/>
      <c r="MJQ131"/>
      <c r="MJR131"/>
      <c r="MJS131"/>
      <c r="MJT131"/>
      <c r="MJU131"/>
      <c r="MJV131"/>
      <c r="MJW131"/>
      <c r="MJX131"/>
      <c r="MJY131"/>
      <c r="MJZ131"/>
      <c r="MKA131"/>
      <c r="MKB131"/>
      <c r="MKC131"/>
      <c r="MKD131"/>
      <c r="MKE131"/>
      <c r="MKF131"/>
      <c r="MKG131"/>
      <c r="MKH131"/>
      <c r="MKI131"/>
      <c r="MKJ131"/>
      <c r="MKK131"/>
      <c r="MKL131"/>
      <c r="MKM131"/>
      <c r="MKN131"/>
      <c r="MKO131"/>
      <c r="MKP131"/>
      <c r="MKQ131"/>
      <c r="MKR131"/>
      <c r="MKS131"/>
      <c r="MKT131"/>
      <c r="MKU131"/>
      <c r="MKV131"/>
      <c r="MKW131"/>
      <c r="MKX131"/>
      <c r="MKY131"/>
      <c r="MKZ131"/>
      <c r="MLA131"/>
      <c r="MLB131"/>
      <c r="MLC131"/>
      <c r="MLD131"/>
      <c r="MLE131"/>
      <c r="MLF131"/>
      <c r="MLG131"/>
      <c r="MLH131"/>
      <c r="MLI131"/>
      <c r="MLJ131"/>
      <c r="MLK131"/>
      <c r="MLL131"/>
      <c r="MLM131"/>
      <c r="MLN131"/>
      <c r="MLO131"/>
      <c r="MLP131"/>
      <c r="MLQ131"/>
      <c r="MLR131"/>
      <c r="MLS131"/>
      <c r="MLT131"/>
      <c r="MLU131"/>
      <c r="MLV131"/>
      <c r="MLW131"/>
      <c r="MLX131"/>
      <c r="MLY131"/>
      <c r="MLZ131"/>
      <c r="MMA131"/>
      <c r="MMB131"/>
      <c r="MMC131"/>
      <c r="MMD131"/>
      <c r="MME131"/>
      <c r="MMF131"/>
      <c r="MMG131"/>
      <c r="MMH131"/>
      <c r="MMI131"/>
      <c r="MMJ131"/>
      <c r="MMK131"/>
      <c r="MML131"/>
      <c r="MMM131"/>
      <c r="MMN131"/>
      <c r="MMO131"/>
      <c r="MMP131"/>
      <c r="MMQ131"/>
      <c r="MMR131"/>
      <c r="MMS131"/>
      <c r="MMT131"/>
      <c r="MMU131"/>
      <c r="MMV131"/>
      <c r="MMW131"/>
      <c r="MMX131"/>
      <c r="MMY131"/>
      <c r="MMZ131"/>
      <c r="MNA131"/>
      <c r="MNB131"/>
      <c r="MNC131"/>
      <c r="MND131"/>
      <c r="MNE131"/>
      <c r="MNF131"/>
      <c r="MNG131"/>
      <c r="MNH131"/>
      <c r="MNI131"/>
      <c r="MNJ131"/>
      <c r="MNK131"/>
      <c r="MNL131"/>
      <c r="MNM131"/>
      <c r="MNN131"/>
      <c r="MNO131"/>
      <c r="MNP131"/>
      <c r="MNQ131"/>
      <c r="MNR131"/>
      <c r="MNS131"/>
      <c r="MNT131"/>
      <c r="MNU131"/>
      <c r="MNV131"/>
      <c r="MNW131"/>
      <c r="MNX131"/>
      <c r="MNY131"/>
      <c r="MNZ131"/>
      <c r="MOA131"/>
      <c r="MOB131"/>
      <c r="MOC131"/>
      <c r="MOD131"/>
      <c r="MOE131"/>
      <c r="MOF131"/>
      <c r="MOG131"/>
      <c r="MOH131"/>
      <c r="MOI131"/>
      <c r="MOJ131"/>
      <c r="MOK131"/>
      <c r="MOL131"/>
      <c r="MOM131"/>
      <c r="MON131"/>
      <c r="MOO131"/>
      <c r="MOP131"/>
      <c r="MOQ131"/>
      <c r="MOR131"/>
      <c r="MOS131"/>
      <c r="MOT131"/>
      <c r="MOU131"/>
      <c r="MOV131"/>
      <c r="MOW131"/>
      <c r="MOX131"/>
      <c r="MOY131"/>
      <c r="MOZ131"/>
      <c r="MPA131"/>
      <c r="MPB131"/>
      <c r="MPC131"/>
      <c r="MPD131"/>
      <c r="MPE131"/>
      <c r="MPF131"/>
      <c r="MPG131"/>
      <c r="MPH131"/>
      <c r="MPI131"/>
      <c r="MPJ131"/>
      <c r="MPK131"/>
      <c r="MPL131"/>
      <c r="MPM131"/>
      <c r="MPN131"/>
      <c r="MPO131"/>
      <c r="MPP131"/>
      <c r="MPQ131"/>
      <c r="MPR131"/>
      <c r="MPS131"/>
      <c r="MPT131"/>
      <c r="MPU131"/>
      <c r="MPV131"/>
      <c r="MPW131"/>
      <c r="MPX131"/>
      <c r="MPY131"/>
      <c r="MPZ131"/>
      <c r="MQA131"/>
      <c r="MQB131"/>
      <c r="MQC131"/>
      <c r="MQD131"/>
      <c r="MQE131"/>
      <c r="MQF131"/>
      <c r="MQG131"/>
      <c r="MQH131"/>
      <c r="MQI131"/>
      <c r="MQJ131"/>
      <c r="MQK131"/>
      <c r="MQL131"/>
      <c r="MQM131"/>
      <c r="MQN131"/>
      <c r="MQO131"/>
      <c r="MQP131"/>
      <c r="MQQ131"/>
      <c r="MQR131"/>
      <c r="MQS131"/>
      <c r="MQT131"/>
      <c r="MQU131"/>
      <c r="MQV131"/>
      <c r="MQW131"/>
      <c r="MQX131"/>
      <c r="MQY131"/>
      <c r="MQZ131"/>
      <c r="MRA131"/>
      <c r="MRB131"/>
      <c r="MRC131"/>
      <c r="MRD131"/>
      <c r="MRE131"/>
      <c r="MRF131"/>
      <c r="MRG131"/>
      <c r="MRH131"/>
      <c r="MRI131"/>
      <c r="MRJ131"/>
      <c r="MRK131"/>
      <c r="MRL131"/>
      <c r="MRM131"/>
      <c r="MRN131"/>
      <c r="MRO131"/>
      <c r="MRP131"/>
      <c r="MRQ131"/>
      <c r="MRR131"/>
      <c r="MRS131"/>
      <c r="MRT131"/>
      <c r="MRU131"/>
      <c r="MRV131"/>
      <c r="MRW131"/>
      <c r="MRX131"/>
      <c r="MRY131"/>
      <c r="MRZ131"/>
      <c r="MSA131"/>
      <c r="MSB131"/>
      <c r="MSC131"/>
      <c r="MSD131"/>
      <c r="MSE131"/>
      <c r="MSF131"/>
      <c r="MSG131"/>
      <c r="MSH131"/>
      <c r="MSI131"/>
      <c r="MSJ131"/>
      <c r="MSK131"/>
      <c r="MSL131"/>
      <c r="MSM131"/>
      <c r="MSN131"/>
      <c r="MSO131"/>
      <c r="MSP131"/>
      <c r="MSQ131"/>
      <c r="MSR131"/>
      <c r="MSS131"/>
      <c r="MST131"/>
      <c r="MSU131"/>
      <c r="MSV131"/>
      <c r="MSW131"/>
      <c r="MSX131"/>
      <c r="MSY131"/>
      <c r="MSZ131"/>
      <c r="MTA131"/>
      <c r="MTB131"/>
      <c r="MTC131"/>
      <c r="MTD131"/>
      <c r="MTE131"/>
      <c r="MTF131"/>
      <c r="MTG131"/>
      <c r="MTH131"/>
      <c r="MTI131"/>
      <c r="MTJ131"/>
      <c r="MTK131"/>
      <c r="MTL131"/>
      <c r="MTM131"/>
      <c r="MTN131"/>
      <c r="MTO131"/>
      <c r="MTP131"/>
      <c r="MTQ131"/>
      <c r="MTR131"/>
      <c r="MTS131"/>
      <c r="MTT131"/>
      <c r="MTU131"/>
      <c r="MTV131"/>
      <c r="MTW131"/>
      <c r="MTX131"/>
      <c r="MTY131"/>
      <c r="MTZ131"/>
      <c r="MUA131"/>
      <c r="MUB131"/>
      <c r="MUC131"/>
      <c r="MUD131"/>
      <c r="MUE131"/>
      <c r="MUF131"/>
      <c r="MUG131"/>
      <c r="MUH131"/>
      <c r="MUI131"/>
      <c r="MUJ131"/>
      <c r="MUK131"/>
      <c r="MUL131"/>
      <c r="MUM131"/>
      <c r="MUN131"/>
      <c r="MUO131"/>
      <c r="MUP131"/>
      <c r="MUQ131"/>
      <c r="MUR131"/>
      <c r="MUS131"/>
      <c r="MUT131"/>
      <c r="MUU131"/>
      <c r="MUV131"/>
      <c r="MUW131"/>
      <c r="MUX131"/>
      <c r="MUY131"/>
      <c r="MUZ131"/>
      <c r="MVA131"/>
      <c r="MVB131"/>
      <c r="MVC131"/>
      <c r="MVD131"/>
      <c r="MVE131"/>
      <c r="MVF131"/>
      <c r="MVG131"/>
      <c r="MVH131"/>
      <c r="MVI131"/>
      <c r="MVJ131"/>
      <c r="MVK131"/>
      <c r="MVL131"/>
      <c r="MVM131"/>
      <c r="MVN131"/>
      <c r="MVO131"/>
      <c r="MVP131"/>
      <c r="MVQ131"/>
      <c r="MVR131"/>
      <c r="MVS131"/>
      <c r="MVT131"/>
      <c r="MVU131"/>
      <c r="MVV131"/>
      <c r="MVW131"/>
      <c r="MVX131"/>
      <c r="MVY131"/>
      <c r="MVZ131"/>
      <c r="MWA131"/>
      <c r="MWB131"/>
      <c r="MWC131"/>
      <c r="MWD131"/>
      <c r="MWE131"/>
      <c r="MWF131"/>
      <c r="MWG131"/>
      <c r="MWH131"/>
      <c r="MWI131"/>
      <c r="MWJ131"/>
      <c r="MWK131"/>
      <c r="MWL131"/>
      <c r="MWM131"/>
      <c r="MWN131"/>
      <c r="MWO131"/>
      <c r="MWP131"/>
      <c r="MWQ131"/>
      <c r="MWR131"/>
      <c r="MWS131"/>
      <c r="MWT131"/>
      <c r="MWU131"/>
      <c r="MWV131"/>
      <c r="MWW131"/>
      <c r="MWX131"/>
      <c r="MWY131"/>
      <c r="MWZ131"/>
      <c r="MXA131"/>
      <c r="MXB131"/>
      <c r="MXC131"/>
      <c r="MXD131"/>
      <c r="MXE131"/>
      <c r="MXF131"/>
      <c r="MXG131"/>
      <c r="MXH131"/>
      <c r="MXI131"/>
      <c r="MXJ131"/>
      <c r="MXK131"/>
      <c r="MXL131"/>
      <c r="MXM131"/>
      <c r="MXN131"/>
      <c r="MXO131"/>
      <c r="MXP131"/>
      <c r="MXQ131"/>
      <c r="MXR131"/>
      <c r="MXS131"/>
      <c r="MXT131"/>
      <c r="MXU131"/>
      <c r="MXV131"/>
      <c r="MXW131"/>
      <c r="MXX131"/>
      <c r="MXY131"/>
      <c r="MXZ131"/>
      <c r="MYA131"/>
      <c r="MYB131"/>
      <c r="MYC131"/>
      <c r="MYD131"/>
      <c r="MYE131"/>
      <c r="MYF131"/>
      <c r="MYG131"/>
      <c r="MYH131"/>
      <c r="MYI131"/>
      <c r="MYJ131"/>
      <c r="MYK131"/>
      <c r="MYL131"/>
      <c r="MYM131"/>
      <c r="MYN131"/>
      <c r="MYO131"/>
      <c r="MYP131"/>
      <c r="MYQ131"/>
      <c r="MYR131"/>
      <c r="MYS131"/>
      <c r="MYT131"/>
      <c r="MYU131"/>
      <c r="MYV131"/>
      <c r="MYW131"/>
      <c r="MYX131"/>
      <c r="MYY131"/>
      <c r="MYZ131"/>
      <c r="MZA131"/>
      <c r="MZB131"/>
      <c r="MZC131"/>
      <c r="MZD131"/>
      <c r="MZE131"/>
      <c r="MZF131"/>
      <c r="MZG131"/>
      <c r="MZH131"/>
      <c r="MZI131"/>
      <c r="MZJ131"/>
      <c r="MZK131"/>
      <c r="MZL131"/>
      <c r="MZM131"/>
      <c r="MZN131"/>
      <c r="MZO131"/>
      <c r="MZP131"/>
      <c r="MZQ131"/>
      <c r="MZR131"/>
      <c r="MZS131"/>
      <c r="MZT131"/>
      <c r="MZU131"/>
      <c r="MZV131"/>
      <c r="MZW131"/>
      <c r="MZX131"/>
      <c r="MZY131"/>
      <c r="MZZ131"/>
      <c r="NAA131"/>
      <c r="NAB131"/>
      <c r="NAC131"/>
      <c r="NAD131"/>
      <c r="NAE131"/>
      <c r="NAF131"/>
      <c r="NAG131"/>
      <c r="NAH131"/>
      <c r="NAI131"/>
      <c r="NAJ131"/>
      <c r="NAK131"/>
      <c r="NAL131"/>
      <c r="NAM131"/>
      <c r="NAN131"/>
      <c r="NAO131"/>
      <c r="NAP131"/>
      <c r="NAQ131"/>
      <c r="NAR131"/>
      <c r="NAS131"/>
      <c r="NAT131"/>
      <c r="NAU131"/>
      <c r="NAV131"/>
      <c r="NAW131"/>
      <c r="NAX131"/>
      <c r="NAY131"/>
      <c r="NAZ131"/>
      <c r="NBA131"/>
      <c r="NBB131"/>
      <c r="NBC131"/>
      <c r="NBD131"/>
      <c r="NBE131"/>
      <c r="NBF131"/>
      <c r="NBG131"/>
      <c r="NBH131"/>
      <c r="NBI131"/>
      <c r="NBJ131"/>
      <c r="NBK131"/>
      <c r="NBL131"/>
      <c r="NBM131"/>
      <c r="NBN131"/>
      <c r="NBO131"/>
      <c r="NBP131"/>
      <c r="NBQ131"/>
      <c r="NBR131"/>
      <c r="NBS131"/>
      <c r="NBT131"/>
      <c r="NBU131"/>
      <c r="NBV131"/>
      <c r="NBW131"/>
      <c r="NBX131"/>
      <c r="NBY131"/>
      <c r="NBZ131"/>
      <c r="NCA131"/>
      <c r="NCB131"/>
      <c r="NCC131"/>
      <c r="NCD131"/>
      <c r="NCE131"/>
      <c r="NCF131"/>
      <c r="NCG131"/>
      <c r="NCH131"/>
      <c r="NCI131"/>
      <c r="NCJ131"/>
      <c r="NCK131"/>
      <c r="NCL131"/>
      <c r="NCM131"/>
      <c r="NCN131"/>
      <c r="NCO131"/>
      <c r="NCP131"/>
      <c r="NCQ131"/>
      <c r="NCR131"/>
      <c r="NCS131"/>
      <c r="NCT131"/>
      <c r="NCU131"/>
      <c r="NCV131"/>
      <c r="NCW131"/>
      <c r="NCX131"/>
      <c r="NCY131"/>
      <c r="NCZ131"/>
      <c r="NDA131"/>
      <c r="NDB131"/>
      <c r="NDC131"/>
      <c r="NDD131"/>
      <c r="NDE131"/>
      <c r="NDF131"/>
      <c r="NDG131"/>
      <c r="NDH131"/>
      <c r="NDI131"/>
      <c r="NDJ131"/>
      <c r="NDK131"/>
      <c r="NDL131"/>
      <c r="NDM131"/>
      <c r="NDN131"/>
      <c r="NDO131"/>
      <c r="NDP131"/>
      <c r="NDQ131"/>
      <c r="NDR131"/>
      <c r="NDS131"/>
      <c r="NDT131"/>
      <c r="NDU131"/>
      <c r="NDV131"/>
      <c r="NDW131"/>
      <c r="NDX131"/>
      <c r="NDY131"/>
      <c r="NDZ131"/>
      <c r="NEA131"/>
      <c r="NEB131"/>
      <c r="NEC131"/>
      <c r="NED131"/>
      <c r="NEE131"/>
      <c r="NEF131"/>
      <c r="NEG131"/>
      <c r="NEH131"/>
      <c r="NEI131"/>
      <c r="NEJ131"/>
      <c r="NEK131"/>
      <c r="NEL131"/>
      <c r="NEM131"/>
      <c r="NEN131"/>
      <c r="NEO131"/>
      <c r="NEP131"/>
      <c r="NEQ131"/>
      <c r="NER131"/>
      <c r="NES131"/>
      <c r="NET131"/>
      <c r="NEU131"/>
      <c r="NEV131"/>
      <c r="NEW131"/>
      <c r="NEX131"/>
      <c r="NEY131"/>
      <c r="NEZ131"/>
      <c r="NFA131"/>
      <c r="NFB131"/>
      <c r="NFC131"/>
      <c r="NFD131"/>
      <c r="NFE131"/>
      <c r="NFF131"/>
      <c r="NFG131"/>
      <c r="NFH131"/>
      <c r="NFI131"/>
      <c r="NFJ131"/>
      <c r="NFK131"/>
      <c r="NFL131"/>
      <c r="NFM131"/>
      <c r="NFN131"/>
      <c r="NFO131"/>
      <c r="NFP131"/>
      <c r="NFQ131"/>
      <c r="NFR131"/>
      <c r="NFS131"/>
      <c r="NFT131"/>
      <c r="NFU131"/>
      <c r="NFV131"/>
      <c r="NFW131"/>
      <c r="NFX131"/>
      <c r="NFY131"/>
      <c r="NFZ131"/>
      <c r="NGA131"/>
      <c r="NGB131"/>
      <c r="NGC131"/>
      <c r="NGD131"/>
      <c r="NGE131"/>
      <c r="NGF131"/>
      <c r="NGG131"/>
      <c r="NGH131"/>
      <c r="NGI131"/>
      <c r="NGJ131"/>
      <c r="NGK131"/>
      <c r="NGL131"/>
      <c r="NGM131"/>
      <c r="NGN131"/>
      <c r="NGO131"/>
      <c r="NGP131"/>
      <c r="NGQ131"/>
      <c r="NGR131"/>
      <c r="NGS131"/>
      <c r="NGT131"/>
      <c r="NGU131"/>
      <c r="NGV131"/>
      <c r="NGW131"/>
      <c r="NGX131"/>
      <c r="NGY131"/>
      <c r="NGZ131"/>
      <c r="NHA131"/>
      <c r="NHB131"/>
      <c r="NHC131"/>
      <c r="NHD131"/>
      <c r="NHE131"/>
      <c r="NHF131"/>
      <c r="NHG131"/>
      <c r="NHH131"/>
      <c r="NHI131"/>
      <c r="NHJ131"/>
      <c r="NHK131"/>
      <c r="NHL131"/>
      <c r="NHM131"/>
      <c r="NHN131"/>
      <c r="NHO131"/>
      <c r="NHP131"/>
      <c r="NHQ131"/>
      <c r="NHR131"/>
      <c r="NHS131"/>
      <c r="NHT131"/>
      <c r="NHU131"/>
      <c r="NHV131"/>
      <c r="NHW131"/>
      <c r="NHX131"/>
      <c r="NHY131"/>
      <c r="NHZ131"/>
      <c r="NIA131"/>
      <c r="NIB131"/>
      <c r="NIC131"/>
      <c r="NID131"/>
      <c r="NIE131"/>
      <c r="NIF131"/>
      <c r="NIG131"/>
      <c r="NIH131"/>
      <c r="NII131"/>
      <c r="NIJ131"/>
      <c r="NIK131"/>
      <c r="NIL131"/>
      <c r="NIM131"/>
      <c r="NIN131"/>
      <c r="NIO131"/>
      <c r="NIP131"/>
      <c r="NIQ131"/>
      <c r="NIR131"/>
      <c r="NIS131"/>
      <c r="NIT131"/>
      <c r="NIU131"/>
      <c r="NIV131"/>
      <c r="NIW131"/>
      <c r="NIX131"/>
      <c r="NIY131"/>
      <c r="NIZ131"/>
      <c r="NJA131"/>
      <c r="NJB131"/>
      <c r="NJC131"/>
      <c r="NJD131"/>
      <c r="NJE131"/>
      <c r="NJF131"/>
      <c r="NJG131"/>
      <c r="NJH131"/>
      <c r="NJI131"/>
      <c r="NJJ131"/>
      <c r="NJK131"/>
      <c r="NJL131"/>
      <c r="NJM131"/>
      <c r="NJN131"/>
      <c r="NJO131"/>
      <c r="NJP131"/>
      <c r="NJQ131"/>
      <c r="NJR131"/>
      <c r="NJS131"/>
      <c r="NJT131"/>
      <c r="NJU131"/>
      <c r="NJV131"/>
      <c r="NJW131"/>
      <c r="NJX131"/>
      <c r="NJY131"/>
      <c r="NJZ131"/>
      <c r="NKA131"/>
      <c r="NKB131"/>
      <c r="NKC131"/>
      <c r="NKD131"/>
      <c r="NKE131"/>
      <c r="NKF131"/>
      <c r="NKG131"/>
      <c r="NKH131"/>
      <c r="NKI131"/>
      <c r="NKJ131"/>
      <c r="NKK131"/>
      <c r="NKL131"/>
      <c r="NKM131"/>
      <c r="NKN131"/>
      <c r="NKO131"/>
      <c r="NKP131"/>
      <c r="NKQ131"/>
      <c r="NKR131"/>
      <c r="NKS131"/>
      <c r="NKT131"/>
      <c r="NKU131"/>
      <c r="NKV131"/>
      <c r="NKW131"/>
      <c r="NKX131"/>
      <c r="NKY131"/>
      <c r="NKZ131"/>
      <c r="NLA131"/>
      <c r="NLB131"/>
      <c r="NLC131"/>
      <c r="NLD131"/>
      <c r="NLE131"/>
      <c r="NLF131"/>
      <c r="NLG131"/>
      <c r="NLH131"/>
      <c r="NLI131"/>
      <c r="NLJ131"/>
      <c r="NLK131"/>
      <c r="NLL131"/>
      <c r="NLM131"/>
      <c r="NLN131"/>
      <c r="NLO131"/>
      <c r="NLP131"/>
      <c r="NLQ131"/>
      <c r="NLR131"/>
      <c r="NLS131"/>
      <c r="NLT131"/>
      <c r="NLU131"/>
      <c r="NLV131"/>
      <c r="NLW131"/>
      <c r="NLX131"/>
      <c r="NLY131"/>
      <c r="NLZ131"/>
      <c r="NMA131"/>
      <c r="NMB131"/>
      <c r="NMC131"/>
      <c r="NMD131"/>
      <c r="NME131"/>
      <c r="NMF131"/>
      <c r="NMG131"/>
      <c r="NMH131"/>
      <c r="NMI131"/>
      <c r="NMJ131"/>
      <c r="NMK131"/>
      <c r="NML131"/>
      <c r="NMM131"/>
      <c r="NMN131"/>
      <c r="NMO131"/>
      <c r="NMP131"/>
      <c r="NMQ131"/>
      <c r="NMR131"/>
      <c r="NMS131"/>
      <c r="NMT131"/>
      <c r="NMU131"/>
      <c r="NMV131"/>
      <c r="NMW131"/>
      <c r="NMX131"/>
      <c r="NMY131"/>
      <c r="NMZ131"/>
      <c r="NNA131"/>
      <c r="NNB131"/>
      <c r="NNC131"/>
      <c r="NND131"/>
      <c r="NNE131"/>
      <c r="NNF131"/>
      <c r="NNG131"/>
      <c r="NNH131"/>
      <c r="NNI131"/>
      <c r="NNJ131"/>
      <c r="NNK131"/>
      <c r="NNL131"/>
      <c r="NNM131"/>
      <c r="NNN131"/>
      <c r="NNO131"/>
      <c r="NNP131"/>
      <c r="NNQ131"/>
      <c r="NNR131"/>
      <c r="NNS131"/>
      <c r="NNT131"/>
      <c r="NNU131"/>
      <c r="NNV131"/>
      <c r="NNW131"/>
      <c r="NNX131"/>
      <c r="NNY131"/>
      <c r="NNZ131"/>
      <c r="NOA131"/>
      <c r="NOB131"/>
      <c r="NOC131"/>
      <c r="NOD131"/>
      <c r="NOE131"/>
      <c r="NOF131"/>
      <c r="NOG131"/>
      <c r="NOH131"/>
      <c r="NOI131"/>
      <c r="NOJ131"/>
      <c r="NOK131"/>
      <c r="NOL131"/>
      <c r="NOM131"/>
      <c r="NON131"/>
      <c r="NOO131"/>
      <c r="NOP131"/>
      <c r="NOQ131"/>
      <c r="NOR131"/>
      <c r="NOS131"/>
      <c r="NOT131"/>
      <c r="NOU131"/>
      <c r="NOV131"/>
      <c r="NOW131"/>
      <c r="NOX131"/>
      <c r="NOY131"/>
      <c r="NOZ131"/>
      <c r="NPA131"/>
      <c r="NPB131"/>
      <c r="NPC131"/>
      <c r="NPD131"/>
      <c r="NPE131"/>
      <c r="NPF131"/>
      <c r="NPG131"/>
      <c r="NPH131"/>
      <c r="NPI131"/>
      <c r="NPJ131"/>
      <c r="NPK131"/>
      <c r="NPL131"/>
      <c r="NPM131"/>
      <c r="NPN131"/>
      <c r="NPO131"/>
      <c r="NPP131"/>
      <c r="NPQ131"/>
      <c r="NPR131"/>
      <c r="NPS131"/>
      <c r="NPT131"/>
      <c r="NPU131"/>
      <c r="NPV131"/>
      <c r="NPW131"/>
      <c r="NPX131"/>
      <c r="NPY131"/>
      <c r="NPZ131"/>
      <c r="NQA131"/>
      <c r="NQB131"/>
      <c r="NQC131"/>
      <c r="NQD131"/>
      <c r="NQE131"/>
      <c r="NQF131"/>
      <c r="NQG131"/>
      <c r="NQH131"/>
      <c r="NQI131"/>
      <c r="NQJ131"/>
      <c r="NQK131"/>
      <c r="NQL131"/>
      <c r="NQM131"/>
      <c r="NQN131"/>
      <c r="NQO131"/>
      <c r="NQP131"/>
      <c r="NQQ131"/>
      <c r="NQR131"/>
      <c r="NQS131"/>
      <c r="NQT131"/>
      <c r="NQU131"/>
      <c r="NQV131"/>
      <c r="NQW131"/>
      <c r="NQX131"/>
      <c r="NQY131"/>
      <c r="NQZ131"/>
      <c r="NRA131"/>
      <c r="NRB131"/>
      <c r="NRC131"/>
      <c r="NRD131"/>
      <c r="NRE131"/>
      <c r="NRF131"/>
      <c r="NRG131"/>
      <c r="NRH131"/>
      <c r="NRI131"/>
      <c r="NRJ131"/>
      <c r="NRK131"/>
      <c r="NRL131"/>
      <c r="NRM131"/>
      <c r="NRN131"/>
      <c r="NRO131"/>
      <c r="NRP131"/>
      <c r="NRQ131"/>
      <c r="NRR131"/>
      <c r="NRS131"/>
      <c r="NRT131"/>
      <c r="NRU131"/>
      <c r="NRV131"/>
      <c r="NRW131"/>
      <c r="NRX131"/>
      <c r="NRY131"/>
      <c r="NRZ131"/>
      <c r="NSA131"/>
      <c r="NSB131"/>
      <c r="NSC131"/>
      <c r="NSD131"/>
      <c r="NSE131"/>
      <c r="NSF131"/>
      <c r="NSG131"/>
      <c r="NSH131"/>
      <c r="NSI131"/>
      <c r="NSJ131"/>
      <c r="NSK131"/>
      <c r="NSL131"/>
      <c r="NSM131"/>
      <c r="NSN131"/>
      <c r="NSO131"/>
      <c r="NSP131"/>
      <c r="NSQ131"/>
      <c r="NSR131"/>
      <c r="NSS131"/>
      <c r="NST131"/>
      <c r="NSU131"/>
      <c r="NSV131"/>
      <c r="NSW131"/>
      <c r="NSX131"/>
      <c r="NSY131"/>
      <c r="NSZ131"/>
      <c r="NTA131"/>
      <c r="NTB131"/>
      <c r="NTC131"/>
      <c r="NTD131"/>
      <c r="NTE131"/>
      <c r="NTF131"/>
      <c r="NTG131"/>
      <c r="NTH131"/>
      <c r="NTI131"/>
      <c r="NTJ131"/>
      <c r="NTK131"/>
      <c r="NTL131"/>
      <c r="NTM131"/>
      <c r="NTN131"/>
      <c r="NTO131"/>
      <c r="NTP131"/>
      <c r="NTQ131"/>
      <c r="NTR131"/>
      <c r="NTS131"/>
      <c r="NTT131"/>
      <c r="NTU131"/>
      <c r="NTV131"/>
      <c r="NTW131"/>
      <c r="NTX131"/>
      <c r="NTY131"/>
      <c r="NTZ131"/>
      <c r="NUA131"/>
      <c r="NUB131"/>
      <c r="NUC131"/>
      <c r="NUD131"/>
      <c r="NUE131"/>
      <c r="NUF131"/>
      <c r="NUG131"/>
      <c r="NUH131"/>
      <c r="NUI131"/>
      <c r="NUJ131"/>
      <c r="NUK131"/>
      <c r="NUL131"/>
      <c r="NUM131"/>
      <c r="NUN131"/>
      <c r="NUO131"/>
      <c r="NUP131"/>
      <c r="NUQ131"/>
      <c r="NUR131"/>
      <c r="NUS131"/>
      <c r="NUT131"/>
      <c r="NUU131"/>
      <c r="NUV131"/>
      <c r="NUW131"/>
      <c r="NUX131"/>
      <c r="NUY131"/>
      <c r="NUZ131"/>
      <c r="NVA131"/>
      <c r="NVB131"/>
      <c r="NVC131"/>
      <c r="NVD131"/>
      <c r="NVE131"/>
      <c r="NVF131"/>
      <c r="NVG131"/>
      <c r="NVH131"/>
      <c r="NVI131"/>
      <c r="NVJ131"/>
      <c r="NVK131"/>
      <c r="NVL131"/>
      <c r="NVM131"/>
      <c r="NVN131"/>
      <c r="NVO131"/>
      <c r="NVP131"/>
      <c r="NVQ131"/>
      <c r="NVR131"/>
      <c r="NVS131"/>
      <c r="NVT131"/>
      <c r="NVU131"/>
      <c r="NVV131"/>
      <c r="NVW131"/>
      <c r="NVX131"/>
      <c r="NVY131"/>
      <c r="NVZ131"/>
      <c r="NWA131"/>
      <c r="NWB131"/>
      <c r="NWC131"/>
      <c r="NWD131"/>
      <c r="NWE131"/>
      <c r="NWF131"/>
      <c r="NWG131"/>
      <c r="NWH131"/>
      <c r="NWI131"/>
      <c r="NWJ131"/>
      <c r="NWK131"/>
      <c r="NWL131"/>
      <c r="NWM131"/>
      <c r="NWN131"/>
      <c r="NWO131"/>
      <c r="NWP131"/>
      <c r="NWQ131"/>
      <c r="NWR131"/>
      <c r="NWS131"/>
      <c r="NWT131"/>
      <c r="NWU131"/>
      <c r="NWV131"/>
      <c r="NWW131"/>
      <c r="NWX131"/>
      <c r="NWY131"/>
      <c r="NWZ131"/>
      <c r="NXA131"/>
      <c r="NXB131"/>
      <c r="NXC131"/>
      <c r="NXD131"/>
      <c r="NXE131"/>
      <c r="NXF131"/>
      <c r="NXG131"/>
      <c r="NXH131"/>
      <c r="NXI131"/>
      <c r="NXJ131"/>
      <c r="NXK131"/>
      <c r="NXL131"/>
      <c r="NXM131"/>
      <c r="NXN131"/>
      <c r="NXO131"/>
      <c r="NXP131"/>
      <c r="NXQ131"/>
      <c r="NXR131"/>
      <c r="NXS131"/>
      <c r="NXT131"/>
      <c r="NXU131"/>
      <c r="NXV131"/>
      <c r="NXW131"/>
      <c r="NXX131"/>
      <c r="NXY131"/>
      <c r="NXZ131"/>
      <c r="NYA131"/>
      <c r="NYB131"/>
      <c r="NYC131"/>
      <c r="NYD131"/>
      <c r="NYE131"/>
      <c r="NYF131"/>
      <c r="NYG131"/>
      <c r="NYH131"/>
      <c r="NYI131"/>
      <c r="NYJ131"/>
      <c r="NYK131"/>
      <c r="NYL131"/>
      <c r="NYM131"/>
      <c r="NYN131"/>
      <c r="NYO131"/>
      <c r="NYP131"/>
      <c r="NYQ131"/>
      <c r="NYR131"/>
      <c r="NYS131"/>
      <c r="NYT131"/>
      <c r="NYU131"/>
      <c r="NYV131"/>
      <c r="NYW131"/>
      <c r="NYX131"/>
      <c r="NYY131"/>
      <c r="NYZ131"/>
      <c r="NZA131"/>
      <c r="NZB131"/>
      <c r="NZC131"/>
      <c r="NZD131"/>
      <c r="NZE131"/>
      <c r="NZF131"/>
      <c r="NZG131"/>
      <c r="NZH131"/>
      <c r="NZI131"/>
      <c r="NZJ131"/>
      <c r="NZK131"/>
      <c r="NZL131"/>
      <c r="NZM131"/>
      <c r="NZN131"/>
      <c r="NZO131"/>
      <c r="NZP131"/>
      <c r="NZQ131"/>
      <c r="NZR131"/>
      <c r="NZS131"/>
      <c r="NZT131"/>
      <c r="NZU131"/>
      <c r="NZV131"/>
      <c r="NZW131"/>
      <c r="NZX131"/>
      <c r="NZY131"/>
      <c r="NZZ131"/>
      <c r="OAA131"/>
      <c r="OAB131"/>
      <c r="OAC131"/>
      <c r="OAD131"/>
      <c r="OAE131"/>
      <c r="OAF131"/>
      <c r="OAG131"/>
      <c r="OAH131"/>
      <c r="OAI131"/>
      <c r="OAJ131"/>
      <c r="OAK131"/>
      <c r="OAL131"/>
      <c r="OAM131"/>
      <c r="OAN131"/>
      <c r="OAO131"/>
      <c r="OAP131"/>
      <c r="OAQ131"/>
      <c r="OAR131"/>
      <c r="OAS131"/>
      <c r="OAT131"/>
      <c r="OAU131"/>
      <c r="OAV131"/>
      <c r="OAW131"/>
      <c r="OAX131"/>
      <c r="OAY131"/>
      <c r="OAZ131"/>
      <c r="OBA131"/>
      <c r="OBB131"/>
      <c r="OBC131"/>
      <c r="OBD131"/>
      <c r="OBE131"/>
      <c r="OBF131"/>
      <c r="OBG131"/>
      <c r="OBH131"/>
      <c r="OBI131"/>
      <c r="OBJ131"/>
      <c r="OBK131"/>
      <c r="OBL131"/>
      <c r="OBM131"/>
      <c r="OBN131"/>
      <c r="OBO131"/>
      <c r="OBP131"/>
      <c r="OBQ131"/>
      <c r="OBR131"/>
      <c r="OBS131"/>
      <c r="OBT131"/>
      <c r="OBU131"/>
      <c r="OBV131"/>
      <c r="OBW131"/>
      <c r="OBX131"/>
      <c r="OBY131"/>
      <c r="OBZ131"/>
      <c r="OCA131"/>
      <c r="OCB131"/>
      <c r="OCC131"/>
      <c r="OCD131"/>
      <c r="OCE131"/>
      <c r="OCF131"/>
      <c r="OCG131"/>
      <c r="OCH131"/>
      <c r="OCI131"/>
      <c r="OCJ131"/>
      <c r="OCK131"/>
      <c r="OCL131"/>
      <c r="OCM131"/>
      <c r="OCN131"/>
      <c r="OCO131"/>
      <c r="OCP131"/>
      <c r="OCQ131"/>
      <c r="OCR131"/>
      <c r="OCS131"/>
      <c r="OCT131"/>
      <c r="OCU131"/>
      <c r="OCV131"/>
      <c r="OCW131"/>
      <c r="OCX131"/>
      <c r="OCY131"/>
      <c r="OCZ131"/>
      <c r="ODA131"/>
      <c r="ODB131"/>
      <c r="ODC131"/>
      <c r="ODD131"/>
      <c r="ODE131"/>
      <c r="ODF131"/>
      <c r="ODG131"/>
      <c r="ODH131"/>
      <c r="ODI131"/>
      <c r="ODJ131"/>
      <c r="ODK131"/>
      <c r="ODL131"/>
      <c r="ODM131"/>
      <c r="ODN131"/>
      <c r="ODO131"/>
      <c r="ODP131"/>
      <c r="ODQ131"/>
      <c r="ODR131"/>
      <c r="ODS131"/>
      <c r="ODT131"/>
      <c r="ODU131"/>
      <c r="ODV131"/>
      <c r="ODW131"/>
      <c r="ODX131"/>
      <c r="ODY131"/>
      <c r="ODZ131"/>
      <c r="OEA131"/>
      <c r="OEB131"/>
      <c r="OEC131"/>
      <c r="OED131"/>
      <c r="OEE131"/>
      <c r="OEF131"/>
      <c r="OEG131"/>
      <c r="OEH131"/>
      <c r="OEI131"/>
      <c r="OEJ131"/>
      <c r="OEK131"/>
      <c r="OEL131"/>
      <c r="OEM131"/>
      <c r="OEN131"/>
      <c r="OEO131"/>
      <c r="OEP131"/>
      <c r="OEQ131"/>
      <c r="OER131"/>
      <c r="OES131"/>
      <c r="OET131"/>
      <c r="OEU131"/>
      <c r="OEV131"/>
      <c r="OEW131"/>
      <c r="OEX131"/>
      <c r="OEY131"/>
      <c r="OEZ131"/>
      <c r="OFA131"/>
      <c r="OFB131"/>
      <c r="OFC131"/>
      <c r="OFD131"/>
      <c r="OFE131"/>
      <c r="OFF131"/>
      <c r="OFG131"/>
      <c r="OFH131"/>
      <c r="OFI131"/>
      <c r="OFJ131"/>
      <c r="OFK131"/>
      <c r="OFL131"/>
      <c r="OFM131"/>
      <c r="OFN131"/>
      <c r="OFO131"/>
      <c r="OFP131"/>
      <c r="OFQ131"/>
      <c r="OFR131"/>
      <c r="OFS131"/>
      <c r="OFT131"/>
      <c r="OFU131"/>
      <c r="OFV131"/>
      <c r="OFW131"/>
      <c r="OFX131"/>
      <c r="OFY131"/>
      <c r="OFZ131"/>
      <c r="OGA131"/>
      <c r="OGB131"/>
      <c r="OGC131"/>
      <c r="OGD131"/>
      <c r="OGE131"/>
      <c r="OGF131"/>
      <c r="OGG131"/>
      <c r="OGH131"/>
      <c r="OGI131"/>
      <c r="OGJ131"/>
      <c r="OGK131"/>
      <c r="OGL131"/>
      <c r="OGM131"/>
      <c r="OGN131"/>
      <c r="OGO131"/>
      <c r="OGP131"/>
      <c r="OGQ131"/>
      <c r="OGR131"/>
      <c r="OGS131"/>
      <c r="OGT131"/>
      <c r="OGU131"/>
      <c r="OGV131"/>
      <c r="OGW131"/>
      <c r="OGX131"/>
      <c r="OGY131"/>
      <c r="OGZ131"/>
      <c r="OHA131"/>
      <c r="OHB131"/>
      <c r="OHC131"/>
      <c r="OHD131"/>
      <c r="OHE131"/>
      <c r="OHF131"/>
      <c r="OHG131"/>
      <c r="OHH131"/>
      <c r="OHI131"/>
      <c r="OHJ131"/>
      <c r="OHK131"/>
      <c r="OHL131"/>
      <c r="OHM131"/>
      <c r="OHN131"/>
      <c r="OHO131"/>
      <c r="OHP131"/>
      <c r="OHQ131"/>
      <c r="OHR131"/>
      <c r="OHS131"/>
      <c r="OHT131"/>
      <c r="OHU131"/>
      <c r="OHV131"/>
      <c r="OHW131"/>
      <c r="OHX131"/>
      <c r="OHY131"/>
      <c r="OHZ131"/>
      <c r="OIA131"/>
      <c r="OIB131"/>
      <c r="OIC131"/>
      <c r="OID131"/>
      <c r="OIE131"/>
      <c r="OIF131"/>
      <c r="OIG131"/>
      <c r="OIH131"/>
      <c r="OII131"/>
      <c r="OIJ131"/>
      <c r="OIK131"/>
      <c r="OIL131"/>
      <c r="OIM131"/>
      <c r="OIN131"/>
      <c r="OIO131"/>
      <c r="OIP131"/>
      <c r="OIQ131"/>
      <c r="OIR131"/>
      <c r="OIS131"/>
      <c r="OIT131"/>
      <c r="OIU131"/>
      <c r="OIV131"/>
      <c r="OIW131"/>
      <c r="OIX131"/>
      <c r="OIY131"/>
      <c r="OIZ131"/>
      <c r="OJA131"/>
      <c r="OJB131"/>
      <c r="OJC131"/>
      <c r="OJD131"/>
      <c r="OJE131"/>
      <c r="OJF131"/>
      <c r="OJG131"/>
      <c r="OJH131"/>
      <c r="OJI131"/>
      <c r="OJJ131"/>
      <c r="OJK131"/>
      <c r="OJL131"/>
      <c r="OJM131"/>
      <c r="OJN131"/>
      <c r="OJO131"/>
      <c r="OJP131"/>
      <c r="OJQ131"/>
      <c r="OJR131"/>
      <c r="OJS131"/>
      <c r="OJT131"/>
      <c r="OJU131"/>
      <c r="OJV131"/>
      <c r="OJW131"/>
      <c r="OJX131"/>
      <c r="OJY131"/>
      <c r="OJZ131"/>
      <c r="OKA131"/>
      <c r="OKB131"/>
      <c r="OKC131"/>
      <c r="OKD131"/>
      <c r="OKE131"/>
      <c r="OKF131"/>
      <c r="OKG131"/>
      <c r="OKH131"/>
      <c r="OKI131"/>
      <c r="OKJ131"/>
      <c r="OKK131"/>
      <c r="OKL131"/>
      <c r="OKM131"/>
      <c r="OKN131"/>
      <c r="OKO131"/>
      <c r="OKP131"/>
      <c r="OKQ131"/>
      <c r="OKR131"/>
      <c r="OKS131"/>
      <c r="OKT131"/>
      <c r="OKU131"/>
      <c r="OKV131"/>
      <c r="OKW131"/>
      <c r="OKX131"/>
      <c r="OKY131"/>
      <c r="OKZ131"/>
      <c r="OLA131"/>
      <c r="OLB131"/>
      <c r="OLC131"/>
      <c r="OLD131"/>
      <c r="OLE131"/>
      <c r="OLF131"/>
      <c r="OLG131"/>
      <c r="OLH131"/>
      <c r="OLI131"/>
      <c r="OLJ131"/>
      <c r="OLK131"/>
      <c r="OLL131"/>
      <c r="OLM131"/>
      <c r="OLN131"/>
      <c r="OLO131"/>
      <c r="OLP131"/>
      <c r="OLQ131"/>
      <c r="OLR131"/>
      <c r="OLS131"/>
      <c r="OLT131"/>
      <c r="OLU131"/>
      <c r="OLV131"/>
      <c r="OLW131"/>
      <c r="OLX131"/>
      <c r="OLY131"/>
      <c r="OLZ131"/>
      <c r="OMA131"/>
      <c r="OMB131"/>
      <c r="OMC131"/>
      <c r="OMD131"/>
      <c r="OME131"/>
      <c r="OMF131"/>
      <c r="OMG131"/>
      <c r="OMH131"/>
      <c r="OMI131"/>
      <c r="OMJ131"/>
      <c r="OMK131"/>
      <c r="OML131"/>
      <c r="OMM131"/>
      <c r="OMN131"/>
      <c r="OMO131"/>
      <c r="OMP131"/>
      <c r="OMQ131"/>
      <c r="OMR131"/>
      <c r="OMS131"/>
      <c r="OMT131"/>
      <c r="OMU131"/>
      <c r="OMV131"/>
      <c r="OMW131"/>
      <c r="OMX131"/>
      <c r="OMY131"/>
      <c r="OMZ131"/>
      <c r="ONA131"/>
      <c r="ONB131"/>
      <c r="ONC131"/>
      <c r="OND131"/>
      <c r="ONE131"/>
      <c r="ONF131"/>
      <c r="ONG131"/>
      <c r="ONH131"/>
      <c r="ONI131"/>
      <c r="ONJ131"/>
      <c r="ONK131"/>
      <c r="ONL131"/>
      <c r="ONM131"/>
      <c r="ONN131"/>
      <c r="ONO131"/>
      <c r="ONP131"/>
      <c r="ONQ131"/>
      <c r="ONR131"/>
      <c r="ONS131"/>
      <c r="ONT131"/>
      <c r="ONU131"/>
      <c r="ONV131"/>
      <c r="ONW131"/>
      <c r="ONX131"/>
      <c r="ONY131"/>
      <c r="ONZ131"/>
      <c r="OOA131"/>
      <c r="OOB131"/>
      <c r="OOC131"/>
      <c r="OOD131"/>
      <c r="OOE131"/>
      <c r="OOF131"/>
      <c r="OOG131"/>
      <c r="OOH131"/>
      <c r="OOI131"/>
      <c r="OOJ131"/>
      <c r="OOK131"/>
      <c r="OOL131"/>
      <c r="OOM131"/>
      <c r="OON131"/>
      <c r="OOO131"/>
      <c r="OOP131"/>
      <c r="OOQ131"/>
      <c r="OOR131"/>
      <c r="OOS131"/>
      <c r="OOT131"/>
      <c r="OOU131"/>
      <c r="OOV131"/>
      <c r="OOW131"/>
      <c r="OOX131"/>
      <c r="OOY131"/>
      <c r="OOZ131"/>
      <c r="OPA131"/>
      <c r="OPB131"/>
      <c r="OPC131"/>
      <c r="OPD131"/>
      <c r="OPE131"/>
      <c r="OPF131"/>
      <c r="OPG131"/>
      <c r="OPH131"/>
      <c r="OPI131"/>
      <c r="OPJ131"/>
      <c r="OPK131"/>
      <c r="OPL131"/>
      <c r="OPM131"/>
      <c r="OPN131"/>
      <c r="OPO131"/>
      <c r="OPP131"/>
      <c r="OPQ131"/>
      <c r="OPR131"/>
      <c r="OPS131"/>
      <c r="OPT131"/>
      <c r="OPU131"/>
      <c r="OPV131"/>
      <c r="OPW131"/>
      <c r="OPX131"/>
      <c r="OPY131"/>
      <c r="OPZ131"/>
      <c r="OQA131"/>
      <c r="OQB131"/>
      <c r="OQC131"/>
      <c r="OQD131"/>
      <c r="OQE131"/>
      <c r="OQF131"/>
      <c r="OQG131"/>
      <c r="OQH131"/>
      <c r="OQI131"/>
      <c r="OQJ131"/>
      <c r="OQK131"/>
      <c r="OQL131"/>
      <c r="OQM131"/>
      <c r="OQN131"/>
      <c r="OQO131"/>
      <c r="OQP131"/>
      <c r="OQQ131"/>
      <c r="OQR131"/>
      <c r="OQS131"/>
      <c r="OQT131"/>
      <c r="OQU131"/>
      <c r="OQV131"/>
      <c r="OQW131"/>
      <c r="OQX131"/>
      <c r="OQY131"/>
      <c r="OQZ131"/>
      <c r="ORA131"/>
      <c r="ORB131"/>
      <c r="ORC131"/>
      <c r="ORD131"/>
      <c r="ORE131"/>
      <c r="ORF131"/>
      <c r="ORG131"/>
      <c r="ORH131"/>
      <c r="ORI131"/>
      <c r="ORJ131"/>
      <c r="ORK131"/>
      <c r="ORL131"/>
      <c r="ORM131"/>
      <c r="ORN131"/>
      <c r="ORO131"/>
      <c r="ORP131"/>
      <c r="ORQ131"/>
      <c r="ORR131"/>
      <c r="ORS131"/>
      <c r="ORT131"/>
      <c r="ORU131"/>
      <c r="ORV131"/>
      <c r="ORW131"/>
      <c r="ORX131"/>
      <c r="ORY131"/>
      <c r="ORZ131"/>
      <c r="OSA131"/>
      <c r="OSB131"/>
      <c r="OSC131"/>
      <c r="OSD131"/>
      <c r="OSE131"/>
      <c r="OSF131"/>
      <c r="OSG131"/>
      <c r="OSH131"/>
      <c r="OSI131"/>
      <c r="OSJ131"/>
      <c r="OSK131"/>
      <c r="OSL131"/>
      <c r="OSM131"/>
      <c r="OSN131"/>
      <c r="OSO131"/>
      <c r="OSP131"/>
      <c r="OSQ131"/>
      <c r="OSR131"/>
      <c r="OSS131"/>
      <c r="OST131"/>
      <c r="OSU131"/>
      <c r="OSV131"/>
      <c r="OSW131"/>
      <c r="OSX131"/>
      <c r="OSY131"/>
      <c r="OSZ131"/>
      <c r="OTA131"/>
      <c r="OTB131"/>
      <c r="OTC131"/>
      <c r="OTD131"/>
      <c r="OTE131"/>
      <c r="OTF131"/>
      <c r="OTG131"/>
      <c r="OTH131"/>
      <c r="OTI131"/>
      <c r="OTJ131"/>
      <c r="OTK131"/>
      <c r="OTL131"/>
      <c r="OTM131"/>
      <c r="OTN131"/>
      <c r="OTO131"/>
      <c r="OTP131"/>
      <c r="OTQ131"/>
      <c r="OTR131"/>
      <c r="OTS131"/>
      <c r="OTT131"/>
      <c r="OTU131"/>
      <c r="OTV131"/>
      <c r="OTW131"/>
      <c r="OTX131"/>
      <c r="OTY131"/>
      <c r="OTZ131"/>
      <c r="OUA131"/>
      <c r="OUB131"/>
      <c r="OUC131"/>
      <c r="OUD131"/>
      <c r="OUE131"/>
      <c r="OUF131"/>
      <c r="OUG131"/>
      <c r="OUH131"/>
      <c r="OUI131"/>
      <c r="OUJ131"/>
      <c r="OUK131"/>
      <c r="OUL131"/>
      <c r="OUM131"/>
      <c r="OUN131"/>
      <c r="OUO131"/>
      <c r="OUP131"/>
      <c r="OUQ131"/>
      <c r="OUR131"/>
      <c r="OUS131"/>
      <c r="OUT131"/>
      <c r="OUU131"/>
      <c r="OUV131"/>
      <c r="OUW131"/>
      <c r="OUX131"/>
      <c r="OUY131"/>
      <c r="OUZ131"/>
      <c r="OVA131"/>
      <c r="OVB131"/>
      <c r="OVC131"/>
      <c r="OVD131"/>
      <c r="OVE131"/>
      <c r="OVF131"/>
      <c r="OVG131"/>
      <c r="OVH131"/>
      <c r="OVI131"/>
      <c r="OVJ131"/>
      <c r="OVK131"/>
      <c r="OVL131"/>
      <c r="OVM131"/>
      <c r="OVN131"/>
      <c r="OVO131"/>
      <c r="OVP131"/>
      <c r="OVQ131"/>
      <c r="OVR131"/>
      <c r="OVS131"/>
      <c r="OVT131"/>
      <c r="OVU131"/>
      <c r="OVV131"/>
      <c r="OVW131"/>
      <c r="OVX131"/>
      <c r="OVY131"/>
      <c r="OVZ131"/>
      <c r="OWA131"/>
      <c r="OWB131"/>
      <c r="OWC131"/>
      <c r="OWD131"/>
      <c r="OWE131"/>
      <c r="OWF131"/>
      <c r="OWG131"/>
      <c r="OWH131"/>
      <c r="OWI131"/>
      <c r="OWJ131"/>
      <c r="OWK131"/>
      <c r="OWL131"/>
      <c r="OWM131"/>
      <c r="OWN131"/>
      <c r="OWO131"/>
      <c r="OWP131"/>
      <c r="OWQ131"/>
      <c r="OWR131"/>
      <c r="OWS131"/>
      <c r="OWT131"/>
      <c r="OWU131"/>
      <c r="OWV131"/>
      <c r="OWW131"/>
      <c r="OWX131"/>
      <c r="OWY131"/>
      <c r="OWZ131"/>
      <c r="OXA131"/>
      <c r="OXB131"/>
      <c r="OXC131"/>
      <c r="OXD131"/>
      <c r="OXE131"/>
      <c r="OXF131"/>
      <c r="OXG131"/>
      <c r="OXH131"/>
      <c r="OXI131"/>
      <c r="OXJ131"/>
      <c r="OXK131"/>
      <c r="OXL131"/>
      <c r="OXM131"/>
      <c r="OXN131"/>
      <c r="OXO131"/>
      <c r="OXP131"/>
      <c r="OXQ131"/>
      <c r="OXR131"/>
      <c r="OXS131"/>
      <c r="OXT131"/>
      <c r="OXU131"/>
      <c r="OXV131"/>
      <c r="OXW131"/>
      <c r="OXX131"/>
      <c r="OXY131"/>
      <c r="OXZ131"/>
      <c r="OYA131"/>
      <c r="OYB131"/>
      <c r="OYC131"/>
      <c r="OYD131"/>
      <c r="OYE131"/>
      <c r="OYF131"/>
      <c r="OYG131"/>
      <c r="OYH131"/>
      <c r="OYI131"/>
      <c r="OYJ131"/>
      <c r="OYK131"/>
      <c r="OYL131"/>
      <c r="OYM131"/>
      <c r="OYN131"/>
      <c r="OYO131"/>
      <c r="OYP131"/>
      <c r="OYQ131"/>
      <c r="OYR131"/>
      <c r="OYS131"/>
      <c r="OYT131"/>
      <c r="OYU131"/>
      <c r="OYV131"/>
      <c r="OYW131"/>
      <c r="OYX131"/>
      <c r="OYY131"/>
      <c r="OYZ131"/>
      <c r="OZA131"/>
      <c r="OZB131"/>
      <c r="OZC131"/>
      <c r="OZD131"/>
      <c r="OZE131"/>
      <c r="OZF131"/>
      <c r="OZG131"/>
      <c r="OZH131"/>
      <c r="OZI131"/>
      <c r="OZJ131"/>
      <c r="OZK131"/>
      <c r="OZL131"/>
      <c r="OZM131"/>
      <c r="OZN131"/>
      <c r="OZO131"/>
      <c r="OZP131"/>
      <c r="OZQ131"/>
      <c r="OZR131"/>
      <c r="OZS131"/>
      <c r="OZT131"/>
      <c r="OZU131"/>
      <c r="OZV131"/>
      <c r="OZW131"/>
      <c r="OZX131"/>
      <c r="OZY131"/>
      <c r="OZZ131"/>
      <c r="PAA131"/>
      <c r="PAB131"/>
      <c r="PAC131"/>
      <c r="PAD131"/>
      <c r="PAE131"/>
      <c r="PAF131"/>
      <c r="PAG131"/>
      <c r="PAH131"/>
      <c r="PAI131"/>
      <c r="PAJ131"/>
      <c r="PAK131"/>
      <c r="PAL131"/>
      <c r="PAM131"/>
      <c r="PAN131"/>
      <c r="PAO131"/>
      <c r="PAP131"/>
      <c r="PAQ131"/>
      <c r="PAR131"/>
      <c r="PAS131"/>
      <c r="PAT131"/>
      <c r="PAU131"/>
      <c r="PAV131"/>
      <c r="PAW131"/>
      <c r="PAX131"/>
      <c r="PAY131"/>
      <c r="PAZ131"/>
      <c r="PBA131"/>
      <c r="PBB131"/>
      <c r="PBC131"/>
      <c r="PBD131"/>
      <c r="PBE131"/>
      <c r="PBF131"/>
      <c r="PBG131"/>
      <c r="PBH131"/>
      <c r="PBI131"/>
      <c r="PBJ131"/>
      <c r="PBK131"/>
      <c r="PBL131"/>
      <c r="PBM131"/>
      <c r="PBN131"/>
      <c r="PBO131"/>
      <c r="PBP131"/>
      <c r="PBQ131"/>
      <c r="PBR131"/>
      <c r="PBS131"/>
      <c r="PBT131"/>
      <c r="PBU131"/>
      <c r="PBV131"/>
      <c r="PBW131"/>
      <c r="PBX131"/>
      <c r="PBY131"/>
      <c r="PBZ131"/>
      <c r="PCA131"/>
      <c r="PCB131"/>
      <c r="PCC131"/>
      <c r="PCD131"/>
      <c r="PCE131"/>
      <c r="PCF131"/>
      <c r="PCG131"/>
      <c r="PCH131"/>
      <c r="PCI131"/>
      <c r="PCJ131"/>
      <c r="PCK131"/>
      <c r="PCL131"/>
      <c r="PCM131"/>
      <c r="PCN131"/>
      <c r="PCO131"/>
      <c r="PCP131"/>
      <c r="PCQ131"/>
      <c r="PCR131"/>
      <c r="PCS131"/>
      <c r="PCT131"/>
      <c r="PCU131"/>
      <c r="PCV131"/>
      <c r="PCW131"/>
      <c r="PCX131"/>
      <c r="PCY131"/>
      <c r="PCZ131"/>
      <c r="PDA131"/>
      <c r="PDB131"/>
      <c r="PDC131"/>
      <c r="PDD131"/>
      <c r="PDE131"/>
      <c r="PDF131"/>
      <c r="PDG131"/>
      <c r="PDH131"/>
      <c r="PDI131"/>
      <c r="PDJ131"/>
      <c r="PDK131"/>
      <c r="PDL131"/>
      <c r="PDM131"/>
      <c r="PDN131"/>
      <c r="PDO131"/>
      <c r="PDP131"/>
      <c r="PDQ131"/>
      <c r="PDR131"/>
      <c r="PDS131"/>
      <c r="PDT131"/>
      <c r="PDU131"/>
      <c r="PDV131"/>
      <c r="PDW131"/>
      <c r="PDX131"/>
      <c r="PDY131"/>
      <c r="PDZ131"/>
      <c r="PEA131"/>
      <c r="PEB131"/>
      <c r="PEC131"/>
      <c r="PED131"/>
      <c r="PEE131"/>
      <c r="PEF131"/>
      <c r="PEG131"/>
      <c r="PEH131"/>
      <c r="PEI131"/>
      <c r="PEJ131"/>
      <c r="PEK131"/>
      <c r="PEL131"/>
      <c r="PEM131"/>
      <c r="PEN131"/>
      <c r="PEO131"/>
      <c r="PEP131"/>
      <c r="PEQ131"/>
      <c r="PER131"/>
      <c r="PES131"/>
      <c r="PET131"/>
      <c r="PEU131"/>
      <c r="PEV131"/>
      <c r="PEW131"/>
      <c r="PEX131"/>
      <c r="PEY131"/>
      <c r="PEZ131"/>
      <c r="PFA131"/>
      <c r="PFB131"/>
      <c r="PFC131"/>
      <c r="PFD131"/>
      <c r="PFE131"/>
      <c r="PFF131"/>
      <c r="PFG131"/>
      <c r="PFH131"/>
      <c r="PFI131"/>
      <c r="PFJ131"/>
      <c r="PFK131"/>
      <c r="PFL131"/>
      <c r="PFM131"/>
      <c r="PFN131"/>
      <c r="PFO131"/>
      <c r="PFP131"/>
      <c r="PFQ131"/>
      <c r="PFR131"/>
      <c r="PFS131"/>
      <c r="PFT131"/>
      <c r="PFU131"/>
      <c r="PFV131"/>
      <c r="PFW131"/>
      <c r="PFX131"/>
      <c r="PFY131"/>
      <c r="PFZ131"/>
      <c r="PGA131"/>
      <c r="PGB131"/>
      <c r="PGC131"/>
      <c r="PGD131"/>
      <c r="PGE131"/>
      <c r="PGF131"/>
      <c r="PGG131"/>
      <c r="PGH131"/>
      <c r="PGI131"/>
      <c r="PGJ131"/>
      <c r="PGK131"/>
      <c r="PGL131"/>
      <c r="PGM131"/>
      <c r="PGN131"/>
      <c r="PGO131"/>
      <c r="PGP131"/>
      <c r="PGQ131"/>
      <c r="PGR131"/>
      <c r="PGS131"/>
      <c r="PGT131"/>
      <c r="PGU131"/>
      <c r="PGV131"/>
      <c r="PGW131"/>
      <c r="PGX131"/>
      <c r="PGY131"/>
      <c r="PGZ131"/>
      <c r="PHA131"/>
      <c r="PHB131"/>
      <c r="PHC131"/>
      <c r="PHD131"/>
      <c r="PHE131"/>
      <c r="PHF131"/>
      <c r="PHG131"/>
      <c r="PHH131"/>
      <c r="PHI131"/>
      <c r="PHJ131"/>
      <c r="PHK131"/>
      <c r="PHL131"/>
      <c r="PHM131"/>
      <c r="PHN131"/>
      <c r="PHO131"/>
      <c r="PHP131"/>
      <c r="PHQ131"/>
      <c r="PHR131"/>
      <c r="PHS131"/>
      <c r="PHT131"/>
      <c r="PHU131"/>
      <c r="PHV131"/>
      <c r="PHW131"/>
      <c r="PHX131"/>
      <c r="PHY131"/>
      <c r="PHZ131"/>
      <c r="PIA131"/>
      <c r="PIB131"/>
      <c r="PIC131"/>
      <c r="PID131"/>
      <c r="PIE131"/>
      <c r="PIF131"/>
      <c r="PIG131"/>
      <c r="PIH131"/>
      <c r="PII131"/>
      <c r="PIJ131"/>
      <c r="PIK131"/>
      <c r="PIL131"/>
      <c r="PIM131"/>
      <c r="PIN131"/>
      <c r="PIO131"/>
      <c r="PIP131"/>
      <c r="PIQ131"/>
      <c r="PIR131"/>
      <c r="PIS131"/>
      <c r="PIT131"/>
      <c r="PIU131"/>
      <c r="PIV131"/>
      <c r="PIW131"/>
      <c r="PIX131"/>
      <c r="PIY131"/>
      <c r="PIZ131"/>
      <c r="PJA131"/>
      <c r="PJB131"/>
      <c r="PJC131"/>
      <c r="PJD131"/>
      <c r="PJE131"/>
      <c r="PJF131"/>
      <c r="PJG131"/>
      <c r="PJH131"/>
      <c r="PJI131"/>
      <c r="PJJ131"/>
      <c r="PJK131"/>
      <c r="PJL131"/>
      <c r="PJM131"/>
      <c r="PJN131"/>
      <c r="PJO131"/>
      <c r="PJP131"/>
      <c r="PJQ131"/>
      <c r="PJR131"/>
      <c r="PJS131"/>
      <c r="PJT131"/>
      <c r="PJU131"/>
      <c r="PJV131"/>
      <c r="PJW131"/>
      <c r="PJX131"/>
      <c r="PJY131"/>
      <c r="PJZ131"/>
      <c r="PKA131"/>
      <c r="PKB131"/>
      <c r="PKC131"/>
      <c r="PKD131"/>
      <c r="PKE131"/>
      <c r="PKF131"/>
      <c r="PKG131"/>
      <c r="PKH131"/>
      <c r="PKI131"/>
      <c r="PKJ131"/>
      <c r="PKK131"/>
      <c r="PKL131"/>
      <c r="PKM131"/>
      <c r="PKN131"/>
      <c r="PKO131"/>
      <c r="PKP131"/>
      <c r="PKQ131"/>
      <c r="PKR131"/>
      <c r="PKS131"/>
      <c r="PKT131"/>
      <c r="PKU131"/>
      <c r="PKV131"/>
      <c r="PKW131"/>
      <c r="PKX131"/>
      <c r="PKY131"/>
      <c r="PKZ131"/>
      <c r="PLA131"/>
      <c r="PLB131"/>
      <c r="PLC131"/>
      <c r="PLD131"/>
      <c r="PLE131"/>
      <c r="PLF131"/>
      <c r="PLG131"/>
      <c r="PLH131"/>
      <c r="PLI131"/>
      <c r="PLJ131"/>
      <c r="PLK131"/>
      <c r="PLL131"/>
      <c r="PLM131"/>
      <c r="PLN131"/>
      <c r="PLO131"/>
      <c r="PLP131"/>
      <c r="PLQ131"/>
      <c r="PLR131"/>
      <c r="PLS131"/>
      <c r="PLT131"/>
      <c r="PLU131"/>
      <c r="PLV131"/>
      <c r="PLW131"/>
      <c r="PLX131"/>
      <c r="PLY131"/>
      <c r="PLZ131"/>
      <c r="PMA131"/>
      <c r="PMB131"/>
      <c r="PMC131"/>
      <c r="PMD131"/>
      <c r="PME131"/>
      <c r="PMF131"/>
      <c r="PMG131"/>
      <c r="PMH131"/>
      <c r="PMI131"/>
      <c r="PMJ131"/>
      <c r="PMK131"/>
      <c r="PML131"/>
      <c r="PMM131"/>
      <c r="PMN131"/>
      <c r="PMO131"/>
      <c r="PMP131"/>
      <c r="PMQ131"/>
      <c r="PMR131"/>
      <c r="PMS131"/>
      <c r="PMT131"/>
      <c r="PMU131"/>
      <c r="PMV131"/>
      <c r="PMW131"/>
      <c r="PMX131"/>
      <c r="PMY131"/>
      <c r="PMZ131"/>
      <c r="PNA131"/>
      <c r="PNB131"/>
      <c r="PNC131"/>
      <c r="PND131"/>
      <c r="PNE131"/>
      <c r="PNF131"/>
      <c r="PNG131"/>
      <c r="PNH131"/>
      <c r="PNI131"/>
      <c r="PNJ131"/>
      <c r="PNK131"/>
      <c r="PNL131"/>
      <c r="PNM131"/>
      <c r="PNN131"/>
      <c r="PNO131"/>
      <c r="PNP131"/>
      <c r="PNQ131"/>
      <c r="PNR131"/>
      <c r="PNS131"/>
      <c r="PNT131"/>
      <c r="PNU131"/>
      <c r="PNV131"/>
      <c r="PNW131"/>
      <c r="PNX131"/>
      <c r="PNY131"/>
      <c r="PNZ131"/>
      <c r="POA131"/>
      <c r="POB131"/>
      <c r="POC131"/>
      <c r="POD131"/>
      <c r="POE131"/>
      <c r="POF131"/>
      <c r="POG131"/>
      <c r="POH131"/>
      <c r="POI131"/>
      <c r="POJ131"/>
      <c r="POK131"/>
      <c r="POL131"/>
      <c r="POM131"/>
      <c r="PON131"/>
      <c r="POO131"/>
      <c r="POP131"/>
      <c r="POQ131"/>
      <c r="POR131"/>
      <c r="POS131"/>
      <c r="POT131"/>
      <c r="POU131"/>
      <c r="POV131"/>
      <c r="POW131"/>
      <c r="POX131"/>
      <c r="POY131"/>
      <c r="POZ131"/>
      <c r="PPA131"/>
      <c r="PPB131"/>
      <c r="PPC131"/>
      <c r="PPD131"/>
      <c r="PPE131"/>
      <c r="PPF131"/>
      <c r="PPG131"/>
      <c r="PPH131"/>
      <c r="PPI131"/>
      <c r="PPJ131"/>
      <c r="PPK131"/>
      <c r="PPL131"/>
      <c r="PPM131"/>
      <c r="PPN131"/>
      <c r="PPO131"/>
      <c r="PPP131"/>
      <c r="PPQ131"/>
      <c r="PPR131"/>
      <c r="PPS131"/>
      <c r="PPT131"/>
      <c r="PPU131"/>
      <c r="PPV131"/>
      <c r="PPW131"/>
      <c r="PPX131"/>
      <c r="PPY131"/>
      <c r="PPZ131"/>
      <c r="PQA131"/>
      <c r="PQB131"/>
      <c r="PQC131"/>
      <c r="PQD131"/>
      <c r="PQE131"/>
      <c r="PQF131"/>
      <c r="PQG131"/>
      <c r="PQH131"/>
      <c r="PQI131"/>
      <c r="PQJ131"/>
      <c r="PQK131"/>
      <c r="PQL131"/>
      <c r="PQM131"/>
      <c r="PQN131"/>
      <c r="PQO131"/>
      <c r="PQP131"/>
      <c r="PQQ131"/>
      <c r="PQR131"/>
      <c r="PQS131"/>
      <c r="PQT131"/>
      <c r="PQU131"/>
      <c r="PQV131"/>
      <c r="PQW131"/>
      <c r="PQX131"/>
      <c r="PQY131"/>
      <c r="PQZ131"/>
      <c r="PRA131"/>
      <c r="PRB131"/>
      <c r="PRC131"/>
      <c r="PRD131"/>
      <c r="PRE131"/>
      <c r="PRF131"/>
      <c r="PRG131"/>
      <c r="PRH131"/>
      <c r="PRI131"/>
      <c r="PRJ131"/>
      <c r="PRK131"/>
      <c r="PRL131"/>
      <c r="PRM131"/>
      <c r="PRN131"/>
      <c r="PRO131"/>
      <c r="PRP131"/>
      <c r="PRQ131"/>
      <c r="PRR131"/>
      <c r="PRS131"/>
      <c r="PRT131"/>
      <c r="PRU131"/>
      <c r="PRV131"/>
      <c r="PRW131"/>
      <c r="PRX131"/>
      <c r="PRY131"/>
      <c r="PRZ131"/>
      <c r="PSA131"/>
      <c r="PSB131"/>
      <c r="PSC131"/>
      <c r="PSD131"/>
      <c r="PSE131"/>
      <c r="PSF131"/>
      <c r="PSG131"/>
      <c r="PSH131"/>
      <c r="PSI131"/>
      <c r="PSJ131"/>
      <c r="PSK131"/>
      <c r="PSL131"/>
      <c r="PSM131"/>
      <c r="PSN131"/>
      <c r="PSO131"/>
      <c r="PSP131"/>
      <c r="PSQ131"/>
      <c r="PSR131"/>
      <c r="PSS131"/>
      <c r="PST131"/>
      <c r="PSU131"/>
      <c r="PSV131"/>
      <c r="PSW131"/>
      <c r="PSX131"/>
      <c r="PSY131"/>
      <c r="PSZ131"/>
      <c r="PTA131"/>
      <c r="PTB131"/>
      <c r="PTC131"/>
      <c r="PTD131"/>
      <c r="PTE131"/>
      <c r="PTF131"/>
      <c r="PTG131"/>
      <c r="PTH131"/>
      <c r="PTI131"/>
      <c r="PTJ131"/>
      <c r="PTK131"/>
      <c r="PTL131"/>
      <c r="PTM131"/>
      <c r="PTN131"/>
      <c r="PTO131"/>
      <c r="PTP131"/>
      <c r="PTQ131"/>
      <c r="PTR131"/>
      <c r="PTS131"/>
      <c r="PTT131"/>
      <c r="PTU131"/>
      <c r="PTV131"/>
      <c r="PTW131"/>
      <c r="PTX131"/>
      <c r="PTY131"/>
      <c r="PTZ131"/>
      <c r="PUA131"/>
      <c r="PUB131"/>
      <c r="PUC131"/>
      <c r="PUD131"/>
      <c r="PUE131"/>
      <c r="PUF131"/>
      <c r="PUG131"/>
      <c r="PUH131"/>
      <c r="PUI131"/>
      <c r="PUJ131"/>
      <c r="PUK131"/>
      <c r="PUL131"/>
      <c r="PUM131"/>
      <c r="PUN131"/>
      <c r="PUO131"/>
      <c r="PUP131"/>
      <c r="PUQ131"/>
      <c r="PUR131"/>
      <c r="PUS131"/>
      <c r="PUT131"/>
      <c r="PUU131"/>
      <c r="PUV131"/>
      <c r="PUW131"/>
      <c r="PUX131"/>
      <c r="PUY131"/>
      <c r="PUZ131"/>
      <c r="PVA131"/>
      <c r="PVB131"/>
      <c r="PVC131"/>
      <c r="PVD131"/>
      <c r="PVE131"/>
      <c r="PVF131"/>
      <c r="PVG131"/>
      <c r="PVH131"/>
      <c r="PVI131"/>
      <c r="PVJ131"/>
      <c r="PVK131"/>
      <c r="PVL131"/>
      <c r="PVM131"/>
      <c r="PVN131"/>
      <c r="PVO131"/>
      <c r="PVP131"/>
      <c r="PVQ131"/>
      <c r="PVR131"/>
      <c r="PVS131"/>
      <c r="PVT131"/>
      <c r="PVU131"/>
      <c r="PVV131"/>
      <c r="PVW131"/>
      <c r="PVX131"/>
      <c r="PVY131"/>
      <c r="PVZ131"/>
      <c r="PWA131"/>
      <c r="PWB131"/>
      <c r="PWC131"/>
      <c r="PWD131"/>
      <c r="PWE131"/>
      <c r="PWF131"/>
      <c r="PWG131"/>
      <c r="PWH131"/>
      <c r="PWI131"/>
      <c r="PWJ131"/>
      <c r="PWK131"/>
      <c r="PWL131"/>
      <c r="PWM131"/>
      <c r="PWN131"/>
      <c r="PWO131"/>
      <c r="PWP131"/>
      <c r="PWQ131"/>
      <c r="PWR131"/>
      <c r="PWS131"/>
      <c r="PWT131"/>
      <c r="PWU131"/>
      <c r="PWV131"/>
      <c r="PWW131"/>
      <c r="PWX131"/>
      <c r="PWY131"/>
      <c r="PWZ131"/>
      <c r="PXA131"/>
      <c r="PXB131"/>
      <c r="PXC131"/>
      <c r="PXD131"/>
      <c r="PXE131"/>
      <c r="PXF131"/>
      <c r="PXG131"/>
      <c r="PXH131"/>
      <c r="PXI131"/>
      <c r="PXJ131"/>
      <c r="PXK131"/>
      <c r="PXL131"/>
      <c r="PXM131"/>
      <c r="PXN131"/>
      <c r="PXO131"/>
      <c r="PXP131"/>
      <c r="PXQ131"/>
      <c r="PXR131"/>
      <c r="PXS131"/>
      <c r="PXT131"/>
      <c r="PXU131"/>
      <c r="PXV131"/>
      <c r="PXW131"/>
      <c r="PXX131"/>
      <c r="PXY131"/>
      <c r="PXZ131"/>
      <c r="PYA131"/>
      <c r="PYB131"/>
      <c r="PYC131"/>
      <c r="PYD131"/>
      <c r="PYE131"/>
      <c r="PYF131"/>
      <c r="PYG131"/>
      <c r="PYH131"/>
      <c r="PYI131"/>
      <c r="PYJ131"/>
      <c r="PYK131"/>
      <c r="PYL131"/>
      <c r="PYM131"/>
      <c r="PYN131"/>
      <c r="PYO131"/>
      <c r="PYP131"/>
      <c r="PYQ131"/>
      <c r="PYR131"/>
      <c r="PYS131"/>
      <c r="PYT131"/>
      <c r="PYU131"/>
      <c r="PYV131"/>
      <c r="PYW131"/>
      <c r="PYX131"/>
      <c r="PYY131"/>
      <c r="PYZ131"/>
      <c r="PZA131"/>
      <c r="PZB131"/>
      <c r="PZC131"/>
      <c r="PZD131"/>
      <c r="PZE131"/>
      <c r="PZF131"/>
      <c r="PZG131"/>
      <c r="PZH131"/>
      <c r="PZI131"/>
      <c r="PZJ131"/>
      <c r="PZK131"/>
      <c r="PZL131"/>
      <c r="PZM131"/>
      <c r="PZN131"/>
      <c r="PZO131"/>
      <c r="PZP131"/>
      <c r="PZQ131"/>
      <c r="PZR131"/>
      <c r="PZS131"/>
      <c r="PZT131"/>
      <c r="PZU131"/>
      <c r="PZV131"/>
      <c r="PZW131"/>
      <c r="PZX131"/>
      <c r="PZY131"/>
      <c r="PZZ131"/>
      <c r="QAA131"/>
      <c r="QAB131"/>
      <c r="QAC131"/>
      <c r="QAD131"/>
      <c r="QAE131"/>
      <c r="QAF131"/>
      <c r="QAG131"/>
      <c r="QAH131"/>
      <c r="QAI131"/>
      <c r="QAJ131"/>
      <c r="QAK131"/>
      <c r="QAL131"/>
      <c r="QAM131"/>
      <c r="QAN131"/>
      <c r="QAO131"/>
      <c r="QAP131"/>
      <c r="QAQ131"/>
      <c r="QAR131"/>
      <c r="QAS131"/>
      <c r="QAT131"/>
      <c r="QAU131"/>
      <c r="QAV131"/>
      <c r="QAW131"/>
      <c r="QAX131"/>
      <c r="QAY131"/>
      <c r="QAZ131"/>
      <c r="QBA131"/>
      <c r="QBB131"/>
      <c r="QBC131"/>
      <c r="QBD131"/>
      <c r="QBE131"/>
      <c r="QBF131"/>
      <c r="QBG131"/>
      <c r="QBH131"/>
      <c r="QBI131"/>
      <c r="QBJ131"/>
      <c r="QBK131"/>
      <c r="QBL131"/>
      <c r="QBM131"/>
      <c r="QBN131"/>
      <c r="QBO131"/>
      <c r="QBP131"/>
      <c r="QBQ131"/>
      <c r="QBR131"/>
      <c r="QBS131"/>
      <c r="QBT131"/>
      <c r="QBU131"/>
      <c r="QBV131"/>
      <c r="QBW131"/>
      <c r="QBX131"/>
      <c r="QBY131"/>
      <c r="QBZ131"/>
      <c r="QCA131"/>
      <c r="QCB131"/>
      <c r="QCC131"/>
      <c r="QCD131"/>
      <c r="QCE131"/>
      <c r="QCF131"/>
      <c r="QCG131"/>
      <c r="QCH131"/>
      <c r="QCI131"/>
      <c r="QCJ131"/>
      <c r="QCK131"/>
      <c r="QCL131"/>
      <c r="QCM131"/>
      <c r="QCN131"/>
      <c r="QCO131"/>
      <c r="QCP131"/>
      <c r="QCQ131"/>
      <c r="QCR131"/>
      <c r="QCS131"/>
      <c r="QCT131"/>
      <c r="QCU131"/>
      <c r="QCV131"/>
      <c r="QCW131"/>
      <c r="QCX131"/>
      <c r="QCY131"/>
      <c r="QCZ131"/>
      <c r="QDA131"/>
      <c r="QDB131"/>
      <c r="QDC131"/>
      <c r="QDD131"/>
      <c r="QDE131"/>
      <c r="QDF131"/>
      <c r="QDG131"/>
      <c r="QDH131"/>
      <c r="QDI131"/>
      <c r="QDJ131"/>
      <c r="QDK131"/>
      <c r="QDL131"/>
      <c r="QDM131"/>
      <c r="QDN131"/>
      <c r="QDO131"/>
      <c r="QDP131"/>
      <c r="QDQ131"/>
      <c r="QDR131"/>
      <c r="QDS131"/>
      <c r="QDT131"/>
      <c r="QDU131"/>
      <c r="QDV131"/>
      <c r="QDW131"/>
      <c r="QDX131"/>
      <c r="QDY131"/>
      <c r="QDZ131"/>
      <c r="QEA131"/>
      <c r="QEB131"/>
      <c r="QEC131"/>
      <c r="QED131"/>
      <c r="QEE131"/>
      <c r="QEF131"/>
      <c r="QEG131"/>
      <c r="QEH131"/>
      <c r="QEI131"/>
      <c r="QEJ131"/>
      <c r="QEK131"/>
      <c r="QEL131"/>
      <c r="QEM131"/>
      <c r="QEN131"/>
      <c r="QEO131"/>
      <c r="QEP131"/>
      <c r="QEQ131"/>
      <c r="QER131"/>
      <c r="QES131"/>
      <c r="QET131"/>
      <c r="QEU131"/>
      <c r="QEV131"/>
      <c r="QEW131"/>
      <c r="QEX131"/>
      <c r="QEY131"/>
      <c r="QEZ131"/>
      <c r="QFA131"/>
      <c r="QFB131"/>
      <c r="QFC131"/>
      <c r="QFD131"/>
      <c r="QFE131"/>
      <c r="QFF131"/>
      <c r="QFG131"/>
      <c r="QFH131"/>
      <c r="QFI131"/>
      <c r="QFJ131"/>
      <c r="QFK131"/>
      <c r="QFL131"/>
      <c r="QFM131"/>
      <c r="QFN131"/>
      <c r="QFO131"/>
      <c r="QFP131"/>
      <c r="QFQ131"/>
      <c r="QFR131"/>
      <c r="QFS131"/>
      <c r="QFT131"/>
      <c r="QFU131"/>
      <c r="QFV131"/>
      <c r="QFW131"/>
      <c r="QFX131"/>
      <c r="QFY131"/>
      <c r="QFZ131"/>
      <c r="QGA131"/>
      <c r="QGB131"/>
      <c r="QGC131"/>
      <c r="QGD131"/>
      <c r="QGE131"/>
      <c r="QGF131"/>
      <c r="QGG131"/>
      <c r="QGH131"/>
      <c r="QGI131"/>
      <c r="QGJ131"/>
      <c r="QGK131"/>
      <c r="QGL131"/>
      <c r="QGM131"/>
      <c r="QGN131"/>
      <c r="QGO131"/>
      <c r="QGP131"/>
      <c r="QGQ131"/>
      <c r="QGR131"/>
      <c r="QGS131"/>
      <c r="QGT131"/>
      <c r="QGU131"/>
      <c r="QGV131"/>
      <c r="QGW131"/>
      <c r="QGX131"/>
      <c r="QGY131"/>
      <c r="QGZ131"/>
      <c r="QHA131"/>
      <c r="QHB131"/>
      <c r="QHC131"/>
      <c r="QHD131"/>
      <c r="QHE131"/>
      <c r="QHF131"/>
      <c r="QHG131"/>
      <c r="QHH131"/>
      <c r="QHI131"/>
      <c r="QHJ131"/>
      <c r="QHK131"/>
      <c r="QHL131"/>
      <c r="QHM131"/>
      <c r="QHN131"/>
      <c r="QHO131"/>
      <c r="QHP131"/>
      <c r="QHQ131"/>
      <c r="QHR131"/>
      <c r="QHS131"/>
      <c r="QHT131"/>
      <c r="QHU131"/>
      <c r="QHV131"/>
      <c r="QHW131"/>
      <c r="QHX131"/>
      <c r="QHY131"/>
      <c r="QHZ131"/>
      <c r="QIA131"/>
      <c r="QIB131"/>
      <c r="QIC131"/>
      <c r="QID131"/>
      <c r="QIE131"/>
      <c r="QIF131"/>
      <c r="QIG131"/>
      <c r="QIH131"/>
      <c r="QII131"/>
      <c r="QIJ131"/>
      <c r="QIK131"/>
      <c r="QIL131"/>
      <c r="QIM131"/>
      <c r="QIN131"/>
      <c r="QIO131"/>
      <c r="QIP131"/>
      <c r="QIQ131"/>
      <c r="QIR131"/>
      <c r="QIS131"/>
      <c r="QIT131"/>
      <c r="QIU131"/>
      <c r="QIV131"/>
      <c r="QIW131"/>
      <c r="QIX131"/>
      <c r="QIY131"/>
      <c r="QIZ131"/>
      <c r="QJA131"/>
      <c r="QJB131"/>
      <c r="QJC131"/>
      <c r="QJD131"/>
      <c r="QJE131"/>
      <c r="QJF131"/>
      <c r="QJG131"/>
      <c r="QJH131"/>
      <c r="QJI131"/>
      <c r="QJJ131"/>
      <c r="QJK131"/>
      <c r="QJL131"/>
      <c r="QJM131"/>
      <c r="QJN131"/>
      <c r="QJO131"/>
      <c r="QJP131"/>
      <c r="QJQ131"/>
      <c r="QJR131"/>
      <c r="QJS131"/>
      <c r="QJT131"/>
      <c r="QJU131"/>
      <c r="QJV131"/>
      <c r="QJW131"/>
      <c r="QJX131"/>
      <c r="QJY131"/>
      <c r="QJZ131"/>
      <c r="QKA131"/>
      <c r="QKB131"/>
      <c r="QKC131"/>
      <c r="QKD131"/>
      <c r="QKE131"/>
      <c r="QKF131"/>
      <c r="QKG131"/>
      <c r="QKH131"/>
      <c r="QKI131"/>
      <c r="QKJ131"/>
      <c r="QKK131"/>
      <c r="QKL131"/>
      <c r="QKM131"/>
      <c r="QKN131"/>
      <c r="QKO131"/>
      <c r="QKP131"/>
      <c r="QKQ131"/>
      <c r="QKR131"/>
      <c r="QKS131"/>
      <c r="QKT131"/>
      <c r="QKU131"/>
      <c r="QKV131"/>
      <c r="QKW131"/>
      <c r="QKX131"/>
      <c r="QKY131"/>
      <c r="QKZ131"/>
      <c r="QLA131"/>
      <c r="QLB131"/>
      <c r="QLC131"/>
      <c r="QLD131"/>
      <c r="QLE131"/>
      <c r="QLF131"/>
      <c r="QLG131"/>
      <c r="QLH131"/>
      <c r="QLI131"/>
      <c r="QLJ131"/>
      <c r="QLK131"/>
      <c r="QLL131"/>
      <c r="QLM131"/>
      <c r="QLN131"/>
      <c r="QLO131"/>
      <c r="QLP131"/>
      <c r="QLQ131"/>
      <c r="QLR131"/>
      <c r="QLS131"/>
      <c r="QLT131"/>
      <c r="QLU131"/>
      <c r="QLV131"/>
      <c r="QLW131"/>
      <c r="QLX131"/>
      <c r="QLY131"/>
      <c r="QLZ131"/>
      <c r="QMA131"/>
      <c r="QMB131"/>
      <c r="QMC131"/>
      <c r="QMD131"/>
      <c r="QME131"/>
      <c r="QMF131"/>
      <c r="QMG131"/>
      <c r="QMH131"/>
      <c r="QMI131"/>
      <c r="QMJ131"/>
      <c r="QMK131"/>
      <c r="QML131"/>
      <c r="QMM131"/>
      <c r="QMN131"/>
      <c r="QMO131"/>
      <c r="QMP131"/>
      <c r="QMQ131"/>
      <c r="QMR131"/>
      <c r="QMS131"/>
      <c r="QMT131"/>
      <c r="QMU131"/>
      <c r="QMV131"/>
      <c r="QMW131"/>
      <c r="QMX131"/>
      <c r="QMY131"/>
      <c r="QMZ131"/>
      <c r="QNA131"/>
      <c r="QNB131"/>
      <c r="QNC131"/>
      <c r="QND131"/>
      <c r="QNE131"/>
      <c r="QNF131"/>
      <c r="QNG131"/>
      <c r="QNH131"/>
      <c r="QNI131"/>
      <c r="QNJ131"/>
      <c r="QNK131"/>
      <c r="QNL131"/>
      <c r="QNM131"/>
      <c r="QNN131"/>
      <c r="QNO131"/>
      <c r="QNP131"/>
      <c r="QNQ131"/>
      <c r="QNR131"/>
      <c r="QNS131"/>
      <c r="QNT131"/>
      <c r="QNU131"/>
      <c r="QNV131"/>
      <c r="QNW131"/>
      <c r="QNX131"/>
      <c r="QNY131"/>
      <c r="QNZ131"/>
      <c r="QOA131"/>
      <c r="QOB131"/>
      <c r="QOC131"/>
      <c r="QOD131"/>
      <c r="QOE131"/>
      <c r="QOF131"/>
      <c r="QOG131"/>
      <c r="QOH131"/>
      <c r="QOI131"/>
      <c r="QOJ131"/>
      <c r="QOK131"/>
      <c r="QOL131"/>
      <c r="QOM131"/>
      <c r="QON131"/>
      <c r="QOO131"/>
      <c r="QOP131"/>
      <c r="QOQ131"/>
      <c r="QOR131"/>
      <c r="QOS131"/>
      <c r="QOT131"/>
      <c r="QOU131"/>
      <c r="QOV131"/>
      <c r="QOW131"/>
      <c r="QOX131"/>
      <c r="QOY131"/>
      <c r="QOZ131"/>
      <c r="QPA131"/>
      <c r="QPB131"/>
      <c r="QPC131"/>
      <c r="QPD131"/>
      <c r="QPE131"/>
      <c r="QPF131"/>
      <c r="QPG131"/>
      <c r="QPH131"/>
      <c r="QPI131"/>
      <c r="QPJ131"/>
      <c r="QPK131"/>
      <c r="QPL131"/>
      <c r="QPM131"/>
      <c r="QPN131"/>
      <c r="QPO131"/>
      <c r="QPP131"/>
      <c r="QPQ131"/>
      <c r="QPR131"/>
      <c r="QPS131"/>
      <c r="QPT131"/>
      <c r="QPU131"/>
      <c r="QPV131"/>
      <c r="QPW131"/>
      <c r="QPX131"/>
      <c r="QPY131"/>
      <c r="QPZ131"/>
      <c r="QQA131"/>
      <c r="QQB131"/>
      <c r="QQC131"/>
      <c r="QQD131"/>
      <c r="QQE131"/>
      <c r="QQF131"/>
      <c r="QQG131"/>
      <c r="QQH131"/>
      <c r="QQI131"/>
      <c r="QQJ131"/>
      <c r="QQK131"/>
      <c r="QQL131"/>
      <c r="QQM131"/>
      <c r="QQN131"/>
      <c r="QQO131"/>
      <c r="QQP131"/>
      <c r="QQQ131"/>
      <c r="QQR131"/>
      <c r="QQS131"/>
      <c r="QQT131"/>
      <c r="QQU131"/>
      <c r="QQV131"/>
      <c r="QQW131"/>
      <c r="QQX131"/>
      <c r="QQY131"/>
      <c r="QQZ131"/>
      <c r="QRA131"/>
      <c r="QRB131"/>
      <c r="QRC131"/>
      <c r="QRD131"/>
      <c r="QRE131"/>
      <c r="QRF131"/>
      <c r="QRG131"/>
      <c r="QRH131"/>
      <c r="QRI131"/>
      <c r="QRJ131"/>
      <c r="QRK131"/>
      <c r="QRL131"/>
      <c r="QRM131"/>
      <c r="QRN131"/>
      <c r="QRO131"/>
      <c r="QRP131"/>
      <c r="QRQ131"/>
      <c r="QRR131"/>
      <c r="QRS131"/>
      <c r="QRT131"/>
      <c r="QRU131"/>
      <c r="QRV131"/>
      <c r="QRW131"/>
      <c r="QRX131"/>
      <c r="QRY131"/>
      <c r="QRZ131"/>
      <c r="QSA131"/>
      <c r="QSB131"/>
      <c r="QSC131"/>
      <c r="QSD131"/>
      <c r="QSE131"/>
      <c r="QSF131"/>
      <c r="QSG131"/>
      <c r="QSH131"/>
      <c r="QSI131"/>
      <c r="QSJ131"/>
      <c r="QSK131"/>
      <c r="QSL131"/>
      <c r="QSM131"/>
      <c r="QSN131"/>
      <c r="QSO131"/>
      <c r="QSP131"/>
      <c r="QSQ131"/>
      <c r="QSR131"/>
      <c r="QSS131"/>
      <c r="QST131"/>
      <c r="QSU131"/>
      <c r="QSV131"/>
      <c r="QSW131"/>
      <c r="QSX131"/>
      <c r="QSY131"/>
      <c r="QSZ131"/>
      <c r="QTA131"/>
      <c r="QTB131"/>
      <c r="QTC131"/>
      <c r="QTD131"/>
      <c r="QTE131"/>
      <c r="QTF131"/>
      <c r="QTG131"/>
      <c r="QTH131"/>
      <c r="QTI131"/>
      <c r="QTJ131"/>
      <c r="QTK131"/>
      <c r="QTL131"/>
      <c r="QTM131"/>
      <c r="QTN131"/>
      <c r="QTO131"/>
      <c r="QTP131"/>
      <c r="QTQ131"/>
      <c r="QTR131"/>
      <c r="QTS131"/>
      <c r="QTT131"/>
      <c r="QTU131"/>
      <c r="QTV131"/>
      <c r="QTW131"/>
      <c r="QTX131"/>
      <c r="QTY131"/>
      <c r="QTZ131"/>
      <c r="QUA131"/>
      <c r="QUB131"/>
      <c r="QUC131"/>
      <c r="QUD131"/>
      <c r="QUE131"/>
      <c r="QUF131"/>
      <c r="QUG131"/>
      <c r="QUH131"/>
      <c r="QUI131"/>
      <c r="QUJ131"/>
      <c r="QUK131"/>
      <c r="QUL131"/>
      <c r="QUM131"/>
      <c r="QUN131"/>
      <c r="QUO131"/>
      <c r="QUP131"/>
      <c r="QUQ131"/>
      <c r="QUR131"/>
      <c r="QUS131"/>
      <c r="QUT131"/>
      <c r="QUU131"/>
      <c r="QUV131"/>
      <c r="QUW131"/>
      <c r="QUX131"/>
      <c r="QUY131"/>
      <c r="QUZ131"/>
      <c r="QVA131"/>
      <c r="QVB131"/>
      <c r="QVC131"/>
      <c r="QVD131"/>
      <c r="QVE131"/>
      <c r="QVF131"/>
      <c r="QVG131"/>
      <c r="QVH131"/>
      <c r="QVI131"/>
      <c r="QVJ131"/>
      <c r="QVK131"/>
      <c r="QVL131"/>
      <c r="QVM131"/>
      <c r="QVN131"/>
      <c r="QVO131"/>
      <c r="QVP131"/>
      <c r="QVQ131"/>
      <c r="QVR131"/>
      <c r="QVS131"/>
      <c r="QVT131"/>
      <c r="QVU131"/>
      <c r="QVV131"/>
      <c r="QVW131"/>
      <c r="QVX131"/>
      <c r="QVY131"/>
      <c r="QVZ131"/>
      <c r="QWA131"/>
      <c r="QWB131"/>
      <c r="QWC131"/>
      <c r="QWD131"/>
      <c r="QWE131"/>
      <c r="QWF131"/>
      <c r="QWG131"/>
      <c r="QWH131"/>
      <c r="QWI131"/>
      <c r="QWJ131"/>
      <c r="QWK131"/>
      <c r="QWL131"/>
      <c r="QWM131"/>
      <c r="QWN131"/>
      <c r="QWO131"/>
      <c r="QWP131"/>
      <c r="QWQ131"/>
      <c r="QWR131"/>
      <c r="QWS131"/>
      <c r="QWT131"/>
      <c r="QWU131"/>
      <c r="QWV131"/>
      <c r="QWW131"/>
      <c r="QWX131"/>
      <c r="QWY131"/>
      <c r="QWZ131"/>
      <c r="QXA131"/>
      <c r="QXB131"/>
      <c r="QXC131"/>
      <c r="QXD131"/>
      <c r="QXE131"/>
      <c r="QXF131"/>
      <c r="QXG131"/>
      <c r="QXH131"/>
      <c r="QXI131"/>
      <c r="QXJ131"/>
      <c r="QXK131"/>
      <c r="QXL131"/>
      <c r="QXM131"/>
      <c r="QXN131"/>
      <c r="QXO131"/>
      <c r="QXP131"/>
      <c r="QXQ131"/>
      <c r="QXR131"/>
      <c r="QXS131"/>
      <c r="QXT131"/>
      <c r="QXU131"/>
      <c r="QXV131"/>
      <c r="QXW131"/>
      <c r="QXX131"/>
      <c r="QXY131"/>
      <c r="QXZ131"/>
      <c r="QYA131"/>
      <c r="QYB131"/>
      <c r="QYC131"/>
      <c r="QYD131"/>
      <c r="QYE131"/>
      <c r="QYF131"/>
      <c r="QYG131"/>
      <c r="QYH131"/>
      <c r="QYI131"/>
      <c r="QYJ131"/>
      <c r="QYK131"/>
      <c r="QYL131"/>
      <c r="QYM131"/>
      <c r="QYN131"/>
      <c r="QYO131"/>
      <c r="QYP131"/>
      <c r="QYQ131"/>
      <c r="QYR131"/>
      <c r="QYS131"/>
      <c r="QYT131"/>
      <c r="QYU131"/>
      <c r="QYV131"/>
      <c r="QYW131"/>
      <c r="QYX131"/>
      <c r="QYY131"/>
      <c r="QYZ131"/>
      <c r="QZA131"/>
      <c r="QZB131"/>
      <c r="QZC131"/>
      <c r="QZD131"/>
      <c r="QZE131"/>
      <c r="QZF131"/>
      <c r="QZG131"/>
      <c r="QZH131"/>
      <c r="QZI131"/>
      <c r="QZJ131"/>
      <c r="QZK131"/>
      <c r="QZL131"/>
      <c r="QZM131"/>
      <c r="QZN131"/>
      <c r="QZO131"/>
      <c r="QZP131"/>
      <c r="QZQ131"/>
      <c r="QZR131"/>
      <c r="QZS131"/>
      <c r="QZT131"/>
      <c r="QZU131"/>
      <c r="QZV131"/>
      <c r="QZW131"/>
      <c r="QZX131"/>
      <c r="QZY131"/>
      <c r="QZZ131"/>
      <c r="RAA131"/>
      <c r="RAB131"/>
      <c r="RAC131"/>
      <c r="RAD131"/>
      <c r="RAE131"/>
      <c r="RAF131"/>
      <c r="RAG131"/>
      <c r="RAH131"/>
      <c r="RAI131"/>
      <c r="RAJ131"/>
      <c r="RAK131"/>
      <c r="RAL131"/>
      <c r="RAM131"/>
      <c r="RAN131"/>
      <c r="RAO131"/>
      <c r="RAP131"/>
      <c r="RAQ131"/>
      <c r="RAR131"/>
      <c r="RAS131"/>
      <c r="RAT131"/>
      <c r="RAU131"/>
      <c r="RAV131"/>
      <c r="RAW131"/>
      <c r="RAX131"/>
      <c r="RAY131"/>
      <c r="RAZ131"/>
      <c r="RBA131"/>
      <c r="RBB131"/>
      <c r="RBC131"/>
      <c r="RBD131"/>
      <c r="RBE131"/>
      <c r="RBF131"/>
      <c r="RBG131"/>
      <c r="RBH131"/>
      <c r="RBI131"/>
      <c r="RBJ131"/>
      <c r="RBK131"/>
      <c r="RBL131"/>
      <c r="RBM131"/>
      <c r="RBN131"/>
      <c r="RBO131"/>
      <c r="RBP131"/>
      <c r="RBQ131"/>
      <c r="RBR131"/>
      <c r="RBS131"/>
      <c r="RBT131"/>
      <c r="RBU131"/>
      <c r="RBV131"/>
      <c r="RBW131"/>
      <c r="RBX131"/>
      <c r="RBY131"/>
      <c r="RBZ131"/>
      <c r="RCA131"/>
      <c r="RCB131"/>
      <c r="RCC131"/>
      <c r="RCD131"/>
      <c r="RCE131"/>
      <c r="RCF131"/>
      <c r="RCG131"/>
      <c r="RCH131"/>
      <c r="RCI131"/>
      <c r="RCJ131"/>
      <c r="RCK131"/>
      <c r="RCL131"/>
      <c r="RCM131"/>
      <c r="RCN131"/>
      <c r="RCO131"/>
      <c r="RCP131"/>
      <c r="RCQ131"/>
      <c r="RCR131"/>
      <c r="RCS131"/>
      <c r="RCT131"/>
      <c r="RCU131"/>
      <c r="RCV131"/>
      <c r="RCW131"/>
      <c r="RCX131"/>
      <c r="RCY131"/>
      <c r="RCZ131"/>
      <c r="RDA131"/>
      <c r="RDB131"/>
      <c r="RDC131"/>
      <c r="RDD131"/>
      <c r="RDE131"/>
      <c r="RDF131"/>
      <c r="RDG131"/>
      <c r="RDH131"/>
      <c r="RDI131"/>
      <c r="RDJ131"/>
      <c r="RDK131"/>
      <c r="RDL131"/>
      <c r="RDM131"/>
      <c r="RDN131"/>
      <c r="RDO131"/>
      <c r="RDP131"/>
      <c r="RDQ131"/>
      <c r="RDR131"/>
      <c r="RDS131"/>
      <c r="RDT131"/>
      <c r="RDU131"/>
      <c r="RDV131"/>
      <c r="RDW131"/>
      <c r="RDX131"/>
      <c r="RDY131"/>
      <c r="RDZ131"/>
      <c r="REA131"/>
      <c r="REB131"/>
      <c r="REC131"/>
      <c r="RED131"/>
      <c r="REE131"/>
      <c r="REF131"/>
      <c r="REG131"/>
      <c r="REH131"/>
      <c r="REI131"/>
      <c r="REJ131"/>
      <c r="REK131"/>
      <c r="REL131"/>
      <c r="REM131"/>
      <c r="REN131"/>
      <c r="REO131"/>
      <c r="REP131"/>
      <c r="REQ131"/>
      <c r="RER131"/>
      <c r="RES131"/>
      <c r="RET131"/>
      <c r="REU131"/>
      <c r="REV131"/>
      <c r="REW131"/>
      <c r="REX131"/>
      <c r="REY131"/>
      <c r="REZ131"/>
      <c r="RFA131"/>
      <c r="RFB131"/>
      <c r="RFC131"/>
      <c r="RFD131"/>
      <c r="RFE131"/>
      <c r="RFF131"/>
      <c r="RFG131"/>
      <c r="RFH131"/>
      <c r="RFI131"/>
      <c r="RFJ131"/>
      <c r="RFK131"/>
      <c r="RFL131"/>
      <c r="RFM131"/>
      <c r="RFN131"/>
      <c r="RFO131"/>
      <c r="RFP131"/>
      <c r="RFQ131"/>
      <c r="RFR131"/>
      <c r="RFS131"/>
      <c r="RFT131"/>
      <c r="RFU131"/>
      <c r="RFV131"/>
      <c r="RFW131"/>
      <c r="RFX131"/>
      <c r="RFY131"/>
      <c r="RFZ131"/>
      <c r="RGA131"/>
      <c r="RGB131"/>
      <c r="RGC131"/>
      <c r="RGD131"/>
      <c r="RGE131"/>
      <c r="RGF131"/>
      <c r="RGG131"/>
      <c r="RGH131"/>
      <c r="RGI131"/>
      <c r="RGJ131"/>
      <c r="RGK131"/>
      <c r="RGL131"/>
      <c r="RGM131"/>
      <c r="RGN131"/>
      <c r="RGO131"/>
      <c r="RGP131"/>
      <c r="RGQ131"/>
      <c r="RGR131"/>
      <c r="RGS131"/>
      <c r="RGT131"/>
      <c r="RGU131"/>
      <c r="RGV131"/>
      <c r="RGW131"/>
      <c r="RGX131"/>
      <c r="RGY131"/>
      <c r="RGZ131"/>
      <c r="RHA131"/>
      <c r="RHB131"/>
      <c r="RHC131"/>
      <c r="RHD131"/>
      <c r="RHE131"/>
      <c r="RHF131"/>
      <c r="RHG131"/>
      <c r="RHH131"/>
      <c r="RHI131"/>
      <c r="RHJ131"/>
      <c r="RHK131"/>
      <c r="RHL131"/>
      <c r="RHM131"/>
      <c r="RHN131"/>
      <c r="RHO131"/>
      <c r="RHP131"/>
      <c r="RHQ131"/>
      <c r="RHR131"/>
      <c r="RHS131"/>
      <c r="RHT131"/>
      <c r="RHU131"/>
      <c r="RHV131"/>
      <c r="RHW131"/>
      <c r="RHX131"/>
      <c r="RHY131"/>
      <c r="RHZ131"/>
      <c r="RIA131"/>
      <c r="RIB131"/>
      <c r="RIC131"/>
      <c r="RID131"/>
      <c r="RIE131"/>
      <c r="RIF131"/>
      <c r="RIG131"/>
      <c r="RIH131"/>
      <c r="RII131"/>
      <c r="RIJ131"/>
      <c r="RIK131"/>
      <c r="RIL131"/>
      <c r="RIM131"/>
      <c r="RIN131"/>
      <c r="RIO131"/>
      <c r="RIP131"/>
      <c r="RIQ131"/>
      <c r="RIR131"/>
      <c r="RIS131"/>
      <c r="RIT131"/>
      <c r="RIU131"/>
      <c r="RIV131"/>
      <c r="RIW131"/>
      <c r="RIX131"/>
      <c r="RIY131"/>
      <c r="RIZ131"/>
      <c r="RJA131"/>
      <c r="RJB131"/>
      <c r="RJC131"/>
      <c r="RJD131"/>
      <c r="RJE131"/>
      <c r="RJF131"/>
      <c r="RJG131"/>
      <c r="RJH131"/>
      <c r="RJI131"/>
      <c r="RJJ131"/>
      <c r="RJK131"/>
      <c r="RJL131"/>
      <c r="RJM131"/>
      <c r="RJN131"/>
      <c r="RJO131"/>
      <c r="RJP131"/>
      <c r="RJQ131"/>
      <c r="RJR131"/>
      <c r="RJS131"/>
      <c r="RJT131"/>
      <c r="RJU131"/>
      <c r="RJV131"/>
      <c r="RJW131"/>
      <c r="RJX131"/>
      <c r="RJY131"/>
      <c r="RJZ131"/>
      <c r="RKA131"/>
      <c r="RKB131"/>
      <c r="RKC131"/>
      <c r="RKD131"/>
      <c r="RKE131"/>
      <c r="RKF131"/>
      <c r="RKG131"/>
      <c r="RKH131"/>
      <c r="RKI131"/>
      <c r="RKJ131"/>
      <c r="RKK131"/>
      <c r="RKL131"/>
      <c r="RKM131"/>
      <c r="RKN131"/>
      <c r="RKO131"/>
      <c r="RKP131"/>
      <c r="RKQ131"/>
      <c r="RKR131"/>
      <c r="RKS131"/>
      <c r="RKT131"/>
      <c r="RKU131"/>
      <c r="RKV131"/>
      <c r="RKW131"/>
      <c r="RKX131"/>
      <c r="RKY131"/>
      <c r="RKZ131"/>
      <c r="RLA131"/>
      <c r="RLB131"/>
      <c r="RLC131"/>
      <c r="RLD131"/>
      <c r="RLE131"/>
      <c r="RLF131"/>
      <c r="RLG131"/>
      <c r="RLH131"/>
      <c r="RLI131"/>
      <c r="RLJ131"/>
      <c r="RLK131"/>
      <c r="RLL131"/>
      <c r="RLM131"/>
      <c r="RLN131"/>
      <c r="RLO131"/>
      <c r="RLP131"/>
      <c r="RLQ131"/>
      <c r="RLR131"/>
      <c r="RLS131"/>
      <c r="RLT131"/>
      <c r="RLU131"/>
      <c r="RLV131"/>
      <c r="RLW131"/>
      <c r="RLX131"/>
      <c r="RLY131"/>
      <c r="RLZ131"/>
      <c r="RMA131"/>
      <c r="RMB131"/>
      <c r="RMC131"/>
      <c r="RMD131"/>
      <c r="RME131"/>
      <c r="RMF131"/>
      <c r="RMG131"/>
      <c r="RMH131"/>
      <c r="RMI131"/>
      <c r="RMJ131"/>
      <c r="RMK131"/>
      <c r="RML131"/>
      <c r="RMM131"/>
      <c r="RMN131"/>
      <c r="RMO131"/>
      <c r="RMP131"/>
      <c r="RMQ131"/>
      <c r="RMR131"/>
      <c r="RMS131"/>
      <c r="RMT131"/>
      <c r="RMU131"/>
      <c r="RMV131"/>
      <c r="RMW131"/>
      <c r="RMX131"/>
      <c r="RMY131"/>
      <c r="RMZ131"/>
      <c r="RNA131"/>
      <c r="RNB131"/>
      <c r="RNC131"/>
      <c r="RND131"/>
      <c r="RNE131"/>
      <c r="RNF131"/>
      <c r="RNG131"/>
      <c r="RNH131"/>
      <c r="RNI131"/>
      <c r="RNJ131"/>
      <c r="RNK131"/>
      <c r="RNL131"/>
      <c r="RNM131"/>
      <c r="RNN131"/>
      <c r="RNO131"/>
      <c r="RNP131"/>
      <c r="RNQ131"/>
      <c r="RNR131"/>
      <c r="RNS131"/>
      <c r="RNT131"/>
      <c r="RNU131"/>
      <c r="RNV131"/>
      <c r="RNW131"/>
      <c r="RNX131"/>
      <c r="RNY131"/>
      <c r="RNZ131"/>
      <c r="ROA131"/>
      <c r="ROB131"/>
      <c r="ROC131"/>
      <c r="ROD131"/>
      <c r="ROE131"/>
      <c r="ROF131"/>
      <c r="ROG131"/>
      <c r="ROH131"/>
      <c r="ROI131"/>
      <c r="ROJ131"/>
      <c r="ROK131"/>
      <c r="ROL131"/>
      <c r="ROM131"/>
      <c r="RON131"/>
      <c r="ROO131"/>
      <c r="ROP131"/>
      <c r="ROQ131"/>
      <c r="ROR131"/>
      <c r="ROS131"/>
      <c r="ROT131"/>
      <c r="ROU131"/>
      <c r="ROV131"/>
      <c r="ROW131"/>
      <c r="ROX131"/>
      <c r="ROY131"/>
      <c r="ROZ131"/>
      <c r="RPA131"/>
      <c r="RPB131"/>
      <c r="RPC131"/>
      <c r="RPD131"/>
      <c r="RPE131"/>
      <c r="RPF131"/>
      <c r="RPG131"/>
      <c r="RPH131"/>
      <c r="RPI131"/>
      <c r="RPJ131"/>
      <c r="RPK131"/>
      <c r="RPL131"/>
      <c r="RPM131"/>
      <c r="RPN131"/>
      <c r="RPO131"/>
      <c r="RPP131"/>
      <c r="RPQ131"/>
      <c r="RPR131"/>
      <c r="RPS131"/>
      <c r="RPT131"/>
      <c r="RPU131"/>
      <c r="RPV131"/>
      <c r="RPW131"/>
      <c r="RPX131"/>
      <c r="RPY131"/>
      <c r="RPZ131"/>
      <c r="RQA131"/>
      <c r="RQB131"/>
      <c r="RQC131"/>
      <c r="RQD131"/>
      <c r="RQE131"/>
      <c r="RQF131"/>
      <c r="RQG131"/>
      <c r="RQH131"/>
      <c r="RQI131"/>
      <c r="RQJ131"/>
      <c r="RQK131"/>
      <c r="RQL131"/>
      <c r="RQM131"/>
      <c r="RQN131"/>
      <c r="RQO131"/>
      <c r="RQP131"/>
      <c r="RQQ131"/>
      <c r="RQR131"/>
      <c r="RQS131"/>
      <c r="RQT131"/>
      <c r="RQU131"/>
      <c r="RQV131"/>
      <c r="RQW131"/>
      <c r="RQX131"/>
      <c r="RQY131"/>
      <c r="RQZ131"/>
      <c r="RRA131"/>
      <c r="RRB131"/>
      <c r="RRC131"/>
      <c r="RRD131"/>
      <c r="RRE131"/>
      <c r="RRF131"/>
      <c r="RRG131"/>
      <c r="RRH131"/>
      <c r="RRI131"/>
      <c r="RRJ131"/>
      <c r="RRK131"/>
      <c r="RRL131"/>
      <c r="RRM131"/>
      <c r="RRN131"/>
      <c r="RRO131"/>
      <c r="RRP131"/>
      <c r="RRQ131"/>
      <c r="RRR131"/>
      <c r="RRS131"/>
      <c r="RRT131"/>
      <c r="RRU131"/>
      <c r="RRV131"/>
      <c r="RRW131"/>
      <c r="RRX131"/>
      <c r="RRY131"/>
      <c r="RRZ131"/>
      <c r="RSA131"/>
      <c r="RSB131"/>
      <c r="RSC131"/>
      <c r="RSD131"/>
      <c r="RSE131"/>
      <c r="RSF131"/>
      <c r="RSG131"/>
      <c r="RSH131"/>
      <c r="RSI131"/>
      <c r="RSJ131"/>
      <c r="RSK131"/>
      <c r="RSL131"/>
      <c r="RSM131"/>
      <c r="RSN131"/>
      <c r="RSO131"/>
      <c r="RSP131"/>
      <c r="RSQ131"/>
      <c r="RSR131"/>
      <c r="RSS131"/>
      <c r="RST131"/>
      <c r="RSU131"/>
      <c r="RSV131"/>
      <c r="RSW131"/>
      <c r="RSX131"/>
      <c r="RSY131"/>
      <c r="RSZ131"/>
      <c r="RTA131"/>
      <c r="RTB131"/>
      <c r="RTC131"/>
      <c r="RTD131"/>
      <c r="RTE131"/>
      <c r="RTF131"/>
      <c r="RTG131"/>
      <c r="RTH131"/>
      <c r="RTI131"/>
      <c r="RTJ131"/>
      <c r="RTK131"/>
      <c r="RTL131"/>
      <c r="RTM131"/>
      <c r="RTN131"/>
      <c r="RTO131"/>
      <c r="RTP131"/>
      <c r="RTQ131"/>
      <c r="RTR131"/>
      <c r="RTS131"/>
      <c r="RTT131"/>
      <c r="RTU131"/>
      <c r="RTV131"/>
      <c r="RTW131"/>
      <c r="RTX131"/>
      <c r="RTY131"/>
      <c r="RTZ131"/>
      <c r="RUA131"/>
      <c r="RUB131"/>
      <c r="RUC131"/>
      <c r="RUD131"/>
      <c r="RUE131"/>
      <c r="RUF131"/>
      <c r="RUG131"/>
      <c r="RUH131"/>
      <c r="RUI131"/>
      <c r="RUJ131"/>
      <c r="RUK131"/>
      <c r="RUL131"/>
      <c r="RUM131"/>
      <c r="RUN131"/>
      <c r="RUO131"/>
      <c r="RUP131"/>
      <c r="RUQ131"/>
      <c r="RUR131"/>
      <c r="RUS131"/>
      <c r="RUT131"/>
      <c r="RUU131"/>
      <c r="RUV131"/>
      <c r="RUW131"/>
      <c r="RUX131"/>
      <c r="RUY131"/>
      <c r="RUZ131"/>
      <c r="RVA131"/>
      <c r="RVB131"/>
      <c r="RVC131"/>
      <c r="RVD131"/>
      <c r="RVE131"/>
      <c r="RVF131"/>
      <c r="RVG131"/>
      <c r="RVH131"/>
      <c r="RVI131"/>
      <c r="RVJ131"/>
      <c r="RVK131"/>
      <c r="RVL131"/>
      <c r="RVM131"/>
      <c r="RVN131"/>
      <c r="RVO131"/>
      <c r="RVP131"/>
      <c r="RVQ131"/>
      <c r="RVR131"/>
      <c r="RVS131"/>
      <c r="RVT131"/>
      <c r="RVU131"/>
      <c r="RVV131"/>
      <c r="RVW131"/>
      <c r="RVX131"/>
      <c r="RVY131"/>
      <c r="RVZ131"/>
      <c r="RWA131"/>
      <c r="RWB131"/>
      <c r="RWC131"/>
      <c r="RWD131"/>
      <c r="RWE131"/>
      <c r="RWF131"/>
      <c r="RWG131"/>
      <c r="RWH131"/>
      <c r="RWI131"/>
      <c r="RWJ131"/>
      <c r="RWK131"/>
      <c r="RWL131"/>
      <c r="RWM131"/>
      <c r="RWN131"/>
      <c r="RWO131"/>
      <c r="RWP131"/>
      <c r="RWQ131"/>
      <c r="RWR131"/>
      <c r="RWS131"/>
      <c r="RWT131"/>
      <c r="RWU131"/>
      <c r="RWV131"/>
      <c r="RWW131"/>
      <c r="RWX131"/>
      <c r="RWY131"/>
      <c r="RWZ131"/>
      <c r="RXA131"/>
      <c r="RXB131"/>
      <c r="RXC131"/>
      <c r="RXD131"/>
      <c r="RXE131"/>
      <c r="RXF131"/>
      <c r="RXG131"/>
      <c r="RXH131"/>
      <c r="RXI131"/>
      <c r="RXJ131"/>
      <c r="RXK131"/>
      <c r="RXL131"/>
      <c r="RXM131"/>
      <c r="RXN131"/>
      <c r="RXO131"/>
      <c r="RXP131"/>
      <c r="RXQ131"/>
      <c r="RXR131"/>
      <c r="RXS131"/>
      <c r="RXT131"/>
      <c r="RXU131"/>
      <c r="RXV131"/>
      <c r="RXW131"/>
      <c r="RXX131"/>
      <c r="RXY131"/>
      <c r="RXZ131"/>
      <c r="RYA131"/>
      <c r="RYB131"/>
      <c r="RYC131"/>
      <c r="RYD131"/>
      <c r="RYE131"/>
      <c r="RYF131"/>
      <c r="RYG131"/>
      <c r="RYH131"/>
      <c r="RYI131"/>
      <c r="RYJ131"/>
      <c r="RYK131"/>
      <c r="RYL131"/>
      <c r="RYM131"/>
      <c r="RYN131"/>
      <c r="RYO131"/>
      <c r="RYP131"/>
      <c r="RYQ131"/>
      <c r="RYR131"/>
      <c r="RYS131"/>
      <c r="RYT131"/>
      <c r="RYU131"/>
      <c r="RYV131"/>
      <c r="RYW131"/>
      <c r="RYX131"/>
      <c r="RYY131"/>
      <c r="RYZ131"/>
      <c r="RZA131"/>
      <c r="RZB131"/>
      <c r="RZC131"/>
      <c r="RZD131"/>
      <c r="RZE131"/>
      <c r="RZF131"/>
      <c r="RZG131"/>
      <c r="RZH131"/>
      <c r="RZI131"/>
      <c r="RZJ131"/>
      <c r="RZK131"/>
      <c r="RZL131"/>
      <c r="RZM131"/>
      <c r="RZN131"/>
      <c r="RZO131"/>
      <c r="RZP131"/>
      <c r="RZQ131"/>
      <c r="RZR131"/>
      <c r="RZS131"/>
      <c r="RZT131"/>
      <c r="RZU131"/>
      <c r="RZV131"/>
      <c r="RZW131"/>
      <c r="RZX131"/>
      <c r="RZY131"/>
      <c r="RZZ131"/>
      <c r="SAA131"/>
      <c r="SAB131"/>
      <c r="SAC131"/>
      <c r="SAD131"/>
      <c r="SAE131"/>
      <c r="SAF131"/>
      <c r="SAG131"/>
      <c r="SAH131"/>
      <c r="SAI131"/>
      <c r="SAJ131"/>
      <c r="SAK131"/>
      <c r="SAL131"/>
      <c r="SAM131"/>
      <c r="SAN131"/>
      <c r="SAO131"/>
      <c r="SAP131"/>
      <c r="SAQ131"/>
      <c r="SAR131"/>
      <c r="SAS131"/>
      <c r="SAT131"/>
      <c r="SAU131"/>
      <c r="SAV131"/>
      <c r="SAW131"/>
      <c r="SAX131"/>
      <c r="SAY131"/>
      <c r="SAZ131"/>
      <c r="SBA131"/>
      <c r="SBB131"/>
      <c r="SBC131"/>
      <c r="SBD131"/>
      <c r="SBE131"/>
      <c r="SBF131"/>
      <c r="SBG131"/>
      <c r="SBH131"/>
      <c r="SBI131"/>
      <c r="SBJ131"/>
      <c r="SBK131"/>
      <c r="SBL131"/>
      <c r="SBM131"/>
      <c r="SBN131"/>
      <c r="SBO131"/>
      <c r="SBP131"/>
      <c r="SBQ131"/>
      <c r="SBR131"/>
      <c r="SBS131"/>
      <c r="SBT131"/>
      <c r="SBU131"/>
      <c r="SBV131"/>
      <c r="SBW131"/>
      <c r="SBX131"/>
      <c r="SBY131"/>
      <c r="SBZ131"/>
      <c r="SCA131"/>
      <c r="SCB131"/>
      <c r="SCC131"/>
      <c r="SCD131"/>
      <c r="SCE131"/>
      <c r="SCF131"/>
      <c r="SCG131"/>
      <c r="SCH131"/>
      <c r="SCI131"/>
      <c r="SCJ131"/>
      <c r="SCK131"/>
      <c r="SCL131"/>
      <c r="SCM131"/>
      <c r="SCN131"/>
      <c r="SCO131"/>
      <c r="SCP131"/>
      <c r="SCQ131"/>
      <c r="SCR131"/>
      <c r="SCS131"/>
      <c r="SCT131"/>
      <c r="SCU131"/>
      <c r="SCV131"/>
      <c r="SCW131"/>
      <c r="SCX131"/>
      <c r="SCY131"/>
      <c r="SCZ131"/>
      <c r="SDA131"/>
      <c r="SDB131"/>
      <c r="SDC131"/>
      <c r="SDD131"/>
      <c r="SDE131"/>
      <c r="SDF131"/>
      <c r="SDG131"/>
      <c r="SDH131"/>
      <c r="SDI131"/>
      <c r="SDJ131"/>
      <c r="SDK131"/>
      <c r="SDL131"/>
      <c r="SDM131"/>
      <c r="SDN131"/>
      <c r="SDO131"/>
      <c r="SDP131"/>
      <c r="SDQ131"/>
      <c r="SDR131"/>
      <c r="SDS131"/>
      <c r="SDT131"/>
      <c r="SDU131"/>
      <c r="SDV131"/>
      <c r="SDW131"/>
      <c r="SDX131"/>
      <c r="SDY131"/>
      <c r="SDZ131"/>
      <c r="SEA131"/>
      <c r="SEB131"/>
      <c r="SEC131"/>
      <c r="SED131"/>
      <c r="SEE131"/>
      <c r="SEF131"/>
      <c r="SEG131"/>
      <c r="SEH131"/>
      <c r="SEI131"/>
      <c r="SEJ131"/>
      <c r="SEK131"/>
      <c r="SEL131"/>
      <c r="SEM131"/>
      <c r="SEN131"/>
      <c r="SEO131"/>
      <c r="SEP131"/>
      <c r="SEQ131"/>
      <c r="SER131"/>
      <c r="SES131"/>
      <c r="SET131"/>
      <c r="SEU131"/>
      <c r="SEV131"/>
      <c r="SEW131"/>
      <c r="SEX131"/>
      <c r="SEY131"/>
      <c r="SEZ131"/>
      <c r="SFA131"/>
      <c r="SFB131"/>
      <c r="SFC131"/>
      <c r="SFD131"/>
      <c r="SFE131"/>
      <c r="SFF131"/>
      <c r="SFG131"/>
      <c r="SFH131"/>
      <c r="SFI131"/>
      <c r="SFJ131"/>
      <c r="SFK131"/>
      <c r="SFL131"/>
      <c r="SFM131"/>
      <c r="SFN131"/>
      <c r="SFO131"/>
      <c r="SFP131"/>
      <c r="SFQ131"/>
      <c r="SFR131"/>
      <c r="SFS131"/>
      <c r="SFT131"/>
      <c r="SFU131"/>
      <c r="SFV131"/>
      <c r="SFW131"/>
      <c r="SFX131"/>
      <c r="SFY131"/>
      <c r="SFZ131"/>
      <c r="SGA131"/>
      <c r="SGB131"/>
      <c r="SGC131"/>
      <c r="SGD131"/>
      <c r="SGE131"/>
      <c r="SGF131"/>
      <c r="SGG131"/>
      <c r="SGH131"/>
      <c r="SGI131"/>
      <c r="SGJ131"/>
      <c r="SGK131"/>
      <c r="SGL131"/>
      <c r="SGM131"/>
      <c r="SGN131"/>
      <c r="SGO131"/>
      <c r="SGP131"/>
      <c r="SGQ131"/>
      <c r="SGR131"/>
      <c r="SGS131"/>
      <c r="SGT131"/>
      <c r="SGU131"/>
      <c r="SGV131"/>
      <c r="SGW131"/>
      <c r="SGX131"/>
      <c r="SGY131"/>
      <c r="SGZ131"/>
      <c r="SHA131"/>
      <c r="SHB131"/>
      <c r="SHC131"/>
      <c r="SHD131"/>
      <c r="SHE131"/>
      <c r="SHF131"/>
      <c r="SHG131"/>
      <c r="SHH131"/>
      <c r="SHI131"/>
      <c r="SHJ131"/>
      <c r="SHK131"/>
      <c r="SHL131"/>
      <c r="SHM131"/>
      <c r="SHN131"/>
      <c r="SHO131"/>
      <c r="SHP131"/>
      <c r="SHQ131"/>
      <c r="SHR131"/>
      <c r="SHS131"/>
      <c r="SHT131"/>
      <c r="SHU131"/>
      <c r="SHV131"/>
      <c r="SHW131"/>
      <c r="SHX131"/>
      <c r="SHY131"/>
      <c r="SHZ131"/>
      <c r="SIA131"/>
      <c r="SIB131"/>
      <c r="SIC131"/>
      <c r="SID131"/>
      <c r="SIE131"/>
      <c r="SIF131"/>
      <c r="SIG131"/>
      <c r="SIH131"/>
      <c r="SII131"/>
      <c r="SIJ131"/>
      <c r="SIK131"/>
      <c r="SIL131"/>
      <c r="SIM131"/>
      <c r="SIN131"/>
      <c r="SIO131"/>
      <c r="SIP131"/>
      <c r="SIQ131"/>
      <c r="SIR131"/>
      <c r="SIS131"/>
      <c r="SIT131"/>
      <c r="SIU131"/>
      <c r="SIV131"/>
      <c r="SIW131"/>
      <c r="SIX131"/>
      <c r="SIY131"/>
      <c r="SIZ131"/>
      <c r="SJA131"/>
      <c r="SJB131"/>
      <c r="SJC131"/>
      <c r="SJD131"/>
      <c r="SJE131"/>
      <c r="SJF131"/>
      <c r="SJG131"/>
      <c r="SJH131"/>
      <c r="SJI131"/>
      <c r="SJJ131"/>
      <c r="SJK131"/>
      <c r="SJL131"/>
      <c r="SJM131"/>
      <c r="SJN131"/>
      <c r="SJO131"/>
      <c r="SJP131"/>
      <c r="SJQ131"/>
      <c r="SJR131"/>
      <c r="SJS131"/>
      <c r="SJT131"/>
      <c r="SJU131"/>
      <c r="SJV131"/>
      <c r="SJW131"/>
      <c r="SJX131"/>
      <c r="SJY131"/>
      <c r="SJZ131"/>
      <c r="SKA131"/>
      <c r="SKB131"/>
      <c r="SKC131"/>
      <c r="SKD131"/>
      <c r="SKE131"/>
      <c r="SKF131"/>
      <c r="SKG131"/>
      <c r="SKH131"/>
      <c r="SKI131"/>
      <c r="SKJ131"/>
      <c r="SKK131"/>
      <c r="SKL131"/>
      <c r="SKM131"/>
      <c r="SKN131"/>
      <c r="SKO131"/>
      <c r="SKP131"/>
      <c r="SKQ131"/>
      <c r="SKR131"/>
      <c r="SKS131"/>
      <c r="SKT131"/>
      <c r="SKU131"/>
      <c r="SKV131"/>
      <c r="SKW131"/>
      <c r="SKX131"/>
      <c r="SKY131"/>
      <c r="SKZ131"/>
      <c r="SLA131"/>
      <c r="SLB131"/>
      <c r="SLC131"/>
      <c r="SLD131"/>
      <c r="SLE131"/>
      <c r="SLF131"/>
      <c r="SLG131"/>
      <c r="SLH131"/>
      <c r="SLI131"/>
      <c r="SLJ131"/>
      <c r="SLK131"/>
      <c r="SLL131"/>
      <c r="SLM131"/>
      <c r="SLN131"/>
      <c r="SLO131"/>
      <c r="SLP131"/>
      <c r="SLQ131"/>
      <c r="SLR131"/>
      <c r="SLS131"/>
      <c r="SLT131"/>
      <c r="SLU131"/>
      <c r="SLV131"/>
      <c r="SLW131"/>
      <c r="SLX131"/>
      <c r="SLY131"/>
      <c r="SLZ131"/>
      <c r="SMA131"/>
      <c r="SMB131"/>
      <c r="SMC131"/>
      <c r="SMD131"/>
      <c r="SME131"/>
      <c r="SMF131"/>
      <c r="SMG131"/>
      <c r="SMH131"/>
      <c r="SMI131"/>
      <c r="SMJ131"/>
      <c r="SMK131"/>
      <c r="SML131"/>
      <c r="SMM131"/>
      <c r="SMN131"/>
      <c r="SMO131"/>
      <c r="SMP131"/>
      <c r="SMQ131"/>
      <c r="SMR131"/>
      <c r="SMS131"/>
      <c r="SMT131"/>
      <c r="SMU131"/>
      <c r="SMV131"/>
      <c r="SMW131"/>
      <c r="SMX131"/>
      <c r="SMY131"/>
      <c r="SMZ131"/>
      <c r="SNA131"/>
      <c r="SNB131"/>
      <c r="SNC131"/>
      <c r="SND131"/>
      <c r="SNE131"/>
      <c r="SNF131"/>
      <c r="SNG131"/>
      <c r="SNH131"/>
      <c r="SNI131"/>
      <c r="SNJ131"/>
      <c r="SNK131"/>
      <c r="SNL131"/>
      <c r="SNM131"/>
      <c r="SNN131"/>
      <c r="SNO131"/>
      <c r="SNP131"/>
      <c r="SNQ131"/>
      <c r="SNR131"/>
      <c r="SNS131"/>
      <c r="SNT131"/>
      <c r="SNU131"/>
      <c r="SNV131"/>
      <c r="SNW131"/>
      <c r="SNX131"/>
      <c r="SNY131"/>
      <c r="SNZ131"/>
      <c r="SOA131"/>
      <c r="SOB131"/>
      <c r="SOC131"/>
      <c r="SOD131"/>
      <c r="SOE131"/>
      <c r="SOF131"/>
      <c r="SOG131"/>
      <c r="SOH131"/>
      <c r="SOI131"/>
      <c r="SOJ131"/>
      <c r="SOK131"/>
      <c r="SOL131"/>
      <c r="SOM131"/>
      <c r="SON131"/>
      <c r="SOO131"/>
      <c r="SOP131"/>
      <c r="SOQ131"/>
      <c r="SOR131"/>
      <c r="SOS131"/>
      <c r="SOT131"/>
      <c r="SOU131"/>
      <c r="SOV131"/>
      <c r="SOW131"/>
      <c r="SOX131"/>
      <c r="SOY131"/>
      <c r="SOZ131"/>
      <c r="SPA131"/>
      <c r="SPB131"/>
      <c r="SPC131"/>
      <c r="SPD131"/>
      <c r="SPE131"/>
      <c r="SPF131"/>
      <c r="SPG131"/>
      <c r="SPH131"/>
      <c r="SPI131"/>
      <c r="SPJ131"/>
      <c r="SPK131"/>
      <c r="SPL131"/>
      <c r="SPM131"/>
      <c r="SPN131"/>
      <c r="SPO131"/>
      <c r="SPP131"/>
      <c r="SPQ131"/>
      <c r="SPR131"/>
      <c r="SPS131"/>
      <c r="SPT131"/>
      <c r="SPU131"/>
      <c r="SPV131"/>
      <c r="SPW131"/>
      <c r="SPX131"/>
      <c r="SPY131"/>
      <c r="SPZ131"/>
      <c r="SQA131"/>
      <c r="SQB131"/>
      <c r="SQC131"/>
      <c r="SQD131"/>
      <c r="SQE131"/>
      <c r="SQF131"/>
      <c r="SQG131"/>
      <c r="SQH131"/>
      <c r="SQI131"/>
      <c r="SQJ131"/>
      <c r="SQK131"/>
      <c r="SQL131"/>
      <c r="SQM131"/>
      <c r="SQN131"/>
      <c r="SQO131"/>
      <c r="SQP131"/>
      <c r="SQQ131"/>
      <c r="SQR131"/>
      <c r="SQS131"/>
      <c r="SQT131"/>
      <c r="SQU131"/>
      <c r="SQV131"/>
      <c r="SQW131"/>
      <c r="SQX131"/>
      <c r="SQY131"/>
      <c r="SQZ131"/>
      <c r="SRA131"/>
      <c r="SRB131"/>
      <c r="SRC131"/>
      <c r="SRD131"/>
      <c r="SRE131"/>
      <c r="SRF131"/>
      <c r="SRG131"/>
      <c r="SRH131"/>
      <c r="SRI131"/>
      <c r="SRJ131"/>
      <c r="SRK131"/>
      <c r="SRL131"/>
      <c r="SRM131"/>
      <c r="SRN131"/>
      <c r="SRO131"/>
      <c r="SRP131"/>
      <c r="SRQ131"/>
      <c r="SRR131"/>
      <c r="SRS131"/>
      <c r="SRT131"/>
      <c r="SRU131"/>
      <c r="SRV131"/>
      <c r="SRW131"/>
      <c r="SRX131"/>
      <c r="SRY131"/>
      <c r="SRZ131"/>
      <c r="SSA131"/>
      <c r="SSB131"/>
      <c r="SSC131"/>
      <c r="SSD131"/>
      <c r="SSE131"/>
      <c r="SSF131"/>
      <c r="SSG131"/>
      <c r="SSH131"/>
      <c r="SSI131"/>
      <c r="SSJ131"/>
      <c r="SSK131"/>
      <c r="SSL131"/>
      <c r="SSM131"/>
      <c r="SSN131"/>
      <c r="SSO131"/>
      <c r="SSP131"/>
      <c r="SSQ131"/>
      <c r="SSR131"/>
      <c r="SSS131"/>
      <c r="SST131"/>
      <c r="SSU131"/>
      <c r="SSV131"/>
      <c r="SSW131"/>
      <c r="SSX131"/>
      <c r="SSY131"/>
      <c r="SSZ131"/>
      <c r="STA131"/>
      <c r="STB131"/>
      <c r="STC131"/>
      <c r="STD131"/>
      <c r="STE131"/>
      <c r="STF131"/>
      <c r="STG131"/>
      <c r="STH131"/>
      <c r="STI131"/>
      <c r="STJ131"/>
      <c r="STK131"/>
      <c r="STL131"/>
      <c r="STM131"/>
      <c r="STN131"/>
      <c r="STO131"/>
      <c r="STP131"/>
      <c r="STQ131"/>
      <c r="STR131"/>
      <c r="STS131"/>
      <c r="STT131"/>
      <c r="STU131"/>
      <c r="STV131"/>
      <c r="STW131"/>
      <c r="STX131"/>
      <c r="STY131"/>
      <c r="STZ131"/>
      <c r="SUA131"/>
      <c r="SUB131"/>
      <c r="SUC131"/>
      <c r="SUD131"/>
      <c r="SUE131"/>
      <c r="SUF131"/>
      <c r="SUG131"/>
      <c r="SUH131"/>
      <c r="SUI131"/>
      <c r="SUJ131"/>
      <c r="SUK131"/>
      <c r="SUL131"/>
      <c r="SUM131"/>
      <c r="SUN131"/>
      <c r="SUO131"/>
      <c r="SUP131"/>
      <c r="SUQ131"/>
      <c r="SUR131"/>
      <c r="SUS131"/>
      <c r="SUT131"/>
      <c r="SUU131"/>
      <c r="SUV131"/>
      <c r="SUW131"/>
      <c r="SUX131"/>
      <c r="SUY131"/>
      <c r="SUZ131"/>
      <c r="SVA131"/>
      <c r="SVB131"/>
      <c r="SVC131"/>
      <c r="SVD131"/>
      <c r="SVE131"/>
      <c r="SVF131"/>
      <c r="SVG131"/>
      <c r="SVH131"/>
      <c r="SVI131"/>
      <c r="SVJ131"/>
      <c r="SVK131"/>
      <c r="SVL131"/>
      <c r="SVM131"/>
      <c r="SVN131"/>
      <c r="SVO131"/>
      <c r="SVP131"/>
      <c r="SVQ131"/>
      <c r="SVR131"/>
      <c r="SVS131"/>
      <c r="SVT131"/>
      <c r="SVU131"/>
      <c r="SVV131"/>
      <c r="SVW131"/>
      <c r="SVX131"/>
      <c r="SVY131"/>
      <c r="SVZ131"/>
      <c r="SWA131"/>
      <c r="SWB131"/>
      <c r="SWC131"/>
      <c r="SWD131"/>
      <c r="SWE131"/>
      <c r="SWF131"/>
      <c r="SWG131"/>
      <c r="SWH131"/>
      <c r="SWI131"/>
      <c r="SWJ131"/>
      <c r="SWK131"/>
      <c r="SWL131"/>
      <c r="SWM131"/>
      <c r="SWN131"/>
      <c r="SWO131"/>
      <c r="SWP131"/>
      <c r="SWQ131"/>
      <c r="SWR131"/>
      <c r="SWS131"/>
      <c r="SWT131"/>
      <c r="SWU131"/>
      <c r="SWV131"/>
      <c r="SWW131"/>
      <c r="SWX131"/>
      <c r="SWY131"/>
      <c r="SWZ131"/>
      <c r="SXA131"/>
      <c r="SXB131"/>
      <c r="SXC131"/>
      <c r="SXD131"/>
      <c r="SXE131"/>
      <c r="SXF131"/>
      <c r="SXG131"/>
      <c r="SXH131"/>
      <c r="SXI131"/>
      <c r="SXJ131"/>
      <c r="SXK131"/>
      <c r="SXL131"/>
      <c r="SXM131"/>
      <c r="SXN131"/>
      <c r="SXO131"/>
      <c r="SXP131"/>
      <c r="SXQ131"/>
      <c r="SXR131"/>
      <c r="SXS131"/>
      <c r="SXT131"/>
      <c r="SXU131"/>
      <c r="SXV131"/>
      <c r="SXW131"/>
      <c r="SXX131"/>
      <c r="SXY131"/>
      <c r="SXZ131"/>
      <c r="SYA131"/>
      <c r="SYB131"/>
      <c r="SYC131"/>
      <c r="SYD131"/>
      <c r="SYE131"/>
      <c r="SYF131"/>
      <c r="SYG131"/>
      <c r="SYH131"/>
      <c r="SYI131"/>
      <c r="SYJ131"/>
      <c r="SYK131"/>
      <c r="SYL131"/>
      <c r="SYM131"/>
      <c r="SYN131"/>
      <c r="SYO131"/>
      <c r="SYP131"/>
      <c r="SYQ131"/>
      <c r="SYR131"/>
      <c r="SYS131"/>
      <c r="SYT131"/>
      <c r="SYU131"/>
      <c r="SYV131"/>
      <c r="SYW131"/>
      <c r="SYX131"/>
      <c r="SYY131"/>
      <c r="SYZ131"/>
      <c r="SZA131"/>
      <c r="SZB131"/>
      <c r="SZC131"/>
      <c r="SZD131"/>
      <c r="SZE131"/>
      <c r="SZF131"/>
      <c r="SZG131"/>
      <c r="SZH131"/>
      <c r="SZI131"/>
      <c r="SZJ131"/>
      <c r="SZK131"/>
      <c r="SZL131"/>
      <c r="SZM131"/>
      <c r="SZN131"/>
      <c r="SZO131"/>
      <c r="SZP131"/>
      <c r="SZQ131"/>
      <c r="SZR131"/>
      <c r="SZS131"/>
      <c r="SZT131"/>
      <c r="SZU131"/>
      <c r="SZV131"/>
      <c r="SZW131"/>
      <c r="SZX131"/>
      <c r="SZY131"/>
      <c r="SZZ131"/>
      <c r="TAA131"/>
      <c r="TAB131"/>
      <c r="TAC131"/>
      <c r="TAD131"/>
      <c r="TAE131"/>
      <c r="TAF131"/>
      <c r="TAG131"/>
      <c r="TAH131"/>
      <c r="TAI131"/>
      <c r="TAJ131"/>
      <c r="TAK131"/>
      <c r="TAL131"/>
      <c r="TAM131"/>
      <c r="TAN131"/>
      <c r="TAO131"/>
      <c r="TAP131"/>
      <c r="TAQ131"/>
      <c r="TAR131"/>
      <c r="TAS131"/>
      <c r="TAT131"/>
      <c r="TAU131"/>
      <c r="TAV131"/>
      <c r="TAW131"/>
      <c r="TAX131"/>
      <c r="TAY131"/>
      <c r="TAZ131"/>
      <c r="TBA131"/>
      <c r="TBB131"/>
      <c r="TBC131"/>
      <c r="TBD131"/>
      <c r="TBE131"/>
      <c r="TBF131"/>
      <c r="TBG131"/>
      <c r="TBH131"/>
      <c r="TBI131"/>
      <c r="TBJ131"/>
      <c r="TBK131"/>
      <c r="TBL131"/>
      <c r="TBM131"/>
      <c r="TBN131"/>
      <c r="TBO131"/>
      <c r="TBP131"/>
      <c r="TBQ131"/>
      <c r="TBR131"/>
      <c r="TBS131"/>
      <c r="TBT131"/>
      <c r="TBU131"/>
      <c r="TBV131"/>
      <c r="TBW131"/>
      <c r="TBX131"/>
      <c r="TBY131"/>
      <c r="TBZ131"/>
      <c r="TCA131"/>
      <c r="TCB131"/>
      <c r="TCC131"/>
      <c r="TCD131"/>
      <c r="TCE131"/>
      <c r="TCF131"/>
      <c r="TCG131"/>
      <c r="TCH131"/>
      <c r="TCI131"/>
      <c r="TCJ131"/>
      <c r="TCK131"/>
      <c r="TCL131"/>
      <c r="TCM131"/>
      <c r="TCN131"/>
      <c r="TCO131"/>
      <c r="TCP131"/>
      <c r="TCQ131"/>
      <c r="TCR131"/>
      <c r="TCS131"/>
      <c r="TCT131"/>
      <c r="TCU131"/>
      <c r="TCV131"/>
      <c r="TCW131"/>
      <c r="TCX131"/>
      <c r="TCY131"/>
      <c r="TCZ131"/>
      <c r="TDA131"/>
      <c r="TDB131"/>
      <c r="TDC131"/>
      <c r="TDD131"/>
      <c r="TDE131"/>
      <c r="TDF131"/>
      <c r="TDG131"/>
      <c r="TDH131"/>
      <c r="TDI131"/>
      <c r="TDJ131"/>
      <c r="TDK131"/>
      <c r="TDL131"/>
      <c r="TDM131"/>
      <c r="TDN131"/>
      <c r="TDO131"/>
      <c r="TDP131"/>
      <c r="TDQ131"/>
      <c r="TDR131"/>
      <c r="TDS131"/>
      <c r="TDT131"/>
      <c r="TDU131"/>
      <c r="TDV131"/>
      <c r="TDW131"/>
      <c r="TDX131"/>
      <c r="TDY131"/>
      <c r="TDZ131"/>
      <c r="TEA131"/>
      <c r="TEB131"/>
      <c r="TEC131"/>
      <c r="TED131"/>
      <c r="TEE131"/>
      <c r="TEF131"/>
      <c r="TEG131"/>
      <c r="TEH131"/>
      <c r="TEI131"/>
      <c r="TEJ131"/>
      <c r="TEK131"/>
      <c r="TEL131"/>
      <c r="TEM131"/>
      <c r="TEN131"/>
      <c r="TEO131"/>
      <c r="TEP131"/>
      <c r="TEQ131"/>
      <c r="TER131"/>
      <c r="TES131"/>
      <c r="TET131"/>
      <c r="TEU131"/>
      <c r="TEV131"/>
      <c r="TEW131"/>
      <c r="TEX131"/>
      <c r="TEY131"/>
      <c r="TEZ131"/>
      <c r="TFA131"/>
      <c r="TFB131"/>
      <c r="TFC131"/>
      <c r="TFD131"/>
      <c r="TFE131"/>
      <c r="TFF131"/>
      <c r="TFG131"/>
      <c r="TFH131"/>
      <c r="TFI131"/>
      <c r="TFJ131"/>
      <c r="TFK131"/>
      <c r="TFL131"/>
      <c r="TFM131"/>
      <c r="TFN131"/>
      <c r="TFO131"/>
      <c r="TFP131"/>
      <c r="TFQ131"/>
      <c r="TFR131"/>
      <c r="TFS131"/>
      <c r="TFT131"/>
      <c r="TFU131"/>
      <c r="TFV131"/>
      <c r="TFW131"/>
      <c r="TFX131"/>
      <c r="TFY131"/>
      <c r="TFZ131"/>
      <c r="TGA131"/>
      <c r="TGB131"/>
      <c r="TGC131"/>
      <c r="TGD131"/>
      <c r="TGE131"/>
      <c r="TGF131"/>
      <c r="TGG131"/>
      <c r="TGH131"/>
      <c r="TGI131"/>
      <c r="TGJ131"/>
      <c r="TGK131"/>
      <c r="TGL131"/>
      <c r="TGM131"/>
      <c r="TGN131"/>
      <c r="TGO131"/>
      <c r="TGP131"/>
      <c r="TGQ131"/>
      <c r="TGR131"/>
      <c r="TGS131"/>
      <c r="TGT131"/>
      <c r="TGU131"/>
      <c r="TGV131"/>
      <c r="TGW131"/>
      <c r="TGX131"/>
      <c r="TGY131"/>
      <c r="TGZ131"/>
      <c r="THA131"/>
      <c r="THB131"/>
      <c r="THC131"/>
      <c r="THD131"/>
      <c r="THE131"/>
      <c r="THF131"/>
      <c r="THG131"/>
      <c r="THH131"/>
      <c r="THI131"/>
      <c r="THJ131"/>
      <c r="THK131"/>
      <c r="THL131"/>
      <c r="THM131"/>
      <c r="THN131"/>
      <c r="THO131"/>
      <c r="THP131"/>
      <c r="THQ131"/>
      <c r="THR131"/>
      <c r="THS131"/>
      <c r="THT131"/>
      <c r="THU131"/>
      <c r="THV131"/>
      <c r="THW131"/>
      <c r="THX131"/>
      <c r="THY131"/>
      <c r="THZ131"/>
      <c r="TIA131"/>
      <c r="TIB131"/>
      <c r="TIC131"/>
      <c r="TID131"/>
      <c r="TIE131"/>
      <c r="TIF131"/>
      <c r="TIG131"/>
      <c r="TIH131"/>
      <c r="TII131"/>
      <c r="TIJ131"/>
      <c r="TIK131"/>
      <c r="TIL131"/>
      <c r="TIM131"/>
      <c r="TIN131"/>
      <c r="TIO131"/>
      <c r="TIP131"/>
      <c r="TIQ131"/>
      <c r="TIR131"/>
      <c r="TIS131"/>
      <c r="TIT131"/>
      <c r="TIU131"/>
      <c r="TIV131"/>
      <c r="TIW131"/>
      <c r="TIX131"/>
      <c r="TIY131"/>
      <c r="TIZ131"/>
      <c r="TJA131"/>
      <c r="TJB131"/>
      <c r="TJC131"/>
      <c r="TJD131"/>
      <c r="TJE131"/>
      <c r="TJF131"/>
      <c r="TJG131"/>
      <c r="TJH131"/>
      <c r="TJI131"/>
      <c r="TJJ131"/>
      <c r="TJK131"/>
      <c r="TJL131"/>
      <c r="TJM131"/>
      <c r="TJN131"/>
      <c r="TJO131"/>
      <c r="TJP131"/>
      <c r="TJQ131"/>
      <c r="TJR131"/>
      <c r="TJS131"/>
      <c r="TJT131"/>
      <c r="TJU131"/>
      <c r="TJV131"/>
      <c r="TJW131"/>
      <c r="TJX131"/>
      <c r="TJY131"/>
      <c r="TJZ131"/>
      <c r="TKA131"/>
      <c r="TKB131"/>
      <c r="TKC131"/>
      <c r="TKD131"/>
      <c r="TKE131"/>
      <c r="TKF131"/>
      <c r="TKG131"/>
      <c r="TKH131"/>
      <c r="TKI131"/>
      <c r="TKJ131"/>
      <c r="TKK131"/>
      <c r="TKL131"/>
      <c r="TKM131"/>
      <c r="TKN131"/>
      <c r="TKO131"/>
      <c r="TKP131"/>
      <c r="TKQ131"/>
      <c r="TKR131"/>
      <c r="TKS131"/>
      <c r="TKT131"/>
      <c r="TKU131"/>
      <c r="TKV131"/>
      <c r="TKW131"/>
      <c r="TKX131"/>
      <c r="TKY131"/>
      <c r="TKZ131"/>
      <c r="TLA131"/>
      <c r="TLB131"/>
      <c r="TLC131"/>
      <c r="TLD131"/>
      <c r="TLE131"/>
      <c r="TLF131"/>
      <c r="TLG131"/>
      <c r="TLH131"/>
      <c r="TLI131"/>
      <c r="TLJ131"/>
      <c r="TLK131"/>
      <c r="TLL131"/>
      <c r="TLM131"/>
      <c r="TLN131"/>
      <c r="TLO131"/>
      <c r="TLP131"/>
      <c r="TLQ131"/>
      <c r="TLR131"/>
      <c r="TLS131"/>
      <c r="TLT131"/>
      <c r="TLU131"/>
      <c r="TLV131"/>
      <c r="TLW131"/>
      <c r="TLX131"/>
      <c r="TLY131"/>
      <c r="TLZ131"/>
      <c r="TMA131"/>
      <c r="TMB131"/>
      <c r="TMC131"/>
      <c r="TMD131"/>
      <c r="TME131"/>
      <c r="TMF131"/>
      <c r="TMG131"/>
      <c r="TMH131"/>
      <c r="TMI131"/>
      <c r="TMJ131"/>
      <c r="TMK131"/>
      <c r="TML131"/>
      <c r="TMM131"/>
      <c r="TMN131"/>
      <c r="TMO131"/>
      <c r="TMP131"/>
      <c r="TMQ131"/>
      <c r="TMR131"/>
      <c r="TMS131"/>
      <c r="TMT131"/>
      <c r="TMU131"/>
      <c r="TMV131"/>
      <c r="TMW131"/>
      <c r="TMX131"/>
      <c r="TMY131"/>
      <c r="TMZ131"/>
      <c r="TNA131"/>
      <c r="TNB131"/>
      <c r="TNC131"/>
      <c r="TND131"/>
      <c r="TNE131"/>
      <c r="TNF131"/>
      <c r="TNG131"/>
      <c r="TNH131"/>
      <c r="TNI131"/>
      <c r="TNJ131"/>
      <c r="TNK131"/>
      <c r="TNL131"/>
      <c r="TNM131"/>
      <c r="TNN131"/>
      <c r="TNO131"/>
      <c r="TNP131"/>
      <c r="TNQ131"/>
      <c r="TNR131"/>
      <c r="TNS131"/>
      <c r="TNT131"/>
      <c r="TNU131"/>
      <c r="TNV131"/>
      <c r="TNW131"/>
      <c r="TNX131"/>
      <c r="TNY131"/>
      <c r="TNZ131"/>
      <c r="TOA131"/>
      <c r="TOB131"/>
      <c r="TOC131"/>
      <c r="TOD131"/>
      <c r="TOE131"/>
      <c r="TOF131"/>
      <c r="TOG131"/>
      <c r="TOH131"/>
      <c r="TOI131"/>
      <c r="TOJ131"/>
      <c r="TOK131"/>
      <c r="TOL131"/>
      <c r="TOM131"/>
      <c r="TON131"/>
      <c r="TOO131"/>
      <c r="TOP131"/>
      <c r="TOQ131"/>
      <c r="TOR131"/>
      <c r="TOS131"/>
      <c r="TOT131"/>
      <c r="TOU131"/>
      <c r="TOV131"/>
      <c r="TOW131"/>
      <c r="TOX131"/>
      <c r="TOY131"/>
      <c r="TOZ131"/>
      <c r="TPA131"/>
      <c r="TPB131"/>
      <c r="TPC131"/>
      <c r="TPD131"/>
      <c r="TPE131"/>
      <c r="TPF131"/>
      <c r="TPG131"/>
      <c r="TPH131"/>
      <c r="TPI131"/>
      <c r="TPJ131"/>
      <c r="TPK131"/>
      <c r="TPL131"/>
      <c r="TPM131"/>
      <c r="TPN131"/>
      <c r="TPO131"/>
      <c r="TPP131"/>
      <c r="TPQ131"/>
      <c r="TPR131"/>
      <c r="TPS131"/>
      <c r="TPT131"/>
      <c r="TPU131"/>
      <c r="TPV131"/>
      <c r="TPW131"/>
      <c r="TPX131"/>
      <c r="TPY131"/>
      <c r="TPZ131"/>
      <c r="TQA131"/>
      <c r="TQB131"/>
      <c r="TQC131"/>
      <c r="TQD131"/>
      <c r="TQE131"/>
      <c r="TQF131"/>
      <c r="TQG131"/>
      <c r="TQH131"/>
      <c r="TQI131"/>
      <c r="TQJ131"/>
      <c r="TQK131"/>
      <c r="TQL131"/>
      <c r="TQM131"/>
      <c r="TQN131"/>
      <c r="TQO131"/>
      <c r="TQP131"/>
      <c r="TQQ131"/>
      <c r="TQR131"/>
      <c r="TQS131"/>
      <c r="TQT131"/>
      <c r="TQU131"/>
      <c r="TQV131"/>
      <c r="TQW131"/>
      <c r="TQX131"/>
      <c r="TQY131"/>
      <c r="TQZ131"/>
      <c r="TRA131"/>
      <c r="TRB131"/>
      <c r="TRC131"/>
      <c r="TRD131"/>
      <c r="TRE131"/>
      <c r="TRF131"/>
      <c r="TRG131"/>
      <c r="TRH131"/>
      <c r="TRI131"/>
      <c r="TRJ131"/>
      <c r="TRK131"/>
      <c r="TRL131"/>
      <c r="TRM131"/>
      <c r="TRN131"/>
      <c r="TRO131"/>
      <c r="TRP131"/>
      <c r="TRQ131"/>
      <c r="TRR131"/>
      <c r="TRS131"/>
      <c r="TRT131"/>
      <c r="TRU131"/>
      <c r="TRV131"/>
      <c r="TRW131"/>
      <c r="TRX131"/>
      <c r="TRY131"/>
      <c r="TRZ131"/>
      <c r="TSA131"/>
      <c r="TSB131"/>
      <c r="TSC131"/>
      <c r="TSD131"/>
      <c r="TSE131"/>
      <c r="TSF131"/>
      <c r="TSG131"/>
      <c r="TSH131"/>
      <c r="TSI131"/>
      <c r="TSJ131"/>
      <c r="TSK131"/>
      <c r="TSL131"/>
      <c r="TSM131"/>
      <c r="TSN131"/>
      <c r="TSO131"/>
      <c r="TSP131"/>
      <c r="TSQ131"/>
      <c r="TSR131"/>
      <c r="TSS131"/>
      <c r="TST131"/>
      <c r="TSU131"/>
      <c r="TSV131"/>
      <c r="TSW131"/>
      <c r="TSX131"/>
      <c r="TSY131"/>
      <c r="TSZ131"/>
      <c r="TTA131"/>
      <c r="TTB131"/>
      <c r="TTC131"/>
      <c r="TTD131"/>
      <c r="TTE131"/>
      <c r="TTF131"/>
      <c r="TTG131"/>
      <c r="TTH131"/>
      <c r="TTI131"/>
      <c r="TTJ131"/>
      <c r="TTK131"/>
      <c r="TTL131"/>
      <c r="TTM131"/>
      <c r="TTN131"/>
      <c r="TTO131"/>
      <c r="TTP131"/>
      <c r="TTQ131"/>
      <c r="TTR131"/>
      <c r="TTS131"/>
      <c r="TTT131"/>
      <c r="TTU131"/>
      <c r="TTV131"/>
      <c r="TTW131"/>
      <c r="TTX131"/>
      <c r="TTY131"/>
      <c r="TTZ131"/>
      <c r="TUA131"/>
      <c r="TUB131"/>
      <c r="TUC131"/>
      <c r="TUD131"/>
      <c r="TUE131"/>
      <c r="TUF131"/>
      <c r="TUG131"/>
      <c r="TUH131"/>
      <c r="TUI131"/>
      <c r="TUJ131"/>
      <c r="TUK131"/>
      <c r="TUL131"/>
      <c r="TUM131"/>
      <c r="TUN131"/>
      <c r="TUO131"/>
      <c r="TUP131"/>
      <c r="TUQ131"/>
      <c r="TUR131"/>
      <c r="TUS131"/>
      <c r="TUT131"/>
      <c r="TUU131"/>
      <c r="TUV131"/>
      <c r="TUW131"/>
      <c r="TUX131"/>
      <c r="TUY131"/>
      <c r="TUZ131"/>
      <c r="TVA131"/>
      <c r="TVB131"/>
      <c r="TVC131"/>
      <c r="TVD131"/>
      <c r="TVE131"/>
      <c r="TVF131"/>
      <c r="TVG131"/>
      <c r="TVH131"/>
      <c r="TVI131"/>
      <c r="TVJ131"/>
      <c r="TVK131"/>
      <c r="TVL131"/>
      <c r="TVM131"/>
      <c r="TVN131"/>
      <c r="TVO131"/>
      <c r="TVP131"/>
      <c r="TVQ131"/>
      <c r="TVR131"/>
      <c r="TVS131"/>
      <c r="TVT131"/>
      <c r="TVU131"/>
      <c r="TVV131"/>
      <c r="TVW131"/>
      <c r="TVX131"/>
      <c r="TVY131"/>
      <c r="TVZ131"/>
      <c r="TWA131"/>
      <c r="TWB131"/>
      <c r="TWC131"/>
      <c r="TWD131"/>
      <c r="TWE131"/>
      <c r="TWF131"/>
      <c r="TWG131"/>
      <c r="TWH131"/>
      <c r="TWI131"/>
      <c r="TWJ131"/>
      <c r="TWK131"/>
      <c r="TWL131"/>
      <c r="TWM131"/>
      <c r="TWN131"/>
      <c r="TWO131"/>
      <c r="TWP131"/>
      <c r="TWQ131"/>
      <c r="TWR131"/>
      <c r="TWS131"/>
      <c r="TWT131"/>
      <c r="TWU131"/>
      <c r="TWV131"/>
      <c r="TWW131"/>
      <c r="TWX131"/>
      <c r="TWY131"/>
      <c r="TWZ131"/>
      <c r="TXA131"/>
      <c r="TXB131"/>
      <c r="TXC131"/>
      <c r="TXD131"/>
      <c r="TXE131"/>
      <c r="TXF131"/>
      <c r="TXG131"/>
      <c r="TXH131"/>
      <c r="TXI131"/>
      <c r="TXJ131"/>
      <c r="TXK131"/>
      <c r="TXL131"/>
      <c r="TXM131"/>
      <c r="TXN131"/>
      <c r="TXO131"/>
      <c r="TXP131"/>
      <c r="TXQ131"/>
      <c r="TXR131"/>
      <c r="TXS131"/>
      <c r="TXT131"/>
      <c r="TXU131"/>
      <c r="TXV131"/>
      <c r="TXW131"/>
      <c r="TXX131"/>
      <c r="TXY131"/>
      <c r="TXZ131"/>
      <c r="TYA131"/>
      <c r="TYB131"/>
      <c r="TYC131"/>
      <c r="TYD131"/>
      <c r="TYE131"/>
      <c r="TYF131"/>
      <c r="TYG131"/>
      <c r="TYH131"/>
      <c r="TYI131"/>
      <c r="TYJ131"/>
      <c r="TYK131"/>
      <c r="TYL131"/>
      <c r="TYM131"/>
      <c r="TYN131"/>
      <c r="TYO131"/>
      <c r="TYP131"/>
      <c r="TYQ131"/>
      <c r="TYR131"/>
      <c r="TYS131"/>
      <c r="TYT131"/>
      <c r="TYU131"/>
      <c r="TYV131"/>
      <c r="TYW131"/>
      <c r="TYX131"/>
      <c r="TYY131"/>
      <c r="TYZ131"/>
      <c r="TZA131"/>
      <c r="TZB131"/>
      <c r="TZC131"/>
      <c r="TZD131"/>
      <c r="TZE131"/>
      <c r="TZF131"/>
      <c r="TZG131"/>
      <c r="TZH131"/>
      <c r="TZI131"/>
      <c r="TZJ131"/>
      <c r="TZK131"/>
      <c r="TZL131"/>
      <c r="TZM131"/>
      <c r="TZN131"/>
      <c r="TZO131"/>
      <c r="TZP131"/>
      <c r="TZQ131"/>
      <c r="TZR131"/>
      <c r="TZS131"/>
      <c r="TZT131"/>
      <c r="TZU131"/>
      <c r="TZV131"/>
      <c r="TZW131"/>
      <c r="TZX131"/>
      <c r="TZY131"/>
      <c r="TZZ131"/>
      <c r="UAA131"/>
      <c r="UAB131"/>
      <c r="UAC131"/>
      <c r="UAD131"/>
      <c r="UAE131"/>
      <c r="UAF131"/>
      <c r="UAG131"/>
      <c r="UAH131"/>
      <c r="UAI131"/>
      <c r="UAJ131"/>
      <c r="UAK131"/>
      <c r="UAL131"/>
      <c r="UAM131"/>
      <c r="UAN131"/>
      <c r="UAO131"/>
      <c r="UAP131"/>
      <c r="UAQ131"/>
      <c r="UAR131"/>
      <c r="UAS131"/>
      <c r="UAT131"/>
      <c r="UAU131"/>
      <c r="UAV131"/>
      <c r="UAW131"/>
      <c r="UAX131"/>
      <c r="UAY131"/>
      <c r="UAZ131"/>
      <c r="UBA131"/>
      <c r="UBB131"/>
      <c r="UBC131"/>
      <c r="UBD131"/>
      <c r="UBE131"/>
      <c r="UBF131"/>
      <c r="UBG131"/>
      <c r="UBH131"/>
      <c r="UBI131"/>
      <c r="UBJ131"/>
      <c r="UBK131"/>
      <c r="UBL131"/>
      <c r="UBM131"/>
      <c r="UBN131"/>
      <c r="UBO131"/>
      <c r="UBP131"/>
      <c r="UBQ131"/>
      <c r="UBR131"/>
      <c r="UBS131"/>
      <c r="UBT131"/>
      <c r="UBU131"/>
      <c r="UBV131"/>
      <c r="UBW131"/>
      <c r="UBX131"/>
      <c r="UBY131"/>
      <c r="UBZ131"/>
      <c r="UCA131"/>
      <c r="UCB131"/>
      <c r="UCC131"/>
      <c r="UCD131"/>
      <c r="UCE131"/>
      <c r="UCF131"/>
      <c r="UCG131"/>
      <c r="UCH131"/>
      <c r="UCI131"/>
      <c r="UCJ131"/>
      <c r="UCK131"/>
      <c r="UCL131"/>
      <c r="UCM131"/>
      <c r="UCN131"/>
      <c r="UCO131"/>
      <c r="UCP131"/>
      <c r="UCQ131"/>
      <c r="UCR131"/>
      <c r="UCS131"/>
      <c r="UCT131"/>
      <c r="UCU131"/>
      <c r="UCV131"/>
      <c r="UCW131"/>
      <c r="UCX131"/>
      <c r="UCY131"/>
      <c r="UCZ131"/>
      <c r="UDA131"/>
      <c r="UDB131"/>
      <c r="UDC131"/>
      <c r="UDD131"/>
      <c r="UDE131"/>
      <c r="UDF131"/>
      <c r="UDG131"/>
      <c r="UDH131"/>
      <c r="UDI131"/>
      <c r="UDJ131"/>
      <c r="UDK131"/>
      <c r="UDL131"/>
      <c r="UDM131"/>
      <c r="UDN131"/>
      <c r="UDO131"/>
      <c r="UDP131"/>
      <c r="UDQ131"/>
      <c r="UDR131"/>
      <c r="UDS131"/>
      <c r="UDT131"/>
      <c r="UDU131"/>
      <c r="UDV131"/>
      <c r="UDW131"/>
      <c r="UDX131"/>
      <c r="UDY131"/>
      <c r="UDZ131"/>
      <c r="UEA131"/>
      <c r="UEB131"/>
      <c r="UEC131"/>
      <c r="UED131"/>
      <c r="UEE131"/>
      <c r="UEF131"/>
      <c r="UEG131"/>
      <c r="UEH131"/>
      <c r="UEI131"/>
      <c r="UEJ131"/>
      <c r="UEK131"/>
      <c r="UEL131"/>
      <c r="UEM131"/>
      <c r="UEN131"/>
      <c r="UEO131"/>
      <c r="UEP131"/>
      <c r="UEQ131"/>
      <c r="UER131"/>
      <c r="UES131"/>
      <c r="UET131"/>
      <c r="UEU131"/>
      <c r="UEV131"/>
      <c r="UEW131"/>
      <c r="UEX131"/>
      <c r="UEY131"/>
      <c r="UEZ131"/>
      <c r="UFA131"/>
      <c r="UFB131"/>
      <c r="UFC131"/>
      <c r="UFD131"/>
      <c r="UFE131"/>
      <c r="UFF131"/>
      <c r="UFG131"/>
      <c r="UFH131"/>
      <c r="UFI131"/>
      <c r="UFJ131"/>
      <c r="UFK131"/>
      <c r="UFL131"/>
      <c r="UFM131"/>
      <c r="UFN131"/>
      <c r="UFO131"/>
      <c r="UFP131"/>
      <c r="UFQ131"/>
      <c r="UFR131"/>
      <c r="UFS131"/>
      <c r="UFT131"/>
      <c r="UFU131"/>
      <c r="UFV131"/>
      <c r="UFW131"/>
      <c r="UFX131"/>
      <c r="UFY131"/>
      <c r="UFZ131"/>
      <c r="UGA131"/>
      <c r="UGB131"/>
      <c r="UGC131"/>
      <c r="UGD131"/>
      <c r="UGE131"/>
      <c r="UGF131"/>
      <c r="UGG131"/>
      <c r="UGH131"/>
      <c r="UGI131"/>
      <c r="UGJ131"/>
      <c r="UGK131"/>
      <c r="UGL131"/>
      <c r="UGM131"/>
      <c r="UGN131"/>
      <c r="UGO131"/>
      <c r="UGP131"/>
      <c r="UGQ131"/>
      <c r="UGR131"/>
      <c r="UGS131"/>
      <c r="UGT131"/>
      <c r="UGU131"/>
      <c r="UGV131"/>
      <c r="UGW131"/>
      <c r="UGX131"/>
      <c r="UGY131"/>
      <c r="UGZ131"/>
      <c r="UHA131"/>
      <c r="UHB131"/>
      <c r="UHC131"/>
      <c r="UHD131"/>
      <c r="UHE131"/>
      <c r="UHF131"/>
      <c r="UHG131"/>
      <c r="UHH131"/>
      <c r="UHI131"/>
      <c r="UHJ131"/>
      <c r="UHK131"/>
      <c r="UHL131"/>
      <c r="UHM131"/>
      <c r="UHN131"/>
      <c r="UHO131"/>
      <c r="UHP131"/>
      <c r="UHQ131"/>
      <c r="UHR131"/>
      <c r="UHS131"/>
      <c r="UHT131"/>
      <c r="UHU131"/>
      <c r="UHV131"/>
      <c r="UHW131"/>
      <c r="UHX131"/>
      <c r="UHY131"/>
      <c r="UHZ131"/>
      <c r="UIA131"/>
      <c r="UIB131"/>
      <c r="UIC131"/>
      <c r="UID131"/>
      <c r="UIE131"/>
      <c r="UIF131"/>
      <c r="UIG131"/>
      <c r="UIH131"/>
      <c r="UII131"/>
      <c r="UIJ131"/>
      <c r="UIK131"/>
      <c r="UIL131"/>
      <c r="UIM131"/>
      <c r="UIN131"/>
      <c r="UIO131"/>
      <c r="UIP131"/>
      <c r="UIQ131"/>
      <c r="UIR131"/>
      <c r="UIS131"/>
      <c r="UIT131"/>
      <c r="UIU131"/>
      <c r="UIV131"/>
      <c r="UIW131"/>
      <c r="UIX131"/>
      <c r="UIY131"/>
      <c r="UIZ131"/>
      <c r="UJA131"/>
      <c r="UJB131"/>
      <c r="UJC131"/>
      <c r="UJD131"/>
      <c r="UJE131"/>
      <c r="UJF131"/>
      <c r="UJG131"/>
      <c r="UJH131"/>
      <c r="UJI131"/>
      <c r="UJJ131"/>
      <c r="UJK131"/>
      <c r="UJL131"/>
      <c r="UJM131"/>
      <c r="UJN131"/>
      <c r="UJO131"/>
      <c r="UJP131"/>
      <c r="UJQ131"/>
      <c r="UJR131"/>
      <c r="UJS131"/>
      <c r="UJT131"/>
      <c r="UJU131"/>
      <c r="UJV131"/>
      <c r="UJW131"/>
      <c r="UJX131"/>
      <c r="UJY131"/>
      <c r="UJZ131"/>
      <c r="UKA131"/>
      <c r="UKB131"/>
      <c r="UKC131"/>
      <c r="UKD131"/>
      <c r="UKE131"/>
      <c r="UKF131"/>
      <c r="UKG131"/>
      <c r="UKH131"/>
      <c r="UKI131"/>
      <c r="UKJ131"/>
      <c r="UKK131"/>
      <c r="UKL131"/>
      <c r="UKM131"/>
      <c r="UKN131"/>
      <c r="UKO131"/>
      <c r="UKP131"/>
      <c r="UKQ131"/>
      <c r="UKR131"/>
      <c r="UKS131"/>
      <c r="UKT131"/>
      <c r="UKU131"/>
      <c r="UKV131"/>
      <c r="UKW131"/>
      <c r="UKX131"/>
      <c r="UKY131"/>
      <c r="UKZ131"/>
      <c r="ULA131"/>
      <c r="ULB131"/>
      <c r="ULC131"/>
      <c r="ULD131"/>
      <c r="ULE131"/>
      <c r="ULF131"/>
      <c r="ULG131"/>
      <c r="ULH131"/>
      <c r="ULI131"/>
      <c r="ULJ131"/>
      <c r="ULK131"/>
      <c r="ULL131"/>
      <c r="ULM131"/>
      <c r="ULN131"/>
      <c r="ULO131"/>
      <c r="ULP131"/>
      <c r="ULQ131"/>
      <c r="ULR131"/>
      <c r="ULS131"/>
      <c r="ULT131"/>
      <c r="ULU131"/>
      <c r="ULV131"/>
      <c r="ULW131"/>
      <c r="ULX131"/>
      <c r="ULY131"/>
      <c r="ULZ131"/>
      <c r="UMA131"/>
      <c r="UMB131"/>
      <c r="UMC131"/>
      <c r="UMD131"/>
      <c r="UME131"/>
      <c r="UMF131"/>
      <c r="UMG131"/>
      <c r="UMH131"/>
      <c r="UMI131"/>
      <c r="UMJ131"/>
      <c r="UMK131"/>
      <c r="UML131"/>
      <c r="UMM131"/>
      <c r="UMN131"/>
      <c r="UMO131"/>
      <c r="UMP131"/>
      <c r="UMQ131"/>
      <c r="UMR131"/>
      <c r="UMS131"/>
      <c r="UMT131"/>
      <c r="UMU131"/>
      <c r="UMV131"/>
      <c r="UMW131"/>
      <c r="UMX131"/>
      <c r="UMY131"/>
      <c r="UMZ131"/>
      <c r="UNA131"/>
      <c r="UNB131"/>
      <c r="UNC131"/>
      <c r="UND131"/>
      <c r="UNE131"/>
      <c r="UNF131"/>
      <c r="UNG131"/>
      <c r="UNH131"/>
      <c r="UNI131"/>
      <c r="UNJ131"/>
      <c r="UNK131"/>
      <c r="UNL131"/>
      <c r="UNM131"/>
      <c r="UNN131"/>
      <c r="UNO131"/>
      <c r="UNP131"/>
      <c r="UNQ131"/>
      <c r="UNR131"/>
      <c r="UNS131"/>
      <c r="UNT131"/>
      <c r="UNU131"/>
      <c r="UNV131"/>
      <c r="UNW131"/>
      <c r="UNX131"/>
      <c r="UNY131"/>
      <c r="UNZ131"/>
      <c r="UOA131"/>
      <c r="UOB131"/>
      <c r="UOC131"/>
      <c r="UOD131"/>
      <c r="UOE131"/>
      <c r="UOF131"/>
      <c r="UOG131"/>
      <c r="UOH131"/>
      <c r="UOI131"/>
      <c r="UOJ131"/>
      <c r="UOK131"/>
      <c r="UOL131"/>
      <c r="UOM131"/>
      <c r="UON131"/>
      <c r="UOO131"/>
      <c r="UOP131"/>
      <c r="UOQ131"/>
      <c r="UOR131"/>
      <c r="UOS131"/>
      <c r="UOT131"/>
      <c r="UOU131"/>
      <c r="UOV131"/>
      <c r="UOW131"/>
      <c r="UOX131"/>
      <c r="UOY131"/>
      <c r="UOZ131"/>
      <c r="UPA131"/>
      <c r="UPB131"/>
      <c r="UPC131"/>
      <c r="UPD131"/>
      <c r="UPE131"/>
      <c r="UPF131"/>
      <c r="UPG131"/>
      <c r="UPH131"/>
      <c r="UPI131"/>
      <c r="UPJ131"/>
      <c r="UPK131"/>
      <c r="UPL131"/>
      <c r="UPM131"/>
      <c r="UPN131"/>
      <c r="UPO131"/>
      <c r="UPP131"/>
      <c r="UPQ131"/>
      <c r="UPR131"/>
      <c r="UPS131"/>
      <c r="UPT131"/>
      <c r="UPU131"/>
      <c r="UPV131"/>
      <c r="UPW131"/>
      <c r="UPX131"/>
      <c r="UPY131"/>
      <c r="UPZ131"/>
      <c r="UQA131"/>
      <c r="UQB131"/>
      <c r="UQC131"/>
      <c r="UQD131"/>
      <c r="UQE131"/>
      <c r="UQF131"/>
      <c r="UQG131"/>
      <c r="UQH131"/>
      <c r="UQI131"/>
      <c r="UQJ131"/>
      <c r="UQK131"/>
      <c r="UQL131"/>
      <c r="UQM131"/>
      <c r="UQN131"/>
      <c r="UQO131"/>
      <c r="UQP131"/>
      <c r="UQQ131"/>
      <c r="UQR131"/>
      <c r="UQS131"/>
      <c r="UQT131"/>
      <c r="UQU131"/>
      <c r="UQV131"/>
      <c r="UQW131"/>
      <c r="UQX131"/>
      <c r="UQY131"/>
      <c r="UQZ131"/>
      <c r="URA131"/>
      <c r="URB131"/>
      <c r="URC131"/>
      <c r="URD131"/>
      <c r="URE131"/>
      <c r="URF131"/>
      <c r="URG131"/>
      <c r="URH131"/>
      <c r="URI131"/>
      <c r="URJ131"/>
      <c r="URK131"/>
      <c r="URL131"/>
      <c r="URM131"/>
      <c r="URN131"/>
      <c r="URO131"/>
      <c r="URP131"/>
      <c r="URQ131"/>
      <c r="URR131"/>
      <c r="URS131"/>
      <c r="URT131"/>
      <c r="URU131"/>
      <c r="URV131"/>
      <c r="URW131"/>
      <c r="URX131"/>
      <c r="URY131"/>
      <c r="URZ131"/>
      <c r="USA131"/>
      <c r="USB131"/>
      <c r="USC131"/>
      <c r="USD131"/>
      <c r="USE131"/>
      <c r="USF131"/>
      <c r="USG131"/>
      <c r="USH131"/>
      <c r="USI131"/>
      <c r="USJ131"/>
      <c r="USK131"/>
      <c r="USL131"/>
      <c r="USM131"/>
      <c r="USN131"/>
      <c r="USO131"/>
      <c r="USP131"/>
      <c r="USQ131"/>
      <c r="USR131"/>
      <c r="USS131"/>
      <c r="UST131"/>
      <c r="USU131"/>
      <c r="USV131"/>
      <c r="USW131"/>
      <c r="USX131"/>
      <c r="USY131"/>
      <c r="USZ131"/>
      <c r="UTA131"/>
      <c r="UTB131"/>
      <c r="UTC131"/>
      <c r="UTD131"/>
      <c r="UTE131"/>
      <c r="UTF131"/>
      <c r="UTG131"/>
      <c r="UTH131"/>
      <c r="UTI131"/>
      <c r="UTJ131"/>
      <c r="UTK131"/>
      <c r="UTL131"/>
      <c r="UTM131"/>
      <c r="UTN131"/>
      <c r="UTO131"/>
      <c r="UTP131"/>
      <c r="UTQ131"/>
      <c r="UTR131"/>
      <c r="UTS131"/>
      <c r="UTT131"/>
      <c r="UTU131"/>
      <c r="UTV131"/>
      <c r="UTW131"/>
      <c r="UTX131"/>
      <c r="UTY131"/>
      <c r="UTZ131"/>
      <c r="UUA131"/>
      <c r="UUB131"/>
      <c r="UUC131"/>
      <c r="UUD131"/>
      <c r="UUE131"/>
      <c r="UUF131"/>
      <c r="UUG131"/>
      <c r="UUH131"/>
      <c r="UUI131"/>
      <c r="UUJ131"/>
      <c r="UUK131"/>
      <c r="UUL131"/>
      <c r="UUM131"/>
      <c r="UUN131"/>
      <c r="UUO131"/>
      <c r="UUP131"/>
      <c r="UUQ131"/>
      <c r="UUR131"/>
      <c r="UUS131"/>
      <c r="UUT131"/>
      <c r="UUU131"/>
      <c r="UUV131"/>
      <c r="UUW131"/>
      <c r="UUX131"/>
      <c r="UUY131"/>
      <c r="UUZ131"/>
      <c r="UVA131"/>
      <c r="UVB131"/>
      <c r="UVC131"/>
      <c r="UVD131"/>
      <c r="UVE131"/>
      <c r="UVF131"/>
      <c r="UVG131"/>
      <c r="UVH131"/>
      <c r="UVI131"/>
      <c r="UVJ131"/>
      <c r="UVK131"/>
      <c r="UVL131"/>
      <c r="UVM131"/>
      <c r="UVN131"/>
      <c r="UVO131"/>
      <c r="UVP131"/>
      <c r="UVQ131"/>
      <c r="UVR131"/>
      <c r="UVS131"/>
      <c r="UVT131"/>
      <c r="UVU131"/>
      <c r="UVV131"/>
      <c r="UVW131"/>
      <c r="UVX131"/>
      <c r="UVY131"/>
      <c r="UVZ131"/>
      <c r="UWA131"/>
      <c r="UWB131"/>
      <c r="UWC131"/>
      <c r="UWD131"/>
      <c r="UWE131"/>
      <c r="UWF131"/>
      <c r="UWG131"/>
      <c r="UWH131"/>
      <c r="UWI131"/>
      <c r="UWJ131"/>
      <c r="UWK131"/>
      <c r="UWL131"/>
      <c r="UWM131"/>
      <c r="UWN131"/>
      <c r="UWO131"/>
      <c r="UWP131"/>
      <c r="UWQ131"/>
      <c r="UWR131"/>
      <c r="UWS131"/>
      <c r="UWT131"/>
      <c r="UWU131"/>
      <c r="UWV131"/>
      <c r="UWW131"/>
      <c r="UWX131"/>
      <c r="UWY131"/>
      <c r="UWZ131"/>
      <c r="UXA131"/>
      <c r="UXB131"/>
      <c r="UXC131"/>
      <c r="UXD131"/>
      <c r="UXE131"/>
      <c r="UXF131"/>
      <c r="UXG131"/>
      <c r="UXH131"/>
      <c r="UXI131"/>
      <c r="UXJ131"/>
      <c r="UXK131"/>
      <c r="UXL131"/>
      <c r="UXM131"/>
      <c r="UXN131"/>
      <c r="UXO131"/>
      <c r="UXP131"/>
      <c r="UXQ131"/>
      <c r="UXR131"/>
      <c r="UXS131"/>
      <c r="UXT131"/>
      <c r="UXU131"/>
      <c r="UXV131"/>
      <c r="UXW131"/>
      <c r="UXX131"/>
      <c r="UXY131"/>
      <c r="UXZ131"/>
      <c r="UYA131"/>
      <c r="UYB131"/>
      <c r="UYC131"/>
      <c r="UYD131"/>
      <c r="UYE131"/>
      <c r="UYF131"/>
      <c r="UYG131"/>
      <c r="UYH131"/>
      <c r="UYI131"/>
      <c r="UYJ131"/>
      <c r="UYK131"/>
      <c r="UYL131"/>
      <c r="UYM131"/>
      <c r="UYN131"/>
      <c r="UYO131"/>
      <c r="UYP131"/>
      <c r="UYQ131"/>
      <c r="UYR131"/>
      <c r="UYS131"/>
      <c r="UYT131"/>
      <c r="UYU131"/>
      <c r="UYV131"/>
      <c r="UYW131"/>
      <c r="UYX131"/>
      <c r="UYY131"/>
      <c r="UYZ131"/>
      <c r="UZA131"/>
      <c r="UZB131"/>
      <c r="UZC131"/>
      <c r="UZD131"/>
      <c r="UZE131"/>
      <c r="UZF131"/>
      <c r="UZG131"/>
      <c r="UZH131"/>
      <c r="UZI131"/>
      <c r="UZJ131"/>
      <c r="UZK131"/>
      <c r="UZL131"/>
      <c r="UZM131"/>
      <c r="UZN131"/>
      <c r="UZO131"/>
      <c r="UZP131"/>
      <c r="UZQ131"/>
      <c r="UZR131"/>
      <c r="UZS131"/>
      <c r="UZT131"/>
      <c r="UZU131"/>
      <c r="UZV131"/>
      <c r="UZW131"/>
      <c r="UZX131"/>
      <c r="UZY131"/>
      <c r="UZZ131"/>
      <c r="VAA131"/>
      <c r="VAB131"/>
      <c r="VAC131"/>
      <c r="VAD131"/>
      <c r="VAE131"/>
      <c r="VAF131"/>
      <c r="VAG131"/>
      <c r="VAH131"/>
      <c r="VAI131"/>
      <c r="VAJ131"/>
      <c r="VAK131"/>
      <c r="VAL131"/>
      <c r="VAM131"/>
      <c r="VAN131"/>
      <c r="VAO131"/>
      <c r="VAP131"/>
      <c r="VAQ131"/>
      <c r="VAR131"/>
      <c r="VAS131"/>
      <c r="VAT131"/>
      <c r="VAU131"/>
      <c r="VAV131"/>
      <c r="VAW131"/>
      <c r="VAX131"/>
      <c r="VAY131"/>
      <c r="VAZ131"/>
      <c r="VBA131"/>
      <c r="VBB131"/>
      <c r="VBC131"/>
      <c r="VBD131"/>
      <c r="VBE131"/>
      <c r="VBF131"/>
      <c r="VBG131"/>
      <c r="VBH131"/>
      <c r="VBI131"/>
      <c r="VBJ131"/>
      <c r="VBK131"/>
      <c r="VBL131"/>
      <c r="VBM131"/>
      <c r="VBN131"/>
      <c r="VBO131"/>
      <c r="VBP131"/>
      <c r="VBQ131"/>
      <c r="VBR131"/>
      <c r="VBS131"/>
      <c r="VBT131"/>
      <c r="VBU131"/>
      <c r="VBV131"/>
      <c r="VBW131"/>
      <c r="VBX131"/>
      <c r="VBY131"/>
      <c r="VBZ131"/>
      <c r="VCA131"/>
      <c r="VCB131"/>
      <c r="VCC131"/>
      <c r="VCD131"/>
      <c r="VCE131"/>
      <c r="VCF131"/>
      <c r="VCG131"/>
      <c r="VCH131"/>
      <c r="VCI131"/>
      <c r="VCJ131"/>
      <c r="VCK131"/>
      <c r="VCL131"/>
      <c r="VCM131"/>
      <c r="VCN131"/>
      <c r="VCO131"/>
      <c r="VCP131"/>
      <c r="VCQ131"/>
      <c r="VCR131"/>
      <c r="VCS131"/>
      <c r="VCT131"/>
      <c r="VCU131"/>
      <c r="VCV131"/>
      <c r="VCW131"/>
      <c r="VCX131"/>
      <c r="VCY131"/>
      <c r="VCZ131"/>
      <c r="VDA131"/>
      <c r="VDB131"/>
      <c r="VDC131"/>
      <c r="VDD131"/>
      <c r="VDE131"/>
      <c r="VDF131"/>
      <c r="VDG131"/>
      <c r="VDH131"/>
      <c r="VDI131"/>
      <c r="VDJ131"/>
      <c r="VDK131"/>
      <c r="VDL131"/>
      <c r="VDM131"/>
      <c r="VDN131"/>
      <c r="VDO131"/>
      <c r="VDP131"/>
      <c r="VDQ131"/>
      <c r="VDR131"/>
      <c r="VDS131"/>
      <c r="VDT131"/>
      <c r="VDU131"/>
      <c r="VDV131"/>
      <c r="VDW131"/>
      <c r="VDX131"/>
      <c r="VDY131"/>
      <c r="VDZ131"/>
      <c r="VEA131"/>
      <c r="VEB131"/>
      <c r="VEC131"/>
      <c r="VED131"/>
      <c r="VEE131"/>
      <c r="VEF131"/>
      <c r="VEG131"/>
      <c r="VEH131"/>
      <c r="VEI131"/>
      <c r="VEJ131"/>
      <c r="VEK131"/>
      <c r="VEL131"/>
      <c r="VEM131"/>
      <c r="VEN131"/>
      <c r="VEO131"/>
      <c r="VEP131"/>
      <c r="VEQ131"/>
      <c r="VER131"/>
      <c r="VES131"/>
      <c r="VET131"/>
      <c r="VEU131"/>
      <c r="VEV131"/>
      <c r="VEW131"/>
      <c r="VEX131"/>
      <c r="VEY131"/>
      <c r="VEZ131"/>
      <c r="VFA131"/>
      <c r="VFB131"/>
      <c r="VFC131"/>
      <c r="VFD131"/>
      <c r="VFE131"/>
      <c r="VFF131"/>
      <c r="VFG131"/>
      <c r="VFH131"/>
      <c r="VFI131"/>
      <c r="VFJ131"/>
      <c r="VFK131"/>
      <c r="VFL131"/>
      <c r="VFM131"/>
      <c r="VFN131"/>
      <c r="VFO131"/>
      <c r="VFP131"/>
      <c r="VFQ131"/>
      <c r="VFR131"/>
      <c r="VFS131"/>
      <c r="VFT131"/>
      <c r="VFU131"/>
      <c r="VFV131"/>
      <c r="VFW131"/>
      <c r="VFX131"/>
      <c r="VFY131"/>
      <c r="VFZ131"/>
      <c r="VGA131"/>
      <c r="VGB131"/>
      <c r="VGC131"/>
      <c r="VGD131"/>
      <c r="VGE131"/>
      <c r="VGF131"/>
      <c r="VGG131"/>
      <c r="VGH131"/>
      <c r="VGI131"/>
      <c r="VGJ131"/>
      <c r="VGK131"/>
      <c r="VGL131"/>
      <c r="VGM131"/>
      <c r="VGN131"/>
      <c r="VGO131"/>
      <c r="VGP131"/>
      <c r="VGQ131"/>
      <c r="VGR131"/>
      <c r="VGS131"/>
      <c r="VGT131"/>
      <c r="VGU131"/>
      <c r="VGV131"/>
      <c r="VGW131"/>
      <c r="VGX131"/>
      <c r="VGY131"/>
      <c r="VGZ131"/>
      <c r="VHA131"/>
      <c r="VHB131"/>
      <c r="VHC131"/>
      <c r="VHD131"/>
      <c r="VHE131"/>
      <c r="VHF131"/>
      <c r="VHG131"/>
      <c r="VHH131"/>
      <c r="VHI131"/>
      <c r="VHJ131"/>
      <c r="VHK131"/>
      <c r="VHL131"/>
      <c r="VHM131"/>
      <c r="VHN131"/>
      <c r="VHO131"/>
      <c r="VHP131"/>
      <c r="VHQ131"/>
      <c r="VHR131"/>
      <c r="VHS131"/>
      <c r="VHT131"/>
      <c r="VHU131"/>
      <c r="VHV131"/>
      <c r="VHW131"/>
      <c r="VHX131"/>
      <c r="VHY131"/>
      <c r="VHZ131"/>
      <c r="VIA131"/>
      <c r="VIB131"/>
      <c r="VIC131"/>
      <c r="VID131"/>
      <c r="VIE131"/>
      <c r="VIF131"/>
      <c r="VIG131"/>
      <c r="VIH131"/>
      <c r="VII131"/>
      <c r="VIJ131"/>
      <c r="VIK131"/>
      <c r="VIL131"/>
      <c r="VIM131"/>
      <c r="VIN131"/>
      <c r="VIO131"/>
      <c r="VIP131"/>
      <c r="VIQ131"/>
      <c r="VIR131"/>
      <c r="VIS131"/>
      <c r="VIT131"/>
      <c r="VIU131"/>
      <c r="VIV131"/>
      <c r="VIW131"/>
      <c r="VIX131"/>
      <c r="VIY131"/>
      <c r="VIZ131"/>
      <c r="VJA131"/>
      <c r="VJB131"/>
      <c r="VJC131"/>
      <c r="VJD131"/>
      <c r="VJE131"/>
      <c r="VJF131"/>
      <c r="VJG131"/>
      <c r="VJH131"/>
      <c r="VJI131"/>
      <c r="VJJ131"/>
      <c r="VJK131"/>
      <c r="VJL131"/>
      <c r="VJM131"/>
      <c r="VJN131"/>
      <c r="VJO131"/>
      <c r="VJP131"/>
      <c r="VJQ131"/>
      <c r="VJR131"/>
      <c r="VJS131"/>
      <c r="VJT131"/>
      <c r="VJU131"/>
      <c r="VJV131"/>
      <c r="VJW131"/>
      <c r="VJX131"/>
      <c r="VJY131"/>
      <c r="VJZ131"/>
      <c r="VKA131"/>
      <c r="VKB131"/>
      <c r="VKC131"/>
      <c r="VKD131"/>
      <c r="VKE131"/>
      <c r="VKF131"/>
      <c r="VKG131"/>
      <c r="VKH131"/>
      <c r="VKI131"/>
      <c r="VKJ131"/>
      <c r="VKK131"/>
      <c r="VKL131"/>
      <c r="VKM131"/>
      <c r="VKN131"/>
      <c r="VKO131"/>
      <c r="VKP131"/>
      <c r="VKQ131"/>
      <c r="VKR131"/>
      <c r="VKS131"/>
      <c r="VKT131"/>
      <c r="VKU131"/>
      <c r="VKV131"/>
      <c r="VKW131"/>
      <c r="VKX131"/>
      <c r="VKY131"/>
      <c r="VKZ131"/>
      <c r="VLA131"/>
      <c r="VLB131"/>
      <c r="VLC131"/>
      <c r="VLD131"/>
      <c r="VLE131"/>
      <c r="VLF131"/>
      <c r="VLG131"/>
      <c r="VLH131"/>
      <c r="VLI131"/>
      <c r="VLJ131"/>
      <c r="VLK131"/>
      <c r="VLL131"/>
      <c r="VLM131"/>
      <c r="VLN131"/>
      <c r="VLO131"/>
      <c r="VLP131"/>
      <c r="VLQ131"/>
      <c r="VLR131"/>
      <c r="VLS131"/>
      <c r="VLT131"/>
      <c r="VLU131"/>
      <c r="VLV131"/>
      <c r="VLW131"/>
      <c r="VLX131"/>
      <c r="VLY131"/>
      <c r="VLZ131"/>
      <c r="VMA131"/>
      <c r="VMB131"/>
      <c r="VMC131"/>
      <c r="VMD131"/>
      <c r="VME131"/>
      <c r="VMF131"/>
      <c r="VMG131"/>
      <c r="VMH131"/>
      <c r="VMI131"/>
      <c r="VMJ131"/>
      <c r="VMK131"/>
      <c r="VML131"/>
      <c r="VMM131"/>
      <c r="VMN131"/>
      <c r="VMO131"/>
      <c r="VMP131"/>
      <c r="VMQ131"/>
      <c r="VMR131"/>
      <c r="VMS131"/>
      <c r="VMT131"/>
      <c r="VMU131"/>
      <c r="VMV131"/>
      <c r="VMW131"/>
      <c r="VMX131"/>
      <c r="VMY131"/>
      <c r="VMZ131"/>
      <c r="VNA131"/>
      <c r="VNB131"/>
      <c r="VNC131"/>
      <c r="VND131"/>
      <c r="VNE131"/>
      <c r="VNF131"/>
      <c r="VNG131"/>
      <c r="VNH131"/>
      <c r="VNI131"/>
      <c r="VNJ131"/>
      <c r="VNK131"/>
      <c r="VNL131"/>
      <c r="VNM131"/>
      <c r="VNN131"/>
      <c r="VNO131"/>
      <c r="VNP131"/>
      <c r="VNQ131"/>
      <c r="VNR131"/>
      <c r="VNS131"/>
      <c r="VNT131"/>
      <c r="VNU131"/>
      <c r="VNV131"/>
      <c r="VNW131"/>
      <c r="VNX131"/>
      <c r="VNY131"/>
      <c r="VNZ131"/>
      <c r="VOA131"/>
      <c r="VOB131"/>
      <c r="VOC131"/>
      <c r="VOD131"/>
      <c r="VOE131"/>
      <c r="VOF131"/>
      <c r="VOG131"/>
      <c r="VOH131"/>
      <c r="VOI131"/>
      <c r="VOJ131"/>
      <c r="VOK131"/>
      <c r="VOL131"/>
      <c r="VOM131"/>
      <c r="VON131"/>
      <c r="VOO131"/>
      <c r="VOP131"/>
      <c r="VOQ131"/>
      <c r="VOR131"/>
      <c r="VOS131"/>
      <c r="VOT131"/>
      <c r="VOU131"/>
      <c r="VOV131"/>
      <c r="VOW131"/>
      <c r="VOX131"/>
      <c r="VOY131"/>
      <c r="VOZ131"/>
      <c r="VPA131"/>
      <c r="VPB131"/>
      <c r="VPC131"/>
      <c r="VPD131"/>
      <c r="VPE131"/>
      <c r="VPF131"/>
      <c r="VPG131"/>
      <c r="VPH131"/>
      <c r="VPI131"/>
      <c r="VPJ131"/>
      <c r="VPK131"/>
      <c r="VPL131"/>
      <c r="VPM131"/>
      <c r="VPN131"/>
      <c r="VPO131"/>
      <c r="VPP131"/>
      <c r="VPQ131"/>
      <c r="VPR131"/>
      <c r="VPS131"/>
      <c r="VPT131"/>
      <c r="VPU131"/>
      <c r="VPV131"/>
      <c r="VPW131"/>
      <c r="VPX131"/>
      <c r="VPY131"/>
      <c r="VPZ131"/>
      <c r="VQA131"/>
      <c r="VQB131"/>
      <c r="VQC131"/>
      <c r="VQD131"/>
      <c r="VQE131"/>
      <c r="VQF131"/>
      <c r="VQG131"/>
      <c r="VQH131"/>
      <c r="VQI131"/>
      <c r="VQJ131"/>
      <c r="VQK131"/>
      <c r="VQL131"/>
      <c r="VQM131"/>
      <c r="VQN131"/>
      <c r="VQO131"/>
      <c r="VQP131"/>
      <c r="VQQ131"/>
      <c r="VQR131"/>
      <c r="VQS131"/>
      <c r="VQT131"/>
      <c r="VQU131"/>
      <c r="VQV131"/>
      <c r="VQW131"/>
      <c r="VQX131"/>
      <c r="VQY131"/>
      <c r="VQZ131"/>
      <c r="VRA131"/>
      <c r="VRB131"/>
      <c r="VRC131"/>
      <c r="VRD131"/>
      <c r="VRE131"/>
      <c r="VRF131"/>
      <c r="VRG131"/>
      <c r="VRH131"/>
      <c r="VRI131"/>
      <c r="VRJ131"/>
      <c r="VRK131"/>
      <c r="VRL131"/>
      <c r="VRM131"/>
      <c r="VRN131"/>
      <c r="VRO131"/>
      <c r="VRP131"/>
      <c r="VRQ131"/>
      <c r="VRR131"/>
      <c r="VRS131"/>
      <c r="VRT131"/>
      <c r="VRU131"/>
      <c r="VRV131"/>
      <c r="VRW131"/>
      <c r="VRX131"/>
      <c r="VRY131"/>
      <c r="VRZ131"/>
      <c r="VSA131"/>
      <c r="VSB131"/>
      <c r="VSC131"/>
      <c r="VSD131"/>
      <c r="VSE131"/>
      <c r="VSF131"/>
      <c r="VSG131"/>
      <c r="VSH131"/>
      <c r="VSI131"/>
      <c r="VSJ131"/>
      <c r="VSK131"/>
      <c r="VSL131"/>
      <c r="VSM131"/>
      <c r="VSN131"/>
      <c r="VSO131"/>
      <c r="VSP131"/>
      <c r="VSQ131"/>
      <c r="VSR131"/>
      <c r="VSS131"/>
      <c r="VST131"/>
      <c r="VSU131"/>
      <c r="VSV131"/>
      <c r="VSW131"/>
      <c r="VSX131"/>
      <c r="VSY131"/>
      <c r="VSZ131"/>
      <c r="VTA131"/>
      <c r="VTB131"/>
      <c r="VTC131"/>
      <c r="VTD131"/>
      <c r="VTE131"/>
      <c r="VTF131"/>
      <c r="VTG131"/>
      <c r="VTH131"/>
      <c r="VTI131"/>
      <c r="VTJ131"/>
      <c r="VTK131"/>
      <c r="VTL131"/>
      <c r="VTM131"/>
      <c r="VTN131"/>
      <c r="VTO131"/>
      <c r="VTP131"/>
      <c r="VTQ131"/>
      <c r="VTR131"/>
      <c r="VTS131"/>
      <c r="VTT131"/>
      <c r="VTU131"/>
      <c r="VTV131"/>
      <c r="VTW131"/>
      <c r="VTX131"/>
      <c r="VTY131"/>
      <c r="VTZ131"/>
      <c r="VUA131"/>
      <c r="VUB131"/>
      <c r="VUC131"/>
      <c r="VUD131"/>
      <c r="VUE131"/>
      <c r="VUF131"/>
      <c r="VUG131"/>
      <c r="VUH131"/>
      <c r="VUI131"/>
      <c r="VUJ131"/>
      <c r="VUK131"/>
      <c r="VUL131"/>
      <c r="VUM131"/>
      <c r="VUN131"/>
      <c r="VUO131"/>
      <c r="VUP131"/>
      <c r="VUQ131"/>
      <c r="VUR131"/>
      <c r="VUS131"/>
      <c r="VUT131"/>
      <c r="VUU131"/>
      <c r="VUV131"/>
      <c r="VUW131"/>
      <c r="VUX131"/>
      <c r="VUY131"/>
      <c r="VUZ131"/>
      <c r="VVA131"/>
      <c r="VVB131"/>
      <c r="VVC131"/>
      <c r="VVD131"/>
      <c r="VVE131"/>
      <c r="VVF131"/>
      <c r="VVG131"/>
      <c r="VVH131"/>
      <c r="VVI131"/>
      <c r="VVJ131"/>
      <c r="VVK131"/>
      <c r="VVL131"/>
      <c r="VVM131"/>
      <c r="VVN131"/>
      <c r="VVO131"/>
      <c r="VVP131"/>
      <c r="VVQ131"/>
      <c r="VVR131"/>
      <c r="VVS131"/>
      <c r="VVT131"/>
      <c r="VVU131"/>
      <c r="VVV131"/>
      <c r="VVW131"/>
      <c r="VVX131"/>
      <c r="VVY131"/>
      <c r="VVZ131"/>
      <c r="VWA131"/>
      <c r="VWB131"/>
      <c r="VWC131"/>
      <c r="VWD131"/>
      <c r="VWE131"/>
      <c r="VWF131"/>
      <c r="VWG131"/>
      <c r="VWH131"/>
      <c r="VWI131"/>
      <c r="VWJ131"/>
      <c r="VWK131"/>
      <c r="VWL131"/>
      <c r="VWM131"/>
      <c r="VWN131"/>
      <c r="VWO131"/>
      <c r="VWP131"/>
      <c r="VWQ131"/>
      <c r="VWR131"/>
      <c r="VWS131"/>
      <c r="VWT131"/>
      <c r="VWU131"/>
      <c r="VWV131"/>
      <c r="VWW131"/>
      <c r="VWX131"/>
      <c r="VWY131"/>
      <c r="VWZ131"/>
      <c r="VXA131"/>
      <c r="VXB131"/>
      <c r="VXC131"/>
      <c r="VXD131"/>
      <c r="VXE131"/>
      <c r="VXF131"/>
      <c r="VXG131"/>
      <c r="VXH131"/>
      <c r="VXI131"/>
      <c r="VXJ131"/>
      <c r="VXK131"/>
      <c r="VXL131"/>
      <c r="VXM131"/>
      <c r="VXN131"/>
      <c r="VXO131"/>
      <c r="VXP131"/>
      <c r="VXQ131"/>
      <c r="VXR131"/>
      <c r="VXS131"/>
      <c r="VXT131"/>
      <c r="VXU131"/>
      <c r="VXV131"/>
      <c r="VXW131"/>
      <c r="VXX131"/>
      <c r="VXY131"/>
      <c r="VXZ131"/>
      <c r="VYA131"/>
      <c r="VYB131"/>
      <c r="VYC131"/>
      <c r="VYD131"/>
      <c r="VYE131"/>
      <c r="VYF131"/>
      <c r="VYG131"/>
      <c r="VYH131"/>
      <c r="VYI131"/>
      <c r="VYJ131"/>
      <c r="VYK131"/>
      <c r="VYL131"/>
      <c r="VYM131"/>
      <c r="VYN131"/>
      <c r="VYO131"/>
      <c r="VYP131"/>
      <c r="VYQ131"/>
      <c r="VYR131"/>
      <c r="VYS131"/>
      <c r="VYT131"/>
      <c r="VYU131"/>
      <c r="VYV131"/>
      <c r="VYW131"/>
      <c r="VYX131"/>
      <c r="VYY131"/>
      <c r="VYZ131"/>
      <c r="VZA131"/>
      <c r="VZB131"/>
      <c r="VZC131"/>
      <c r="VZD131"/>
      <c r="VZE131"/>
      <c r="VZF131"/>
      <c r="VZG131"/>
      <c r="VZH131"/>
      <c r="VZI131"/>
      <c r="VZJ131"/>
      <c r="VZK131"/>
      <c r="VZL131"/>
      <c r="VZM131"/>
      <c r="VZN131"/>
      <c r="VZO131"/>
      <c r="VZP131"/>
      <c r="VZQ131"/>
      <c r="VZR131"/>
      <c r="VZS131"/>
      <c r="VZT131"/>
      <c r="VZU131"/>
      <c r="VZV131"/>
      <c r="VZW131"/>
      <c r="VZX131"/>
      <c r="VZY131"/>
      <c r="VZZ131"/>
      <c r="WAA131"/>
      <c r="WAB131"/>
      <c r="WAC131"/>
      <c r="WAD131"/>
      <c r="WAE131"/>
      <c r="WAF131"/>
      <c r="WAG131"/>
      <c r="WAH131"/>
      <c r="WAI131"/>
      <c r="WAJ131"/>
      <c r="WAK131"/>
      <c r="WAL131"/>
      <c r="WAM131"/>
      <c r="WAN131"/>
      <c r="WAO131"/>
      <c r="WAP131"/>
      <c r="WAQ131"/>
      <c r="WAR131"/>
      <c r="WAS131"/>
      <c r="WAT131"/>
      <c r="WAU131"/>
      <c r="WAV131"/>
      <c r="WAW131"/>
      <c r="WAX131"/>
      <c r="WAY131"/>
      <c r="WAZ131"/>
      <c r="WBA131"/>
      <c r="WBB131"/>
      <c r="WBC131"/>
      <c r="WBD131"/>
      <c r="WBE131"/>
      <c r="WBF131"/>
      <c r="WBG131"/>
      <c r="WBH131"/>
      <c r="WBI131"/>
      <c r="WBJ131"/>
      <c r="WBK131"/>
      <c r="WBL131"/>
      <c r="WBM131"/>
      <c r="WBN131"/>
      <c r="WBO131"/>
      <c r="WBP131"/>
      <c r="WBQ131"/>
      <c r="WBR131"/>
      <c r="WBS131"/>
      <c r="WBT131"/>
      <c r="WBU131"/>
      <c r="WBV131"/>
      <c r="WBW131"/>
      <c r="WBX131"/>
      <c r="WBY131"/>
      <c r="WBZ131"/>
      <c r="WCA131"/>
      <c r="WCB131"/>
      <c r="WCC131"/>
      <c r="WCD131"/>
      <c r="WCE131"/>
      <c r="WCF131"/>
      <c r="WCG131"/>
      <c r="WCH131"/>
      <c r="WCI131"/>
      <c r="WCJ131"/>
      <c r="WCK131"/>
      <c r="WCL131"/>
      <c r="WCM131"/>
      <c r="WCN131"/>
      <c r="WCO131"/>
      <c r="WCP131"/>
      <c r="WCQ131"/>
      <c r="WCR131"/>
      <c r="WCS131"/>
      <c r="WCT131"/>
      <c r="WCU131"/>
      <c r="WCV131"/>
      <c r="WCW131"/>
      <c r="WCX131"/>
      <c r="WCY131"/>
      <c r="WCZ131"/>
      <c r="WDA131"/>
      <c r="WDB131"/>
      <c r="WDC131"/>
      <c r="WDD131"/>
      <c r="WDE131"/>
      <c r="WDF131"/>
      <c r="WDG131"/>
      <c r="WDH131"/>
      <c r="WDI131"/>
      <c r="WDJ131"/>
      <c r="WDK131"/>
      <c r="WDL131"/>
      <c r="WDM131"/>
      <c r="WDN131"/>
      <c r="WDO131"/>
      <c r="WDP131"/>
      <c r="WDQ131"/>
      <c r="WDR131"/>
      <c r="WDS131"/>
      <c r="WDT131"/>
      <c r="WDU131"/>
      <c r="WDV131"/>
      <c r="WDW131"/>
      <c r="WDX131"/>
      <c r="WDY131"/>
      <c r="WDZ131"/>
      <c r="WEA131"/>
      <c r="WEB131"/>
      <c r="WEC131"/>
      <c r="WED131"/>
      <c r="WEE131"/>
      <c r="WEF131"/>
      <c r="WEG131"/>
      <c r="WEH131"/>
      <c r="WEI131"/>
      <c r="WEJ131"/>
      <c r="WEK131"/>
      <c r="WEL131"/>
      <c r="WEM131"/>
      <c r="WEN131"/>
      <c r="WEO131"/>
      <c r="WEP131"/>
      <c r="WEQ131"/>
      <c r="WER131"/>
      <c r="WES131"/>
      <c r="WET131"/>
      <c r="WEU131"/>
      <c r="WEV131"/>
      <c r="WEW131"/>
      <c r="WEX131"/>
      <c r="WEY131"/>
      <c r="WEZ131"/>
      <c r="WFA131"/>
      <c r="WFB131"/>
      <c r="WFC131"/>
      <c r="WFD131"/>
      <c r="WFE131"/>
      <c r="WFF131"/>
      <c r="WFG131"/>
      <c r="WFH131"/>
      <c r="WFI131"/>
      <c r="WFJ131"/>
      <c r="WFK131"/>
      <c r="WFL131"/>
      <c r="WFM131"/>
      <c r="WFN131"/>
      <c r="WFO131"/>
      <c r="WFP131"/>
      <c r="WFQ131"/>
      <c r="WFR131"/>
      <c r="WFS131"/>
      <c r="WFT131"/>
      <c r="WFU131"/>
      <c r="WFV131"/>
      <c r="WFW131"/>
      <c r="WFX131"/>
      <c r="WFY131"/>
      <c r="WFZ131"/>
      <c r="WGA131"/>
      <c r="WGB131"/>
      <c r="WGC131"/>
      <c r="WGD131"/>
      <c r="WGE131"/>
      <c r="WGF131"/>
      <c r="WGG131"/>
      <c r="WGH131"/>
      <c r="WGI131"/>
      <c r="WGJ131"/>
      <c r="WGK131"/>
      <c r="WGL131"/>
      <c r="WGM131"/>
      <c r="WGN131"/>
      <c r="WGO131"/>
      <c r="WGP131"/>
      <c r="WGQ131"/>
      <c r="WGR131"/>
      <c r="WGS131"/>
      <c r="WGT131"/>
      <c r="WGU131"/>
      <c r="WGV131"/>
      <c r="WGW131"/>
      <c r="WGX131"/>
      <c r="WGY131"/>
      <c r="WGZ131"/>
      <c r="WHA131"/>
      <c r="WHB131"/>
      <c r="WHC131"/>
      <c r="WHD131"/>
      <c r="WHE131"/>
      <c r="WHF131"/>
      <c r="WHG131"/>
      <c r="WHH131"/>
      <c r="WHI131"/>
      <c r="WHJ131"/>
      <c r="WHK131"/>
      <c r="WHL131"/>
      <c r="WHM131"/>
      <c r="WHN131"/>
      <c r="WHO131"/>
      <c r="WHP131"/>
      <c r="WHQ131"/>
      <c r="WHR131"/>
      <c r="WHS131"/>
      <c r="WHT131"/>
      <c r="WHU131"/>
      <c r="WHV131"/>
      <c r="WHW131"/>
      <c r="WHX131"/>
      <c r="WHY131"/>
      <c r="WHZ131"/>
      <c r="WIA131"/>
      <c r="WIB131"/>
      <c r="WIC131"/>
      <c r="WID131"/>
      <c r="WIE131"/>
      <c r="WIF131"/>
      <c r="WIG131"/>
      <c r="WIH131"/>
      <c r="WII131"/>
      <c r="WIJ131"/>
      <c r="WIK131"/>
      <c r="WIL131"/>
      <c r="WIM131"/>
      <c r="WIN131"/>
      <c r="WIO131"/>
      <c r="WIP131"/>
      <c r="WIQ131"/>
      <c r="WIR131"/>
      <c r="WIS131"/>
      <c r="WIT131"/>
      <c r="WIU131"/>
      <c r="WIV131"/>
      <c r="WIW131"/>
      <c r="WIX131"/>
      <c r="WIY131"/>
      <c r="WIZ131"/>
      <c r="WJA131"/>
      <c r="WJB131"/>
      <c r="WJC131"/>
      <c r="WJD131"/>
      <c r="WJE131"/>
      <c r="WJF131"/>
      <c r="WJG131"/>
      <c r="WJH131"/>
      <c r="WJI131"/>
      <c r="WJJ131"/>
      <c r="WJK131"/>
      <c r="WJL131"/>
      <c r="WJM131"/>
      <c r="WJN131"/>
      <c r="WJO131"/>
      <c r="WJP131"/>
      <c r="WJQ131"/>
      <c r="WJR131"/>
      <c r="WJS131"/>
      <c r="WJT131"/>
      <c r="WJU131"/>
      <c r="WJV131"/>
      <c r="WJW131"/>
      <c r="WJX131"/>
      <c r="WJY131"/>
      <c r="WJZ131"/>
      <c r="WKA131"/>
      <c r="WKB131"/>
      <c r="WKC131"/>
      <c r="WKD131"/>
      <c r="WKE131"/>
      <c r="WKF131"/>
      <c r="WKG131"/>
      <c r="WKH131"/>
      <c r="WKI131"/>
      <c r="WKJ131"/>
      <c r="WKK131"/>
      <c r="WKL131"/>
      <c r="WKM131"/>
      <c r="WKN131"/>
      <c r="WKO131"/>
      <c r="WKP131"/>
      <c r="WKQ131"/>
      <c r="WKR131"/>
      <c r="WKS131"/>
      <c r="WKT131"/>
      <c r="WKU131"/>
      <c r="WKV131"/>
      <c r="WKW131"/>
      <c r="WKX131"/>
      <c r="WKY131"/>
      <c r="WKZ131"/>
      <c r="WLA131"/>
      <c r="WLB131"/>
      <c r="WLC131"/>
      <c r="WLD131"/>
      <c r="WLE131"/>
      <c r="WLF131"/>
      <c r="WLG131"/>
      <c r="WLH131"/>
      <c r="WLI131"/>
      <c r="WLJ131"/>
      <c r="WLK131"/>
      <c r="WLL131"/>
      <c r="WLM131"/>
      <c r="WLN131"/>
      <c r="WLO131"/>
      <c r="WLP131"/>
      <c r="WLQ131"/>
      <c r="WLR131"/>
      <c r="WLS131"/>
      <c r="WLT131"/>
      <c r="WLU131"/>
      <c r="WLV131"/>
      <c r="WLW131"/>
      <c r="WLX131"/>
      <c r="WLY131"/>
      <c r="WLZ131"/>
      <c r="WMA131"/>
      <c r="WMB131"/>
      <c r="WMC131"/>
      <c r="WMD131"/>
      <c r="WME131"/>
      <c r="WMF131"/>
      <c r="WMG131"/>
      <c r="WMH131"/>
      <c r="WMI131"/>
      <c r="WMJ131"/>
      <c r="WMK131"/>
      <c r="WML131"/>
      <c r="WMM131"/>
      <c r="WMN131"/>
      <c r="WMO131"/>
      <c r="WMP131"/>
      <c r="WMQ131"/>
      <c r="WMR131"/>
      <c r="WMS131"/>
      <c r="WMT131"/>
      <c r="WMU131"/>
      <c r="WMV131"/>
      <c r="WMW131"/>
      <c r="WMX131"/>
      <c r="WMY131"/>
      <c r="WMZ131"/>
      <c r="WNA131"/>
      <c r="WNB131"/>
      <c r="WNC131"/>
      <c r="WND131"/>
      <c r="WNE131"/>
      <c r="WNF131"/>
      <c r="WNG131"/>
      <c r="WNH131"/>
      <c r="WNI131"/>
      <c r="WNJ131"/>
      <c r="WNK131"/>
      <c r="WNL131"/>
      <c r="WNM131"/>
      <c r="WNN131"/>
      <c r="WNO131"/>
      <c r="WNP131"/>
      <c r="WNQ131"/>
      <c r="WNR131"/>
      <c r="WNS131"/>
      <c r="WNT131"/>
      <c r="WNU131"/>
      <c r="WNV131"/>
      <c r="WNW131"/>
      <c r="WNX131"/>
      <c r="WNY131"/>
      <c r="WNZ131"/>
      <c r="WOA131"/>
      <c r="WOB131"/>
      <c r="WOC131"/>
      <c r="WOD131"/>
      <c r="WOE131"/>
      <c r="WOF131"/>
      <c r="WOG131"/>
      <c r="WOH131"/>
      <c r="WOI131"/>
      <c r="WOJ131"/>
      <c r="WOK131"/>
      <c r="WOL131"/>
      <c r="WOM131"/>
      <c r="WON131"/>
      <c r="WOO131"/>
      <c r="WOP131"/>
      <c r="WOQ131"/>
      <c r="WOR131"/>
      <c r="WOS131"/>
      <c r="WOT131"/>
      <c r="WOU131"/>
      <c r="WOV131"/>
      <c r="WOW131"/>
      <c r="WOX131"/>
      <c r="WOY131"/>
      <c r="WOZ131"/>
      <c r="WPA131"/>
      <c r="WPB131"/>
      <c r="WPC131"/>
      <c r="WPD131"/>
      <c r="WPE131"/>
      <c r="WPF131"/>
      <c r="WPG131"/>
      <c r="WPH131"/>
      <c r="WPI131"/>
      <c r="WPJ131"/>
      <c r="WPK131"/>
      <c r="WPL131"/>
      <c r="WPM131"/>
      <c r="WPN131"/>
      <c r="WPO131"/>
      <c r="WPP131"/>
      <c r="WPQ131"/>
      <c r="WPR131"/>
      <c r="WPS131"/>
      <c r="WPT131"/>
      <c r="WPU131"/>
      <c r="WPV131"/>
      <c r="WPW131"/>
      <c r="WPX131"/>
      <c r="WPY131"/>
      <c r="WPZ131"/>
      <c r="WQA131"/>
      <c r="WQB131"/>
      <c r="WQC131"/>
      <c r="WQD131"/>
      <c r="WQE131"/>
      <c r="WQF131"/>
      <c r="WQG131"/>
      <c r="WQH131"/>
      <c r="WQI131"/>
      <c r="WQJ131"/>
      <c r="WQK131"/>
      <c r="WQL131"/>
      <c r="WQM131"/>
      <c r="WQN131"/>
      <c r="WQO131"/>
      <c r="WQP131"/>
      <c r="WQQ131"/>
      <c r="WQR131"/>
      <c r="WQS131"/>
      <c r="WQT131"/>
      <c r="WQU131"/>
      <c r="WQV131"/>
      <c r="WQW131"/>
      <c r="WQX131"/>
      <c r="WQY131"/>
      <c r="WQZ131"/>
      <c r="WRA131"/>
      <c r="WRB131"/>
      <c r="WRC131"/>
      <c r="WRD131"/>
      <c r="WRE131"/>
      <c r="WRF131"/>
      <c r="WRG131"/>
      <c r="WRH131"/>
      <c r="WRI131"/>
      <c r="WRJ131"/>
      <c r="WRK131"/>
      <c r="WRL131"/>
      <c r="WRM131"/>
      <c r="WRN131"/>
      <c r="WRO131"/>
      <c r="WRP131"/>
      <c r="WRQ131"/>
      <c r="WRR131"/>
      <c r="WRS131"/>
      <c r="WRT131"/>
      <c r="WRU131"/>
      <c r="WRV131"/>
      <c r="WRW131"/>
      <c r="WRX131"/>
      <c r="WRY131"/>
      <c r="WRZ131"/>
      <c r="WSA131"/>
      <c r="WSB131"/>
      <c r="WSC131"/>
      <c r="WSD131"/>
      <c r="WSE131"/>
      <c r="WSF131"/>
      <c r="WSG131"/>
      <c r="WSH131"/>
      <c r="WSI131"/>
      <c r="WSJ131"/>
      <c r="WSK131"/>
      <c r="WSL131"/>
      <c r="WSM131"/>
      <c r="WSN131"/>
      <c r="WSO131"/>
      <c r="WSP131"/>
      <c r="WSQ131"/>
      <c r="WSR131"/>
      <c r="WSS131"/>
      <c r="WST131"/>
      <c r="WSU131"/>
      <c r="WSV131"/>
      <c r="WSW131"/>
      <c r="WSX131"/>
      <c r="WSY131"/>
      <c r="WSZ131"/>
      <c r="WTA131"/>
      <c r="WTB131"/>
      <c r="WTC131"/>
      <c r="WTD131"/>
      <c r="WTE131"/>
      <c r="WTF131"/>
      <c r="WTG131"/>
      <c r="WTH131"/>
      <c r="WTI131"/>
      <c r="WTJ131"/>
      <c r="WTK131"/>
      <c r="WTL131"/>
      <c r="WTM131"/>
      <c r="WTN131"/>
      <c r="WTO131"/>
      <c r="WTP131"/>
      <c r="WTQ131"/>
      <c r="WTR131"/>
      <c r="WTS131"/>
      <c r="WTT131"/>
      <c r="WTU131"/>
      <c r="WTV131"/>
      <c r="WTW131"/>
      <c r="WTX131"/>
      <c r="WTY131"/>
      <c r="WTZ131"/>
      <c r="WUA131"/>
      <c r="WUB131"/>
      <c r="WUC131"/>
      <c r="WUD131"/>
      <c r="WUE131"/>
      <c r="WUF131"/>
      <c r="WUG131"/>
      <c r="WUH131"/>
      <c r="WUI131"/>
      <c r="WUJ131"/>
      <c r="WUK131"/>
      <c r="WUL131"/>
      <c r="WUM131"/>
      <c r="WUN131"/>
      <c r="WUO131"/>
      <c r="WUP131"/>
      <c r="WUQ131"/>
      <c r="WUR131"/>
      <c r="WUS131"/>
      <c r="WUT131"/>
      <c r="WUU131"/>
      <c r="WUV131"/>
      <c r="WUW131"/>
      <c r="WUX131"/>
      <c r="WUY131"/>
      <c r="WUZ131"/>
      <c r="WVA131"/>
      <c r="WVB131"/>
      <c r="WVC131"/>
      <c r="WVD131"/>
      <c r="WVE131"/>
      <c r="WVF131"/>
      <c r="WVG131"/>
      <c r="WVH131"/>
      <c r="WVI131"/>
      <c r="WVJ131"/>
      <c r="WVK131"/>
      <c r="WVL131"/>
      <c r="WVM131"/>
      <c r="WVN131"/>
      <c r="WVO131"/>
      <c r="WVP131"/>
      <c r="WVQ131"/>
      <c r="WVR131"/>
      <c r="WVS131"/>
      <c r="WVT131"/>
      <c r="WVU131"/>
      <c r="WVV131"/>
      <c r="WVW131"/>
      <c r="WVX131"/>
      <c r="WVY131"/>
      <c r="WVZ131"/>
      <c r="WWA131"/>
      <c r="WWB131"/>
      <c r="WWC131"/>
      <c r="WWD131"/>
      <c r="WWE131"/>
      <c r="WWF131"/>
      <c r="WWG131"/>
      <c r="WWH131"/>
      <c r="WWI131"/>
      <c r="WWJ131"/>
      <c r="WWK131"/>
      <c r="WWL131"/>
      <c r="WWM131"/>
      <c r="WWN131"/>
      <c r="WWO131"/>
      <c r="WWP131"/>
      <c r="WWQ131"/>
      <c r="WWR131"/>
      <c r="WWS131"/>
      <c r="WWT131"/>
      <c r="WWU131"/>
      <c r="WWV131"/>
      <c r="WWW131"/>
      <c r="WWX131"/>
      <c r="WWY131"/>
      <c r="WWZ131"/>
      <c r="WXA131"/>
      <c r="WXB131"/>
      <c r="WXC131"/>
      <c r="WXD131"/>
      <c r="WXE131"/>
      <c r="WXF131"/>
      <c r="WXG131"/>
      <c r="WXH131"/>
      <c r="WXI131"/>
      <c r="WXJ131"/>
      <c r="WXK131"/>
      <c r="WXL131"/>
      <c r="WXM131"/>
      <c r="WXN131"/>
      <c r="WXO131"/>
      <c r="WXP131"/>
      <c r="WXQ131"/>
      <c r="WXR131"/>
      <c r="WXS131"/>
      <c r="WXT131"/>
      <c r="WXU131"/>
      <c r="WXV131"/>
      <c r="WXW131"/>
      <c r="WXX131"/>
      <c r="WXY131"/>
      <c r="WXZ131"/>
      <c r="WYA131"/>
      <c r="WYB131"/>
      <c r="WYC131"/>
      <c r="WYD131"/>
      <c r="WYE131"/>
      <c r="WYF131"/>
      <c r="WYG131"/>
      <c r="WYH131"/>
      <c r="WYI131"/>
      <c r="WYJ131"/>
      <c r="WYK131"/>
      <c r="WYL131"/>
      <c r="WYM131"/>
      <c r="WYN131"/>
      <c r="WYO131"/>
      <c r="WYP131"/>
      <c r="WYQ131"/>
      <c r="WYR131"/>
      <c r="WYS131"/>
      <c r="WYT131"/>
      <c r="WYU131"/>
      <c r="WYV131"/>
      <c r="WYW131"/>
      <c r="WYX131"/>
      <c r="WYY131"/>
      <c r="WYZ131"/>
      <c r="WZA131"/>
      <c r="WZB131"/>
      <c r="WZC131"/>
      <c r="WZD131"/>
      <c r="WZE131"/>
      <c r="WZF131"/>
      <c r="WZG131"/>
      <c r="WZH131"/>
      <c r="WZI131"/>
      <c r="WZJ131"/>
      <c r="WZK131"/>
      <c r="WZL131"/>
      <c r="WZM131"/>
      <c r="WZN131"/>
      <c r="WZO131"/>
      <c r="WZP131"/>
      <c r="WZQ131"/>
      <c r="WZR131"/>
      <c r="WZS131"/>
      <c r="WZT131"/>
      <c r="WZU131"/>
      <c r="WZV131"/>
      <c r="WZW131"/>
      <c r="WZX131"/>
      <c r="WZY131"/>
      <c r="WZZ131"/>
      <c r="XAA131"/>
      <c r="XAB131"/>
      <c r="XAC131"/>
      <c r="XAD131"/>
      <c r="XAE131"/>
      <c r="XAF131"/>
      <c r="XAG131"/>
      <c r="XAH131"/>
      <c r="XAI131"/>
      <c r="XAJ131"/>
      <c r="XAK131"/>
      <c r="XAL131"/>
      <c r="XAM131"/>
      <c r="XAN131"/>
      <c r="XAO131"/>
      <c r="XAP131"/>
      <c r="XAQ131"/>
      <c r="XAR131"/>
      <c r="XAS131"/>
      <c r="XAT131"/>
      <c r="XAU131"/>
      <c r="XAV131"/>
      <c r="XAW131"/>
      <c r="XAX131"/>
      <c r="XAY131"/>
      <c r="XAZ131"/>
      <c r="XBA131"/>
      <c r="XBB131"/>
      <c r="XBC131"/>
      <c r="XBD131"/>
      <c r="XBE131"/>
      <c r="XBF131"/>
      <c r="XBG131"/>
      <c r="XBH131"/>
      <c r="XBI131"/>
      <c r="XBJ131"/>
      <c r="XBK131"/>
      <c r="XBL131"/>
      <c r="XBM131"/>
      <c r="XBN131"/>
      <c r="XBO131"/>
      <c r="XBP131"/>
      <c r="XBQ131"/>
      <c r="XBR131"/>
      <c r="XBS131"/>
      <c r="XBT131"/>
      <c r="XBU131"/>
      <c r="XBV131"/>
      <c r="XBW131"/>
      <c r="XBX131"/>
      <c r="XBY131"/>
      <c r="XBZ131"/>
      <c r="XCA131"/>
      <c r="XCB131"/>
      <c r="XCC131"/>
      <c r="XCD131"/>
      <c r="XCE131"/>
      <c r="XCF131"/>
      <c r="XCG131"/>
      <c r="XCH131"/>
      <c r="XCI131"/>
      <c r="XCJ131"/>
      <c r="XCK131"/>
      <c r="XCL131"/>
      <c r="XCM131"/>
      <c r="XCN131"/>
      <c r="XCO131"/>
      <c r="XCP131"/>
      <c r="XCQ131"/>
      <c r="XCR131"/>
      <c r="XCS131"/>
      <c r="XCT131"/>
      <c r="XCU131"/>
      <c r="XCV131"/>
      <c r="XCW131"/>
      <c r="XCX131"/>
      <c r="XCY131"/>
      <c r="XCZ131"/>
      <c r="XDA131"/>
      <c r="XDB131"/>
      <c r="XDC131"/>
      <c r="XDD131"/>
      <c r="XDE131"/>
      <c r="XDF131"/>
      <c r="XDG131"/>
      <c r="XDH131"/>
      <c r="XDI131"/>
      <c r="XDJ131"/>
      <c r="XDK131"/>
      <c r="XDL131"/>
      <c r="XDM131"/>
      <c r="XDN131"/>
      <c r="XDO131"/>
      <c r="XDP131"/>
      <c r="XDQ131"/>
      <c r="XDR131"/>
      <c r="XDS131"/>
      <c r="XDT131"/>
      <c r="XDU131"/>
      <c r="XDV131"/>
      <c r="XDW131"/>
      <c r="XDX131"/>
      <c r="XDY131"/>
      <c r="XDZ131"/>
      <c r="XEA131"/>
      <c r="XEB131"/>
      <c r="XEC131"/>
      <c r="XED131"/>
      <c r="XEE131"/>
      <c r="XEF131"/>
      <c r="XEG131"/>
      <c r="XEH131"/>
      <c r="XEI131"/>
      <c r="XEJ131"/>
      <c r="XEK131"/>
      <c r="XEL131"/>
      <c r="XEM131"/>
      <c r="XEN131"/>
      <c r="XEO131"/>
      <c r="XEP131"/>
      <c r="XEQ131"/>
      <c r="XER131"/>
      <c r="XES131"/>
      <c r="XET131"/>
      <c r="XEU131"/>
      <c r="XEV131"/>
      <c r="XEW131"/>
      <c r="XEX131"/>
      <c r="XEY131"/>
      <c r="XEZ131"/>
      <c r="XFA131"/>
      <c r="XFB131"/>
      <c r="XFC131"/>
      <c r="XFD131"/>
    </row>
    <row r="132" spans="1:16384" s="397" customFormat="1" ht="4.5" customHeight="1">
      <c r="A132" s="395"/>
      <c r="B132" s="395"/>
      <c r="C132" s="396"/>
      <c r="D132" s="384"/>
      <c r="E132" s="385"/>
      <c r="F132" s="386"/>
      <c r="G132" s="386"/>
      <c r="H132" s="386"/>
      <c r="I132" s="386"/>
      <c r="J132" s="387"/>
      <c r="K132" s="385"/>
      <c r="L132" s="385"/>
      <c r="M132" s="385"/>
      <c r="N132" s="385"/>
      <c r="O132" s="385"/>
      <c r="P132" s="385"/>
      <c r="Q132" s="385"/>
      <c r="R132" s="385"/>
      <c r="S132" s="385"/>
      <c r="T132" s="385"/>
      <c r="U132" s="385"/>
      <c r="V132" s="385"/>
      <c r="W132" s="387"/>
      <c r="X132" s="385"/>
      <c r="Y132" s="385"/>
      <c r="Z132" s="385"/>
      <c r="AA132" s="385"/>
      <c r="AB132" s="385"/>
      <c r="AC132" s="385"/>
      <c r="AD132" s="385"/>
      <c r="AE132" s="385"/>
      <c r="AF132" s="385"/>
      <c r="AG132" s="385"/>
      <c r="AH132" s="385"/>
      <c r="AI132" s="385"/>
      <c r="AJ132" s="387"/>
      <c r="AK132" s="385"/>
      <c r="AL132" s="385"/>
      <c r="AM132" s="385"/>
      <c r="AN132" s="385"/>
      <c r="AO132" s="385"/>
      <c r="AP132" s="385"/>
      <c r="AQ132" s="385"/>
      <c r="AR132" s="385"/>
      <c r="AS132" s="385"/>
      <c r="AT132" s="385"/>
      <c r="AU132" s="385"/>
      <c r="AV132" s="385"/>
      <c r="AW132" s="387"/>
      <c r="AX132" s="385"/>
      <c r="AY132" s="385"/>
      <c r="AZ132" s="385"/>
      <c r="BA132" s="385"/>
      <c r="BB132" s="385"/>
      <c r="BC132" s="385"/>
      <c r="BD132" s="385"/>
      <c r="BE132" s="385"/>
      <c r="BF132" s="385"/>
      <c r="BG132" s="385"/>
      <c r="BH132" s="385"/>
      <c r="BI132" s="385"/>
      <c r="BJ132" s="387"/>
      <c r="BK132" s="385"/>
      <c r="BL132" s="385"/>
      <c r="BM132" s="385"/>
      <c r="BN132" s="385"/>
      <c r="BO132" s="385"/>
      <c r="BP132" s="385"/>
      <c r="BQ132" s="385"/>
      <c r="BR132" s="385"/>
      <c r="BS132" s="385"/>
      <c r="BT132" s="385"/>
      <c r="BU132" s="385"/>
      <c r="BV132" s="385"/>
      <c r="BW132" s="387"/>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c r="AKB132"/>
      <c r="AKC132"/>
      <c r="AKD132"/>
      <c r="AKE132"/>
      <c r="AKF132"/>
      <c r="AKG132"/>
      <c r="AKH132"/>
      <c r="AKI132"/>
      <c r="AKJ132"/>
      <c r="AKK132"/>
      <c r="AKL132"/>
      <c r="AKM132"/>
      <c r="AKN132"/>
      <c r="AKO132"/>
      <c r="AKP132"/>
      <c r="AKQ132"/>
      <c r="AKR132"/>
      <c r="AKS132"/>
      <c r="AKT132"/>
      <c r="AKU132"/>
      <c r="AKV132"/>
      <c r="AKW132"/>
      <c r="AKX132"/>
      <c r="AKY132"/>
      <c r="AKZ132"/>
      <c r="ALA132"/>
      <c r="ALB132"/>
      <c r="ALC132"/>
      <c r="ALD132"/>
      <c r="ALE132"/>
      <c r="ALF132"/>
      <c r="ALG132"/>
      <c r="ALH132"/>
      <c r="ALI132"/>
      <c r="ALJ132"/>
      <c r="ALK132"/>
      <c r="ALL132"/>
      <c r="ALM132"/>
      <c r="ALN132"/>
      <c r="ALO132"/>
      <c r="ALP132"/>
      <c r="ALQ132"/>
      <c r="ALR132"/>
      <c r="ALS132"/>
      <c r="ALT132"/>
      <c r="ALU132"/>
      <c r="ALV132"/>
      <c r="ALW132"/>
      <c r="ALX132"/>
      <c r="ALY132"/>
      <c r="ALZ132"/>
      <c r="AMA132"/>
      <c r="AMB132"/>
      <c r="AMC132"/>
      <c r="AMD132"/>
      <c r="AME132"/>
      <c r="AMF132"/>
      <c r="AMG132"/>
      <c r="AMH132"/>
      <c r="AMI132"/>
      <c r="AMJ132"/>
      <c r="AMK132"/>
      <c r="AML132"/>
      <c r="AMM132"/>
      <c r="AMN132"/>
      <c r="AMO132"/>
      <c r="AMP132"/>
      <c r="AMQ132"/>
      <c r="AMR132"/>
      <c r="AMS132"/>
      <c r="AMT132"/>
      <c r="AMU132"/>
      <c r="AMV132"/>
      <c r="AMW132"/>
      <c r="AMX132"/>
      <c r="AMY132"/>
      <c r="AMZ132"/>
      <c r="ANA132"/>
      <c r="ANB132"/>
      <c r="ANC132"/>
      <c r="AND132"/>
      <c r="ANE132"/>
      <c r="ANF132"/>
      <c r="ANG132"/>
      <c r="ANH132"/>
      <c r="ANI132"/>
      <c r="ANJ132"/>
      <c r="ANK132"/>
      <c r="ANL132"/>
      <c r="ANM132"/>
      <c r="ANN132"/>
      <c r="ANO132"/>
      <c r="ANP132"/>
      <c r="ANQ132"/>
      <c r="ANR132"/>
      <c r="ANS132"/>
      <c r="ANT132"/>
      <c r="ANU132"/>
      <c r="ANV132"/>
      <c r="ANW132"/>
      <c r="ANX132"/>
      <c r="ANY132"/>
      <c r="ANZ132"/>
      <c r="AOA132"/>
      <c r="AOB132"/>
      <c r="AOC132"/>
      <c r="AOD132"/>
      <c r="AOE132"/>
      <c r="AOF132"/>
      <c r="AOG132"/>
      <c r="AOH132"/>
      <c r="AOI132"/>
      <c r="AOJ132"/>
      <c r="AOK132"/>
      <c r="AOL132"/>
      <c r="AOM132"/>
      <c r="AON132"/>
      <c r="AOO132"/>
      <c r="AOP132"/>
      <c r="AOQ132"/>
      <c r="AOR132"/>
      <c r="AOS132"/>
      <c r="AOT132"/>
      <c r="AOU132"/>
      <c r="AOV132"/>
      <c r="AOW132"/>
      <c r="AOX132"/>
      <c r="AOY132"/>
      <c r="AOZ132"/>
      <c r="APA132"/>
      <c r="APB132"/>
      <c r="APC132"/>
      <c r="APD132"/>
      <c r="APE132"/>
      <c r="APF132"/>
      <c r="APG132"/>
      <c r="APH132"/>
      <c r="API132"/>
      <c r="APJ132"/>
      <c r="APK132"/>
      <c r="APL132"/>
      <c r="APM132"/>
      <c r="APN132"/>
      <c r="APO132"/>
      <c r="APP132"/>
      <c r="APQ132"/>
      <c r="APR132"/>
      <c r="APS132"/>
      <c r="APT132"/>
      <c r="APU132"/>
      <c r="APV132"/>
      <c r="APW132"/>
      <c r="APX132"/>
      <c r="APY132"/>
      <c r="APZ132"/>
      <c r="AQA132"/>
      <c r="AQB132"/>
      <c r="AQC132"/>
      <c r="AQD132"/>
      <c r="AQE132"/>
      <c r="AQF132"/>
      <c r="AQG132"/>
      <c r="AQH132"/>
      <c r="AQI132"/>
      <c r="AQJ132"/>
      <c r="AQK132"/>
      <c r="AQL132"/>
      <c r="AQM132"/>
      <c r="AQN132"/>
      <c r="AQO132"/>
      <c r="AQP132"/>
      <c r="AQQ132"/>
      <c r="AQR132"/>
      <c r="AQS132"/>
      <c r="AQT132"/>
      <c r="AQU132"/>
      <c r="AQV132"/>
      <c r="AQW132"/>
      <c r="AQX132"/>
      <c r="AQY132"/>
      <c r="AQZ132"/>
      <c r="ARA132"/>
      <c r="ARB132"/>
      <c r="ARC132"/>
      <c r="ARD132"/>
      <c r="ARE132"/>
      <c r="ARF132"/>
      <c r="ARG132"/>
      <c r="ARH132"/>
      <c r="ARI132"/>
      <c r="ARJ132"/>
      <c r="ARK132"/>
      <c r="ARL132"/>
      <c r="ARM132"/>
      <c r="ARN132"/>
      <c r="ARO132"/>
      <c r="ARP132"/>
      <c r="ARQ132"/>
      <c r="ARR132"/>
      <c r="ARS132"/>
      <c r="ART132"/>
      <c r="ARU132"/>
      <c r="ARV132"/>
      <c r="ARW132"/>
      <c r="ARX132"/>
      <c r="ARY132"/>
      <c r="ARZ132"/>
      <c r="ASA132"/>
      <c r="ASB132"/>
      <c r="ASC132"/>
      <c r="ASD132"/>
      <c r="ASE132"/>
      <c r="ASF132"/>
      <c r="ASG132"/>
      <c r="ASH132"/>
      <c r="ASI132"/>
      <c r="ASJ132"/>
      <c r="ASK132"/>
      <c r="ASL132"/>
      <c r="ASM132"/>
      <c r="ASN132"/>
      <c r="ASO132"/>
      <c r="ASP132"/>
      <c r="ASQ132"/>
      <c r="ASR132"/>
      <c r="ASS132"/>
      <c r="AST132"/>
      <c r="ASU132"/>
      <c r="ASV132"/>
      <c r="ASW132"/>
      <c r="ASX132"/>
      <c r="ASY132"/>
      <c r="ASZ132"/>
      <c r="ATA132"/>
      <c r="ATB132"/>
      <c r="ATC132"/>
      <c r="ATD132"/>
      <c r="ATE132"/>
      <c r="ATF132"/>
      <c r="ATG132"/>
      <c r="ATH132"/>
      <c r="ATI132"/>
      <c r="ATJ132"/>
      <c r="ATK132"/>
      <c r="ATL132"/>
      <c r="ATM132"/>
      <c r="ATN132"/>
      <c r="ATO132"/>
      <c r="ATP132"/>
      <c r="ATQ132"/>
      <c r="ATR132"/>
      <c r="ATS132"/>
      <c r="ATT132"/>
      <c r="ATU132"/>
      <c r="ATV132"/>
      <c r="ATW132"/>
      <c r="ATX132"/>
      <c r="ATY132"/>
      <c r="ATZ132"/>
      <c r="AUA132"/>
      <c r="AUB132"/>
      <c r="AUC132"/>
      <c r="AUD132"/>
      <c r="AUE132"/>
      <c r="AUF132"/>
      <c r="AUG132"/>
      <c r="AUH132"/>
      <c r="AUI132"/>
      <c r="AUJ132"/>
      <c r="AUK132"/>
      <c r="AUL132"/>
      <c r="AUM132"/>
      <c r="AUN132"/>
      <c r="AUO132"/>
      <c r="AUP132"/>
      <c r="AUQ132"/>
      <c r="AUR132"/>
      <c r="AUS132"/>
      <c r="AUT132"/>
      <c r="AUU132"/>
      <c r="AUV132"/>
      <c r="AUW132"/>
      <c r="AUX132"/>
      <c r="AUY132"/>
      <c r="AUZ132"/>
      <c r="AVA132"/>
      <c r="AVB132"/>
      <c r="AVC132"/>
      <c r="AVD132"/>
      <c r="AVE132"/>
      <c r="AVF132"/>
      <c r="AVG132"/>
      <c r="AVH132"/>
      <c r="AVI132"/>
      <c r="AVJ132"/>
      <c r="AVK132"/>
      <c r="AVL132"/>
      <c r="AVM132"/>
      <c r="AVN132"/>
      <c r="AVO132"/>
      <c r="AVP132"/>
      <c r="AVQ132"/>
      <c r="AVR132"/>
      <c r="AVS132"/>
      <c r="AVT132"/>
      <c r="AVU132"/>
      <c r="AVV132"/>
      <c r="AVW132"/>
      <c r="AVX132"/>
      <c r="AVY132"/>
      <c r="AVZ132"/>
      <c r="AWA132"/>
      <c r="AWB132"/>
      <c r="AWC132"/>
      <c r="AWD132"/>
      <c r="AWE132"/>
      <c r="AWF132"/>
      <c r="AWG132"/>
      <c r="AWH132"/>
      <c r="AWI132"/>
      <c r="AWJ132"/>
      <c r="AWK132"/>
      <c r="AWL132"/>
      <c r="AWM132"/>
      <c r="AWN132"/>
      <c r="AWO132"/>
      <c r="AWP132"/>
      <c r="AWQ132"/>
      <c r="AWR132"/>
      <c r="AWS132"/>
      <c r="AWT132"/>
      <c r="AWU132"/>
      <c r="AWV132"/>
      <c r="AWW132"/>
      <c r="AWX132"/>
      <c r="AWY132"/>
      <c r="AWZ132"/>
      <c r="AXA132"/>
      <c r="AXB132"/>
      <c r="AXC132"/>
      <c r="AXD132"/>
      <c r="AXE132"/>
      <c r="AXF132"/>
      <c r="AXG132"/>
      <c r="AXH132"/>
      <c r="AXI132"/>
      <c r="AXJ132"/>
      <c r="AXK132"/>
      <c r="AXL132"/>
      <c r="AXM132"/>
      <c r="AXN132"/>
      <c r="AXO132"/>
      <c r="AXP132"/>
      <c r="AXQ132"/>
      <c r="AXR132"/>
      <c r="AXS132"/>
      <c r="AXT132"/>
      <c r="AXU132"/>
      <c r="AXV132"/>
      <c r="AXW132"/>
      <c r="AXX132"/>
      <c r="AXY132"/>
      <c r="AXZ132"/>
      <c r="AYA132"/>
      <c r="AYB132"/>
      <c r="AYC132"/>
      <c r="AYD132"/>
      <c r="AYE132"/>
      <c r="AYF132"/>
      <c r="AYG132"/>
      <c r="AYH132"/>
      <c r="AYI132"/>
      <c r="AYJ132"/>
      <c r="AYK132"/>
      <c r="AYL132"/>
      <c r="AYM132"/>
      <c r="AYN132"/>
      <c r="AYO132"/>
      <c r="AYP132"/>
      <c r="AYQ132"/>
      <c r="AYR132"/>
      <c r="AYS132"/>
      <c r="AYT132"/>
      <c r="AYU132"/>
      <c r="AYV132"/>
      <c r="AYW132"/>
      <c r="AYX132"/>
      <c r="AYY132"/>
      <c r="AYZ132"/>
      <c r="AZA132"/>
      <c r="AZB132"/>
      <c r="AZC132"/>
      <c r="AZD132"/>
      <c r="AZE132"/>
      <c r="AZF132"/>
      <c r="AZG132"/>
      <c r="AZH132"/>
      <c r="AZI132"/>
      <c r="AZJ132"/>
      <c r="AZK132"/>
      <c r="AZL132"/>
      <c r="AZM132"/>
      <c r="AZN132"/>
      <c r="AZO132"/>
      <c r="AZP132"/>
      <c r="AZQ132"/>
      <c r="AZR132"/>
      <c r="AZS132"/>
      <c r="AZT132"/>
      <c r="AZU132"/>
      <c r="AZV132"/>
      <c r="AZW132"/>
      <c r="AZX132"/>
      <c r="AZY132"/>
      <c r="AZZ132"/>
      <c r="BAA132"/>
      <c r="BAB132"/>
      <c r="BAC132"/>
      <c r="BAD132"/>
      <c r="BAE132"/>
      <c r="BAF132"/>
      <c r="BAG132"/>
      <c r="BAH132"/>
      <c r="BAI132"/>
      <c r="BAJ132"/>
      <c r="BAK132"/>
      <c r="BAL132"/>
      <c r="BAM132"/>
      <c r="BAN132"/>
      <c r="BAO132"/>
      <c r="BAP132"/>
      <c r="BAQ132"/>
      <c r="BAR132"/>
      <c r="BAS132"/>
      <c r="BAT132"/>
      <c r="BAU132"/>
      <c r="BAV132"/>
      <c r="BAW132"/>
      <c r="BAX132"/>
      <c r="BAY132"/>
      <c r="BAZ132"/>
      <c r="BBA132"/>
      <c r="BBB132"/>
      <c r="BBC132"/>
      <c r="BBD132"/>
      <c r="BBE132"/>
      <c r="BBF132"/>
      <c r="BBG132"/>
      <c r="BBH132"/>
      <c r="BBI132"/>
      <c r="BBJ132"/>
      <c r="BBK132"/>
      <c r="BBL132"/>
      <c r="BBM132"/>
      <c r="BBN132"/>
      <c r="BBO132"/>
      <c r="BBP132"/>
      <c r="BBQ132"/>
      <c r="BBR132"/>
      <c r="BBS132"/>
      <c r="BBT132"/>
      <c r="BBU132"/>
      <c r="BBV132"/>
      <c r="BBW132"/>
      <c r="BBX132"/>
      <c r="BBY132"/>
      <c r="BBZ132"/>
      <c r="BCA132"/>
      <c r="BCB132"/>
      <c r="BCC132"/>
      <c r="BCD132"/>
      <c r="BCE132"/>
      <c r="BCF132"/>
      <c r="BCG132"/>
      <c r="BCH132"/>
      <c r="BCI132"/>
      <c r="BCJ132"/>
      <c r="BCK132"/>
      <c r="BCL132"/>
      <c r="BCM132"/>
      <c r="BCN132"/>
      <c r="BCO132"/>
      <c r="BCP132"/>
      <c r="BCQ132"/>
      <c r="BCR132"/>
      <c r="BCS132"/>
      <c r="BCT132"/>
      <c r="BCU132"/>
      <c r="BCV132"/>
      <c r="BCW132"/>
      <c r="BCX132"/>
      <c r="BCY132"/>
      <c r="BCZ132"/>
      <c r="BDA132"/>
      <c r="BDB132"/>
      <c r="BDC132"/>
      <c r="BDD132"/>
      <c r="BDE132"/>
      <c r="BDF132"/>
      <c r="BDG132"/>
      <c r="BDH132"/>
      <c r="BDI132"/>
      <c r="BDJ132"/>
      <c r="BDK132"/>
      <c r="BDL132"/>
      <c r="BDM132"/>
      <c r="BDN132"/>
      <c r="BDO132"/>
      <c r="BDP132"/>
      <c r="BDQ132"/>
      <c r="BDR132"/>
      <c r="BDS132"/>
      <c r="BDT132"/>
      <c r="BDU132"/>
      <c r="BDV132"/>
      <c r="BDW132"/>
      <c r="BDX132"/>
      <c r="BDY132"/>
      <c r="BDZ132"/>
      <c r="BEA132"/>
      <c r="BEB132"/>
      <c r="BEC132"/>
      <c r="BED132"/>
      <c r="BEE132"/>
      <c r="BEF132"/>
      <c r="BEG132"/>
      <c r="BEH132"/>
      <c r="BEI132"/>
      <c r="BEJ132"/>
      <c r="BEK132"/>
      <c r="BEL132"/>
      <c r="BEM132"/>
      <c r="BEN132"/>
      <c r="BEO132"/>
      <c r="BEP132"/>
      <c r="BEQ132"/>
      <c r="BER132"/>
      <c r="BES132"/>
      <c r="BET132"/>
      <c r="BEU132"/>
      <c r="BEV132"/>
      <c r="BEW132"/>
      <c r="BEX132"/>
      <c r="BEY132"/>
      <c r="BEZ132"/>
      <c r="BFA132"/>
      <c r="BFB132"/>
      <c r="BFC132"/>
      <c r="BFD132"/>
      <c r="BFE132"/>
      <c r="BFF132"/>
      <c r="BFG132"/>
      <c r="BFH132"/>
      <c r="BFI132"/>
      <c r="BFJ132"/>
      <c r="BFK132"/>
      <c r="BFL132"/>
      <c r="BFM132"/>
      <c r="BFN132"/>
      <c r="BFO132"/>
      <c r="BFP132"/>
      <c r="BFQ132"/>
      <c r="BFR132"/>
      <c r="BFS132"/>
      <c r="BFT132"/>
      <c r="BFU132"/>
      <c r="BFV132"/>
      <c r="BFW132"/>
      <c r="BFX132"/>
      <c r="BFY132"/>
      <c r="BFZ132"/>
      <c r="BGA132"/>
      <c r="BGB132"/>
      <c r="BGC132"/>
      <c r="BGD132"/>
      <c r="BGE132"/>
      <c r="BGF132"/>
      <c r="BGG132"/>
      <c r="BGH132"/>
      <c r="BGI132"/>
      <c r="BGJ132"/>
      <c r="BGK132"/>
      <c r="BGL132"/>
      <c r="BGM132"/>
      <c r="BGN132"/>
      <c r="BGO132"/>
      <c r="BGP132"/>
      <c r="BGQ132"/>
      <c r="BGR132"/>
      <c r="BGS132"/>
      <c r="BGT132"/>
      <c r="BGU132"/>
      <c r="BGV132"/>
      <c r="BGW132"/>
      <c r="BGX132"/>
      <c r="BGY132"/>
      <c r="BGZ132"/>
      <c r="BHA132"/>
      <c r="BHB132"/>
      <c r="BHC132"/>
      <c r="BHD132"/>
      <c r="BHE132"/>
      <c r="BHF132"/>
      <c r="BHG132"/>
      <c r="BHH132"/>
      <c r="BHI132"/>
      <c r="BHJ132"/>
      <c r="BHK132"/>
      <c r="BHL132"/>
      <c r="BHM132"/>
      <c r="BHN132"/>
      <c r="BHO132"/>
      <c r="BHP132"/>
      <c r="BHQ132"/>
      <c r="BHR132"/>
      <c r="BHS132"/>
      <c r="BHT132"/>
      <c r="BHU132"/>
      <c r="BHV132"/>
      <c r="BHW132"/>
      <c r="BHX132"/>
      <c r="BHY132"/>
      <c r="BHZ132"/>
      <c r="BIA132"/>
      <c r="BIB132"/>
      <c r="BIC132"/>
      <c r="BID132"/>
      <c r="BIE132"/>
      <c r="BIF132"/>
      <c r="BIG132"/>
      <c r="BIH132"/>
      <c r="BII132"/>
      <c r="BIJ132"/>
      <c r="BIK132"/>
      <c r="BIL132"/>
      <c r="BIM132"/>
      <c r="BIN132"/>
      <c r="BIO132"/>
      <c r="BIP132"/>
      <c r="BIQ132"/>
      <c r="BIR132"/>
      <c r="BIS132"/>
      <c r="BIT132"/>
      <c r="BIU132"/>
      <c r="BIV132"/>
      <c r="BIW132"/>
      <c r="BIX132"/>
      <c r="BIY132"/>
      <c r="BIZ132"/>
      <c r="BJA132"/>
      <c r="BJB132"/>
      <c r="BJC132"/>
      <c r="BJD132"/>
      <c r="BJE132"/>
      <c r="BJF132"/>
      <c r="BJG132"/>
      <c r="BJH132"/>
      <c r="BJI132"/>
      <c r="BJJ132"/>
      <c r="BJK132"/>
      <c r="BJL132"/>
      <c r="BJM132"/>
      <c r="BJN132"/>
      <c r="BJO132"/>
      <c r="BJP132"/>
      <c r="BJQ132"/>
      <c r="BJR132"/>
      <c r="BJS132"/>
      <c r="BJT132"/>
      <c r="BJU132"/>
      <c r="BJV132"/>
      <c r="BJW132"/>
      <c r="BJX132"/>
      <c r="BJY132"/>
      <c r="BJZ132"/>
      <c r="BKA132"/>
      <c r="BKB132"/>
      <c r="BKC132"/>
      <c r="BKD132"/>
      <c r="BKE132"/>
      <c r="BKF132"/>
      <c r="BKG132"/>
      <c r="BKH132"/>
      <c r="BKI132"/>
      <c r="BKJ132"/>
      <c r="BKK132"/>
      <c r="BKL132"/>
      <c r="BKM132"/>
      <c r="BKN132"/>
      <c r="BKO132"/>
      <c r="BKP132"/>
      <c r="BKQ132"/>
      <c r="BKR132"/>
      <c r="BKS132"/>
      <c r="BKT132"/>
      <c r="BKU132"/>
      <c r="BKV132"/>
      <c r="BKW132"/>
      <c r="BKX132"/>
      <c r="BKY132"/>
      <c r="BKZ132"/>
      <c r="BLA132"/>
      <c r="BLB132"/>
      <c r="BLC132"/>
      <c r="BLD132"/>
      <c r="BLE132"/>
      <c r="BLF132"/>
      <c r="BLG132"/>
      <c r="BLH132"/>
      <c r="BLI132"/>
      <c r="BLJ132"/>
      <c r="BLK132"/>
      <c r="BLL132"/>
      <c r="BLM132"/>
      <c r="BLN132"/>
      <c r="BLO132"/>
      <c r="BLP132"/>
      <c r="BLQ132"/>
      <c r="BLR132"/>
      <c r="BLS132"/>
      <c r="BLT132"/>
      <c r="BLU132"/>
      <c r="BLV132"/>
      <c r="BLW132"/>
      <c r="BLX132"/>
      <c r="BLY132"/>
      <c r="BLZ132"/>
      <c r="BMA132"/>
      <c r="BMB132"/>
      <c r="BMC132"/>
      <c r="BMD132"/>
      <c r="BME132"/>
      <c r="BMF132"/>
      <c r="BMG132"/>
      <c r="BMH132"/>
      <c r="BMI132"/>
      <c r="BMJ132"/>
      <c r="BMK132"/>
      <c r="BML132"/>
      <c r="BMM132"/>
      <c r="BMN132"/>
      <c r="BMO132"/>
      <c r="BMP132"/>
      <c r="BMQ132"/>
      <c r="BMR132"/>
      <c r="BMS132"/>
      <c r="BMT132"/>
      <c r="BMU132"/>
      <c r="BMV132"/>
      <c r="BMW132"/>
      <c r="BMX132"/>
      <c r="BMY132"/>
      <c r="BMZ132"/>
      <c r="BNA132"/>
      <c r="BNB132"/>
      <c r="BNC132"/>
      <c r="BND132"/>
      <c r="BNE132"/>
      <c r="BNF132"/>
      <c r="BNG132"/>
      <c r="BNH132"/>
      <c r="BNI132"/>
      <c r="BNJ132"/>
      <c r="BNK132"/>
      <c r="BNL132"/>
      <c r="BNM132"/>
      <c r="BNN132"/>
      <c r="BNO132"/>
      <c r="BNP132"/>
      <c r="BNQ132"/>
      <c r="BNR132"/>
      <c r="BNS132"/>
      <c r="BNT132"/>
      <c r="BNU132"/>
      <c r="BNV132"/>
      <c r="BNW132"/>
      <c r="BNX132"/>
      <c r="BNY132"/>
      <c r="BNZ132"/>
      <c r="BOA132"/>
      <c r="BOB132"/>
      <c r="BOC132"/>
      <c r="BOD132"/>
      <c r="BOE132"/>
      <c r="BOF132"/>
      <c r="BOG132"/>
      <c r="BOH132"/>
      <c r="BOI132"/>
      <c r="BOJ132"/>
      <c r="BOK132"/>
      <c r="BOL132"/>
      <c r="BOM132"/>
      <c r="BON132"/>
      <c r="BOO132"/>
      <c r="BOP132"/>
      <c r="BOQ132"/>
      <c r="BOR132"/>
      <c r="BOS132"/>
      <c r="BOT132"/>
      <c r="BOU132"/>
      <c r="BOV132"/>
      <c r="BOW132"/>
      <c r="BOX132"/>
      <c r="BOY132"/>
      <c r="BOZ132"/>
      <c r="BPA132"/>
      <c r="BPB132"/>
      <c r="BPC132"/>
      <c r="BPD132"/>
      <c r="BPE132"/>
      <c r="BPF132"/>
      <c r="BPG132"/>
      <c r="BPH132"/>
      <c r="BPI132"/>
      <c r="BPJ132"/>
      <c r="BPK132"/>
      <c r="BPL132"/>
      <c r="BPM132"/>
      <c r="BPN132"/>
      <c r="BPO132"/>
      <c r="BPP132"/>
      <c r="BPQ132"/>
      <c r="BPR132"/>
      <c r="BPS132"/>
      <c r="BPT132"/>
      <c r="BPU132"/>
      <c r="BPV132"/>
      <c r="BPW132"/>
      <c r="BPX132"/>
      <c r="BPY132"/>
      <c r="BPZ132"/>
      <c r="BQA132"/>
      <c r="BQB132"/>
      <c r="BQC132"/>
      <c r="BQD132"/>
      <c r="BQE132"/>
      <c r="BQF132"/>
      <c r="BQG132"/>
      <c r="BQH132"/>
      <c r="BQI132"/>
      <c r="BQJ132"/>
      <c r="BQK132"/>
      <c r="BQL132"/>
      <c r="BQM132"/>
      <c r="BQN132"/>
      <c r="BQO132"/>
      <c r="BQP132"/>
      <c r="BQQ132"/>
      <c r="BQR132"/>
      <c r="BQS132"/>
      <c r="BQT132"/>
      <c r="BQU132"/>
      <c r="BQV132"/>
      <c r="BQW132"/>
      <c r="BQX132"/>
      <c r="BQY132"/>
      <c r="BQZ132"/>
      <c r="BRA132"/>
      <c r="BRB132"/>
      <c r="BRC132"/>
      <c r="BRD132"/>
      <c r="BRE132"/>
      <c r="BRF132"/>
      <c r="BRG132"/>
      <c r="BRH132"/>
      <c r="BRI132"/>
      <c r="BRJ132"/>
      <c r="BRK132"/>
      <c r="BRL132"/>
      <c r="BRM132"/>
      <c r="BRN132"/>
      <c r="BRO132"/>
      <c r="BRP132"/>
      <c r="BRQ132"/>
      <c r="BRR132"/>
      <c r="BRS132"/>
      <c r="BRT132"/>
      <c r="BRU132"/>
      <c r="BRV132"/>
      <c r="BRW132"/>
      <c r="BRX132"/>
      <c r="BRY132"/>
      <c r="BRZ132"/>
      <c r="BSA132"/>
      <c r="BSB132"/>
      <c r="BSC132"/>
      <c r="BSD132"/>
      <c r="BSE132"/>
      <c r="BSF132"/>
      <c r="BSG132"/>
      <c r="BSH132"/>
      <c r="BSI132"/>
      <c r="BSJ132"/>
      <c r="BSK132"/>
      <c r="BSL132"/>
      <c r="BSM132"/>
      <c r="BSN132"/>
      <c r="BSO132"/>
      <c r="BSP132"/>
      <c r="BSQ132"/>
      <c r="BSR132"/>
      <c r="BSS132"/>
      <c r="BST132"/>
      <c r="BSU132"/>
      <c r="BSV132"/>
      <c r="BSW132"/>
      <c r="BSX132"/>
      <c r="BSY132"/>
      <c r="BSZ132"/>
      <c r="BTA132"/>
      <c r="BTB132"/>
      <c r="BTC132"/>
      <c r="BTD132"/>
      <c r="BTE132"/>
      <c r="BTF132"/>
      <c r="BTG132"/>
      <c r="BTH132"/>
      <c r="BTI132"/>
      <c r="BTJ132"/>
      <c r="BTK132"/>
      <c r="BTL132"/>
      <c r="BTM132"/>
      <c r="BTN132"/>
      <c r="BTO132"/>
      <c r="BTP132"/>
      <c r="BTQ132"/>
      <c r="BTR132"/>
      <c r="BTS132"/>
      <c r="BTT132"/>
      <c r="BTU132"/>
      <c r="BTV132"/>
      <c r="BTW132"/>
      <c r="BTX132"/>
      <c r="BTY132"/>
      <c r="BTZ132"/>
      <c r="BUA132"/>
      <c r="BUB132"/>
      <c r="BUC132"/>
      <c r="BUD132"/>
      <c r="BUE132"/>
      <c r="BUF132"/>
      <c r="BUG132"/>
      <c r="BUH132"/>
      <c r="BUI132"/>
      <c r="BUJ132"/>
      <c r="BUK132"/>
      <c r="BUL132"/>
      <c r="BUM132"/>
      <c r="BUN132"/>
      <c r="BUO132"/>
      <c r="BUP132"/>
      <c r="BUQ132"/>
      <c r="BUR132"/>
      <c r="BUS132"/>
      <c r="BUT132"/>
      <c r="BUU132"/>
      <c r="BUV132"/>
      <c r="BUW132"/>
      <c r="BUX132"/>
      <c r="BUY132"/>
      <c r="BUZ132"/>
      <c r="BVA132"/>
      <c r="BVB132"/>
      <c r="BVC132"/>
      <c r="BVD132"/>
      <c r="BVE132"/>
      <c r="BVF132"/>
      <c r="BVG132"/>
      <c r="BVH132"/>
      <c r="BVI132"/>
      <c r="BVJ132"/>
      <c r="BVK132"/>
      <c r="BVL132"/>
      <c r="BVM132"/>
      <c r="BVN132"/>
      <c r="BVO132"/>
      <c r="BVP132"/>
      <c r="BVQ132"/>
      <c r="BVR132"/>
      <c r="BVS132"/>
      <c r="BVT132"/>
      <c r="BVU132"/>
      <c r="BVV132"/>
      <c r="BVW132"/>
      <c r="BVX132"/>
      <c r="BVY132"/>
      <c r="BVZ132"/>
      <c r="BWA132"/>
      <c r="BWB132"/>
      <c r="BWC132"/>
      <c r="BWD132"/>
      <c r="BWE132"/>
      <c r="BWF132"/>
      <c r="BWG132"/>
      <c r="BWH132"/>
      <c r="BWI132"/>
      <c r="BWJ132"/>
      <c r="BWK132"/>
      <c r="BWL132"/>
      <c r="BWM132"/>
      <c r="BWN132"/>
      <c r="BWO132"/>
      <c r="BWP132"/>
      <c r="BWQ132"/>
      <c r="BWR132"/>
      <c r="BWS132"/>
      <c r="BWT132"/>
      <c r="BWU132"/>
      <c r="BWV132"/>
      <c r="BWW132"/>
      <c r="BWX132"/>
      <c r="BWY132"/>
      <c r="BWZ132"/>
      <c r="BXA132"/>
      <c r="BXB132"/>
      <c r="BXC132"/>
      <c r="BXD132"/>
      <c r="BXE132"/>
      <c r="BXF132"/>
      <c r="BXG132"/>
      <c r="BXH132"/>
      <c r="BXI132"/>
      <c r="BXJ132"/>
      <c r="BXK132"/>
      <c r="BXL132"/>
      <c r="BXM132"/>
      <c r="BXN132"/>
      <c r="BXO132"/>
      <c r="BXP132"/>
      <c r="BXQ132"/>
      <c r="BXR132"/>
      <c r="BXS132"/>
      <c r="BXT132"/>
      <c r="BXU132"/>
      <c r="BXV132"/>
      <c r="BXW132"/>
      <c r="BXX132"/>
      <c r="BXY132"/>
      <c r="BXZ132"/>
      <c r="BYA132"/>
      <c r="BYB132"/>
      <c r="BYC132"/>
      <c r="BYD132"/>
      <c r="BYE132"/>
      <c r="BYF132"/>
      <c r="BYG132"/>
      <c r="BYH132"/>
      <c r="BYI132"/>
      <c r="BYJ132"/>
      <c r="BYK132"/>
      <c r="BYL132"/>
      <c r="BYM132"/>
      <c r="BYN132"/>
      <c r="BYO132"/>
      <c r="BYP132"/>
      <c r="BYQ132"/>
      <c r="BYR132"/>
      <c r="BYS132"/>
      <c r="BYT132"/>
      <c r="BYU132"/>
      <c r="BYV132"/>
      <c r="BYW132"/>
      <c r="BYX132"/>
      <c r="BYY132"/>
      <c r="BYZ132"/>
      <c r="BZA132"/>
      <c r="BZB132"/>
      <c r="BZC132"/>
      <c r="BZD132"/>
      <c r="BZE132"/>
      <c r="BZF132"/>
      <c r="BZG132"/>
      <c r="BZH132"/>
      <c r="BZI132"/>
      <c r="BZJ132"/>
      <c r="BZK132"/>
      <c r="BZL132"/>
      <c r="BZM132"/>
      <c r="BZN132"/>
      <c r="BZO132"/>
      <c r="BZP132"/>
      <c r="BZQ132"/>
      <c r="BZR132"/>
      <c r="BZS132"/>
      <c r="BZT132"/>
      <c r="BZU132"/>
      <c r="BZV132"/>
      <c r="BZW132"/>
      <c r="BZX132"/>
      <c r="BZY132"/>
      <c r="BZZ132"/>
      <c r="CAA132"/>
      <c r="CAB132"/>
      <c r="CAC132"/>
      <c r="CAD132"/>
      <c r="CAE132"/>
      <c r="CAF132"/>
      <c r="CAG132"/>
      <c r="CAH132"/>
      <c r="CAI132"/>
      <c r="CAJ132"/>
      <c r="CAK132"/>
      <c r="CAL132"/>
      <c r="CAM132"/>
      <c r="CAN132"/>
      <c r="CAO132"/>
      <c r="CAP132"/>
      <c r="CAQ132"/>
      <c r="CAR132"/>
      <c r="CAS132"/>
      <c r="CAT132"/>
      <c r="CAU132"/>
      <c r="CAV132"/>
      <c r="CAW132"/>
      <c r="CAX132"/>
      <c r="CAY132"/>
      <c r="CAZ132"/>
      <c r="CBA132"/>
      <c r="CBB132"/>
      <c r="CBC132"/>
      <c r="CBD132"/>
      <c r="CBE132"/>
      <c r="CBF132"/>
      <c r="CBG132"/>
      <c r="CBH132"/>
      <c r="CBI132"/>
      <c r="CBJ132"/>
      <c r="CBK132"/>
      <c r="CBL132"/>
      <c r="CBM132"/>
      <c r="CBN132"/>
      <c r="CBO132"/>
      <c r="CBP132"/>
      <c r="CBQ132"/>
      <c r="CBR132"/>
      <c r="CBS132"/>
      <c r="CBT132"/>
      <c r="CBU132"/>
      <c r="CBV132"/>
      <c r="CBW132"/>
      <c r="CBX132"/>
      <c r="CBY132"/>
      <c r="CBZ132"/>
      <c r="CCA132"/>
      <c r="CCB132"/>
      <c r="CCC132"/>
      <c r="CCD132"/>
      <c r="CCE132"/>
      <c r="CCF132"/>
      <c r="CCG132"/>
      <c r="CCH132"/>
      <c r="CCI132"/>
      <c r="CCJ132"/>
      <c r="CCK132"/>
      <c r="CCL132"/>
      <c r="CCM132"/>
      <c r="CCN132"/>
      <c r="CCO132"/>
      <c r="CCP132"/>
      <c r="CCQ132"/>
      <c r="CCR132"/>
      <c r="CCS132"/>
      <c r="CCT132"/>
      <c r="CCU132"/>
      <c r="CCV132"/>
      <c r="CCW132"/>
      <c r="CCX132"/>
      <c r="CCY132"/>
      <c r="CCZ132"/>
      <c r="CDA132"/>
      <c r="CDB132"/>
      <c r="CDC132"/>
      <c r="CDD132"/>
      <c r="CDE132"/>
      <c r="CDF132"/>
      <c r="CDG132"/>
      <c r="CDH132"/>
      <c r="CDI132"/>
      <c r="CDJ132"/>
      <c r="CDK132"/>
      <c r="CDL132"/>
      <c r="CDM132"/>
      <c r="CDN132"/>
      <c r="CDO132"/>
      <c r="CDP132"/>
      <c r="CDQ132"/>
      <c r="CDR132"/>
      <c r="CDS132"/>
      <c r="CDT132"/>
      <c r="CDU132"/>
      <c r="CDV132"/>
      <c r="CDW132"/>
      <c r="CDX132"/>
      <c r="CDY132"/>
      <c r="CDZ132"/>
      <c r="CEA132"/>
      <c r="CEB132"/>
      <c r="CEC132"/>
      <c r="CED132"/>
      <c r="CEE132"/>
      <c r="CEF132"/>
      <c r="CEG132"/>
      <c r="CEH132"/>
      <c r="CEI132"/>
      <c r="CEJ132"/>
      <c r="CEK132"/>
      <c r="CEL132"/>
      <c r="CEM132"/>
      <c r="CEN132"/>
      <c r="CEO132"/>
      <c r="CEP132"/>
      <c r="CEQ132"/>
      <c r="CER132"/>
      <c r="CES132"/>
      <c r="CET132"/>
      <c r="CEU132"/>
      <c r="CEV132"/>
      <c r="CEW132"/>
      <c r="CEX132"/>
      <c r="CEY132"/>
      <c r="CEZ132"/>
      <c r="CFA132"/>
      <c r="CFB132"/>
      <c r="CFC132"/>
      <c r="CFD132"/>
      <c r="CFE132"/>
      <c r="CFF132"/>
      <c r="CFG132"/>
      <c r="CFH132"/>
      <c r="CFI132"/>
      <c r="CFJ132"/>
      <c r="CFK132"/>
      <c r="CFL132"/>
      <c r="CFM132"/>
      <c r="CFN132"/>
      <c r="CFO132"/>
      <c r="CFP132"/>
      <c r="CFQ132"/>
      <c r="CFR132"/>
      <c r="CFS132"/>
      <c r="CFT132"/>
      <c r="CFU132"/>
      <c r="CFV132"/>
      <c r="CFW132"/>
      <c r="CFX132"/>
      <c r="CFY132"/>
      <c r="CFZ132"/>
      <c r="CGA132"/>
      <c r="CGB132"/>
      <c r="CGC132"/>
      <c r="CGD132"/>
      <c r="CGE132"/>
      <c r="CGF132"/>
      <c r="CGG132"/>
      <c r="CGH132"/>
      <c r="CGI132"/>
      <c r="CGJ132"/>
      <c r="CGK132"/>
      <c r="CGL132"/>
      <c r="CGM132"/>
      <c r="CGN132"/>
      <c r="CGO132"/>
      <c r="CGP132"/>
      <c r="CGQ132"/>
      <c r="CGR132"/>
      <c r="CGS132"/>
      <c r="CGT132"/>
      <c r="CGU132"/>
      <c r="CGV132"/>
      <c r="CGW132"/>
      <c r="CGX132"/>
      <c r="CGY132"/>
      <c r="CGZ132"/>
      <c r="CHA132"/>
      <c r="CHB132"/>
      <c r="CHC132"/>
      <c r="CHD132"/>
      <c r="CHE132"/>
      <c r="CHF132"/>
      <c r="CHG132"/>
      <c r="CHH132"/>
      <c r="CHI132"/>
      <c r="CHJ132"/>
      <c r="CHK132"/>
      <c r="CHL132"/>
      <c r="CHM132"/>
      <c r="CHN132"/>
      <c r="CHO132"/>
      <c r="CHP132"/>
      <c r="CHQ132"/>
      <c r="CHR132"/>
      <c r="CHS132"/>
      <c r="CHT132"/>
      <c r="CHU132"/>
      <c r="CHV132"/>
      <c r="CHW132"/>
      <c r="CHX132"/>
      <c r="CHY132"/>
      <c r="CHZ132"/>
      <c r="CIA132"/>
      <c r="CIB132"/>
      <c r="CIC132"/>
      <c r="CID132"/>
      <c r="CIE132"/>
      <c r="CIF132"/>
      <c r="CIG132"/>
      <c r="CIH132"/>
      <c r="CII132"/>
      <c r="CIJ132"/>
      <c r="CIK132"/>
      <c r="CIL132"/>
      <c r="CIM132"/>
      <c r="CIN132"/>
      <c r="CIO132"/>
      <c r="CIP132"/>
      <c r="CIQ132"/>
      <c r="CIR132"/>
      <c r="CIS132"/>
      <c r="CIT132"/>
      <c r="CIU132"/>
      <c r="CIV132"/>
      <c r="CIW132"/>
      <c r="CIX132"/>
      <c r="CIY132"/>
      <c r="CIZ132"/>
      <c r="CJA132"/>
      <c r="CJB132"/>
      <c r="CJC132"/>
      <c r="CJD132"/>
      <c r="CJE132"/>
      <c r="CJF132"/>
      <c r="CJG132"/>
      <c r="CJH132"/>
      <c r="CJI132"/>
      <c r="CJJ132"/>
      <c r="CJK132"/>
      <c r="CJL132"/>
      <c r="CJM132"/>
      <c r="CJN132"/>
      <c r="CJO132"/>
      <c r="CJP132"/>
      <c r="CJQ132"/>
      <c r="CJR132"/>
      <c r="CJS132"/>
      <c r="CJT132"/>
      <c r="CJU132"/>
      <c r="CJV132"/>
      <c r="CJW132"/>
      <c r="CJX132"/>
      <c r="CJY132"/>
      <c r="CJZ132"/>
      <c r="CKA132"/>
      <c r="CKB132"/>
      <c r="CKC132"/>
      <c r="CKD132"/>
      <c r="CKE132"/>
      <c r="CKF132"/>
      <c r="CKG132"/>
      <c r="CKH132"/>
      <c r="CKI132"/>
      <c r="CKJ132"/>
      <c r="CKK132"/>
      <c r="CKL132"/>
      <c r="CKM132"/>
      <c r="CKN132"/>
      <c r="CKO132"/>
      <c r="CKP132"/>
      <c r="CKQ132"/>
      <c r="CKR132"/>
      <c r="CKS132"/>
      <c r="CKT132"/>
      <c r="CKU132"/>
      <c r="CKV132"/>
      <c r="CKW132"/>
      <c r="CKX132"/>
      <c r="CKY132"/>
      <c r="CKZ132"/>
      <c r="CLA132"/>
      <c r="CLB132"/>
      <c r="CLC132"/>
      <c r="CLD132"/>
      <c r="CLE132"/>
      <c r="CLF132"/>
      <c r="CLG132"/>
      <c r="CLH132"/>
      <c r="CLI132"/>
      <c r="CLJ132"/>
      <c r="CLK132"/>
      <c r="CLL132"/>
      <c r="CLM132"/>
      <c r="CLN132"/>
      <c r="CLO132"/>
      <c r="CLP132"/>
      <c r="CLQ132"/>
      <c r="CLR132"/>
      <c r="CLS132"/>
      <c r="CLT132"/>
      <c r="CLU132"/>
      <c r="CLV132"/>
      <c r="CLW132"/>
      <c r="CLX132"/>
      <c r="CLY132"/>
      <c r="CLZ132"/>
      <c r="CMA132"/>
      <c r="CMB132"/>
      <c r="CMC132"/>
      <c r="CMD132"/>
      <c r="CME132"/>
      <c r="CMF132"/>
      <c r="CMG132"/>
      <c r="CMH132"/>
      <c r="CMI132"/>
      <c r="CMJ132"/>
      <c r="CMK132"/>
      <c r="CML132"/>
      <c r="CMM132"/>
      <c r="CMN132"/>
      <c r="CMO132"/>
      <c r="CMP132"/>
      <c r="CMQ132"/>
      <c r="CMR132"/>
      <c r="CMS132"/>
      <c r="CMT132"/>
      <c r="CMU132"/>
      <c r="CMV132"/>
      <c r="CMW132"/>
      <c r="CMX132"/>
      <c r="CMY132"/>
      <c r="CMZ132"/>
      <c r="CNA132"/>
      <c r="CNB132"/>
      <c r="CNC132"/>
      <c r="CND132"/>
      <c r="CNE132"/>
      <c r="CNF132"/>
      <c r="CNG132"/>
      <c r="CNH132"/>
      <c r="CNI132"/>
      <c r="CNJ132"/>
      <c r="CNK132"/>
      <c r="CNL132"/>
      <c r="CNM132"/>
      <c r="CNN132"/>
      <c r="CNO132"/>
      <c r="CNP132"/>
      <c r="CNQ132"/>
      <c r="CNR132"/>
      <c r="CNS132"/>
      <c r="CNT132"/>
      <c r="CNU132"/>
      <c r="CNV132"/>
      <c r="CNW132"/>
      <c r="CNX132"/>
      <c r="CNY132"/>
      <c r="CNZ132"/>
      <c r="COA132"/>
      <c r="COB132"/>
      <c r="COC132"/>
      <c r="COD132"/>
      <c r="COE132"/>
      <c r="COF132"/>
      <c r="COG132"/>
      <c r="COH132"/>
      <c r="COI132"/>
      <c r="COJ132"/>
      <c r="COK132"/>
      <c r="COL132"/>
      <c r="COM132"/>
      <c r="CON132"/>
      <c r="COO132"/>
      <c r="COP132"/>
      <c r="COQ132"/>
      <c r="COR132"/>
      <c r="COS132"/>
      <c r="COT132"/>
      <c r="COU132"/>
      <c r="COV132"/>
      <c r="COW132"/>
      <c r="COX132"/>
      <c r="COY132"/>
      <c r="COZ132"/>
      <c r="CPA132"/>
      <c r="CPB132"/>
      <c r="CPC132"/>
      <c r="CPD132"/>
      <c r="CPE132"/>
      <c r="CPF132"/>
      <c r="CPG132"/>
      <c r="CPH132"/>
      <c r="CPI132"/>
      <c r="CPJ132"/>
      <c r="CPK132"/>
      <c r="CPL132"/>
      <c r="CPM132"/>
      <c r="CPN132"/>
      <c r="CPO132"/>
      <c r="CPP132"/>
      <c r="CPQ132"/>
      <c r="CPR132"/>
      <c r="CPS132"/>
      <c r="CPT132"/>
      <c r="CPU132"/>
      <c r="CPV132"/>
      <c r="CPW132"/>
      <c r="CPX132"/>
      <c r="CPY132"/>
      <c r="CPZ132"/>
      <c r="CQA132"/>
      <c r="CQB132"/>
      <c r="CQC132"/>
      <c r="CQD132"/>
      <c r="CQE132"/>
      <c r="CQF132"/>
      <c r="CQG132"/>
      <c r="CQH132"/>
      <c r="CQI132"/>
      <c r="CQJ132"/>
      <c r="CQK132"/>
      <c r="CQL132"/>
      <c r="CQM132"/>
      <c r="CQN132"/>
      <c r="CQO132"/>
      <c r="CQP132"/>
      <c r="CQQ132"/>
      <c r="CQR132"/>
      <c r="CQS132"/>
      <c r="CQT132"/>
      <c r="CQU132"/>
      <c r="CQV132"/>
      <c r="CQW132"/>
      <c r="CQX132"/>
      <c r="CQY132"/>
      <c r="CQZ132"/>
      <c r="CRA132"/>
      <c r="CRB132"/>
      <c r="CRC132"/>
      <c r="CRD132"/>
      <c r="CRE132"/>
      <c r="CRF132"/>
      <c r="CRG132"/>
      <c r="CRH132"/>
      <c r="CRI132"/>
      <c r="CRJ132"/>
      <c r="CRK132"/>
      <c r="CRL132"/>
      <c r="CRM132"/>
      <c r="CRN132"/>
      <c r="CRO132"/>
      <c r="CRP132"/>
      <c r="CRQ132"/>
      <c r="CRR132"/>
      <c r="CRS132"/>
      <c r="CRT132"/>
      <c r="CRU132"/>
      <c r="CRV132"/>
      <c r="CRW132"/>
      <c r="CRX132"/>
      <c r="CRY132"/>
      <c r="CRZ132"/>
      <c r="CSA132"/>
      <c r="CSB132"/>
      <c r="CSC132"/>
      <c r="CSD132"/>
      <c r="CSE132"/>
      <c r="CSF132"/>
      <c r="CSG132"/>
      <c r="CSH132"/>
      <c r="CSI132"/>
      <c r="CSJ132"/>
      <c r="CSK132"/>
      <c r="CSL132"/>
      <c r="CSM132"/>
      <c r="CSN132"/>
      <c r="CSO132"/>
      <c r="CSP132"/>
      <c r="CSQ132"/>
      <c r="CSR132"/>
      <c r="CSS132"/>
      <c r="CST132"/>
      <c r="CSU132"/>
      <c r="CSV132"/>
      <c r="CSW132"/>
      <c r="CSX132"/>
      <c r="CSY132"/>
      <c r="CSZ132"/>
      <c r="CTA132"/>
      <c r="CTB132"/>
      <c r="CTC132"/>
      <c r="CTD132"/>
      <c r="CTE132"/>
      <c r="CTF132"/>
      <c r="CTG132"/>
      <c r="CTH132"/>
      <c r="CTI132"/>
      <c r="CTJ132"/>
      <c r="CTK132"/>
      <c r="CTL132"/>
      <c r="CTM132"/>
      <c r="CTN132"/>
      <c r="CTO132"/>
      <c r="CTP132"/>
      <c r="CTQ132"/>
      <c r="CTR132"/>
      <c r="CTS132"/>
      <c r="CTT132"/>
      <c r="CTU132"/>
      <c r="CTV132"/>
      <c r="CTW132"/>
      <c r="CTX132"/>
      <c r="CTY132"/>
      <c r="CTZ132"/>
      <c r="CUA132"/>
      <c r="CUB132"/>
      <c r="CUC132"/>
      <c r="CUD132"/>
      <c r="CUE132"/>
      <c r="CUF132"/>
      <c r="CUG132"/>
      <c r="CUH132"/>
      <c r="CUI132"/>
      <c r="CUJ132"/>
      <c r="CUK132"/>
      <c r="CUL132"/>
      <c r="CUM132"/>
      <c r="CUN132"/>
      <c r="CUO132"/>
      <c r="CUP132"/>
      <c r="CUQ132"/>
      <c r="CUR132"/>
      <c r="CUS132"/>
      <c r="CUT132"/>
      <c r="CUU132"/>
      <c r="CUV132"/>
      <c r="CUW132"/>
      <c r="CUX132"/>
      <c r="CUY132"/>
      <c r="CUZ132"/>
      <c r="CVA132"/>
      <c r="CVB132"/>
      <c r="CVC132"/>
      <c r="CVD132"/>
      <c r="CVE132"/>
      <c r="CVF132"/>
      <c r="CVG132"/>
      <c r="CVH132"/>
      <c r="CVI132"/>
      <c r="CVJ132"/>
      <c r="CVK132"/>
      <c r="CVL132"/>
      <c r="CVM132"/>
      <c r="CVN132"/>
      <c r="CVO132"/>
      <c r="CVP132"/>
      <c r="CVQ132"/>
      <c r="CVR132"/>
      <c r="CVS132"/>
      <c r="CVT132"/>
      <c r="CVU132"/>
      <c r="CVV132"/>
      <c r="CVW132"/>
      <c r="CVX132"/>
      <c r="CVY132"/>
      <c r="CVZ132"/>
      <c r="CWA132"/>
      <c r="CWB132"/>
      <c r="CWC132"/>
      <c r="CWD132"/>
      <c r="CWE132"/>
      <c r="CWF132"/>
      <c r="CWG132"/>
      <c r="CWH132"/>
      <c r="CWI132"/>
      <c r="CWJ132"/>
      <c r="CWK132"/>
      <c r="CWL132"/>
      <c r="CWM132"/>
      <c r="CWN132"/>
      <c r="CWO132"/>
      <c r="CWP132"/>
      <c r="CWQ132"/>
      <c r="CWR132"/>
      <c r="CWS132"/>
      <c r="CWT132"/>
      <c r="CWU132"/>
      <c r="CWV132"/>
      <c r="CWW132"/>
      <c r="CWX132"/>
      <c r="CWY132"/>
      <c r="CWZ132"/>
      <c r="CXA132"/>
      <c r="CXB132"/>
      <c r="CXC132"/>
      <c r="CXD132"/>
      <c r="CXE132"/>
      <c r="CXF132"/>
      <c r="CXG132"/>
      <c r="CXH132"/>
      <c r="CXI132"/>
      <c r="CXJ132"/>
      <c r="CXK132"/>
      <c r="CXL132"/>
      <c r="CXM132"/>
      <c r="CXN132"/>
      <c r="CXO132"/>
      <c r="CXP132"/>
      <c r="CXQ132"/>
      <c r="CXR132"/>
      <c r="CXS132"/>
      <c r="CXT132"/>
      <c r="CXU132"/>
      <c r="CXV132"/>
      <c r="CXW132"/>
      <c r="CXX132"/>
      <c r="CXY132"/>
      <c r="CXZ132"/>
      <c r="CYA132"/>
      <c r="CYB132"/>
      <c r="CYC132"/>
      <c r="CYD132"/>
      <c r="CYE132"/>
      <c r="CYF132"/>
      <c r="CYG132"/>
      <c r="CYH132"/>
      <c r="CYI132"/>
      <c r="CYJ132"/>
      <c r="CYK132"/>
      <c r="CYL132"/>
      <c r="CYM132"/>
      <c r="CYN132"/>
      <c r="CYO132"/>
      <c r="CYP132"/>
      <c r="CYQ132"/>
      <c r="CYR132"/>
      <c r="CYS132"/>
      <c r="CYT132"/>
      <c r="CYU132"/>
      <c r="CYV132"/>
      <c r="CYW132"/>
      <c r="CYX132"/>
      <c r="CYY132"/>
      <c r="CYZ132"/>
      <c r="CZA132"/>
      <c r="CZB132"/>
      <c r="CZC132"/>
      <c r="CZD132"/>
      <c r="CZE132"/>
      <c r="CZF132"/>
      <c r="CZG132"/>
      <c r="CZH132"/>
      <c r="CZI132"/>
      <c r="CZJ132"/>
      <c r="CZK132"/>
      <c r="CZL132"/>
      <c r="CZM132"/>
      <c r="CZN132"/>
      <c r="CZO132"/>
      <c r="CZP132"/>
      <c r="CZQ132"/>
      <c r="CZR132"/>
      <c r="CZS132"/>
      <c r="CZT132"/>
      <c r="CZU132"/>
      <c r="CZV132"/>
      <c r="CZW132"/>
      <c r="CZX132"/>
      <c r="CZY132"/>
      <c r="CZZ132"/>
      <c r="DAA132"/>
      <c r="DAB132"/>
      <c r="DAC132"/>
      <c r="DAD132"/>
      <c r="DAE132"/>
      <c r="DAF132"/>
      <c r="DAG132"/>
      <c r="DAH132"/>
      <c r="DAI132"/>
      <c r="DAJ132"/>
      <c r="DAK132"/>
      <c r="DAL132"/>
      <c r="DAM132"/>
      <c r="DAN132"/>
      <c r="DAO132"/>
      <c r="DAP132"/>
      <c r="DAQ132"/>
      <c r="DAR132"/>
      <c r="DAS132"/>
      <c r="DAT132"/>
      <c r="DAU132"/>
      <c r="DAV132"/>
      <c r="DAW132"/>
      <c r="DAX132"/>
      <c r="DAY132"/>
      <c r="DAZ132"/>
      <c r="DBA132"/>
      <c r="DBB132"/>
      <c r="DBC132"/>
      <c r="DBD132"/>
      <c r="DBE132"/>
      <c r="DBF132"/>
      <c r="DBG132"/>
      <c r="DBH132"/>
      <c r="DBI132"/>
      <c r="DBJ132"/>
      <c r="DBK132"/>
      <c r="DBL132"/>
      <c r="DBM132"/>
      <c r="DBN132"/>
      <c r="DBO132"/>
      <c r="DBP132"/>
      <c r="DBQ132"/>
      <c r="DBR132"/>
      <c r="DBS132"/>
      <c r="DBT132"/>
      <c r="DBU132"/>
      <c r="DBV132"/>
      <c r="DBW132"/>
      <c r="DBX132"/>
      <c r="DBY132"/>
      <c r="DBZ132"/>
      <c r="DCA132"/>
      <c r="DCB132"/>
      <c r="DCC132"/>
      <c r="DCD132"/>
      <c r="DCE132"/>
      <c r="DCF132"/>
      <c r="DCG132"/>
      <c r="DCH132"/>
      <c r="DCI132"/>
      <c r="DCJ132"/>
      <c r="DCK132"/>
      <c r="DCL132"/>
      <c r="DCM132"/>
      <c r="DCN132"/>
      <c r="DCO132"/>
      <c r="DCP132"/>
      <c r="DCQ132"/>
      <c r="DCR132"/>
      <c r="DCS132"/>
      <c r="DCT132"/>
      <c r="DCU132"/>
      <c r="DCV132"/>
      <c r="DCW132"/>
      <c r="DCX132"/>
      <c r="DCY132"/>
      <c r="DCZ132"/>
      <c r="DDA132"/>
      <c r="DDB132"/>
      <c r="DDC132"/>
      <c r="DDD132"/>
      <c r="DDE132"/>
      <c r="DDF132"/>
      <c r="DDG132"/>
      <c r="DDH132"/>
      <c r="DDI132"/>
      <c r="DDJ132"/>
      <c r="DDK132"/>
      <c r="DDL132"/>
      <c r="DDM132"/>
      <c r="DDN132"/>
      <c r="DDO132"/>
      <c r="DDP132"/>
      <c r="DDQ132"/>
      <c r="DDR132"/>
      <c r="DDS132"/>
      <c r="DDT132"/>
      <c r="DDU132"/>
      <c r="DDV132"/>
      <c r="DDW132"/>
      <c r="DDX132"/>
      <c r="DDY132"/>
      <c r="DDZ132"/>
      <c r="DEA132"/>
      <c r="DEB132"/>
      <c r="DEC132"/>
      <c r="DED132"/>
      <c r="DEE132"/>
      <c r="DEF132"/>
      <c r="DEG132"/>
      <c r="DEH132"/>
      <c r="DEI132"/>
      <c r="DEJ132"/>
      <c r="DEK132"/>
      <c r="DEL132"/>
      <c r="DEM132"/>
      <c r="DEN132"/>
      <c r="DEO132"/>
      <c r="DEP132"/>
      <c r="DEQ132"/>
      <c r="DER132"/>
      <c r="DES132"/>
      <c r="DET132"/>
      <c r="DEU132"/>
      <c r="DEV132"/>
      <c r="DEW132"/>
      <c r="DEX132"/>
      <c r="DEY132"/>
      <c r="DEZ132"/>
      <c r="DFA132"/>
      <c r="DFB132"/>
      <c r="DFC132"/>
      <c r="DFD132"/>
      <c r="DFE132"/>
      <c r="DFF132"/>
      <c r="DFG132"/>
      <c r="DFH132"/>
      <c r="DFI132"/>
      <c r="DFJ132"/>
      <c r="DFK132"/>
      <c r="DFL132"/>
      <c r="DFM132"/>
      <c r="DFN132"/>
      <c r="DFO132"/>
      <c r="DFP132"/>
      <c r="DFQ132"/>
      <c r="DFR132"/>
      <c r="DFS132"/>
      <c r="DFT132"/>
      <c r="DFU132"/>
      <c r="DFV132"/>
      <c r="DFW132"/>
      <c r="DFX132"/>
      <c r="DFY132"/>
      <c r="DFZ132"/>
      <c r="DGA132"/>
      <c r="DGB132"/>
      <c r="DGC132"/>
      <c r="DGD132"/>
      <c r="DGE132"/>
      <c r="DGF132"/>
      <c r="DGG132"/>
      <c r="DGH132"/>
      <c r="DGI132"/>
      <c r="DGJ132"/>
      <c r="DGK132"/>
      <c r="DGL132"/>
      <c r="DGM132"/>
      <c r="DGN132"/>
      <c r="DGO132"/>
      <c r="DGP132"/>
      <c r="DGQ132"/>
      <c r="DGR132"/>
      <c r="DGS132"/>
      <c r="DGT132"/>
      <c r="DGU132"/>
      <c r="DGV132"/>
      <c r="DGW132"/>
      <c r="DGX132"/>
      <c r="DGY132"/>
      <c r="DGZ132"/>
      <c r="DHA132"/>
      <c r="DHB132"/>
      <c r="DHC132"/>
      <c r="DHD132"/>
      <c r="DHE132"/>
      <c r="DHF132"/>
      <c r="DHG132"/>
      <c r="DHH132"/>
      <c r="DHI132"/>
      <c r="DHJ132"/>
      <c r="DHK132"/>
      <c r="DHL132"/>
      <c r="DHM132"/>
      <c r="DHN132"/>
      <c r="DHO132"/>
      <c r="DHP132"/>
      <c r="DHQ132"/>
      <c r="DHR132"/>
      <c r="DHS132"/>
      <c r="DHT132"/>
      <c r="DHU132"/>
      <c r="DHV132"/>
      <c r="DHW132"/>
      <c r="DHX132"/>
      <c r="DHY132"/>
      <c r="DHZ132"/>
      <c r="DIA132"/>
      <c r="DIB132"/>
      <c r="DIC132"/>
      <c r="DID132"/>
      <c r="DIE132"/>
      <c r="DIF132"/>
      <c r="DIG132"/>
      <c r="DIH132"/>
      <c r="DII132"/>
      <c r="DIJ132"/>
      <c r="DIK132"/>
      <c r="DIL132"/>
      <c r="DIM132"/>
      <c r="DIN132"/>
      <c r="DIO132"/>
      <c r="DIP132"/>
      <c r="DIQ132"/>
      <c r="DIR132"/>
      <c r="DIS132"/>
      <c r="DIT132"/>
      <c r="DIU132"/>
      <c r="DIV132"/>
      <c r="DIW132"/>
      <c r="DIX132"/>
      <c r="DIY132"/>
      <c r="DIZ132"/>
      <c r="DJA132"/>
      <c r="DJB132"/>
      <c r="DJC132"/>
      <c r="DJD132"/>
      <c r="DJE132"/>
      <c r="DJF132"/>
      <c r="DJG132"/>
      <c r="DJH132"/>
      <c r="DJI132"/>
      <c r="DJJ132"/>
      <c r="DJK132"/>
      <c r="DJL132"/>
      <c r="DJM132"/>
      <c r="DJN132"/>
      <c r="DJO132"/>
      <c r="DJP132"/>
      <c r="DJQ132"/>
      <c r="DJR132"/>
      <c r="DJS132"/>
      <c r="DJT132"/>
      <c r="DJU132"/>
      <c r="DJV132"/>
      <c r="DJW132"/>
      <c r="DJX132"/>
      <c r="DJY132"/>
      <c r="DJZ132"/>
      <c r="DKA132"/>
      <c r="DKB132"/>
      <c r="DKC132"/>
      <c r="DKD132"/>
      <c r="DKE132"/>
      <c r="DKF132"/>
      <c r="DKG132"/>
      <c r="DKH132"/>
      <c r="DKI132"/>
      <c r="DKJ132"/>
      <c r="DKK132"/>
      <c r="DKL132"/>
      <c r="DKM132"/>
      <c r="DKN132"/>
      <c r="DKO132"/>
      <c r="DKP132"/>
      <c r="DKQ132"/>
      <c r="DKR132"/>
      <c r="DKS132"/>
      <c r="DKT132"/>
      <c r="DKU132"/>
      <c r="DKV132"/>
      <c r="DKW132"/>
      <c r="DKX132"/>
      <c r="DKY132"/>
      <c r="DKZ132"/>
      <c r="DLA132"/>
      <c r="DLB132"/>
      <c r="DLC132"/>
      <c r="DLD132"/>
      <c r="DLE132"/>
      <c r="DLF132"/>
      <c r="DLG132"/>
      <c r="DLH132"/>
      <c r="DLI132"/>
      <c r="DLJ132"/>
      <c r="DLK132"/>
      <c r="DLL132"/>
      <c r="DLM132"/>
      <c r="DLN132"/>
      <c r="DLO132"/>
      <c r="DLP132"/>
      <c r="DLQ132"/>
      <c r="DLR132"/>
      <c r="DLS132"/>
      <c r="DLT132"/>
      <c r="DLU132"/>
      <c r="DLV132"/>
      <c r="DLW132"/>
      <c r="DLX132"/>
      <c r="DLY132"/>
      <c r="DLZ132"/>
      <c r="DMA132"/>
      <c r="DMB132"/>
      <c r="DMC132"/>
      <c r="DMD132"/>
      <c r="DME132"/>
      <c r="DMF132"/>
      <c r="DMG132"/>
      <c r="DMH132"/>
      <c r="DMI132"/>
      <c r="DMJ132"/>
      <c r="DMK132"/>
      <c r="DML132"/>
      <c r="DMM132"/>
      <c r="DMN132"/>
      <c r="DMO132"/>
      <c r="DMP132"/>
      <c r="DMQ132"/>
      <c r="DMR132"/>
      <c r="DMS132"/>
      <c r="DMT132"/>
      <c r="DMU132"/>
      <c r="DMV132"/>
      <c r="DMW132"/>
      <c r="DMX132"/>
      <c r="DMY132"/>
      <c r="DMZ132"/>
      <c r="DNA132"/>
      <c r="DNB132"/>
      <c r="DNC132"/>
      <c r="DND132"/>
      <c r="DNE132"/>
      <c r="DNF132"/>
      <c r="DNG132"/>
      <c r="DNH132"/>
      <c r="DNI132"/>
      <c r="DNJ132"/>
      <c r="DNK132"/>
      <c r="DNL132"/>
      <c r="DNM132"/>
      <c r="DNN132"/>
      <c r="DNO132"/>
      <c r="DNP132"/>
      <c r="DNQ132"/>
      <c r="DNR132"/>
      <c r="DNS132"/>
      <c r="DNT132"/>
      <c r="DNU132"/>
      <c r="DNV132"/>
      <c r="DNW132"/>
      <c r="DNX132"/>
      <c r="DNY132"/>
      <c r="DNZ132"/>
      <c r="DOA132"/>
      <c r="DOB132"/>
      <c r="DOC132"/>
      <c r="DOD132"/>
      <c r="DOE132"/>
      <c r="DOF132"/>
      <c r="DOG132"/>
      <c r="DOH132"/>
      <c r="DOI132"/>
      <c r="DOJ132"/>
      <c r="DOK132"/>
      <c r="DOL132"/>
      <c r="DOM132"/>
      <c r="DON132"/>
      <c r="DOO132"/>
      <c r="DOP132"/>
      <c r="DOQ132"/>
      <c r="DOR132"/>
      <c r="DOS132"/>
      <c r="DOT132"/>
      <c r="DOU132"/>
      <c r="DOV132"/>
      <c r="DOW132"/>
      <c r="DOX132"/>
      <c r="DOY132"/>
      <c r="DOZ132"/>
      <c r="DPA132"/>
      <c r="DPB132"/>
      <c r="DPC132"/>
      <c r="DPD132"/>
      <c r="DPE132"/>
      <c r="DPF132"/>
      <c r="DPG132"/>
      <c r="DPH132"/>
      <c r="DPI132"/>
      <c r="DPJ132"/>
      <c r="DPK132"/>
      <c r="DPL132"/>
      <c r="DPM132"/>
      <c r="DPN132"/>
      <c r="DPO132"/>
      <c r="DPP132"/>
      <c r="DPQ132"/>
      <c r="DPR132"/>
      <c r="DPS132"/>
      <c r="DPT132"/>
      <c r="DPU132"/>
      <c r="DPV132"/>
      <c r="DPW132"/>
      <c r="DPX132"/>
      <c r="DPY132"/>
      <c r="DPZ132"/>
      <c r="DQA132"/>
      <c r="DQB132"/>
      <c r="DQC132"/>
      <c r="DQD132"/>
      <c r="DQE132"/>
      <c r="DQF132"/>
      <c r="DQG132"/>
      <c r="DQH132"/>
      <c r="DQI132"/>
      <c r="DQJ132"/>
      <c r="DQK132"/>
      <c r="DQL132"/>
      <c r="DQM132"/>
      <c r="DQN132"/>
      <c r="DQO132"/>
      <c r="DQP132"/>
      <c r="DQQ132"/>
      <c r="DQR132"/>
      <c r="DQS132"/>
      <c r="DQT132"/>
      <c r="DQU132"/>
      <c r="DQV132"/>
      <c r="DQW132"/>
      <c r="DQX132"/>
      <c r="DQY132"/>
      <c r="DQZ132"/>
      <c r="DRA132"/>
      <c r="DRB132"/>
      <c r="DRC132"/>
      <c r="DRD132"/>
      <c r="DRE132"/>
      <c r="DRF132"/>
      <c r="DRG132"/>
      <c r="DRH132"/>
      <c r="DRI132"/>
      <c r="DRJ132"/>
      <c r="DRK132"/>
      <c r="DRL132"/>
      <c r="DRM132"/>
      <c r="DRN132"/>
      <c r="DRO132"/>
      <c r="DRP132"/>
      <c r="DRQ132"/>
      <c r="DRR132"/>
      <c r="DRS132"/>
      <c r="DRT132"/>
      <c r="DRU132"/>
      <c r="DRV132"/>
      <c r="DRW132"/>
      <c r="DRX132"/>
      <c r="DRY132"/>
      <c r="DRZ132"/>
      <c r="DSA132"/>
      <c r="DSB132"/>
      <c r="DSC132"/>
      <c r="DSD132"/>
      <c r="DSE132"/>
      <c r="DSF132"/>
      <c r="DSG132"/>
      <c r="DSH132"/>
      <c r="DSI132"/>
      <c r="DSJ132"/>
      <c r="DSK132"/>
      <c r="DSL132"/>
      <c r="DSM132"/>
      <c r="DSN132"/>
      <c r="DSO132"/>
      <c r="DSP132"/>
      <c r="DSQ132"/>
      <c r="DSR132"/>
      <c r="DSS132"/>
      <c r="DST132"/>
      <c r="DSU132"/>
      <c r="DSV132"/>
      <c r="DSW132"/>
      <c r="DSX132"/>
      <c r="DSY132"/>
      <c r="DSZ132"/>
      <c r="DTA132"/>
      <c r="DTB132"/>
      <c r="DTC132"/>
      <c r="DTD132"/>
      <c r="DTE132"/>
      <c r="DTF132"/>
      <c r="DTG132"/>
      <c r="DTH132"/>
      <c r="DTI132"/>
      <c r="DTJ132"/>
      <c r="DTK132"/>
      <c r="DTL132"/>
      <c r="DTM132"/>
      <c r="DTN132"/>
      <c r="DTO132"/>
      <c r="DTP132"/>
      <c r="DTQ132"/>
      <c r="DTR132"/>
      <c r="DTS132"/>
      <c r="DTT132"/>
      <c r="DTU132"/>
      <c r="DTV132"/>
      <c r="DTW132"/>
      <c r="DTX132"/>
      <c r="DTY132"/>
      <c r="DTZ132"/>
      <c r="DUA132"/>
      <c r="DUB132"/>
      <c r="DUC132"/>
      <c r="DUD132"/>
      <c r="DUE132"/>
      <c r="DUF132"/>
      <c r="DUG132"/>
      <c r="DUH132"/>
      <c r="DUI132"/>
      <c r="DUJ132"/>
      <c r="DUK132"/>
      <c r="DUL132"/>
      <c r="DUM132"/>
      <c r="DUN132"/>
      <c r="DUO132"/>
      <c r="DUP132"/>
      <c r="DUQ132"/>
      <c r="DUR132"/>
      <c r="DUS132"/>
      <c r="DUT132"/>
      <c r="DUU132"/>
      <c r="DUV132"/>
      <c r="DUW132"/>
      <c r="DUX132"/>
      <c r="DUY132"/>
      <c r="DUZ132"/>
      <c r="DVA132"/>
      <c r="DVB132"/>
      <c r="DVC132"/>
      <c r="DVD132"/>
      <c r="DVE132"/>
      <c r="DVF132"/>
      <c r="DVG132"/>
      <c r="DVH132"/>
      <c r="DVI132"/>
      <c r="DVJ132"/>
      <c r="DVK132"/>
      <c r="DVL132"/>
      <c r="DVM132"/>
      <c r="DVN132"/>
      <c r="DVO132"/>
      <c r="DVP132"/>
      <c r="DVQ132"/>
      <c r="DVR132"/>
      <c r="DVS132"/>
      <c r="DVT132"/>
      <c r="DVU132"/>
      <c r="DVV132"/>
      <c r="DVW132"/>
      <c r="DVX132"/>
      <c r="DVY132"/>
      <c r="DVZ132"/>
      <c r="DWA132"/>
      <c r="DWB132"/>
      <c r="DWC132"/>
      <c r="DWD132"/>
      <c r="DWE132"/>
      <c r="DWF132"/>
      <c r="DWG132"/>
      <c r="DWH132"/>
      <c r="DWI132"/>
      <c r="DWJ132"/>
      <c r="DWK132"/>
      <c r="DWL132"/>
      <c r="DWM132"/>
      <c r="DWN132"/>
      <c r="DWO132"/>
      <c r="DWP132"/>
      <c r="DWQ132"/>
      <c r="DWR132"/>
      <c r="DWS132"/>
      <c r="DWT132"/>
      <c r="DWU132"/>
      <c r="DWV132"/>
      <c r="DWW132"/>
      <c r="DWX132"/>
      <c r="DWY132"/>
      <c r="DWZ132"/>
      <c r="DXA132"/>
      <c r="DXB132"/>
      <c r="DXC132"/>
      <c r="DXD132"/>
      <c r="DXE132"/>
      <c r="DXF132"/>
      <c r="DXG132"/>
      <c r="DXH132"/>
      <c r="DXI132"/>
      <c r="DXJ132"/>
      <c r="DXK132"/>
      <c r="DXL132"/>
      <c r="DXM132"/>
      <c r="DXN132"/>
      <c r="DXO132"/>
      <c r="DXP132"/>
      <c r="DXQ132"/>
      <c r="DXR132"/>
      <c r="DXS132"/>
      <c r="DXT132"/>
      <c r="DXU132"/>
      <c r="DXV132"/>
      <c r="DXW132"/>
      <c r="DXX132"/>
      <c r="DXY132"/>
      <c r="DXZ132"/>
      <c r="DYA132"/>
      <c r="DYB132"/>
      <c r="DYC132"/>
      <c r="DYD132"/>
      <c r="DYE132"/>
      <c r="DYF132"/>
      <c r="DYG132"/>
      <c r="DYH132"/>
      <c r="DYI132"/>
      <c r="DYJ132"/>
      <c r="DYK132"/>
      <c r="DYL132"/>
      <c r="DYM132"/>
      <c r="DYN132"/>
      <c r="DYO132"/>
      <c r="DYP132"/>
      <c r="DYQ132"/>
      <c r="DYR132"/>
      <c r="DYS132"/>
      <c r="DYT132"/>
      <c r="DYU132"/>
      <c r="DYV132"/>
      <c r="DYW132"/>
      <c r="DYX132"/>
      <c r="DYY132"/>
      <c r="DYZ132"/>
      <c r="DZA132"/>
      <c r="DZB132"/>
      <c r="DZC132"/>
      <c r="DZD132"/>
      <c r="DZE132"/>
      <c r="DZF132"/>
      <c r="DZG132"/>
      <c r="DZH132"/>
      <c r="DZI132"/>
      <c r="DZJ132"/>
      <c r="DZK132"/>
      <c r="DZL132"/>
      <c r="DZM132"/>
      <c r="DZN132"/>
      <c r="DZO132"/>
      <c r="DZP132"/>
      <c r="DZQ132"/>
      <c r="DZR132"/>
      <c r="DZS132"/>
      <c r="DZT132"/>
      <c r="DZU132"/>
      <c r="DZV132"/>
      <c r="DZW132"/>
      <c r="DZX132"/>
      <c r="DZY132"/>
      <c r="DZZ132"/>
      <c r="EAA132"/>
      <c r="EAB132"/>
      <c r="EAC132"/>
      <c r="EAD132"/>
      <c r="EAE132"/>
      <c r="EAF132"/>
      <c r="EAG132"/>
      <c r="EAH132"/>
      <c r="EAI132"/>
      <c r="EAJ132"/>
      <c r="EAK132"/>
      <c r="EAL132"/>
      <c r="EAM132"/>
      <c r="EAN132"/>
      <c r="EAO132"/>
      <c r="EAP132"/>
      <c r="EAQ132"/>
      <c r="EAR132"/>
      <c r="EAS132"/>
      <c r="EAT132"/>
      <c r="EAU132"/>
      <c r="EAV132"/>
      <c r="EAW132"/>
      <c r="EAX132"/>
      <c r="EAY132"/>
      <c r="EAZ132"/>
      <c r="EBA132"/>
      <c r="EBB132"/>
      <c r="EBC132"/>
      <c r="EBD132"/>
      <c r="EBE132"/>
      <c r="EBF132"/>
      <c r="EBG132"/>
      <c r="EBH132"/>
      <c r="EBI132"/>
      <c r="EBJ132"/>
      <c r="EBK132"/>
      <c r="EBL132"/>
      <c r="EBM132"/>
      <c r="EBN132"/>
      <c r="EBO132"/>
      <c r="EBP132"/>
      <c r="EBQ132"/>
      <c r="EBR132"/>
      <c r="EBS132"/>
      <c r="EBT132"/>
      <c r="EBU132"/>
      <c r="EBV132"/>
      <c r="EBW132"/>
      <c r="EBX132"/>
      <c r="EBY132"/>
      <c r="EBZ132"/>
      <c r="ECA132"/>
      <c r="ECB132"/>
      <c r="ECC132"/>
      <c r="ECD132"/>
      <c r="ECE132"/>
      <c r="ECF132"/>
      <c r="ECG132"/>
      <c r="ECH132"/>
      <c r="ECI132"/>
      <c r="ECJ132"/>
      <c r="ECK132"/>
      <c r="ECL132"/>
      <c r="ECM132"/>
      <c r="ECN132"/>
      <c r="ECO132"/>
      <c r="ECP132"/>
      <c r="ECQ132"/>
      <c r="ECR132"/>
      <c r="ECS132"/>
      <c r="ECT132"/>
      <c r="ECU132"/>
      <c r="ECV132"/>
      <c r="ECW132"/>
      <c r="ECX132"/>
      <c r="ECY132"/>
      <c r="ECZ132"/>
      <c r="EDA132"/>
      <c r="EDB132"/>
      <c r="EDC132"/>
      <c r="EDD132"/>
      <c r="EDE132"/>
      <c r="EDF132"/>
      <c r="EDG132"/>
      <c r="EDH132"/>
      <c r="EDI132"/>
      <c r="EDJ132"/>
      <c r="EDK132"/>
      <c r="EDL132"/>
      <c r="EDM132"/>
      <c r="EDN132"/>
      <c r="EDO132"/>
      <c r="EDP132"/>
      <c r="EDQ132"/>
      <c r="EDR132"/>
      <c r="EDS132"/>
      <c r="EDT132"/>
      <c r="EDU132"/>
      <c r="EDV132"/>
      <c r="EDW132"/>
      <c r="EDX132"/>
      <c r="EDY132"/>
      <c r="EDZ132"/>
      <c r="EEA132"/>
      <c r="EEB132"/>
      <c r="EEC132"/>
      <c r="EED132"/>
      <c r="EEE132"/>
      <c r="EEF132"/>
      <c r="EEG132"/>
      <c r="EEH132"/>
      <c r="EEI132"/>
      <c r="EEJ132"/>
      <c r="EEK132"/>
      <c r="EEL132"/>
      <c r="EEM132"/>
      <c r="EEN132"/>
      <c r="EEO132"/>
      <c r="EEP132"/>
      <c r="EEQ132"/>
      <c r="EER132"/>
      <c r="EES132"/>
      <c r="EET132"/>
      <c r="EEU132"/>
      <c r="EEV132"/>
      <c r="EEW132"/>
      <c r="EEX132"/>
      <c r="EEY132"/>
      <c r="EEZ132"/>
      <c r="EFA132"/>
      <c r="EFB132"/>
      <c r="EFC132"/>
      <c r="EFD132"/>
      <c r="EFE132"/>
      <c r="EFF132"/>
      <c r="EFG132"/>
      <c r="EFH132"/>
      <c r="EFI132"/>
      <c r="EFJ132"/>
      <c r="EFK132"/>
      <c r="EFL132"/>
      <c r="EFM132"/>
      <c r="EFN132"/>
      <c r="EFO132"/>
      <c r="EFP132"/>
      <c r="EFQ132"/>
      <c r="EFR132"/>
      <c r="EFS132"/>
      <c r="EFT132"/>
      <c r="EFU132"/>
      <c r="EFV132"/>
      <c r="EFW132"/>
      <c r="EFX132"/>
      <c r="EFY132"/>
      <c r="EFZ132"/>
      <c r="EGA132"/>
      <c r="EGB132"/>
      <c r="EGC132"/>
      <c r="EGD132"/>
      <c r="EGE132"/>
      <c r="EGF132"/>
      <c r="EGG132"/>
      <c r="EGH132"/>
      <c r="EGI132"/>
      <c r="EGJ132"/>
      <c r="EGK132"/>
      <c r="EGL132"/>
      <c r="EGM132"/>
      <c r="EGN132"/>
      <c r="EGO132"/>
      <c r="EGP132"/>
      <c r="EGQ132"/>
      <c r="EGR132"/>
      <c r="EGS132"/>
      <c r="EGT132"/>
      <c r="EGU132"/>
      <c r="EGV132"/>
      <c r="EGW132"/>
      <c r="EGX132"/>
      <c r="EGY132"/>
      <c r="EGZ132"/>
      <c r="EHA132"/>
      <c r="EHB132"/>
      <c r="EHC132"/>
      <c r="EHD132"/>
      <c r="EHE132"/>
      <c r="EHF132"/>
      <c r="EHG132"/>
      <c r="EHH132"/>
      <c r="EHI132"/>
      <c r="EHJ132"/>
      <c r="EHK132"/>
      <c r="EHL132"/>
      <c r="EHM132"/>
      <c r="EHN132"/>
      <c r="EHO132"/>
      <c r="EHP132"/>
      <c r="EHQ132"/>
      <c r="EHR132"/>
      <c r="EHS132"/>
      <c r="EHT132"/>
      <c r="EHU132"/>
      <c r="EHV132"/>
      <c r="EHW132"/>
      <c r="EHX132"/>
      <c r="EHY132"/>
      <c r="EHZ132"/>
      <c r="EIA132"/>
      <c r="EIB132"/>
      <c r="EIC132"/>
      <c r="EID132"/>
      <c r="EIE132"/>
      <c r="EIF132"/>
      <c r="EIG132"/>
      <c r="EIH132"/>
      <c r="EII132"/>
      <c r="EIJ132"/>
      <c r="EIK132"/>
      <c r="EIL132"/>
      <c r="EIM132"/>
      <c r="EIN132"/>
      <c r="EIO132"/>
      <c r="EIP132"/>
      <c r="EIQ132"/>
      <c r="EIR132"/>
      <c r="EIS132"/>
      <c r="EIT132"/>
      <c r="EIU132"/>
      <c r="EIV132"/>
      <c r="EIW132"/>
      <c r="EIX132"/>
      <c r="EIY132"/>
      <c r="EIZ132"/>
      <c r="EJA132"/>
      <c r="EJB132"/>
      <c r="EJC132"/>
      <c r="EJD132"/>
      <c r="EJE132"/>
      <c r="EJF132"/>
      <c r="EJG132"/>
      <c r="EJH132"/>
      <c r="EJI132"/>
      <c r="EJJ132"/>
      <c r="EJK132"/>
      <c r="EJL132"/>
      <c r="EJM132"/>
      <c r="EJN132"/>
      <c r="EJO132"/>
      <c r="EJP132"/>
      <c r="EJQ132"/>
      <c r="EJR132"/>
      <c r="EJS132"/>
      <c r="EJT132"/>
      <c r="EJU132"/>
      <c r="EJV132"/>
      <c r="EJW132"/>
      <c r="EJX132"/>
      <c r="EJY132"/>
      <c r="EJZ132"/>
      <c r="EKA132"/>
      <c r="EKB132"/>
      <c r="EKC132"/>
      <c r="EKD132"/>
      <c r="EKE132"/>
      <c r="EKF132"/>
      <c r="EKG132"/>
      <c r="EKH132"/>
      <c r="EKI132"/>
      <c r="EKJ132"/>
      <c r="EKK132"/>
      <c r="EKL132"/>
      <c r="EKM132"/>
      <c r="EKN132"/>
      <c r="EKO132"/>
      <c r="EKP132"/>
      <c r="EKQ132"/>
      <c r="EKR132"/>
      <c r="EKS132"/>
      <c r="EKT132"/>
      <c r="EKU132"/>
      <c r="EKV132"/>
      <c r="EKW132"/>
      <c r="EKX132"/>
      <c r="EKY132"/>
      <c r="EKZ132"/>
      <c r="ELA132"/>
      <c r="ELB132"/>
      <c r="ELC132"/>
      <c r="ELD132"/>
      <c r="ELE132"/>
      <c r="ELF132"/>
      <c r="ELG132"/>
      <c r="ELH132"/>
      <c r="ELI132"/>
      <c r="ELJ132"/>
      <c r="ELK132"/>
      <c r="ELL132"/>
      <c r="ELM132"/>
      <c r="ELN132"/>
      <c r="ELO132"/>
      <c r="ELP132"/>
      <c r="ELQ132"/>
      <c r="ELR132"/>
      <c r="ELS132"/>
      <c r="ELT132"/>
      <c r="ELU132"/>
      <c r="ELV132"/>
      <c r="ELW132"/>
      <c r="ELX132"/>
      <c r="ELY132"/>
      <c r="ELZ132"/>
      <c r="EMA132"/>
      <c r="EMB132"/>
      <c r="EMC132"/>
      <c r="EMD132"/>
      <c r="EME132"/>
      <c r="EMF132"/>
      <c r="EMG132"/>
      <c r="EMH132"/>
      <c r="EMI132"/>
      <c r="EMJ132"/>
      <c r="EMK132"/>
      <c r="EML132"/>
      <c r="EMM132"/>
      <c r="EMN132"/>
      <c r="EMO132"/>
      <c r="EMP132"/>
      <c r="EMQ132"/>
      <c r="EMR132"/>
      <c r="EMS132"/>
      <c r="EMT132"/>
      <c r="EMU132"/>
      <c r="EMV132"/>
      <c r="EMW132"/>
      <c r="EMX132"/>
      <c r="EMY132"/>
      <c r="EMZ132"/>
      <c r="ENA132"/>
      <c r="ENB132"/>
      <c r="ENC132"/>
      <c r="END132"/>
      <c r="ENE132"/>
      <c r="ENF132"/>
      <c r="ENG132"/>
      <c r="ENH132"/>
      <c r="ENI132"/>
      <c r="ENJ132"/>
      <c r="ENK132"/>
      <c r="ENL132"/>
      <c r="ENM132"/>
      <c r="ENN132"/>
      <c r="ENO132"/>
      <c r="ENP132"/>
      <c r="ENQ132"/>
      <c r="ENR132"/>
      <c r="ENS132"/>
      <c r="ENT132"/>
      <c r="ENU132"/>
      <c r="ENV132"/>
      <c r="ENW132"/>
      <c r="ENX132"/>
      <c r="ENY132"/>
      <c r="ENZ132"/>
      <c r="EOA132"/>
      <c r="EOB132"/>
      <c r="EOC132"/>
      <c r="EOD132"/>
      <c r="EOE132"/>
      <c r="EOF132"/>
      <c r="EOG132"/>
      <c r="EOH132"/>
      <c r="EOI132"/>
      <c r="EOJ132"/>
      <c r="EOK132"/>
      <c r="EOL132"/>
      <c r="EOM132"/>
      <c r="EON132"/>
      <c r="EOO132"/>
      <c r="EOP132"/>
      <c r="EOQ132"/>
      <c r="EOR132"/>
      <c r="EOS132"/>
      <c r="EOT132"/>
      <c r="EOU132"/>
      <c r="EOV132"/>
      <c r="EOW132"/>
      <c r="EOX132"/>
      <c r="EOY132"/>
      <c r="EOZ132"/>
      <c r="EPA132"/>
      <c r="EPB132"/>
      <c r="EPC132"/>
      <c r="EPD132"/>
      <c r="EPE132"/>
      <c r="EPF132"/>
      <c r="EPG132"/>
      <c r="EPH132"/>
      <c r="EPI132"/>
      <c r="EPJ132"/>
      <c r="EPK132"/>
      <c r="EPL132"/>
      <c r="EPM132"/>
      <c r="EPN132"/>
      <c r="EPO132"/>
      <c r="EPP132"/>
      <c r="EPQ132"/>
      <c r="EPR132"/>
      <c r="EPS132"/>
      <c r="EPT132"/>
      <c r="EPU132"/>
      <c r="EPV132"/>
      <c r="EPW132"/>
      <c r="EPX132"/>
      <c r="EPY132"/>
      <c r="EPZ132"/>
      <c r="EQA132"/>
      <c r="EQB132"/>
      <c r="EQC132"/>
      <c r="EQD132"/>
      <c r="EQE132"/>
      <c r="EQF132"/>
      <c r="EQG132"/>
      <c r="EQH132"/>
      <c r="EQI132"/>
      <c r="EQJ132"/>
      <c r="EQK132"/>
      <c r="EQL132"/>
      <c r="EQM132"/>
      <c r="EQN132"/>
      <c r="EQO132"/>
      <c r="EQP132"/>
      <c r="EQQ132"/>
      <c r="EQR132"/>
      <c r="EQS132"/>
      <c r="EQT132"/>
      <c r="EQU132"/>
      <c r="EQV132"/>
      <c r="EQW132"/>
      <c r="EQX132"/>
      <c r="EQY132"/>
      <c r="EQZ132"/>
      <c r="ERA132"/>
      <c r="ERB132"/>
      <c r="ERC132"/>
      <c r="ERD132"/>
      <c r="ERE132"/>
      <c r="ERF132"/>
      <c r="ERG132"/>
      <c r="ERH132"/>
      <c r="ERI132"/>
      <c r="ERJ132"/>
      <c r="ERK132"/>
      <c r="ERL132"/>
      <c r="ERM132"/>
      <c r="ERN132"/>
      <c r="ERO132"/>
      <c r="ERP132"/>
      <c r="ERQ132"/>
      <c r="ERR132"/>
      <c r="ERS132"/>
      <c r="ERT132"/>
      <c r="ERU132"/>
      <c r="ERV132"/>
      <c r="ERW132"/>
      <c r="ERX132"/>
      <c r="ERY132"/>
      <c r="ERZ132"/>
      <c r="ESA132"/>
      <c r="ESB132"/>
      <c r="ESC132"/>
      <c r="ESD132"/>
      <c r="ESE132"/>
      <c r="ESF132"/>
      <c r="ESG132"/>
      <c r="ESH132"/>
      <c r="ESI132"/>
      <c r="ESJ132"/>
      <c r="ESK132"/>
      <c r="ESL132"/>
      <c r="ESM132"/>
      <c r="ESN132"/>
      <c r="ESO132"/>
      <c r="ESP132"/>
      <c r="ESQ132"/>
      <c r="ESR132"/>
      <c r="ESS132"/>
      <c r="EST132"/>
      <c r="ESU132"/>
      <c r="ESV132"/>
      <c r="ESW132"/>
      <c r="ESX132"/>
      <c r="ESY132"/>
      <c r="ESZ132"/>
      <c r="ETA132"/>
      <c r="ETB132"/>
      <c r="ETC132"/>
      <c r="ETD132"/>
      <c r="ETE132"/>
      <c r="ETF132"/>
      <c r="ETG132"/>
      <c r="ETH132"/>
      <c r="ETI132"/>
      <c r="ETJ132"/>
      <c r="ETK132"/>
      <c r="ETL132"/>
      <c r="ETM132"/>
      <c r="ETN132"/>
      <c r="ETO132"/>
      <c r="ETP132"/>
      <c r="ETQ132"/>
      <c r="ETR132"/>
      <c r="ETS132"/>
      <c r="ETT132"/>
      <c r="ETU132"/>
      <c r="ETV132"/>
      <c r="ETW132"/>
      <c r="ETX132"/>
      <c r="ETY132"/>
      <c r="ETZ132"/>
      <c r="EUA132"/>
      <c r="EUB132"/>
      <c r="EUC132"/>
      <c r="EUD132"/>
      <c r="EUE132"/>
      <c r="EUF132"/>
      <c r="EUG132"/>
      <c r="EUH132"/>
      <c r="EUI132"/>
      <c r="EUJ132"/>
      <c r="EUK132"/>
      <c r="EUL132"/>
      <c r="EUM132"/>
      <c r="EUN132"/>
      <c r="EUO132"/>
      <c r="EUP132"/>
      <c r="EUQ132"/>
      <c r="EUR132"/>
      <c r="EUS132"/>
      <c r="EUT132"/>
      <c r="EUU132"/>
      <c r="EUV132"/>
      <c r="EUW132"/>
      <c r="EUX132"/>
      <c r="EUY132"/>
      <c r="EUZ132"/>
      <c r="EVA132"/>
      <c r="EVB132"/>
      <c r="EVC132"/>
      <c r="EVD132"/>
      <c r="EVE132"/>
      <c r="EVF132"/>
      <c r="EVG132"/>
      <c r="EVH132"/>
      <c r="EVI132"/>
      <c r="EVJ132"/>
      <c r="EVK132"/>
      <c r="EVL132"/>
      <c r="EVM132"/>
      <c r="EVN132"/>
      <c r="EVO132"/>
      <c r="EVP132"/>
      <c r="EVQ132"/>
      <c r="EVR132"/>
      <c r="EVS132"/>
      <c r="EVT132"/>
      <c r="EVU132"/>
      <c r="EVV132"/>
      <c r="EVW132"/>
      <c r="EVX132"/>
      <c r="EVY132"/>
      <c r="EVZ132"/>
      <c r="EWA132"/>
      <c r="EWB132"/>
      <c r="EWC132"/>
      <c r="EWD132"/>
      <c r="EWE132"/>
      <c r="EWF132"/>
      <c r="EWG132"/>
      <c r="EWH132"/>
      <c r="EWI132"/>
      <c r="EWJ132"/>
      <c r="EWK132"/>
      <c r="EWL132"/>
      <c r="EWM132"/>
      <c r="EWN132"/>
      <c r="EWO132"/>
      <c r="EWP132"/>
      <c r="EWQ132"/>
      <c r="EWR132"/>
      <c r="EWS132"/>
      <c r="EWT132"/>
      <c r="EWU132"/>
      <c r="EWV132"/>
      <c r="EWW132"/>
      <c r="EWX132"/>
      <c r="EWY132"/>
      <c r="EWZ132"/>
      <c r="EXA132"/>
      <c r="EXB132"/>
      <c r="EXC132"/>
      <c r="EXD132"/>
      <c r="EXE132"/>
      <c r="EXF132"/>
      <c r="EXG132"/>
      <c r="EXH132"/>
      <c r="EXI132"/>
      <c r="EXJ132"/>
      <c r="EXK132"/>
      <c r="EXL132"/>
      <c r="EXM132"/>
      <c r="EXN132"/>
      <c r="EXO132"/>
      <c r="EXP132"/>
      <c r="EXQ132"/>
      <c r="EXR132"/>
      <c r="EXS132"/>
      <c r="EXT132"/>
      <c r="EXU132"/>
      <c r="EXV132"/>
      <c r="EXW132"/>
      <c r="EXX132"/>
      <c r="EXY132"/>
      <c r="EXZ132"/>
      <c r="EYA132"/>
      <c r="EYB132"/>
      <c r="EYC132"/>
      <c r="EYD132"/>
      <c r="EYE132"/>
      <c r="EYF132"/>
      <c r="EYG132"/>
      <c r="EYH132"/>
      <c r="EYI132"/>
      <c r="EYJ132"/>
      <c r="EYK132"/>
      <c r="EYL132"/>
      <c r="EYM132"/>
      <c r="EYN132"/>
      <c r="EYO132"/>
      <c r="EYP132"/>
      <c r="EYQ132"/>
      <c r="EYR132"/>
      <c r="EYS132"/>
      <c r="EYT132"/>
      <c r="EYU132"/>
      <c r="EYV132"/>
      <c r="EYW132"/>
      <c r="EYX132"/>
      <c r="EYY132"/>
      <c r="EYZ132"/>
      <c r="EZA132"/>
      <c r="EZB132"/>
      <c r="EZC132"/>
      <c r="EZD132"/>
      <c r="EZE132"/>
      <c r="EZF132"/>
      <c r="EZG132"/>
      <c r="EZH132"/>
      <c r="EZI132"/>
      <c r="EZJ132"/>
      <c r="EZK132"/>
      <c r="EZL132"/>
      <c r="EZM132"/>
      <c r="EZN132"/>
      <c r="EZO132"/>
      <c r="EZP132"/>
      <c r="EZQ132"/>
      <c r="EZR132"/>
      <c r="EZS132"/>
      <c r="EZT132"/>
      <c r="EZU132"/>
      <c r="EZV132"/>
      <c r="EZW132"/>
      <c r="EZX132"/>
      <c r="EZY132"/>
      <c r="EZZ132"/>
      <c r="FAA132"/>
      <c r="FAB132"/>
      <c r="FAC132"/>
      <c r="FAD132"/>
      <c r="FAE132"/>
      <c r="FAF132"/>
      <c r="FAG132"/>
      <c r="FAH132"/>
      <c r="FAI132"/>
      <c r="FAJ132"/>
      <c r="FAK132"/>
      <c r="FAL132"/>
      <c r="FAM132"/>
      <c r="FAN132"/>
      <c r="FAO132"/>
      <c r="FAP132"/>
      <c r="FAQ132"/>
      <c r="FAR132"/>
      <c r="FAS132"/>
      <c r="FAT132"/>
      <c r="FAU132"/>
      <c r="FAV132"/>
      <c r="FAW132"/>
      <c r="FAX132"/>
      <c r="FAY132"/>
      <c r="FAZ132"/>
      <c r="FBA132"/>
      <c r="FBB132"/>
      <c r="FBC132"/>
      <c r="FBD132"/>
      <c r="FBE132"/>
      <c r="FBF132"/>
      <c r="FBG132"/>
      <c r="FBH132"/>
      <c r="FBI132"/>
      <c r="FBJ132"/>
      <c r="FBK132"/>
      <c r="FBL132"/>
      <c r="FBM132"/>
      <c r="FBN132"/>
      <c r="FBO132"/>
      <c r="FBP132"/>
      <c r="FBQ132"/>
      <c r="FBR132"/>
      <c r="FBS132"/>
      <c r="FBT132"/>
      <c r="FBU132"/>
      <c r="FBV132"/>
      <c r="FBW132"/>
      <c r="FBX132"/>
      <c r="FBY132"/>
      <c r="FBZ132"/>
      <c r="FCA132"/>
      <c r="FCB132"/>
      <c r="FCC132"/>
      <c r="FCD132"/>
      <c r="FCE132"/>
      <c r="FCF132"/>
      <c r="FCG132"/>
      <c r="FCH132"/>
      <c r="FCI132"/>
      <c r="FCJ132"/>
      <c r="FCK132"/>
      <c r="FCL132"/>
      <c r="FCM132"/>
      <c r="FCN132"/>
      <c r="FCO132"/>
      <c r="FCP132"/>
      <c r="FCQ132"/>
      <c r="FCR132"/>
      <c r="FCS132"/>
      <c r="FCT132"/>
      <c r="FCU132"/>
      <c r="FCV132"/>
      <c r="FCW132"/>
      <c r="FCX132"/>
      <c r="FCY132"/>
      <c r="FCZ132"/>
      <c r="FDA132"/>
      <c r="FDB132"/>
      <c r="FDC132"/>
      <c r="FDD132"/>
      <c r="FDE132"/>
      <c r="FDF132"/>
      <c r="FDG132"/>
      <c r="FDH132"/>
      <c r="FDI132"/>
      <c r="FDJ132"/>
      <c r="FDK132"/>
      <c r="FDL132"/>
      <c r="FDM132"/>
      <c r="FDN132"/>
      <c r="FDO132"/>
      <c r="FDP132"/>
      <c r="FDQ132"/>
      <c r="FDR132"/>
      <c r="FDS132"/>
      <c r="FDT132"/>
      <c r="FDU132"/>
      <c r="FDV132"/>
      <c r="FDW132"/>
      <c r="FDX132"/>
      <c r="FDY132"/>
      <c r="FDZ132"/>
      <c r="FEA132"/>
      <c r="FEB132"/>
      <c r="FEC132"/>
      <c r="FED132"/>
      <c r="FEE132"/>
      <c r="FEF132"/>
      <c r="FEG132"/>
      <c r="FEH132"/>
      <c r="FEI132"/>
      <c r="FEJ132"/>
      <c r="FEK132"/>
      <c r="FEL132"/>
      <c r="FEM132"/>
      <c r="FEN132"/>
      <c r="FEO132"/>
      <c r="FEP132"/>
      <c r="FEQ132"/>
      <c r="FER132"/>
      <c r="FES132"/>
      <c r="FET132"/>
      <c r="FEU132"/>
      <c r="FEV132"/>
      <c r="FEW132"/>
      <c r="FEX132"/>
      <c r="FEY132"/>
      <c r="FEZ132"/>
      <c r="FFA132"/>
      <c r="FFB132"/>
      <c r="FFC132"/>
      <c r="FFD132"/>
      <c r="FFE132"/>
      <c r="FFF132"/>
      <c r="FFG132"/>
      <c r="FFH132"/>
      <c r="FFI132"/>
      <c r="FFJ132"/>
      <c r="FFK132"/>
      <c r="FFL132"/>
      <c r="FFM132"/>
      <c r="FFN132"/>
      <c r="FFO132"/>
      <c r="FFP132"/>
      <c r="FFQ132"/>
      <c r="FFR132"/>
      <c r="FFS132"/>
      <c r="FFT132"/>
      <c r="FFU132"/>
      <c r="FFV132"/>
      <c r="FFW132"/>
      <c r="FFX132"/>
      <c r="FFY132"/>
      <c r="FFZ132"/>
      <c r="FGA132"/>
      <c r="FGB132"/>
      <c r="FGC132"/>
      <c r="FGD132"/>
      <c r="FGE132"/>
      <c r="FGF132"/>
      <c r="FGG132"/>
      <c r="FGH132"/>
      <c r="FGI132"/>
      <c r="FGJ132"/>
      <c r="FGK132"/>
      <c r="FGL132"/>
      <c r="FGM132"/>
      <c r="FGN132"/>
      <c r="FGO132"/>
      <c r="FGP132"/>
      <c r="FGQ132"/>
      <c r="FGR132"/>
      <c r="FGS132"/>
      <c r="FGT132"/>
      <c r="FGU132"/>
      <c r="FGV132"/>
      <c r="FGW132"/>
      <c r="FGX132"/>
      <c r="FGY132"/>
      <c r="FGZ132"/>
      <c r="FHA132"/>
      <c r="FHB132"/>
      <c r="FHC132"/>
      <c r="FHD132"/>
      <c r="FHE132"/>
      <c r="FHF132"/>
      <c r="FHG132"/>
      <c r="FHH132"/>
      <c r="FHI132"/>
      <c r="FHJ132"/>
      <c r="FHK132"/>
      <c r="FHL132"/>
      <c r="FHM132"/>
      <c r="FHN132"/>
      <c r="FHO132"/>
      <c r="FHP132"/>
      <c r="FHQ132"/>
      <c r="FHR132"/>
      <c r="FHS132"/>
      <c r="FHT132"/>
      <c r="FHU132"/>
      <c r="FHV132"/>
      <c r="FHW132"/>
      <c r="FHX132"/>
      <c r="FHY132"/>
      <c r="FHZ132"/>
      <c r="FIA132"/>
      <c r="FIB132"/>
      <c r="FIC132"/>
      <c r="FID132"/>
      <c r="FIE132"/>
      <c r="FIF132"/>
      <c r="FIG132"/>
      <c r="FIH132"/>
      <c r="FII132"/>
      <c r="FIJ132"/>
      <c r="FIK132"/>
      <c r="FIL132"/>
      <c r="FIM132"/>
      <c r="FIN132"/>
      <c r="FIO132"/>
      <c r="FIP132"/>
      <c r="FIQ132"/>
      <c r="FIR132"/>
      <c r="FIS132"/>
      <c r="FIT132"/>
      <c r="FIU132"/>
      <c r="FIV132"/>
      <c r="FIW132"/>
      <c r="FIX132"/>
      <c r="FIY132"/>
      <c r="FIZ132"/>
      <c r="FJA132"/>
      <c r="FJB132"/>
      <c r="FJC132"/>
      <c r="FJD132"/>
      <c r="FJE132"/>
      <c r="FJF132"/>
      <c r="FJG132"/>
      <c r="FJH132"/>
      <c r="FJI132"/>
      <c r="FJJ132"/>
      <c r="FJK132"/>
      <c r="FJL132"/>
      <c r="FJM132"/>
      <c r="FJN132"/>
      <c r="FJO132"/>
      <c r="FJP132"/>
      <c r="FJQ132"/>
      <c r="FJR132"/>
      <c r="FJS132"/>
      <c r="FJT132"/>
      <c r="FJU132"/>
      <c r="FJV132"/>
      <c r="FJW132"/>
      <c r="FJX132"/>
      <c r="FJY132"/>
      <c r="FJZ132"/>
      <c r="FKA132"/>
      <c r="FKB132"/>
      <c r="FKC132"/>
      <c r="FKD132"/>
      <c r="FKE132"/>
      <c r="FKF132"/>
      <c r="FKG132"/>
      <c r="FKH132"/>
      <c r="FKI132"/>
      <c r="FKJ132"/>
      <c r="FKK132"/>
      <c r="FKL132"/>
      <c r="FKM132"/>
      <c r="FKN132"/>
      <c r="FKO132"/>
      <c r="FKP132"/>
      <c r="FKQ132"/>
      <c r="FKR132"/>
      <c r="FKS132"/>
      <c r="FKT132"/>
      <c r="FKU132"/>
      <c r="FKV132"/>
      <c r="FKW132"/>
      <c r="FKX132"/>
      <c r="FKY132"/>
      <c r="FKZ132"/>
      <c r="FLA132"/>
      <c r="FLB132"/>
      <c r="FLC132"/>
      <c r="FLD132"/>
      <c r="FLE132"/>
      <c r="FLF132"/>
      <c r="FLG132"/>
      <c r="FLH132"/>
      <c r="FLI132"/>
      <c r="FLJ132"/>
      <c r="FLK132"/>
      <c r="FLL132"/>
      <c r="FLM132"/>
      <c r="FLN132"/>
      <c r="FLO132"/>
      <c r="FLP132"/>
      <c r="FLQ132"/>
      <c r="FLR132"/>
      <c r="FLS132"/>
      <c r="FLT132"/>
      <c r="FLU132"/>
      <c r="FLV132"/>
      <c r="FLW132"/>
      <c r="FLX132"/>
      <c r="FLY132"/>
      <c r="FLZ132"/>
      <c r="FMA132"/>
      <c r="FMB132"/>
      <c r="FMC132"/>
      <c r="FMD132"/>
      <c r="FME132"/>
      <c r="FMF132"/>
      <c r="FMG132"/>
      <c r="FMH132"/>
      <c r="FMI132"/>
      <c r="FMJ132"/>
      <c r="FMK132"/>
      <c r="FML132"/>
      <c r="FMM132"/>
      <c r="FMN132"/>
      <c r="FMO132"/>
      <c r="FMP132"/>
      <c r="FMQ132"/>
      <c r="FMR132"/>
      <c r="FMS132"/>
      <c r="FMT132"/>
      <c r="FMU132"/>
      <c r="FMV132"/>
      <c r="FMW132"/>
      <c r="FMX132"/>
      <c r="FMY132"/>
      <c r="FMZ132"/>
      <c r="FNA132"/>
      <c r="FNB132"/>
      <c r="FNC132"/>
      <c r="FND132"/>
      <c r="FNE132"/>
      <c r="FNF132"/>
      <c r="FNG132"/>
      <c r="FNH132"/>
      <c r="FNI132"/>
      <c r="FNJ132"/>
      <c r="FNK132"/>
      <c r="FNL132"/>
      <c r="FNM132"/>
      <c r="FNN132"/>
      <c r="FNO132"/>
      <c r="FNP132"/>
      <c r="FNQ132"/>
      <c r="FNR132"/>
      <c r="FNS132"/>
      <c r="FNT132"/>
      <c r="FNU132"/>
      <c r="FNV132"/>
      <c r="FNW132"/>
      <c r="FNX132"/>
      <c r="FNY132"/>
      <c r="FNZ132"/>
      <c r="FOA132"/>
      <c r="FOB132"/>
      <c r="FOC132"/>
      <c r="FOD132"/>
      <c r="FOE132"/>
      <c r="FOF132"/>
      <c r="FOG132"/>
      <c r="FOH132"/>
      <c r="FOI132"/>
      <c r="FOJ132"/>
      <c r="FOK132"/>
      <c r="FOL132"/>
      <c r="FOM132"/>
      <c r="FON132"/>
      <c r="FOO132"/>
      <c r="FOP132"/>
      <c r="FOQ132"/>
      <c r="FOR132"/>
      <c r="FOS132"/>
      <c r="FOT132"/>
      <c r="FOU132"/>
      <c r="FOV132"/>
      <c r="FOW132"/>
      <c r="FOX132"/>
      <c r="FOY132"/>
      <c r="FOZ132"/>
      <c r="FPA132"/>
      <c r="FPB132"/>
      <c r="FPC132"/>
      <c r="FPD132"/>
      <c r="FPE132"/>
      <c r="FPF132"/>
      <c r="FPG132"/>
      <c r="FPH132"/>
      <c r="FPI132"/>
      <c r="FPJ132"/>
      <c r="FPK132"/>
      <c r="FPL132"/>
      <c r="FPM132"/>
      <c r="FPN132"/>
      <c r="FPO132"/>
      <c r="FPP132"/>
      <c r="FPQ132"/>
      <c r="FPR132"/>
      <c r="FPS132"/>
      <c r="FPT132"/>
      <c r="FPU132"/>
      <c r="FPV132"/>
      <c r="FPW132"/>
      <c r="FPX132"/>
      <c r="FPY132"/>
      <c r="FPZ132"/>
      <c r="FQA132"/>
      <c r="FQB132"/>
      <c r="FQC132"/>
      <c r="FQD132"/>
      <c r="FQE132"/>
      <c r="FQF132"/>
      <c r="FQG132"/>
      <c r="FQH132"/>
      <c r="FQI132"/>
      <c r="FQJ132"/>
      <c r="FQK132"/>
      <c r="FQL132"/>
      <c r="FQM132"/>
      <c r="FQN132"/>
      <c r="FQO132"/>
      <c r="FQP132"/>
      <c r="FQQ132"/>
      <c r="FQR132"/>
      <c r="FQS132"/>
      <c r="FQT132"/>
      <c r="FQU132"/>
      <c r="FQV132"/>
      <c r="FQW132"/>
      <c r="FQX132"/>
      <c r="FQY132"/>
      <c r="FQZ132"/>
      <c r="FRA132"/>
      <c r="FRB132"/>
      <c r="FRC132"/>
      <c r="FRD132"/>
      <c r="FRE132"/>
      <c r="FRF132"/>
      <c r="FRG132"/>
      <c r="FRH132"/>
      <c r="FRI132"/>
      <c r="FRJ132"/>
      <c r="FRK132"/>
      <c r="FRL132"/>
      <c r="FRM132"/>
      <c r="FRN132"/>
      <c r="FRO132"/>
      <c r="FRP132"/>
      <c r="FRQ132"/>
      <c r="FRR132"/>
      <c r="FRS132"/>
      <c r="FRT132"/>
      <c r="FRU132"/>
      <c r="FRV132"/>
      <c r="FRW132"/>
      <c r="FRX132"/>
      <c r="FRY132"/>
      <c r="FRZ132"/>
      <c r="FSA132"/>
      <c r="FSB132"/>
      <c r="FSC132"/>
      <c r="FSD132"/>
      <c r="FSE132"/>
      <c r="FSF132"/>
      <c r="FSG132"/>
      <c r="FSH132"/>
      <c r="FSI132"/>
      <c r="FSJ132"/>
      <c r="FSK132"/>
      <c r="FSL132"/>
      <c r="FSM132"/>
      <c r="FSN132"/>
      <c r="FSO132"/>
      <c r="FSP132"/>
      <c r="FSQ132"/>
      <c r="FSR132"/>
      <c r="FSS132"/>
      <c r="FST132"/>
      <c r="FSU132"/>
      <c r="FSV132"/>
      <c r="FSW132"/>
      <c r="FSX132"/>
      <c r="FSY132"/>
      <c r="FSZ132"/>
      <c r="FTA132"/>
      <c r="FTB132"/>
      <c r="FTC132"/>
      <c r="FTD132"/>
      <c r="FTE132"/>
      <c r="FTF132"/>
      <c r="FTG132"/>
      <c r="FTH132"/>
      <c r="FTI132"/>
      <c r="FTJ132"/>
      <c r="FTK132"/>
      <c r="FTL132"/>
      <c r="FTM132"/>
      <c r="FTN132"/>
      <c r="FTO132"/>
      <c r="FTP132"/>
      <c r="FTQ132"/>
      <c r="FTR132"/>
      <c r="FTS132"/>
      <c r="FTT132"/>
      <c r="FTU132"/>
      <c r="FTV132"/>
      <c r="FTW132"/>
      <c r="FTX132"/>
      <c r="FTY132"/>
      <c r="FTZ132"/>
      <c r="FUA132"/>
      <c r="FUB132"/>
      <c r="FUC132"/>
      <c r="FUD132"/>
      <c r="FUE132"/>
      <c r="FUF132"/>
      <c r="FUG132"/>
      <c r="FUH132"/>
      <c r="FUI132"/>
      <c r="FUJ132"/>
      <c r="FUK132"/>
      <c r="FUL132"/>
      <c r="FUM132"/>
      <c r="FUN132"/>
      <c r="FUO132"/>
      <c r="FUP132"/>
      <c r="FUQ132"/>
      <c r="FUR132"/>
      <c r="FUS132"/>
      <c r="FUT132"/>
      <c r="FUU132"/>
      <c r="FUV132"/>
      <c r="FUW132"/>
      <c r="FUX132"/>
      <c r="FUY132"/>
      <c r="FUZ132"/>
      <c r="FVA132"/>
      <c r="FVB132"/>
      <c r="FVC132"/>
      <c r="FVD132"/>
      <c r="FVE132"/>
      <c r="FVF132"/>
      <c r="FVG132"/>
      <c r="FVH132"/>
      <c r="FVI132"/>
      <c r="FVJ132"/>
      <c r="FVK132"/>
      <c r="FVL132"/>
      <c r="FVM132"/>
      <c r="FVN132"/>
      <c r="FVO132"/>
      <c r="FVP132"/>
      <c r="FVQ132"/>
      <c r="FVR132"/>
      <c r="FVS132"/>
      <c r="FVT132"/>
      <c r="FVU132"/>
      <c r="FVV132"/>
      <c r="FVW132"/>
      <c r="FVX132"/>
      <c r="FVY132"/>
      <c r="FVZ132"/>
      <c r="FWA132"/>
      <c r="FWB132"/>
      <c r="FWC132"/>
      <c r="FWD132"/>
      <c r="FWE132"/>
      <c r="FWF132"/>
      <c r="FWG132"/>
      <c r="FWH132"/>
      <c r="FWI132"/>
      <c r="FWJ132"/>
      <c r="FWK132"/>
      <c r="FWL132"/>
      <c r="FWM132"/>
      <c r="FWN132"/>
      <c r="FWO132"/>
      <c r="FWP132"/>
      <c r="FWQ132"/>
      <c r="FWR132"/>
      <c r="FWS132"/>
      <c r="FWT132"/>
      <c r="FWU132"/>
      <c r="FWV132"/>
      <c r="FWW132"/>
      <c r="FWX132"/>
      <c r="FWY132"/>
      <c r="FWZ132"/>
      <c r="FXA132"/>
      <c r="FXB132"/>
      <c r="FXC132"/>
      <c r="FXD132"/>
      <c r="FXE132"/>
      <c r="FXF132"/>
      <c r="FXG132"/>
      <c r="FXH132"/>
      <c r="FXI132"/>
      <c r="FXJ132"/>
      <c r="FXK132"/>
      <c r="FXL132"/>
      <c r="FXM132"/>
      <c r="FXN132"/>
      <c r="FXO132"/>
      <c r="FXP132"/>
      <c r="FXQ132"/>
      <c r="FXR132"/>
      <c r="FXS132"/>
      <c r="FXT132"/>
      <c r="FXU132"/>
      <c r="FXV132"/>
      <c r="FXW132"/>
      <c r="FXX132"/>
      <c r="FXY132"/>
      <c r="FXZ132"/>
      <c r="FYA132"/>
      <c r="FYB132"/>
      <c r="FYC132"/>
      <c r="FYD132"/>
      <c r="FYE132"/>
      <c r="FYF132"/>
      <c r="FYG132"/>
      <c r="FYH132"/>
      <c r="FYI132"/>
      <c r="FYJ132"/>
      <c r="FYK132"/>
      <c r="FYL132"/>
      <c r="FYM132"/>
      <c r="FYN132"/>
      <c r="FYO132"/>
      <c r="FYP132"/>
      <c r="FYQ132"/>
      <c r="FYR132"/>
      <c r="FYS132"/>
      <c r="FYT132"/>
      <c r="FYU132"/>
      <c r="FYV132"/>
      <c r="FYW132"/>
      <c r="FYX132"/>
      <c r="FYY132"/>
      <c r="FYZ132"/>
      <c r="FZA132"/>
      <c r="FZB132"/>
      <c r="FZC132"/>
      <c r="FZD132"/>
      <c r="FZE132"/>
      <c r="FZF132"/>
      <c r="FZG132"/>
      <c r="FZH132"/>
      <c r="FZI132"/>
      <c r="FZJ132"/>
      <c r="FZK132"/>
      <c r="FZL132"/>
      <c r="FZM132"/>
      <c r="FZN132"/>
      <c r="FZO132"/>
      <c r="FZP132"/>
      <c r="FZQ132"/>
      <c r="FZR132"/>
      <c r="FZS132"/>
      <c r="FZT132"/>
      <c r="FZU132"/>
      <c r="FZV132"/>
      <c r="FZW132"/>
      <c r="FZX132"/>
      <c r="FZY132"/>
      <c r="FZZ132"/>
      <c r="GAA132"/>
      <c r="GAB132"/>
      <c r="GAC132"/>
      <c r="GAD132"/>
      <c r="GAE132"/>
      <c r="GAF132"/>
      <c r="GAG132"/>
      <c r="GAH132"/>
      <c r="GAI132"/>
      <c r="GAJ132"/>
      <c r="GAK132"/>
      <c r="GAL132"/>
      <c r="GAM132"/>
      <c r="GAN132"/>
      <c r="GAO132"/>
      <c r="GAP132"/>
      <c r="GAQ132"/>
      <c r="GAR132"/>
      <c r="GAS132"/>
      <c r="GAT132"/>
      <c r="GAU132"/>
      <c r="GAV132"/>
      <c r="GAW132"/>
      <c r="GAX132"/>
      <c r="GAY132"/>
      <c r="GAZ132"/>
      <c r="GBA132"/>
      <c r="GBB132"/>
      <c r="GBC132"/>
      <c r="GBD132"/>
      <c r="GBE132"/>
      <c r="GBF132"/>
      <c r="GBG132"/>
      <c r="GBH132"/>
      <c r="GBI132"/>
      <c r="GBJ132"/>
      <c r="GBK132"/>
      <c r="GBL132"/>
      <c r="GBM132"/>
      <c r="GBN132"/>
      <c r="GBO132"/>
      <c r="GBP132"/>
      <c r="GBQ132"/>
      <c r="GBR132"/>
      <c r="GBS132"/>
      <c r="GBT132"/>
      <c r="GBU132"/>
      <c r="GBV132"/>
      <c r="GBW132"/>
      <c r="GBX132"/>
      <c r="GBY132"/>
      <c r="GBZ132"/>
      <c r="GCA132"/>
      <c r="GCB132"/>
      <c r="GCC132"/>
      <c r="GCD132"/>
      <c r="GCE132"/>
      <c r="GCF132"/>
      <c r="GCG132"/>
      <c r="GCH132"/>
      <c r="GCI132"/>
      <c r="GCJ132"/>
      <c r="GCK132"/>
      <c r="GCL132"/>
      <c r="GCM132"/>
      <c r="GCN132"/>
      <c r="GCO132"/>
      <c r="GCP132"/>
      <c r="GCQ132"/>
      <c r="GCR132"/>
      <c r="GCS132"/>
      <c r="GCT132"/>
      <c r="GCU132"/>
      <c r="GCV132"/>
      <c r="GCW132"/>
      <c r="GCX132"/>
      <c r="GCY132"/>
      <c r="GCZ132"/>
      <c r="GDA132"/>
      <c r="GDB132"/>
      <c r="GDC132"/>
      <c r="GDD132"/>
      <c r="GDE132"/>
      <c r="GDF132"/>
      <c r="GDG132"/>
      <c r="GDH132"/>
      <c r="GDI132"/>
      <c r="GDJ132"/>
      <c r="GDK132"/>
      <c r="GDL132"/>
      <c r="GDM132"/>
      <c r="GDN132"/>
      <c r="GDO132"/>
      <c r="GDP132"/>
      <c r="GDQ132"/>
      <c r="GDR132"/>
      <c r="GDS132"/>
      <c r="GDT132"/>
      <c r="GDU132"/>
      <c r="GDV132"/>
      <c r="GDW132"/>
      <c r="GDX132"/>
      <c r="GDY132"/>
      <c r="GDZ132"/>
      <c r="GEA132"/>
      <c r="GEB132"/>
      <c r="GEC132"/>
      <c r="GED132"/>
      <c r="GEE132"/>
      <c r="GEF132"/>
      <c r="GEG132"/>
      <c r="GEH132"/>
      <c r="GEI132"/>
      <c r="GEJ132"/>
      <c r="GEK132"/>
      <c r="GEL132"/>
      <c r="GEM132"/>
      <c r="GEN132"/>
      <c r="GEO132"/>
      <c r="GEP132"/>
      <c r="GEQ132"/>
      <c r="GER132"/>
      <c r="GES132"/>
      <c r="GET132"/>
      <c r="GEU132"/>
      <c r="GEV132"/>
      <c r="GEW132"/>
      <c r="GEX132"/>
      <c r="GEY132"/>
      <c r="GEZ132"/>
      <c r="GFA132"/>
      <c r="GFB132"/>
      <c r="GFC132"/>
      <c r="GFD132"/>
      <c r="GFE132"/>
      <c r="GFF132"/>
      <c r="GFG132"/>
      <c r="GFH132"/>
      <c r="GFI132"/>
      <c r="GFJ132"/>
      <c r="GFK132"/>
      <c r="GFL132"/>
      <c r="GFM132"/>
      <c r="GFN132"/>
      <c r="GFO132"/>
      <c r="GFP132"/>
      <c r="GFQ132"/>
      <c r="GFR132"/>
      <c r="GFS132"/>
      <c r="GFT132"/>
      <c r="GFU132"/>
      <c r="GFV132"/>
      <c r="GFW132"/>
      <c r="GFX132"/>
      <c r="GFY132"/>
      <c r="GFZ132"/>
      <c r="GGA132"/>
      <c r="GGB132"/>
      <c r="GGC132"/>
      <c r="GGD132"/>
      <c r="GGE132"/>
      <c r="GGF132"/>
      <c r="GGG132"/>
      <c r="GGH132"/>
      <c r="GGI132"/>
      <c r="GGJ132"/>
      <c r="GGK132"/>
      <c r="GGL132"/>
      <c r="GGM132"/>
      <c r="GGN132"/>
      <c r="GGO132"/>
      <c r="GGP132"/>
      <c r="GGQ132"/>
      <c r="GGR132"/>
      <c r="GGS132"/>
      <c r="GGT132"/>
      <c r="GGU132"/>
      <c r="GGV132"/>
      <c r="GGW132"/>
      <c r="GGX132"/>
      <c r="GGY132"/>
      <c r="GGZ132"/>
      <c r="GHA132"/>
      <c r="GHB132"/>
      <c r="GHC132"/>
      <c r="GHD132"/>
      <c r="GHE132"/>
      <c r="GHF132"/>
      <c r="GHG132"/>
      <c r="GHH132"/>
      <c r="GHI132"/>
      <c r="GHJ132"/>
      <c r="GHK132"/>
      <c r="GHL132"/>
      <c r="GHM132"/>
      <c r="GHN132"/>
      <c r="GHO132"/>
      <c r="GHP132"/>
      <c r="GHQ132"/>
      <c r="GHR132"/>
      <c r="GHS132"/>
      <c r="GHT132"/>
      <c r="GHU132"/>
      <c r="GHV132"/>
      <c r="GHW132"/>
      <c r="GHX132"/>
      <c r="GHY132"/>
      <c r="GHZ132"/>
      <c r="GIA132"/>
      <c r="GIB132"/>
      <c r="GIC132"/>
      <c r="GID132"/>
      <c r="GIE132"/>
      <c r="GIF132"/>
      <c r="GIG132"/>
      <c r="GIH132"/>
      <c r="GII132"/>
      <c r="GIJ132"/>
      <c r="GIK132"/>
      <c r="GIL132"/>
      <c r="GIM132"/>
      <c r="GIN132"/>
      <c r="GIO132"/>
      <c r="GIP132"/>
      <c r="GIQ132"/>
      <c r="GIR132"/>
      <c r="GIS132"/>
      <c r="GIT132"/>
      <c r="GIU132"/>
      <c r="GIV132"/>
      <c r="GIW132"/>
      <c r="GIX132"/>
      <c r="GIY132"/>
      <c r="GIZ132"/>
      <c r="GJA132"/>
      <c r="GJB132"/>
      <c r="GJC132"/>
      <c r="GJD132"/>
      <c r="GJE132"/>
      <c r="GJF132"/>
      <c r="GJG132"/>
      <c r="GJH132"/>
      <c r="GJI132"/>
      <c r="GJJ132"/>
      <c r="GJK132"/>
      <c r="GJL132"/>
      <c r="GJM132"/>
      <c r="GJN132"/>
      <c r="GJO132"/>
      <c r="GJP132"/>
      <c r="GJQ132"/>
      <c r="GJR132"/>
      <c r="GJS132"/>
      <c r="GJT132"/>
      <c r="GJU132"/>
      <c r="GJV132"/>
      <c r="GJW132"/>
      <c r="GJX132"/>
      <c r="GJY132"/>
      <c r="GJZ132"/>
      <c r="GKA132"/>
      <c r="GKB132"/>
      <c r="GKC132"/>
      <c r="GKD132"/>
      <c r="GKE132"/>
      <c r="GKF132"/>
      <c r="GKG132"/>
      <c r="GKH132"/>
      <c r="GKI132"/>
      <c r="GKJ132"/>
      <c r="GKK132"/>
      <c r="GKL132"/>
      <c r="GKM132"/>
      <c r="GKN132"/>
      <c r="GKO132"/>
      <c r="GKP132"/>
      <c r="GKQ132"/>
      <c r="GKR132"/>
      <c r="GKS132"/>
      <c r="GKT132"/>
      <c r="GKU132"/>
      <c r="GKV132"/>
      <c r="GKW132"/>
      <c r="GKX132"/>
      <c r="GKY132"/>
      <c r="GKZ132"/>
      <c r="GLA132"/>
      <c r="GLB132"/>
      <c r="GLC132"/>
      <c r="GLD132"/>
      <c r="GLE132"/>
      <c r="GLF132"/>
      <c r="GLG132"/>
      <c r="GLH132"/>
      <c r="GLI132"/>
      <c r="GLJ132"/>
      <c r="GLK132"/>
      <c r="GLL132"/>
      <c r="GLM132"/>
      <c r="GLN132"/>
      <c r="GLO132"/>
      <c r="GLP132"/>
      <c r="GLQ132"/>
      <c r="GLR132"/>
      <c r="GLS132"/>
      <c r="GLT132"/>
      <c r="GLU132"/>
      <c r="GLV132"/>
      <c r="GLW132"/>
      <c r="GLX132"/>
      <c r="GLY132"/>
      <c r="GLZ132"/>
      <c r="GMA132"/>
      <c r="GMB132"/>
      <c r="GMC132"/>
      <c r="GMD132"/>
      <c r="GME132"/>
      <c r="GMF132"/>
      <c r="GMG132"/>
      <c r="GMH132"/>
      <c r="GMI132"/>
      <c r="GMJ132"/>
      <c r="GMK132"/>
      <c r="GML132"/>
      <c r="GMM132"/>
      <c r="GMN132"/>
      <c r="GMO132"/>
      <c r="GMP132"/>
      <c r="GMQ132"/>
      <c r="GMR132"/>
      <c r="GMS132"/>
      <c r="GMT132"/>
      <c r="GMU132"/>
      <c r="GMV132"/>
      <c r="GMW132"/>
      <c r="GMX132"/>
      <c r="GMY132"/>
      <c r="GMZ132"/>
      <c r="GNA132"/>
      <c r="GNB132"/>
      <c r="GNC132"/>
      <c r="GND132"/>
      <c r="GNE132"/>
      <c r="GNF132"/>
      <c r="GNG132"/>
      <c r="GNH132"/>
      <c r="GNI132"/>
      <c r="GNJ132"/>
      <c r="GNK132"/>
      <c r="GNL132"/>
      <c r="GNM132"/>
      <c r="GNN132"/>
      <c r="GNO132"/>
      <c r="GNP132"/>
      <c r="GNQ132"/>
      <c r="GNR132"/>
      <c r="GNS132"/>
      <c r="GNT132"/>
      <c r="GNU132"/>
      <c r="GNV132"/>
      <c r="GNW132"/>
      <c r="GNX132"/>
      <c r="GNY132"/>
      <c r="GNZ132"/>
      <c r="GOA132"/>
      <c r="GOB132"/>
      <c r="GOC132"/>
      <c r="GOD132"/>
      <c r="GOE132"/>
      <c r="GOF132"/>
      <c r="GOG132"/>
      <c r="GOH132"/>
      <c r="GOI132"/>
      <c r="GOJ132"/>
      <c r="GOK132"/>
      <c r="GOL132"/>
      <c r="GOM132"/>
      <c r="GON132"/>
      <c r="GOO132"/>
      <c r="GOP132"/>
      <c r="GOQ132"/>
      <c r="GOR132"/>
      <c r="GOS132"/>
      <c r="GOT132"/>
      <c r="GOU132"/>
      <c r="GOV132"/>
      <c r="GOW132"/>
      <c r="GOX132"/>
      <c r="GOY132"/>
      <c r="GOZ132"/>
      <c r="GPA132"/>
      <c r="GPB132"/>
      <c r="GPC132"/>
      <c r="GPD132"/>
      <c r="GPE132"/>
      <c r="GPF132"/>
      <c r="GPG132"/>
      <c r="GPH132"/>
      <c r="GPI132"/>
      <c r="GPJ132"/>
      <c r="GPK132"/>
      <c r="GPL132"/>
      <c r="GPM132"/>
      <c r="GPN132"/>
      <c r="GPO132"/>
      <c r="GPP132"/>
      <c r="GPQ132"/>
      <c r="GPR132"/>
      <c r="GPS132"/>
      <c r="GPT132"/>
      <c r="GPU132"/>
      <c r="GPV132"/>
      <c r="GPW132"/>
      <c r="GPX132"/>
      <c r="GPY132"/>
      <c r="GPZ132"/>
      <c r="GQA132"/>
      <c r="GQB132"/>
      <c r="GQC132"/>
      <c r="GQD132"/>
      <c r="GQE132"/>
      <c r="GQF132"/>
      <c r="GQG132"/>
      <c r="GQH132"/>
      <c r="GQI132"/>
      <c r="GQJ132"/>
      <c r="GQK132"/>
      <c r="GQL132"/>
      <c r="GQM132"/>
      <c r="GQN132"/>
      <c r="GQO132"/>
      <c r="GQP132"/>
      <c r="GQQ132"/>
      <c r="GQR132"/>
      <c r="GQS132"/>
      <c r="GQT132"/>
      <c r="GQU132"/>
      <c r="GQV132"/>
      <c r="GQW132"/>
      <c r="GQX132"/>
      <c r="GQY132"/>
      <c r="GQZ132"/>
      <c r="GRA132"/>
      <c r="GRB132"/>
      <c r="GRC132"/>
      <c r="GRD132"/>
      <c r="GRE132"/>
      <c r="GRF132"/>
      <c r="GRG132"/>
      <c r="GRH132"/>
      <c r="GRI132"/>
      <c r="GRJ132"/>
      <c r="GRK132"/>
      <c r="GRL132"/>
      <c r="GRM132"/>
      <c r="GRN132"/>
      <c r="GRO132"/>
      <c r="GRP132"/>
      <c r="GRQ132"/>
      <c r="GRR132"/>
      <c r="GRS132"/>
      <c r="GRT132"/>
      <c r="GRU132"/>
      <c r="GRV132"/>
      <c r="GRW132"/>
      <c r="GRX132"/>
      <c r="GRY132"/>
      <c r="GRZ132"/>
      <c r="GSA132"/>
      <c r="GSB132"/>
      <c r="GSC132"/>
      <c r="GSD132"/>
      <c r="GSE132"/>
      <c r="GSF132"/>
      <c r="GSG132"/>
      <c r="GSH132"/>
      <c r="GSI132"/>
      <c r="GSJ132"/>
      <c r="GSK132"/>
      <c r="GSL132"/>
      <c r="GSM132"/>
      <c r="GSN132"/>
      <c r="GSO132"/>
      <c r="GSP132"/>
      <c r="GSQ132"/>
      <c r="GSR132"/>
      <c r="GSS132"/>
      <c r="GST132"/>
      <c r="GSU132"/>
      <c r="GSV132"/>
      <c r="GSW132"/>
      <c r="GSX132"/>
      <c r="GSY132"/>
      <c r="GSZ132"/>
      <c r="GTA132"/>
      <c r="GTB132"/>
      <c r="GTC132"/>
      <c r="GTD132"/>
      <c r="GTE132"/>
      <c r="GTF132"/>
      <c r="GTG132"/>
      <c r="GTH132"/>
      <c r="GTI132"/>
      <c r="GTJ132"/>
      <c r="GTK132"/>
      <c r="GTL132"/>
      <c r="GTM132"/>
      <c r="GTN132"/>
      <c r="GTO132"/>
      <c r="GTP132"/>
      <c r="GTQ132"/>
      <c r="GTR132"/>
      <c r="GTS132"/>
      <c r="GTT132"/>
      <c r="GTU132"/>
      <c r="GTV132"/>
      <c r="GTW132"/>
      <c r="GTX132"/>
      <c r="GTY132"/>
      <c r="GTZ132"/>
      <c r="GUA132"/>
      <c r="GUB132"/>
      <c r="GUC132"/>
      <c r="GUD132"/>
      <c r="GUE132"/>
      <c r="GUF132"/>
      <c r="GUG132"/>
      <c r="GUH132"/>
      <c r="GUI132"/>
      <c r="GUJ132"/>
      <c r="GUK132"/>
      <c r="GUL132"/>
      <c r="GUM132"/>
      <c r="GUN132"/>
      <c r="GUO132"/>
      <c r="GUP132"/>
      <c r="GUQ132"/>
      <c r="GUR132"/>
      <c r="GUS132"/>
      <c r="GUT132"/>
      <c r="GUU132"/>
      <c r="GUV132"/>
      <c r="GUW132"/>
      <c r="GUX132"/>
      <c r="GUY132"/>
      <c r="GUZ132"/>
      <c r="GVA132"/>
      <c r="GVB132"/>
      <c r="GVC132"/>
      <c r="GVD132"/>
      <c r="GVE132"/>
      <c r="GVF132"/>
      <c r="GVG132"/>
      <c r="GVH132"/>
      <c r="GVI132"/>
      <c r="GVJ132"/>
      <c r="GVK132"/>
      <c r="GVL132"/>
      <c r="GVM132"/>
      <c r="GVN132"/>
      <c r="GVO132"/>
      <c r="GVP132"/>
      <c r="GVQ132"/>
      <c r="GVR132"/>
      <c r="GVS132"/>
      <c r="GVT132"/>
      <c r="GVU132"/>
      <c r="GVV132"/>
      <c r="GVW132"/>
      <c r="GVX132"/>
      <c r="GVY132"/>
      <c r="GVZ132"/>
      <c r="GWA132"/>
      <c r="GWB132"/>
      <c r="GWC132"/>
      <c r="GWD132"/>
      <c r="GWE132"/>
      <c r="GWF132"/>
      <c r="GWG132"/>
      <c r="GWH132"/>
      <c r="GWI132"/>
      <c r="GWJ132"/>
      <c r="GWK132"/>
      <c r="GWL132"/>
      <c r="GWM132"/>
      <c r="GWN132"/>
      <c r="GWO132"/>
      <c r="GWP132"/>
      <c r="GWQ132"/>
      <c r="GWR132"/>
      <c r="GWS132"/>
      <c r="GWT132"/>
      <c r="GWU132"/>
      <c r="GWV132"/>
      <c r="GWW132"/>
      <c r="GWX132"/>
      <c r="GWY132"/>
      <c r="GWZ132"/>
      <c r="GXA132"/>
      <c r="GXB132"/>
      <c r="GXC132"/>
      <c r="GXD132"/>
      <c r="GXE132"/>
      <c r="GXF132"/>
      <c r="GXG132"/>
      <c r="GXH132"/>
      <c r="GXI132"/>
      <c r="GXJ132"/>
      <c r="GXK132"/>
      <c r="GXL132"/>
      <c r="GXM132"/>
      <c r="GXN132"/>
      <c r="GXO132"/>
      <c r="GXP132"/>
      <c r="GXQ132"/>
      <c r="GXR132"/>
      <c r="GXS132"/>
      <c r="GXT132"/>
      <c r="GXU132"/>
      <c r="GXV132"/>
      <c r="GXW132"/>
      <c r="GXX132"/>
      <c r="GXY132"/>
      <c r="GXZ132"/>
      <c r="GYA132"/>
      <c r="GYB132"/>
      <c r="GYC132"/>
      <c r="GYD132"/>
      <c r="GYE132"/>
      <c r="GYF132"/>
      <c r="GYG132"/>
      <c r="GYH132"/>
      <c r="GYI132"/>
      <c r="GYJ132"/>
      <c r="GYK132"/>
      <c r="GYL132"/>
      <c r="GYM132"/>
      <c r="GYN132"/>
      <c r="GYO132"/>
      <c r="GYP132"/>
      <c r="GYQ132"/>
      <c r="GYR132"/>
      <c r="GYS132"/>
      <c r="GYT132"/>
      <c r="GYU132"/>
      <c r="GYV132"/>
      <c r="GYW132"/>
      <c r="GYX132"/>
      <c r="GYY132"/>
      <c r="GYZ132"/>
      <c r="GZA132"/>
      <c r="GZB132"/>
      <c r="GZC132"/>
      <c r="GZD132"/>
      <c r="GZE132"/>
      <c r="GZF132"/>
      <c r="GZG132"/>
      <c r="GZH132"/>
      <c r="GZI132"/>
      <c r="GZJ132"/>
      <c r="GZK132"/>
      <c r="GZL132"/>
      <c r="GZM132"/>
      <c r="GZN132"/>
      <c r="GZO132"/>
      <c r="GZP132"/>
      <c r="GZQ132"/>
      <c r="GZR132"/>
      <c r="GZS132"/>
      <c r="GZT132"/>
      <c r="GZU132"/>
      <c r="GZV132"/>
      <c r="GZW132"/>
      <c r="GZX132"/>
      <c r="GZY132"/>
      <c r="GZZ132"/>
      <c r="HAA132"/>
      <c r="HAB132"/>
      <c r="HAC132"/>
      <c r="HAD132"/>
      <c r="HAE132"/>
      <c r="HAF132"/>
      <c r="HAG132"/>
      <c r="HAH132"/>
      <c r="HAI132"/>
      <c r="HAJ132"/>
      <c r="HAK132"/>
      <c r="HAL132"/>
      <c r="HAM132"/>
      <c r="HAN132"/>
      <c r="HAO132"/>
      <c r="HAP132"/>
      <c r="HAQ132"/>
      <c r="HAR132"/>
      <c r="HAS132"/>
      <c r="HAT132"/>
      <c r="HAU132"/>
      <c r="HAV132"/>
      <c r="HAW132"/>
      <c r="HAX132"/>
      <c r="HAY132"/>
      <c r="HAZ132"/>
      <c r="HBA132"/>
      <c r="HBB132"/>
      <c r="HBC132"/>
      <c r="HBD132"/>
      <c r="HBE132"/>
      <c r="HBF132"/>
      <c r="HBG132"/>
      <c r="HBH132"/>
      <c r="HBI132"/>
      <c r="HBJ132"/>
      <c r="HBK132"/>
      <c r="HBL132"/>
      <c r="HBM132"/>
      <c r="HBN132"/>
      <c r="HBO132"/>
      <c r="HBP132"/>
      <c r="HBQ132"/>
      <c r="HBR132"/>
      <c r="HBS132"/>
      <c r="HBT132"/>
      <c r="HBU132"/>
      <c r="HBV132"/>
      <c r="HBW132"/>
      <c r="HBX132"/>
      <c r="HBY132"/>
      <c r="HBZ132"/>
      <c r="HCA132"/>
      <c r="HCB132"/>
      <c r="HCC132"/>
      <c r="HCD132"/>
      <c r="HCE132"/>
      <c r="HCF132"/>
      <c r="HCG132"/>
      <c r="HCH132"/>
      <c r="HCI132"/>
      <c r="HCJ132"/>
      <c r="HCK132"/>
      <c r="HCL132"/>
      <c r="HCM132"/>
      <c r="HCN132"/>
      <c r="HCO132"/>
      <c r="HCP132"/>
      <c r="HCQ132"/>
      <c r="HCR132"/>
      <c r="HCS132"/>
      <c r="HCT132"/>
      <c r="HCU132"/>
      <c r="HCV132"/>
      <c r="HCW132"/>
      <c r="HCX132"/>
      <c r="HCY132"/>
      <c r="HCZ132"/>
      <c r="HDA132"/>
      <c r="HDB132"/>
      <c r="HDC132"/>
      <c r="HDD132"/>
      <c r="HDE132"/>
      <c r="HDF132"/>
      <c r="HDG132"/>
      <c r="HDH132"/>
      <c r="HDI132"/>
      <c r="HDJ132"/>
      <c r="HDK132"/>
      <c r="HDL132"/>
      <c r="HDM132"/>
      <c r="HDN132"/>
      <c r="HDO132"/>
      <c r="HDP132"/>
      <c r="HDQ132"/>
      <c r="HDR132"/>
      <c r="HDS132"/>
      <c r="HDT132"/>
      <c r="HDU132"/>
      <c r="HDV132"/>
      <c r="HDW132"/>
      <c r="HDX132"/>
      <c r="HDY132"/>
      <c r="HDZ132"/>
      <c r="HEA132"/>
      <c r="HEB132"/>
      <c r="HEC132"/>
      <c r="HED132"/>
      <c r="HEE132"/>
      <c r="HEF132"/>
      <c r="HEG132"/>
      <c r="HEH132"/>
      <c r="HEI132"/>
      <c r="HEJ132"/>
      <c r="HEK132"/>
      <c r="HEL132"/>
      <c r="HEM132"/>
      <c r="HEN132"/>
      <c r="HEO132"/>
      <c r="HEP132"/>
      <c r="HEQ132"/>
      <c r="HER132"/>
      <c r="HES132"/>
      <c r="HET132"/>
      <c r="HEU132"/>
      <c r="HEV132"/>
      <c r="HEW132"/>
      <c r="HEX132"/>
      <c r="HEY132"/>
      <c r="HEZ132"/>
      <c r="HFA132"/>
      <c r="HFB132"/>
      <c r="HFC132"/>
      <c r="HFD132"/>
      <c r="HFE132"/>
      <c r="HFF132"/>
      <c r="HFG132"/>
      <c r="HFH132"/>
      <c r="HFI132"/>
      <c r="HFJ132"/>
      <c r="HFK132"/>
      <c r="HFL132"/>
      <c r="HFM132"/>
      <c r="HFN132"/>
      <c r="HFO132"/>
      <c r="HFP132"/>
      <c r="HFQ132"/>
      <c r="HFR132"/>
      <c r="HFS132"/>
      <c r="HFT132"/>
      <c r="HFU132"/>
      <c r="HFV132"/>
      <c r="HFW132"/>
      <c r="HFX132"/>
      <c r="HFY132"/>
      <c r="HFZ132"/>
      <c r="HGA132"/>
      <c r="HGB132"/>
      <c r="HGC132"/>
      <c r="HGD132"/>
      <c r="HGE132"/>
      <c r="HGF132"/>
      <c r="HGG132"/>
      <c r="HGH132"/>
      <c r="HGI132"/>
      <c r="HGJ132"/>
      <c r="HGK132"/>
      <c r="HGL132"/>
      <c r="HGM132"/>
      <c r="HGN132"/>
      <c r="HGO132"/>
      <c r="HGP132"/>
      <c r="HGQ132"/>
      <c r="HGR132"/>
      <c r="HGS132"/>
      <c r="HGT132"/>
      <c r="HGU132"/>
      <c r="HGV132"/>
      <c r="HGW132"/>
      <c r="HGX132"/>
      <c r="HGY132"/>
      <c r="HGZ132"/>
      <c r="HHA132"/>
      <c r="HHB132"/>
      <c r="HHC132"/>
      <c r="HHD132"/>
      <c r="HHE132"/>
      <c r="HHF132"/>
      <c r="HHG132"/>
      <c r="HHH132"/>
      <c r="HHI132"/>
      <c r="HHJ132"/>
      <c r="HHK132"/>
      <c r="HHL132"/>
      <c r="HHM132"/>
      <c r="HHN132"/>
      <c r="HHO132"/>
      <c r="HHP132"/>
      <c r="HHQ132"/>
      <c r="HHR132"/>
      <c r="HHS132"/>
      <c r="HHT132"/>
      <c r="HHU132"/>
      <c r="HHV132"/>
      <c r="HHW132"/>
      <c r="HHX132"/>
      <c r="HHY132"/>
      <c r="HHZ132"/>
      <c r="HIA132"/>
      <c r="HIB132"/>
      <c r="HIC132"/>
      <c r="HID132"/>
      <c r="HIE132"/>
      <c r="HIF132"/>
      <c r="HIG132"/>
      <c r="HIH132"/>
      <c r="HII132"/>
      <c r="HIJ132"/>
      <c r="HIK132"/>
      <c r="HIL132"/>
      <c r="HIM132"/>
      <c r="HIN132"/>
      <c r="HIO132"/>
      <c r="HIP132"/>
      <c r="HIQ132"/>
      <c r="HIR132"/>
      <c r="HIS132"/>
      <c r="HIT132"/>
      <c r="HIU132"/>
      <c r="HIV132"/>
      <c r="HIW132"/>
      <c r="HIX132"/>
      <c r="HIY132"/>
      <c r="HIZ132"/>
      <c r="HJA132"/>
      <c r="HJB132"/>
      <c r="HJC132"/>
      <c r="HJD132"/>
      <c r="HJE132"/>
      <c r="HJF132"/>
      <c r="HJG132"/>
      <c r="HJH132"/>
      <c r="HJI132"/>
      <c r="HJJ132"/>
      <c r="HJK132"/>
      <c r="HJL132"/>
      <c r="HJM132"/>
      <c r="HJN132"/>
      <c r="HJO132"/>
      <c r="HJP132"/>
      <c r="HJQ132"/>
      <c r="HJR132"/>
      <c r="HJS132"/>
      <c r="HJT132"/>
      <c r="HJU132"/>
      <c r="HJV132"/>
      <c r="HJW132"/>
      <c r="HJX132"/>
      <c r="HJY132"/>
      <c r="HJZ132"/>
      <c r="HKA132"/>
      <c r="HKB132"/>
      <c r="HKC132"/>
      <c r="HKD132"/>
      <c r="HKE132"/>
      <c r="HKF132"/>
      <c r="HKG132"/>
      <c r="HKH132"/>
      <c r="HKI132"/>
      <c r="HKJ132"/>
      <c r="HKK132"/>
      <c r="HKL132"/>
      <c r="HKM132"/>
      <c r="HKN132"/>
      <c r="HKO132"/>
      <c r="HKP132"/>
      <c r="HKQ132"/>
      <c r="HKR132"/>
      <c r="HKS132"/>
      <c r="HKT132"/>
      <c r="HKU132"/>
      <c r="HKV132"/>
      <c r="HKW132"/>
      <c r="HKX132"/>
      <c r="HKY132"/>
      <c r="HKZ132"/>
      <c r="HLA132"/>
      <c r="HLB132"/>
      <c r="HLC132"/>
      <c r="HLD132"/>
      <c r="HLE132"/>
      <c r="HLF132"/>
      <c r="HLG132"/>
      <c r="HLH132"/>
      <c r="HLI132"/>
      <c r="HLJ132"/>
      <c r="HLK132"/>
      <c r="HLL132"/>
      <c r="HLM132"/>
      <c r="HLN132"/>
      <c r="HLO132"/>
      <c r="HLP132"/>
      <c r="HLQ132"/>
      <c r="HLR132"/>
      <c r="HLS132"/>
      <c r="HLT132"/>
      <c r="HLU132"/>
      <c r="HLV132"/>
      <c r="HLW132"/>
      <c r="HLX132"/>
      <c r="HLY132"/>
      <c r="HLZ132"/>
      <c r="HMA132"/>
      <c r="HMB132"/>
      <c r="HMC132"/>
      <c r="HMD132"/>
      <c r="HME132"/>
      <c r="HMF132"/>
      <c r="HMG132"/>
      <c r="HMH132"/>
      <c r="HMI132"/>
      <c r="HMJ132"/>
      <c r="HMK132"/>
      <c r="HML132"/>
      <c r="HMM132"/>
      <c r="HMN132"/>
      <c r="HMO132"/>
      <c r="HMP132"/>
      <c r="HMQ132"/>
      <c r="HMR132"/>
      <c r="HMS132"/>
      <c r="HMT132"/>
      <c r="HMU132"/>
      <c r="HMV132"/>
      <c r="HMW132"/>
      <c r="HMX132"/>
      <c r="HMY132"/>
      <c r="HMZ132"/>
      <c r="HNA132"/>
      <c r="HNB132"/>
      <c r="HNC132"/>
      <c r="HND132"/>
      <c r="HNE132"/>
      <c r="HNF132"/>
      <c r="HNG132"/>
      <c r="HNH132"/>
      <c r="HNI132"/>
      <c r="HNJ132"/>
      <c r="HNK132"/>
      <c r="HNL132"/>
      <c r="HNM132"/>
      <c r="HNN132"/>
      <c r="HNO132"/>
      <c r="HNP132"/>
      <c r="HNQ132"/>
      <c r="HNR132"/>
      <c r="HNS132"/>
      <c r="HNT132"/>
      <c r="HNU132"/>
      <c r="HNV132"/>
      <c r="HNW132"/>
      <c r="HNX132"/>
      <c r="HNY132"/>
      <c r="HNZ132"/>
      <c r="HOA132"/>
      <c r="HOB132"/>
      <c r="HOC132"/>
      <c r="HOD132"/>
      <c r="HOE132"/>
      <c r="HOF132"/>
      <c r="HOG132"/>
      <c r="HOH132"/>
      <c r="HOI132"/>
      <c r="HOJ132"/>
      <c r="HOK132"/>
      <c r="HOL132"/>
      <c r="HOM132"/>
      <c r="HON132"/>
      <c r="HOO132"/>
      <c r="HOP132"/>
      <c r="HOQ132"/>
      <c r="HOR132"/>
      <c r="HOS132"/>
      <c r="HOT132"/>
      <c r="HOU132"/>
      <c r="HOV132"/>
      <c r="HOW132"/>
      <c r="HOX132"/>
      <c r="HOY132"/>
      <c r="HOZ132"/>
      <c r="HPA132"/>
      <c r="HPB132"/>
      <c r="HPC132"/>
      <c r="HPD132"/>
      <c r="HPE132"/>
      <c r="HPF132"/>
      <c r="HPG132"/>
      <c r="HPH132"/>
      <c r="HPI132"/>
      <c r="HPJ132"/>
      <c r="HPK132"/>
      <c r="HPL132"/>
      <c r="HPM132"/>
      <c r="HPN132"/>
      <c r="HPO132"/>
      <c r="HPP132"/>
      <c r="HPQ132"/>
      <c r="HPR132"/>
      <c r="HPS132"/>
      <c r="HPT132"/>
      <c r="HPU132"/>
      <c r="HPV132"/>
      <c r="HPW132"/>
      <c r="HPX132"/>
      <c r="HPY132"/>
      <c r="HPZ132"/>
      <c r="HQA132"/>
      <c r="HQB132"/>
      <c r="HQC132"/>
      <c r="HQD132"/>
      <c r="HQE132"/>
      <c r="HQF132"/>
      <c r="HQG132"/>
      <c r="HQH132"/>
      <c r="HQI132"/>
      <c r="HQJ132"/>
      <c r="HQK132"/>
      <c r="HQL132"/>
      <c r="HQM132"/>
      <c r="HQN132"/>
      <c r="HQO132"/>
      <c r="HQP132"/>
      <c r="HQQ132"/>
      <c r="HQR132"/>
      <c r="HQS132"/>
      <c r="HQT132"/>
      <c r="HQU132"/>
      <c r="HQV132"/>
      <c r="HQW132"/>
      <c r="HQX132"/>
      <c r="HQY132"/>
      <c r="HQZ132"/>
      <c r="HRA132"/>
      <c r="HRB132"/>
      <c r="HRC132"/>
      <c r="HRD132"/>
      <c r="HRE132"/>
      <c r="HRF132"/>
      <c r="HRG132"/>
      <c r="HRH132"/>
      <c r="HRI132"/>
      <c r="HRJ132"/>
      <c r="HRK132"/>
      <c r="HRL132"/>
      <c r="HRM132"/>
      <c r="HRN132"/>
      <c r="HRO132"/>
      <c r="HRP132"/>
      <c r="HRQ132"/>
      <c r="HRR132"/>
      <c r="HRS132"/>
      <c r="HRT132"/>
      <c r="HRU132"/>
      <c r="HRV132"/>
      <c r="HRW132"/>
      <c r="HRX132"/>
      <c r="HRY132"/>
      <c r="HRZ132"/>
      <c r="HSA132"/>
      <c r="HSB132"/>
      <c r="HSC132"/>
      <c r="HSD132"/>
      <c r="HSE132"/>
      <c r="HSF132"/>
      <c r="HSG132"/>
      <c r="HSH132"/>
      <c r="HSI132"/>
      <c r="HSJ132"/>
      <c r="HSK132"/>
      <c r="HSL132"/>
      <c r="HSM132"/>
      <c r="HSN132"/>
      <c r="HSO132"/>
      <c r="HSP132"/>
      <c r="HSQ132"/>
      <c r="HSR132"/>
      <c r="HSS132"/>
      <c r="HST132"/>
      <c r="HSU132"/>
      <c r="HSV132"/>
      <c r="HSW132"/>
      <c r="HSX132"/>
      <c r="HSY132"/>
      <c r="HSZ132"/>
      <c r="HTA132"/>
      <c r="HTB132"/>
      <c r="HTC132"/>
      <c r="HTD132"/>
      <c r="HTE132"/>
      <c r="HTF132"/>
      <c r="HTG132"/>
      <c r="HTH132"/>
      <c r="HTI132"/>
      <c r="HTJ132"/>
      <c r="HTK132"/>
      <c r="HTL132"/>
      <c r="HTM132"/>
      <c r="HTN132"/>
      <c r="HTO132"/>
      <c r="HTP132"/>
      <c r="HTQ132"/>
      <c r="HTR132"/>
      <c r="HTS132"/>
      <c r="HTT132"/>
      <c r="HTU132"/>
      <c r="HTV132"/>
      <c r="HTW132"/>
      <c r="HTX132"/>
      <c r="HTY132"/>
      <c r="HTZ132"/>
      <c r="HUA132"/>
      <c r="HUB132"/>
      <c r="HUC132"/>
      <c r="HUD132"/>
      <c r="HUE132"/>
      <c r="HUF132"/>
      <c r="HUG132"/>
      <c r="HUH132"/>
      <c r="HUI132"/>
      <c r="HUJ132"/>
      <c r="HUK132"/>
      <c r="HUL132"/>
      <c r="HUM132"/>
      <c r="HUN132"/>
      <c r="HUO132"/>
      <c r="HUP132"/>
      <c r="HUQ132"/>
      <c r="HUR132"/>
      <c r="HUS132"/>
      <c r="HUT132"/>
      <c r="HUU132"/>
      <c r="HUV132"/>
      <c r="HUW132"/>
      <c r="HUX132"/>
      <c r="HUY132"/>
      <c r="HUZ132"/>
      <c r="HVA132"/>
      <c r="HVB132"/>
      <c r="HVC132"/>
      <c r="HVD132"/>
      <c r="HVE132"/>
      <c r="HVF132"/>
      <c r="HVG132"/>
      <c r="HVH132"/>
      <c r="HVI132"/>
      <c r="HVJ132"/>
      <c r="HVK132"/>
      <c r="HVL132"/>
      <c r="HVM132"/>
      <c r="HVN132"/>
      <c r="HVO132"/>
      <c r="HVP132"/>
      <c r="HVQ132"/>
      <c r="HVR132"/>
      <c r="HVS132"/>
      <c r="HVT132"/>
      <c r="HVU132"/>
      <c r="HVV132"/>
      <c r="HVW132"/>
      <c r="HVX132"/>
      <c r="HVY132"/>
      <c r="HVZ132"/>
      <c r="HWA132"/>
      <c r="HWB132"/>
      <c r="HWC132"/>
      <c r="HWD132"/>
      <c r="HWE132"/>
      <c r="HWF132"/>
      <c r="HWG132"/>
      <c r="HWH132"/>
      <c r="HWI132"/>
      <c r="HWJ132"/>
      <c r="HWK132"/>
      <c r="HWL132"/>
      <c r="HWM132"/>
      <c r="HWN132"/>
      <c r="HWO132"/>
      <c r="HWP132"/>
      <c r="HWQ132"/>
      <c r="HWR132"/>
      <c r="HWS132"/>
      <c r="HWT132"/>
      <c r="HWU132"/>
      <c r="HWV132"/>
      <c r="HWW132"/>
      <c r="HWX132"/>
      <c r="HWY132"/>
      <c r="HWZ132"/>
      <c r="HXA132"/>
      <c r="HXB132"/>
      <c r="HXC132"/>
      <c r="HXD132"/>
      <c r="HXE132"/>
      <c r="HXF132"/>
      <c r="HXG132"/>
      <c r="HXH132"/>
      <c r="HXI132"/>
      <c r="HXJ132"/>
      <c r="HXK132"/>
      <c r="HXL132"/>
      <c r="HXM132"/>
      <c r="HXN132"/>
      <c r="HXO132"/>
      <c r="HXP132"/>
      <c r="HXQ132"/>
      <c r="HXR132"/>
      <c r="HXS132"/>
      <c r="HXT132"/>
      <c r="HXU132"/>
      <c r="HXV132"/>
      <c r="HXW132"/>
      <c r="HXX132"/>
      <c r="HXY132"/>
      <c r="HXZ132"/>
      <c r="HYA132"/>
      <c r="HYB132"/>
      <c r="HYC132"/>
      <c r="HYD132"/>
      <c r="HYE132"/>
      <c r="HYF132"/>
      <c r="HYG132"/>
      <c r="HYH132"/>
      <c r="HYI132"/>
      <c r="HYJ132"/>
      <c r="HYK132"/>
      <c r="HYL132"/>
      <c r="HYM132"/>
      <c r="HYN132"/>
      <c r="HYO132"/>
      <c r="HYP132"/>
      <c r="HYQ132"/>
      <c r="HYR132"/>
      <c r="HYS132"/>
      <c r="HYT132"/>
      <c r="HYU132"/>
      <c r="HYV132"/>
      <c r="HYW132"/>
      <c r="HYX132"/>
      <c r="HYY132"/>
      <c r="HYZ132"/>
      <c r="HZA132"/>
      <c r="HZB132"/>
      <c r="HZC132"/>
      <c r="HZD132"/>
      <c r="HZE132"/>
      <c r="HZF132"/>
      <c r="HZG132"/>
      <c r="HZH132"/>
      <c r="HZI132"/>
      <c r="HZJ132"/>
      <c r="HZK132"/>
      <c r="HZL132"/>
      <c r="HZM132"/>
      <c r="HZN132"/>
      <c r="HZO132"/>
      <c r="HZP132"/>
      <c r="HZQ132"/>
      <c r="HZR132"/>
      <c r="HZS132"/>
      <c r="HZT132"/>
      <c r="HZU132"/>
      <c r="HZV132"/>
      <c r="HZW132"/>
      <c r="HZX132"/>
      <c r="HZY132"/>
      <c r="HZZ132"/>
      <c r="IAA132"/>
      <c r="IAB132"/>
      <c r="IAC132"/>
      <c r="IAD132"/>
      <c r="IAE132"/>
      <c r="IAF132"/>
      <c r="IAG132"/>
      <c r="IAH132"/>
      <c r="IAI132"/>
      <c r="IAJ132"/>
      <c r="IAK132"/>
      <c r="IAL132"/>
      <c r="IAM132"/>
      <c r="IAN132"/>
      <c r="IAO132"/>
      <c r="IAP132"/>
      <c r="IAQ132"/>
      <c r="IAR132"/>
      <c r="IAS132"/>
      <c r="IAT132"/>
      <c r="IAU132"/>
      <c r="IAV132"/>
      <c r="IAW132"/>
      <c r="IAX132"/>
      <c r="IAY132"/>
      <c r="IAZ132"/>
      <c r="IBA132"/>
      <c r="IBB132"/>
      <c r="IBC132"/>
      <c r="IBD132"/>
      <c r="IBE132"/>
      <c r="IBF132"/>
      <c r="IBG132"/>
      <c r="IBH132"/>
      <c r="IBI132"/>
      <c r="IBJ132"/>
      <c r="IBK132"/>
      <c r="IBL132"/>
      <c r="IBM132"/>
      <c r="IBN132"/>
      <c r="IBO132"/>
      <c r="IBP132"/>
      <c r="IBQ132"/>
      <c r="IBR132"/>
      <c r="IBS132"/>
      <c r="IBT132"/>
      <c r="IBU132"/>
      <c r="IBV132"/>
      <c r="IBW132"/>
      <c r="IBX132"/>
      <c r="IBY132"/>
      <c r="IBZ132"/>
      <c r="ICA132"/>
      <c r="ICB132"/>
      <c r="ICC132"/>
      <c r="ICD132"/>
      <c r="ICE132"/>
      <c r="ICF132"/>
      <c r="ICG132"/>
      <c r="ICH132"/>
      <c r="ICI132"/>
      <c r="ICJ132"/>
      <c r="ICK132"/>
      <c r="ICL132"/>
      <c r="ICM132"/>
      <c r="ICN132"/>
      <c r="ICO132"/>
      <c r="ICP132"/>
      <c r="ICQ132"/>
      <c r="ICR132"/>
      <c r="ICS132"/>
      <c r="ICT132"/>
      <c r="ICU132"/>
      <c r="ICV132"/>
      <c r="ICW132"/>
      <c r="ICX132"/>
      <c r="ICY132"/>
      <c r="ICZ132"/>
      <c r="IDA132"/>
      <c r="IDB132"/>
      <c r="IDC132"/>
      <c r="IDD132"/>
      <c r="IDE132"/>
      <c r="IDF132"/>
      <c r="IDG132"/>
      <c r="IDH132"/>
      <c r="IDI132"/>
      <c r="IDJ132"/>
      <c r="IDK132"/>
      <c r="IDL132"/>
      <c r="IDM132"/>
      <c r="IDN132"/>
      <c r="IDO132"/>
      <c r="IDP132"/>
      <c r="IDQ132"/>
      <c r="IDR132"/>
      <c r="IDS132"/>
      <c r="IDT132"/>
      <c r="IDU132"/>
      <c r="IDV132"/>
      <c r="IDW132"/>
      <c r="IDX132"/>
      <c r="IDY132"/>
      <c r="IDZ132"/>
      <c r="IEA132"/>
      <c r="IEB132"/>
      <c r="IEC132"/>
      <c r="IED132"/>
      <c r="IEE132"/>
      <c r="IEF132"/>
      <c r="IEG132"/>
      <c r="IEH132"/>
      <c r="IEI132"/>
      <c r="IEJ132"/>
      <c r="IEK132"/>
      <c r="IEL132"/>
      <c r="IEM132"/>
      <c r="IEN132"/>
      <c r="IEO132"/>
      <c r="IEP132"/>
      <c r="IEQ132"/>
      <c r="IER132"/>
      <c r="IES132"/>
      <c r="IET132"/>
      <c r="IEU132"/>
      <c r="IEV132"/>
      <c r="IEW132"/>
      <c r="IEX132"/>
      <c r="IEY132"/>
      <c r="IEZ132"/>
      <c r="IFA132"/>
      <c r="IFB132"/>
      <c r="IFC132"/>
      <c r="IFD132"/>
      <c r="IFE132"/>
      <c r="IFF132"/>
      <c r="IFG132"/>
      <c r="IFH132"/>
      <c r="IFI132"/>
      <c r="IFJ132"/>
      <c r="IFK132"/>
      <c r="IFL132"/>
      <c r="IFM132"/>
      <c r="IFN132"/>
      <c r="IFO132"/>
      <c r="IFP132"/>
      <c r="IFQ132"/>
      <c r="IFR132"/>
      <c r="IFS132"/>
      <c r="IFT132"/>
      <c r="IFU132"/>
      <c r="IFV132"/>
      <c r="IFW132"/>
      <c r="IFX132"/>
      <c r="IFY132"/>
      <c r="IFZ132"/>
      <c r="IGA132"/>
      <c r="IGB132"/>
      <c r="IGC132"/>
      <c r="IGD132"/>
      <c r="IGE132"/>
      <c r="IGF132"/>
      <c r="IGG132"/>
      <c r="IGH132"/>
      <c r="IGI132"/>
      <c r="IGJ132"/>
      <c r="IGK132"/>
      <c r="IGL132"/>
      <c r="IGM132"/>
      <c r="IGN132"/>
      <c r="IGO132"/>
      <c r="IGP132"/>
      <c r="IGQ132"/>
      <c r="IGR132"/>
      <c r="IGS132"/>
      <c r="IGT132"/>
      <c r="IGU132"/>
      <c r="IGV132"/>
      <c r="IGW132"/>
      <c r="IGX132"/>
      <c r="IGY132"/>
      <c r="IGZ132"/>
      <c r="IHA132"/>
      <c r="IHB132"/>
      <c r="IHC132"/>
      <c r="IHD132"/>
      <c r="IHE132"/>
      <c r="IHF132"/>
      <c r="IHG132"/>
      <c r="IHH132"/>
      <c r="IHI132"/>
      <c r="IHJ132"/>
      <c r="IHK132"/>
      <c r="IHL132"/>
      <c r="IHM132"/>
      <c r="IHN132"/>
      <c r="IHO132"/>
      <c r="IHP132"/>
      <c r="IHQ132"/>
      <c r="IHR132"/>
      <c r="IHS132"/>
      <c r="IHT132"/>
      <c r="IHU132"/>
      <c r="IHV132"/>
      <c r="IHW132"/>
      <c r="IHX132"/>
      <c r="IHY132"/>
      <c r="IHZ132"/>
      <c r="IIA132"/>
      <c r="IIB132"/>
      <c r="IIC132"/>
      <c r="IID132"/>
      <c r="IIE132"/>
      <c r="IIF132"/>
      <c r="IIG132"/>
      <c r="IIH132"/>
      <c r="III132"/>
      <c r="IIJ132"/>
      <c r="IIK132"/>
      <c r="IIL132"/>
      <c r="IIM132"/>
      <c r="IIN132"/>
      <c r="IIO132"/>
      <c r="IIP132"/>
      <c r="IIQ132"/>
      <c r="IIR132"/>
      <c r="IIS132"/>
      <c r="IIT132"/>
      <c r="IIU132"/>
      <c r="IIV132"/>
      <c r="IIW132"/>
      <c r="IIX132"/>
      <c r="IIY132"/>
      <c r="IIZ132"/>
      <c r="IJA132"/>
      <c r="IJB132"/>
      <c r="IJC132"/>
      <c r="IJD132"/>
      <c r="IJE132"/>
      <c r="IJF132"/>
      <c r="IJG132"/>
      <c r="IJH132"/>
      <c r="IJI132"/>
      <c r="IJJ132"/>
      <c r="IJK132"/>
      <c r="IJL132"/>
      <c r="IJM132"/>
      <c r="IJN132"/>
      <c r="IJO132"/>
      <c r="IJP132"/>
      <c r="IJQ132"/>
      <c r="IJR132"/>
      <c r="IJS132"/>
      <c r="IJT132"/>
      <c r="IJU132"/>
      <c r="IJV132"/>
      <c r="IJW132"/>
      <c r="IJX132"/>
      <c r="IJY132"/>
      <c r="IJZ132"/>
      <c r="IKA132"/>
      <c r="IKB132"/>
      <c r="IKC132"/>
      <c r="IKD132"/>
      <c r="IKE132"/>
      <c r="IKF132"/>
      <c r="IKG132"/>
      <c r="IKH132"/>
      <c r="IKI132"/>
      <c r="IKJ132"/>
      <c r="IKK132"/>
      <c r="IKL132"/>
      <c r="IKM132"/>
      <c r="IKN132"/>
      <c r="IKO132"/>
      <c r="IKP132"/>
      <c r="IKQ132"/>
      <c r="IKR132"/>
      <c r="IKS132"/>
      <c r="IKT132"/>
      <c r="IKU132"/>
      <c r="IKV132"/>
      <c r="IKW132"/>
      <c r="IKX132"/>
      <c r="IKY132"/>
      <c r="IKZ132"/>
      <c r="ILA132"/>
      <c r="ILB132"/>
      <c r="ILC132"/>
      <c r="ILD132"/>
      <c r="ILE132"/>
      <c r="ILF132"/>
      <c r="ILG132"/>
      <c r="ILH132"/>
      <c r="ILI132"/>
      <c r="ILJ132"/>
      <c r="ILK132"/>
      <c r="ILL132"/>
      <c r="ILM132"/>
      <c r="ILN132"/>
      <c r="ILO132"/>
      <c r="ILP132"/>
      <c r="ILQ132"/>
      <c r="ILR132"/>
      <c r="ILS132"/>
      <c r="ILT132"/>
      <c r="ILU132"/>
      <c r="ILV132"/>
      <c r="ILW132"/>
      <c r="ILX132"/>
      <c r="ILY132"/>
      <c r="ILZ132"/>
      <c r="IMA132"/>
      <c r="IMB132"/>
      <c r="IMC132"/>
      <c r="IMD132"/>
      <c r="IME132"/>
      <c r="IMF132"/>
      <c r="IMG132"/>
      <c r="IMH132"/>
      <c r="IMI132"/>
      <c r="IMJ132"/>
      <c r="IMK132"/>
      <c r="IML132"/>
      <c r="IMM132"/>
      <c r="IMN132"/>
      <c r="IMO132"/>
      <c r="IMP132"/>
      <c r="IMQ132"/>
      <c r="IMR132"/>
      <c r="IMS132"/>
      <c r="IMT132"/>
      <c r="IMU132"/>
      <c r="IMV132"/>
      <c r="IMW132"/>
      <c r="IMX132"/>
      <c r="IMY132"/>
      <c r="IMZ132"/>
      <c r="INA132"/>
      <c r="INB132"/>
      <c r="INC132"/>
      <c r="IND132"/>
      <c r="INE132"/>
      <c r="INF132"/>
      <c r="ING132"/>
      <c r="INH132"/>
      <c r="INI132"/>
      <c r="INJ132"/>
      <c r="INK132"/>
      <c r="INL132"/>
      <c r="INM132"/>
      <c r="INN132"/>
      <c r="INO132"/>
      <c r="INP132"/>
      <c r="INQ132"/>
      <c r="INR132"/>
      <c r="INS132"/>
      <c r="INT132"/>
      <c r="INU132"/>
      <c r="INV132"/>
      <c r="INW132"/>
      <c r="INX132"/>
      <c r="INY132"/>
      <c r="INZ132"/>
      <c r="IOA132"/>
      <c r="IOB132"/>
      <c r="IOC132"/>
      <c r="IOD132"/>
      <c r="IOE132"/>
      <c r="IOF132"/>
      <c r="IOG132"/>
      <c r="IOH132"/>
      <c r="IOI132"/>
      <c r="IOJ132"/>
      <c r="IOK132"/>
      <c r="IOL132"/>
      <c r="IOM132"/>
      <c r="ION132"/>
      <c r="IOO132"/>
      <c r="IOP132"/>
      <c r="IOQ132"/>
      <c r="IOR132"/>
      <c r="IOS132"/>
      <c r="IOT132"/>
      <c r="IOU132"/>
      <c r="IOV132"/>
      <c r="IOW132"/>
      <c r="IOX132"/>
      <c r="IOY132"/>
      <c r="IOZ132"/>
      <c r="IPA132"/>
      <c r="IPB132"/>
      <c r="IPC132"/>
      <c r="IPD132"/>
      <c r="IPE132"/>
      <c r="IPF132"/>
      <c r="IPG132"/>
      <c r="IPH132"/>
      <c r="IPI132"/>
      <c r="IPJ132"/>
      <c r="IPK132"/>
      <c r="IPL132"/>
      <c r="IPM132"/>
      <c r="IPN132"/>
      <c r="IPO132"/>
      <c r="IPP132"/>
      <c r="IPQ132"/>
      <c r="IPR132"/>
      <c r="IPS132"/>
      <c r="IPT132"/>
      <c r="IPU132"/>
      <c r="IPV132"/>
      <c r="IPW132"/>
      <c r="IPX132"/>
      <c r="IPY132"/>
      <c r="IPZ132"/>
      <c r="IQA132"/>
      <c r="IQB132"/>
      <c r="IQC132"/>
      <c r="IQD132"/>
      <c r="IQE132"/>
      <c r="IQF132"/>
      <c r="IQG132"/>
      <c r="IQH132"/>
      <c r="IQI132"/>
      <c r="IQJ132"/>
      <c r="IQK132"/>
      <c r="IQL132"/>
      <c r="IQM132"/>
      <c r="IQN132"/>
      <c r="IQO132"/>
      <c r="IQP132"/>
      <c r="IQQ132"/>
      <c r="IQR132"/>
      <c r="IQS132"/>
      <c r="IQT132"/>
      <c r="IQU132"/>
      <c r="IQV132"/>
      <c r="IQW132"/>
      <c r="IQX132"/>
      <c r="IQY132"/>
      <c r="IQZ132"/>
      <c r="IRA132"/>
      <c r="IRB132"/>
      <c r="IRC132"/>
      <c r="IRD132"/>
      <c r="IRE132"/>
      <c r="IRF132"/>
      <c r="IRG132"/>
      <c r="IRH132"/>
      <c r="IRI132"/>
      <c r="IRJ132"/>
      <c r="IRK132"/>
      <c r="IRL132"/>
      <c r="IRM132"/>
      <c r="IRN132"/>
      <c r="IRO132"/>
      <c r="IRP132"/>
      <c r="IRQ132"/>
      <c r="IRR132"/>
      <c r="IRS132"/>
      <c r="IRT132"/>
      <c r="IRU132"/>
      <c r="IRV132"/>
      <c r="IRW132"/>
      <c r="IRX132"/>
      <c r="IRY132"/>
      <c r="IRZ132"/>
      <c r="ISA132"/>
      <c r="ISB132"/>
      <c r="ISC132"/>
      <c r="ISD132"/>
      <c r="ISE132"/>
      <c r="ISF132"/>
      <c r="ISG132"/>
      <c r="ISH132"/>
      <c r="ISI132"/>
      <c r="ISJ132"/>
      <c r="ISK132"/>
      <c r="ISL132"/>
      <c r="ISM132"/>
      <c r="ISN132"/>
      <c r="ISO132"/>
      <c r="ISP132"/>
      <c r="ISQ132"/>
      <c r="ISR132"/>
      <c r="ISS132"/>
      <c r="IST132"/>
      <c r="ISU132"/>
      <c r="ISV132"/>
      <c r="ISW132"/>
      <c r="ISX132"/>
      <c r="ISY132"/>
      <c r="ISZ132"/>
      <c r="ITA132"/>
      <c r="ITB132"/>
      <c r="ITC132"/>
      <c r="ITD132"/>
      <c r="ITE132"/>
      <c r="ITF132"/>
      <c r="ITG132"/>
      <c r="ITH132"/>
      <c r="ITI132"/>
      <c r="ITJ132"/>
      <c r="ITK132"/>
      <c r="ITL132"/>
      <c r="ITM132"/>
      <c r="ITN132"/>
      <c r="ITO132"/>
      <c r="ITP132"/>
      <c r="ITQ132"/>
      <c r="ITR132"/>
      <c r="ITS132"/>
      <c r="ITT132"/>
      <c r="ITU132"/>
      <c r="ITV132"/>
      <c r="ITW132"/>
      <c r="ITX132"/>
      <c r="ITY132"/>
      <c r="ITZ132"/>
      <c r="IUA132"/>
      <c r="IUB132"/>
      <c r="IUC132"/>
      <c r="IUD132"/>
      <c r="IUE132"/>
      <c r="IUF132"/>
      <c r="IUG132"/>
      <c r="IUH132"/>
      <c r="IUI132"/>
      <c r="IUJ132"/>
      <c r="IUK132"/>
      <c r="IUL132"/>
      <c r="IUM132"/>
      <c r="IUN132"/>
      <c r="IUO132"/>
      <c r="IUP132"/>
      <c r="IUQ132"/>
      <c r="IUR132"/>
      <c r="IUS132"/>
      <c r="IUT132"/>
      <c r="IUU132"/>
      <c r="IUV132"/>
      <c r="IUW132"/>
      <c r="IUX132"/>
      <c r="IUY132"/>
      <c r="IUZ132"/>
      <c r="IVA132"/>
      <c r="IVB132"/>
      <c r="IVC132"/>
      <c r="IVD132"/>
      <c r="IVE132"/>
      <c r="IVF132"/>
      <c r="IVG132"/>
      <c r="IVH132"/>
      <c r="IVI132"/>
      <c r="IVJ132"/>
      <c r="IVK132"/>
      <c r="IVL132"/>
      <c r="IVM132"/>
      <c r="IVN132"/>
      <c r="IVO132"/>
      <c r="IVP132"/>
      <c r="IVQ132"/>
      <c r="IVR132"/>
      <c r="IVS132"/>
      <c r="IVT132"/>
      <c r="IVU132"/>
      <c r="IVV132"/>
      <c r="IVW132"/>
      <c r="IVX132"/>
      <c r="IVY132"/>
      <c r="IVZ132"/>
      <c r="IWA132"/>
      <c r="IWB132"/>
      <c r="IWC132"/>
      <c r="IWD132"/>
      <c r="IWE132"/>
      <c r="IWF132"/>
      <c r="IWG132"/>
      <c r="IWH132"/>
      <c r="IWI132"/>
      <c r="IWJ132"/>
      <c r="IWK132"/>
      <c r="IWL132"/>
      <c r="IWM132"/>
      <c r="IWN132"/>
      <c r="IWO132"/>
      <c r="IWP132"/>
      <c r="IWQ132"/>
      <c r="IWR132"/>
      <c r="IWS132"/>
      <c r="IWT132"/>
      <c r="IWU132"/>
      <c r="IWV132"/>
      <c r="IWW132"/>
      <c r="IWX132"/>
      <c r="IWY132"/>
      <c r="IWZ132"/>
      <c r="IXA132"/>
      <c r="IXB132"/>
      <c r="IXC132"/>
      <c r="IXD132"/>
      <c r="IXE132"/>
      <c r="IXF132"/>
      <c r="IXG132"/>
      <c r="IXH132"/>
      <c r="IXI132"/>
      <c r="IXJ132"/>
      <c r="IXK132"/>
      <c r="IXL132"/>
      <c r="IXM132"/>
      <c r="IXN132"/>
      <c r="IXO132"/>
      <c r="IXP132"/>
      <c r="IXQ132"/>
      <c r="IXR132"/>
      <c r="IXS132"/>
      <c r="IXT132"/>
      <c r="IXU132"/>
      <c r="IXV132"/>
      <c r="IXW132"/>
      <c r="IXX132"/>
      <c r="IXY132"/>
      <c r="IXZ132"/>
      <c r="IYA132"/>
      <c r="IYB132"/>
      <c r="IYC132"/>
      <c r="IYD132"/>
      <c r="IYE132"/>
      <c r="IYF132"/>
      <c r="IYG132"/>
      <c r="IYH132"/>
      <c r="IYI132"/>
      <c r="IYJ132"/>
      <c r="IYK132"/>
      <c r="IYL132"/>
      <c r="IYM132"/>
      <c r="IYN132"/>
      <c r="IYO132"/>
      <c r="IYP132"/>
      <c r="IYQ132"/>
      <c r="IYR132"/>
      <c r="IYS132"/>
      <c r="IYT132"/>
      <c r="IYU132"/>
      <c r="IYV132"/>
      <c r="IYW132"/>
      <c r="IYX132"/>
      <c r="IYY132"/>
      <c r="IYZ132"/>
      <c r="IZA132"/>
      <c r="IZB132"/>
      <c r="IZC132"/>
      <c r="IZD132"/>
      <c r="IZE132"/>
      <c r="IZF132"/>
      <c r="IZG132"/>
      <c r="IZH132"/>
      <c r="IZI132"/>
      <c r="IZJ132"/>
      <c r="IZK132"/>
      <c r="IZL132"/>
      <c r="IZM132"/>
      <c r="IZN132"/>
      <c r="IZO132"/>
      <c r="IZP132"/>
      <c r="IZQ132"/>
      <c r="IZR132"/>
      <c r="IZS132"/>
      <c r="IZT132"/>
      <c r="IZU132"/>
      <c r="IZV132"/>
      <c r="IZW132"/>
      <c r="IZX132"/>
      <c r="IZY132"/>
      <c r="IZZ132"/>
      <c r="JAA132"/>
      <c r="JAB132"/>
      <c r="JAC132"/>
      <c r="JAD132"/>
      <c r="JAE132"/>
      <c r="JAF132"/>
      <c r="JAG132"/>
      <c r="JAH132"/>
      <c r="JAI132"/>
      <c r="JAJ132"/>
      <c r="JAK132"/>
      <c r="JAL132"/>
      <c r="JAM132"/>
      <c r="JAN132"/>
      <c r="JAO132"/>
      <c r="JAP132"/>
      <c r="JAQ132"/>
      <c r="JAR132"/>
      <c r="JAS132"/>
      <c r="JAT132"/>
      <c r="JAU132"/>
      <c r="JAV132"/>
      <c r="JAW132"/>
      <c r="JAX132"/>
      <c r="JAY132"/>
      <c r="JAZ132"/>
      <c r="JBA132"/>
      <c r="JBB132"/>
      <c r="JBC132"/>
      <c r="JBD132"/>
      <c r="JBE132"/>
      <c r="JBF132"/>
      <c r="JBG132"/>
      <c r="JBH132"/>
      <c r="JBI132"/>
      <c r="JBJ132"/>
      <c r="JBK132"/>
      <c r="JBL132"/>
      <c r="JBM132"/>
      <c r="JBN132"/>
      <c r="JBO132"/>
      <c r="JBP132"/>
      <c r="JBQ132"/>
      <c r="JBR132"/>
      <c r="JBS132"/>
      <c r="JBT132"/>
      <c r="JBU132"/>
      <c r="JBV132"/>
      <c r="JBW132"/>
      <c r="JBX132"/>
      <c r="JBY132"/>
      <c r="JBZ132"/>
      <c r="JCA132"/>
      <c r="JCB132"/>
      <c r="JCC132"/>
      <c r="JCD132"/>
      <c r="JCE132"/>
      <c r="JCF132"/>
      <c r="JCG132"/>
      <c r="JCH132"/>
      <c r="JCI132"/>
      <c r="JCJ132"/>
      <c r="JCK132"/>
      <c r="JCL132"/>
      <c r="JCM132"/>
      <c r="JCN132"/>
      <c r="JCO132"/>
      <c r="JCP132"/>
      <c r="JCQ132"/>
      <c r="JCR132"/>
      <c r="JCS132"/>
      <c r="JCT132"/>
      <c r="JCU132"/>
      <c r="JCV132"/>
      <c r="JCW132"/>
      <c r="JCX132"/>
      <c r="JCY132"/>
      <c r="JCZ132"/>
      <c r="JDA132"/>
      <c r="JDB132"/>
      <c r="JDC132"/>
      <c r="JDD132"/>
      <c r="JDE132"/>
      <c r="JDF132"/>
      <c r="JDG132"/>
      <c r="JDH132"/>
      <c r="JDI132"/>
      <c r="JDJ132"/>
      <c r="JDK132"/>
      <c r="JDL132"/>
      <c r="JDM132"/>
      <c r="JDN132"/>
      <c r="JDO132"/>
      <c r="JDP132"/>
      <c r="JDQ132"/>
      <c r="JDR132"/>
      <c r="JDS132"/>
      <c r="JDT132"/>
      <c r="JDU132"/>
      <c r="JDV132"/>
      <c r="JDW132"/>
      <c r="JDX132"/>
      <c r="JDY132"/>
      <c r="JDZ132"/>
      <c r="JEA132"/>
      <c r="JEB132"/>
      <c r="JEC132"/>
      <c r="JED132"/>
      <c r="JEE132"/>
      <c r="JEF132"/>
      <c r="JEG132"/>
      <c r="JEH132"/>
      <c r="JEI132"/>
      <c r="JEJ132"/>
      <c r="JEK132"/>
      <c r="JEL132"/>
      <c r="JEM132"/>
      <c r="JEN132"/>
      <c r="JEO132"/>
      <c r="JEP132"/>
      <c r="JEQ132"/>
      <c r="JER132"/>
      <c r="JES132"/>
      <c r="JET132"/>
      <c r="JEU132"/>
      <c r="JEV132"/>
      <c r="JEW132"/>
      <c r="JEX132"/>
      <c r="JEY132"/>
      <c r="JEZ132"/>
      <c r="JFA132"/>
      <c r="JFB132"/>
      <c r="JFC132"/>
      <c r="JFD132"/>
      <c r="JFE132"/>
      <c r="JFF132"/>
      <c r="JFG132"/>
      <c r="JFH132"/>
      <c r="JFI132"/>
      <c r="JFJ132"/>
      <c r="JFK132"/>
      <c r="JFL132"/>
      <c r="JFM132"/>
      <c r="JFN132"/>
      <c r="JFO132"/>
      <c r="JFP132"/>
      <c r="JFQ132"/>
      <c r="JFR132"/>
      <c r="JFS132"/>
      <c r="JFT132"/>
      <c r="JFU132"/>
      <c r="JFV132"/>
      <c r="JFW132"/>
      <c r="JFX132"/>
      <c r="JFY132"/>
      <c r="JFZ132"/>
      <c r="JGA132"/>
      <c r="JGB132"/>
      <c r="JGC132"/>
      <c r="JGD132"/>
      <c r="JGE132"/>
      <c r="JGF132"/>
      <c r="JGG132"/>
      <c r="JGH132"/>
      <c r="JGI132"/>
      <c r="JGJ132"/>
      <c r="JGK132"/>
      <c r="JGL132"/>
      <c r="JGM132"/>
      <c r="JGN132"/>
      <c r="JGO132"/>
      <c r="JGP132"/>
      <c r="JGQ132"/>
      <c r="JGR132"/>
      <c r="JGS132"/>
      <c r="JGT132"/>
      <c r="JGU132"/>
      <c r="JGV132"/>
      <c r="JGW132"/>
      <c r="JGX132"/>
      <c r="JGY132"/>
      <c r="JGZ132"/>
      <c r="JHA132"/>
      <c r="JHB132"/>
      <c r="JHC132"/>
      <c r="JHD132"/>
      <c r="JHE132"/>
      <c r="JHF132"/>
      <c r="JHG132"/>
      <c r="JHH132"/>
      <c r="JHI132"/>
      <c r="JHJ132"/>
      <c r="JHK132"/>
      <c r="JHL132"/>
      <c r="JHM132"/>
      <c r="JHN132"/>
      <c r="JHO132"/>
      <c r="JHP132"/>
      <c r="JHQ132"/>
      <c r="JHR132"/>
      <c r="JHS132"/>
      <c r="JHT132"/>
      <c r="JHU132"/>
      <c r="JHV132"/>
      <c r="JHW132"/>
      <c r="JHX132"/>
      <c r="JHY132"/>
      <c r="JHZ132"/>
      <c r="JIA132"/>
      <c r="JIB132"/>
      <c r="JIC132"/>
      <c r="JID132"/>
      <c r="JIE132"/>
      <c r="JIF132"/>
      <c r="JIG132"/>
      <c r="JIH132"/>
      <c r="JII132"/>
      <c r="JIJ132"/>
      <c r="JIK132"/>
      <c r="JIL132"/>
      <c r="JIM132"/>
      <c r="JIN132"/>
      <c r="JIO132"/>
      <c r="JIP132"/>
      <c r="JIQ132"/>
      <c r="JIR132"/>
      <c r="JIS132"/>
      <c r="JIT132"/>
      <c r="JIU132"/>
      <c r="JIV132"/>
      <c r="JIW132"/>
      <c r="JIX132"/>
      <c r="JIY132"/>
      <c r="JIZ132"/>
      <c r="JJA132"/>
      <c r="JJB132"/>
      <c r="JJC132"/>
      <c r="JJD132"/>
      <c r="JJE132"/>
      <c r="JJF132"/>
      <c r="JJG132"/>
      <c r="JJH132"/>
      <c r="JJI132"/>
      <c r="JJJ132"/>
      <c r="JJK132"/>
      <c r="JJL132"/>
      <c r="JJM132"/>
      <c r="JJN132"/>
      <c r="JJO132"/>
      <c r="JJP132"/>
      <c r="JJQ132"/>
      <c r="JJR132"/>
      <c r="JJS132"/>
      <c r="JJT132"/>
      <c r="JJU132"/>
      <c r="JJV132"/>
      <c r="JJW132"/>
      <c r="JJX132"/>
      <c r="JJY132"/>
      <c r="JJZ132"/>
      <c r="JKA132"/>
      <c r="JKB132"/>
      <c r="JKC132"/>
      <c r="JKD132"/>
      <c r="JKE132"/>
      <c r="JKF132"/>
      <c r="JKG132"/>
      <c r="JKH132"/>
      <c r="JKI132"/>
      <c r="JKJ132"/>
      <c r="JKK132"/>
      <c r="JKL132"/>
      <c r="JKM132"/>
      <c r="JKN132"/>
      <c r="JKO132"/>
      <c r="JKP132"/>
      <c r="JKQ132"/>
      <c r="JKR132"/>
      <c r="JKS132"/>
      <c r="JKT132"/>
      <c r="JKU132"/>
      <c r="JKV132"/>
      <c r="JKW132"/>
      <c r="JKX132"/>
      <c r="JKY132"/>
      <c r="JKZ132"/>
      <c r="JLA132"/>
      <c r="JLB132"/>
      <c r="JLC132"/>
      <c r="JLD132"/>
      <c r="JLE132"/>
      <c r="JLF132"/>
      <c r="JLG132"/>
      <c r="JLH132"/>
      <c r="JLI132"/>
      <c r="JLJ132"/>
      <c r="JLK132"/>
      <c r="JLL132"/>
      <c r="JLM132"/>
      <c r="JLN132"/>
      <c r="JLO132"/>
      <c r="JLP132"/>
      <c r="JLQ132"/>
      <c r="JLR132"/>
      <c r="JLS132"/>
      <c r="JLT132"/>
      <c r="JLU132"/>
      <c r="JLV132"/>
      <c r="JLW132"/>
      <c r="JLX132"/>
      <c r="JLY132"/>
      <c r="JLZ132"/>
      <c r="JMA132"/>
      <c r="JMB132"/>
      <c r="JMC132"/>
      <c r="JMD132"/>
      <c r="JME132"/>
      <c r="JMF132"/>
      <c r="JMG132"/>
      <c r="JMH132"/>
      <c r="JMI132"/>
      <c r="JMJ132"/>
      <c r="JMK132"/>
      <c r="JML132"/>
      <c r="JMM132"/>
      <c r="JMN132"/>
      <c r="JMO132"/>
      <c r="JMP132"/>
      <c r="JMQ132"/>
      <c r="JMR132"/>
      <c r="JMS132"/>
      <c r="JMT132"/>
      <c r="JMU132"/>
      <c r="JMV132"/>
      <c r="JMW132"/>
      <c r="JMX132"/>
      <c r="JMY132"/>
      <c r="JMZ132"/>
      <c r="JNA132"/>
      <c r="JNB132"/>
      <c r="JNC132"/>
      <c r="JND132"/>
      <c r="JNE132"/>
      <c r="JNF132"/>
      <c r="JNG132"/>
      <c r="JNH132"/>
      <c r="JNI132"/>
      <c r="JNJ132"/>
      <c r="JNK132"/>
      <c r="JNL132"/>
      <c r="JNM132"/>
      <c r="JNN132"/>
      <c r="JNO132"/>
      <c r="JNP132"/>
      <c r="JNQ132"/>
      <c r="JNR132"/>
      <c r="JNS132"/>
      <c r="JNT132"/>
      <c r="JNU132"/>
      <c r="JNV132"/>
      <c r="JNW132"/>
      <c r="JNX132"/>
      <c r="JNY132"/>
      <c r="JNZ132"/>
      <c r="JOA132"/>
      <c r="JOB132"/>
      <c r="JOC132"/>
      <c r="JOD132"/>
      <c r="JOE132"/>
      <c r="JOF132"/>
      <c r="JOG132"/>
      <c r="JOH132"/>
      <c r="JOI132"/>
      <c r="JOJ132"/>
      <c r="JOK132"/>
      <c r="JOL132"/>
      <c r="JOM132"/>
      <c r="JON132"/>
      <c r="JOO132"/>
      <c r="JOP132"/>
      <c r="JOQ132"/>
      <c r="JOR132"/>
      <c r="JOS132"/>
      <c r="JOT132"/>
      <c r="JOU132"/>
      <c r="JOV132"/>
      <c r="JOW132"/>
      <c r="JOX132"/>
      <c r="JOY132"/>
      <c r="JOZ132"/>
      <c r="JPA132"/>
      <c r="JPB132"/>
      <c r="JPC132"/>
      <c r="JPD132"/>
      <c r="JPE132"/>
      <c r="JPF132"/>
      <c r="JPG132"/>
      <c r="JPH132"/>
      <c r="JPI132"/>
      <c r="JPJ132"/>
      <c r="JPK132"/>
      <c r="JPL132"/>
      <c r="JPM132"/>
      <c r="JPN132"/>
      <c r="JPO132"/>
      <c r="JPP132"/>
      <c r="JPQ132"/>
      <c r="JPR132"/>
      <c r="JPS132"/>
      <c r="JPT132"/>
      <c r="JPU132"/>
      <c r="JPV132"/>
      <c r="JPW132"/>
      <c r="JPX132"/>
      <c r="JPY132"/>
      <c r="JPZ132"/>
      <c r="JQA132"/>
      <c r="JQB132"/>
      <c r="JQC132"/>
      <c r="JQD132"/>
      <c r="JQE132"/>
      <c r="JQF132"/>
      <c r="JQG132"/>
      <c r="JQH132"/>
      <c r="JQI132"/>
      <c r="JQJ132"/>
      <c r="JQK132"/>
      <c r="JQL132"/>
      <c r="JQM132"/>
      <c r="JQN132"/>
      <c r="JQO132"/>
      <c r="JQP132"/>
      <c r="JQQ132"/>
      <c r="JQR132"/>
      <c r="JQS132"/>
      <c r="JQT132"/>
      <c r="JQU132"/>
      <c r="JQV132"/>
      <c r="JQW132"/>
      <c r="JQX132"/>
      <c r="JQY132"/>
      <c r="JQZ132"/>
      <c r="JRA132"/>
      <c r="JRB132"/>
      <c r="JRC132"/>
      <c r="JRD132"/>
      <c r="JRE132"/>
      <c r="JRF132"/>
      <c r="JRG132"/>
      <c r="JRH132"/>
      <c r="JRI132"/>
      <c r="JRJ132"/>
      <c r="JRK132"/>
      <c r="JRL132"/>
      <c r="JRM132"/>
      <c r="JRN132"/>
      <c r="JRO132"/>
      <c r="JRP132"/>
      <c r="JRQ132"/>
      <c r="JRR132"/>
      <c r="JRS132"/>
      <c r="JRT132"/>
      <c r="JRU132"/>
      <c r="JRV132"/>
      <c r="JRW132"/>
      <c r="JRX132"/>
      <c r="JRY132"/>
      <c r="JRZ132"/>
      <c r="JSA132"/>
      <c r="JSB132"/>
      <c r="JSC132"/>
      <c r="JSD132"/>
      <c r="JSE132"/>
      <c r="JSF132"/>
      <c r="JSG132"/>
      <c r="JSH132"/>
      <c r="JSI132"/>
      <c r="JSJ132"/>
      <c r="JSK132"/>
      <c r="JSL132"/>
      <c r="JSM132"/>
      <c r="JSN132"/>
      <c r="JSO132"/>
      <c r="JSP132"/>
      <c r="JSQ132"/>
      <c r="JSR132"/>
      <c r="JSS132"/>
      <c r="JST132"/>
      <c r="JSU132"/>
      <c r="JSV132"/>
      <c r="JSW132"/>
      <c r="JSX132"/>
      <c r="JSY132"/>
      <c r="JSZ132"/>
      <c r="JTA132"/>
      <c r="JTB132"/>
      <c r="JTC132"/>
      <c r="JTD132"/>
      <c r="JTE132"/>
      <c r="JTF132"/>
      <c r="JTG132"/>
      <c r="JTH132"/>
      <c r="JTI132"/>
      <c r="JTJ132"/>
      <c r="JTK132"/>
      <c r="JTL132"/>
      <c r="JTM132"/>
      <c r="JTN132"/>
      <c r="JTO132"/>
      <c r="JTP132"/>
      <c r="JTQ132"/>
      <c r="JTR132"/>
      <c r="JTS132"/>
      <c r="JTT132"/>
      <c r="JTU132"/>
      <c r="JTV132"/>
      <c r="JTW132"/>
      <c r="JTX132"/>
      <c r="JTY132"/>
      <c r="JTZ132"/>
      <c r="JUA132"/>
      <c r="JUB132"/>
      <c r="JUC132"/>
      <c r="JUD132"/>
      <c r="JUE132"/>
      <c r="JUF132"/>
      <c r="JUG132"/>
      <c r="JUH132"/>
      <c r="JUI132"/>
      <c r="JUJ132"/>
      <c r="JUK132"/>
      <c r="JUL132"/>
      <c r="JUM132"/>
      <c r="JUN132"/>
      <c r="JUO132"/>
      <c r="JUP132"/>
      <c r="JUQ132"/>
      <c r="JUR132"/>
      <c r="JUS132"/>
      <c r="JUT132"/>
      <c r="JUU132"/>
      <c r="JUV132"/>
      <c r="JUW132"/>
      <c r="JUX132"/>
      <c r="JUY132"/>
      <c r="JUZ132"/>
      <c r="JVA132"/>
      <c r="JVB132"/>
      <c r="JVC132"/>
      <c r="JVD132"/>
      <c r="JVE132"/>
      <c r="JVF132"/>
      <c r="JVG132"/>
      <c r="JVH132"/>
      <c r="JVI132"/>
      <c r="JVJ132"/>
      <c r="JVK132"/>
      <c r="JVL132"/>
      <c r="JVM132"/>
      <c r="JVN132"/>
      <c r="JVO132"/>
      <c r="JVP132"/>
      <c r="JVQ132"/>
      <c r="JVR132"/>
      <c r="JVS132"/>
      <c r="JVT132"/>
      <c r="JVU132"/>
      <c r="JVV132"/>
      <c r="JVW132"/>
      <c r="JVX132"/>
      <c r="JVY132"/>
      <c r="JVZ132"/>
      <c r="JWA132"/>
      <c r="JWB132"/>
      <c r="JWC132"/>
      <c r="JWD132"/>
      <c r="JWE132"/>
      <c r="JWF132"/>
      <c r="JWG132"/>
      <c r="JWH132"/>
      <c r="JWI132"/>
      <c r="JWJ132"/>
      <c r="JWK132"/>
      <c r="JWL132"/>
      <c r="JWM132"/>
      <c r="JWN132"/>
      <c r="JWO132"/>
      <c r="JWP132"/>
      <c r="JWQ132"/>
      <c r="JWR132"/>
      <c r="JWS132"/>
      <c r="JWT132"/>
      <c r="JWU132"/>
      <c r="JWV132"/>
      <c r="JWW132"/>
      <c r="JWX132"/>
      <c r="JWY132"/>
      <c r="JWZ132"/>
      <c r="JXA132"/>
      <c r="JXB132"/>
      <c r="JXC132"/>
      <c r="JXD132"/>
      <c r="JXE132"/>
      <c r="JXF132"/>
      <c r="JXG132"/>
      <c r="JXH132"/>
      <c r="JXI132"/>
      <c r="JXJ132"/>
      <c r="JXK132"/>
      <c r="JXL132"/>
      <c r="JXM132"/>
      <c r="JXN132"/>
      <c r="JXO132"/>
      <c r="JXP132"/>
      <c r="JXQ132"/>
      <c r="JXR132"/>
      <c r="JXS132"/>
      <c r="JXT132"/>
      <c r="JXU132"/>
      <c r="JXV132"/>
      <c r="JXW132"/>
      <c r="JXX132"/>
      <c r="JXY132"/>
      <c r="JXZ132"/>
      <c r="JYA132"/>
      <c r="JYB132"/>
      <c r="JYC132"/>
      <c r="JYD132"/>
      <c r="JYE132"/>
      <c r="JYF132"/>
      <c r="JYG132"/>
      <c r="JYH132"/>
      <c r="JYI132"/>
      <c r="JYJ132"/>
      <c r="JYK132"/>
      <c r="JYL132"/>
      <c r="JYM132"/>
      <c r="JYN132"/>
      <c r="JYO132"/>
      <c r="JYP132"/>
      <c r="JYQ132"/>
      <c r="JYR132"/>
      <c r="JYS132"/>
      <c r="JYT132"/>
      <c r="JYU132"/>
      <c r="JYV132"/>
      <c r="JYW132"/>
      <c r="JYX132"/>
      <c r="JYY132"/>
      <c r="JYZ132"/>
      <c r="JZA132"/>
      <c r="JZB132"/>
      <c r="JZC132"/>
      <c r="JZD132"/>
      <c r="JZE132"/>
      <c r="JZF132"/>
      <c r="JZG132"/>
      <c r="JZH132"/>
      <c r="JZI132"/>
      <c r="JZJ132"/>
      <c r="JZK132"/>
      <c r="JZL132"/>
      <c r="JZM132"/>
      <c r="JZN132"/>
      <c r="JZO132"/>
      <c r="JZP132"/>
      <c r="JZQ132"/>
      <c r="JZR132"/>
      <c r="JZS132"/>
      <c r="JZT132"/>
      <c r="JZU132"/>
      <c r="JZV132"/>
      <c r="JZW132"/>
      <c r="JZX132"/>
      <c r="JZY132"/>
      <c r="JZZ132"/>
      <c r="KAA132"/>
      <c r="KAB132"/>
      <c r="KAC132"/>
      <c r="KAD132"/>
      <c r="KAE132"/>
      <c r="KAF132"/>
      <c r="KAG132"/>
      <c r="KAH132"/>
      <c r="KAI132"/>
      <c r="KAJ132"/>
      <c r="KAK132"/>
      <c r="KAL132"/>
      <c r="KAM132"/>
      <c r="KAN132"/>
      <c r="KAO132"/>
      <c r="KAP132"/>
      <c r="KAQ132"/>
      <c r="KAR132"/>
      <c r="KAS132"/>
      <c r="KAT132"/>
      <c r="KAU132"/>
      <c r="KAV132"/>
      <c r="KAW132"/>
      <c r="KAX132"/>
      <c r="KAY132"/>
      <c r="KAZ132"/>
      <c r="KBA132"/>
      <c r="KBB132"/>
      <c r="KBC132"/>
      <c r="KBD132"/>
      <c r="KBE132"/>
      <c r="KBF132"/>
      <c r="KBG132"/>
      <c r="KBH132"/>
      <c r="KBI132"/>
      <c r="KBJ132"/>
      <c r="KBK132"/>
      <c r="KBL132"/>
      <c r="KBM132"/>
      <c r="KBN132"/>
      <c r="KBO132"/>
      <c r="KBP132"/>
      <c r="KBQ132"/>
      <c r="KBR132"/>
      <c r="KBS132"/>
      <c r="KBT132"/>
      <c r="KBU132"/>
      <c r="KBV132"/>
      <c r="KBW132"/>
      <c r="KBX132"/>
      <c r="KBY132"/>
      <c r="KBZ132"/>
      <c r="KCA132"/>
      <c r="KCB132"/>
      <c r="KCC132"/>
      <c r="KCD132"/>
      <c r="KCE132"/>
      <c r="KCF132"/>
      <c r="KCG132"/>
      <c r="KCH132"/>
      <c r="KCI132"/>
      <c r="KCJ132"/>
      <c r="KCK132"/>
      <c r="KCL132"/>
      <c r="KCM132"/>
      <c r="KCN132"/>
      <c r="KCO132"/>
      <c r="KCP132"/>
      <c r="KCQ132"/>
      <c r="KCR132"/>
      <c r="KCS132"/>
      <c r="KCT132"/>
      <c r="KCU132"/>
      <c r="KCV132"/>
      <c r="KCW132"/>
      <c r="KCX132"/>
      <c r="KCY132"/>
      <c r="KCZ132"/>
      <c r="KDA132"/>
      <c r="KDB132"/>
      <c r="KDC132"/>
      <c r="KDD132"/>
      <c r="KDE132"/>
      <c r="KDF132"/>
      <c r="KDG132"/>
      <c r="KDH132"/>
      <c r="KDI132"/>
      <c r="KDJ132"/>
      <c r="KDK132"/>
      <c r="KDL132"/>
      <c r="KDM132"/>
      <c r="KDN132"/>
      <c r="KDO132"/>
      <c r="KDP132"/>
      <c r="KDQ132"/>
      <c r="KDR132"/>
      <c r="KDS132"/>
      <c r="KDT132"/>
      <c r="KDU132"/>
      <c r="KDV132"/>
      <c r="KDW132"/>
      <c r="KDX132"/>
      <c r="KDY132"/>
      <c r="KDZ132"/>
      <c r="KEA132"/>
      <c r="KEB132"/>
      <c r="KEC132"/>
      <c r="KED132"/>
      <c r="KEE132"/>
      <c r="KEF132"/>
      <c r="KEG132"/>
      <c r="KEH132"/>
      <c r="KEI132"/>
      <c r="KEJ132"/>
      <c r="KEK132"/>
      <c r="KEL132"/>
      <c r="KEM132"/>
      <c r="KEN132"/>
      <c r="KEO132"/>
      <c r="KEP132"/>
      <c r="KEQ132"/>
      <c r="KER132"/>
      <c r="KES132"/>
      <c r="KET132"/>
      <c r="KEU132"/>
      <c r="KEV132"/>
      <c r="KEW132"/>
      <c r="KEX132"/>
      <c r="KEY132"/>
      <c r="KEZ132"/>
      <c r="KFA132"/>
      <c r="KFB132"/>
      <c r="KFC132"/>
      <c r="KFD132"/>
      <c r="KFE132"/>
      <c r="KFF132"/>
      <c r="KFG132"/>
      <c r="KFH132"/>
      <c r="KFI132"/>
      <c r="KFJ132"/>
      <c r="KFK132"/>
      <c r="KFL132"/>
      <c r="KFM132"/>
      <c r="KFN132"/>
      <c r="KFO132"/>
      <c r="KFP132"/>
      <c r="KFQ132"/>
      <c r="KFR132"/>
      <c r="KFS132"/>
      <c r="KFT132"/>
      <c r="KFU132"/>
      <c r="KFV132"/>
      <c r="KFW132"/>
      <c r="KFX132"/>
      <c r="KFY132"/>
      <c r="KFZ132"/>
      <c r="KGA132"/>
      <c r="KGB132"/>
      <c r="KGC132"/>
      <c r="KGD132"/>
      <c r="KGE132"/>
      <c r="KGF132"/>
      <c r="KGG132"/>
      <c r="KGH132"/>
      <c r="KGI132"/>
      <c r="KGJ132"/>
      <c r="KGK132"/>
      <c r="KGL132"/>
      <c r="KGM132"/>
      <c r="KGN132"/>
      <c r="KGO132"/>
      <c r="KGP132"/>
      <c r="KGQ132"/>
      <c r="KGR132"/>
      <c r="KGS132"/>
      <c r="KGT132"/>
      <c r="KGU132"/>
      <c r="KGV132"/>
      <c r="KGW132"/>
      <c r="KGX132"/>
      <c r="KGY132"/>
      <c r="KGZ132"/>
      <c r="KHA132"/>
      <c r="KHB132"/>
      <c r="KHC132"/>
      <c r="KHD132"/>
      <c r="KHE132"/>
      <c r="KHF132"/>
      <c r="KHG132"/>
      <c r="KHH132"/>
      <c r="KHI132"/>
      <c r="KHJ132"/>
      <c r="KHK132"/>
      <c r="KHL132"/>
      <c r="KHM132"/>
      <c r="KHN132"/>
      <c r="KHO132"/>
      <c r="KHP132"/>
      <c r="KHQ132"/>
      <c r="KHR132"/>
      <c r="KHS132"/>
      <c r="KHT132"/>
      <c r="KHU132"/>
      <c r="KHV132"/>
      <c r="KHW132"/>
      <c r="KHX132"/>
      <c r="KHY132"/>
      <c r="KHZ132"/>
      <c r="KIA132"/>
      <c r="KIB132"/>
      <c r="KIC132"/>
      <c r="KID132"/>
      <c r="KIE132"/>
      <c r="KIF132"/>
      <c r="KIG132"/>
      <c r="KIH132"/>
      <c r="KII132"/>
      <c r="KIJ132"/>
      <c r="KIK132"/>
      <c r="KIL132"/>
      <c r="KIM132"/>
      <c r="KIN132"/>
      <c r="KIO132"/>
      <c r="KIP132"/>
      <c r="KIQ132"/>
      <c r="KIR132"/>
      <c r="KIS132"/>
      <c r="KIT132"/>
      <c r="KIU132"/>
      <c r="KIV132"/>
      <c r="KIW132"/>
      <c r="KIX132"/>
      <c r="KIY132"/>
      <c r="KIZ132"/>
      <c r="KJA132"/>
      <c r="KJB132"/>
      <c r="KJC132"/>
      <c r="KJD132"/>
      <c r="KJE132"/>
      <c r="KJF132"/>
      <c r="KJG132"/>
      <c r="KJH132"/>
      <c r="KJI132"/>
      <c r="KJJ132"/>
      <c r="KJK132"/>
      <c r="KJL132"/>
      <c r="KJM132"/>
      <c r="KJN132"/>
      <c r="KJO132"/>
      <c r="KJP132"/>
      <c r="KJQ132"/>
      <c r="KJR132"/>
      <c r="KJS132"/>
      <c r="KJT132"/>
      <c r="KJU132"/>
      <c r="KJV132"/>
      <c r="KJW132"/>
      <c r="KJX132"/>
      <c r="KJY132"/>
      <c r="KJZ132"/>
      <c r="KKA132"/>
      <c r="KKB132"/>
      <c r="KKC132"/>
      <c r="KKD132"/>
      <c r="KKE132"/>
      <c r="KKF132"/>
      <c r="KKG132"/>
      <c r="KKH132"/>
      <c r="KKI132"/>
      <c r="KKJ132"/>
      <c r="KKK132"/>
      <c r="KKL132"/>
      <c r="KKM132"/>
      <c r="KKN132"/>
      <c r="KKO132"/>
      <c r="KKP132"/>
      <c r="KKQ132"/>
      <c r="KKR132"/>
      <c r="KKS132"/>
      <c r="KKT132"/>
      <c r="KKU132"/>
      <c r="KKV132"/>
      <c r="KKW132"/>
      <c r="KKX132"/>
      <c r="KKY132"/>
      <c r="KKZ132"/>
      <c r="KLA132"/>
      <c r="KLB132"/>
      <c r="KLC132"/>
      <c r="KLD132"/>
      <c r="KLE132"/>
      <c r="KLF132"/>
      <c r="KLG132"/>
      <c r="KLH132"/>
      <c r="KLI132"/>
      <c r="KLJ132"/>
      <c r="KLK132"/>
      <c r="KLL132"/>
      <c r="KLM132"/>
      <c r="KLN132"/>
      <c r="KLO132"/>
      <c r="KLP132"/>
      <c r="KLQ132"/>
      <c r="KLR132"/>
      <c r="KLS132"/>
      <c r="KLT132"/>
      <c r="KLU132"/>
      <c r="KLV132"/>
      <c r="KLW132"/>
      <c r="KLX132"/>
      <c r="KLY132"/>
      <c r="KLZ132"/>
      <c r="KMA132"/>
      <c r="KMB132"/>
      <c r="KMC132"/>
      <c r="KMD132"/>
      <c r="KME132"/>
      <c r="KMF132"/>
      <c r="KMG132"/>
      <c r="KMH132"/>
      <c r="KMI132"/>
      <c r="KMJ132"/>
      <c r="KMK132"/>
      <c r="KML132"/>
      <c r="KMM132"/>
      <c r="KMN132"/>
      <c r="KMO132"/>
      <c r="KMP132"/>
      <c r="KMQ132"/>
      <c r="KMR132"/>
      <c r="KMS132"/>
      <c r="KMT132"/>
      <c r="KMU132"/>
      <c r="KMV132"/>
      <c r="KMW132"/>
      <c r="KMX132"/>
      <c r="KMY132"/>
      <c r="KMZ132"/>
      <c r="KNA132"/>
      <c r="KNB132"/>
      <c r="KNC132"/>
      <c r="KND132"/>
      <c r="KNE132"/>
      <c r="KNF132"/>
      <c r="KNG132"/>
      <c r="KNH132"/>
      <c r="KNI132"/>
      <c r="KNJ132"/>
      <c r="KNK132"/>
      <c r="KNL132"/>
      <c r="KNM132"/>
      <c r="KNN132"/>
      <c r="KNO132"/>
      <c r="KNP132"/>
      <c r="KNQ132"/>
      <c r="KNR132"/>
      <c r="KNS132"/>
      <c r="KNT132"/>
      <c r="KNU132"/>
      <c r="KNV132"/>
      <c r="KNW132"/>
      <c r="KNX132"/>
      <c r="KNY132"/>
      <c r="KNZ132"/>
      <c r="KOA132"/>
      <c r="KOB132"/>
      <c r="KOC132"/>
      <c r="KOD132"/>
      <c r="KOE132"/>
      <c r="KOF132"/>
      <c r="KOG132"/>
      <c r="KOH132"/>
      <c r="KOI132"/>
      <c r="KOJ132"/>
      <c r="KOK132"/>
      <c r="KOL132"/>
      <c r="KOM132"/>
      <c r="KON132"/>
      <c r="KOO132"/>
      <c r="KOP132"/>
      <c r="KOQ132"/>
      <c r="KOR132"/>
      <c r="KOS132"/>
      <c r="KOT132"/>
      <c r="KOU132"/>
      <c r="KOV132"/>
      <c r="KOW132"/>
      <c r="KOX132"/>
      <c r="KOY132"/>
      <c r="KOZ132"/>
      <c r="KPA132"/>
      <c r="KPB132"/>
      <c r="KPC132"/>
      <c r="KPD132"/>
      <c r="KPE132"/>
      <c r="KPF132"/>
      <c r="KPG132"/>
      <c r="KPH132"/>
      <c r="KPI132"/>
      <c r="KPJ132"/>
      <c r="KPK132"/>
      <c r="KPL132"/>
      <c r="KPM132"/>
      <c r="KPN132"/>
      <c r="KPO132"/>
      <c r="KPP132"/>
      <c r="KPQ132"/>
      <c r="KPR132"/>
      <c r="KPS132"/>
      <c r="KPT132"/>
      <c r="KPU132"/>
      <c r="KPV132"/>
      <c r="KPW132"/>
      <c r="KPX132"/>
      <c r="KPY132"/>
      <c r="KPZ132"/>
      <c r="KQA132"/>
      <c r="KQB132"/>
      <c r="KQC132"/>
      <c r="KQD132"/>
      <c r="KQE132"/>
      <c r="KQF132"/>
      <c r="KQG132"/>
      <c r="KQH132"/>
      <c r="KQI132"/>
      <c r="KQJ132"/>
      <c r="KQK132"/>
      <c r="KQL132"/>
      <c r="KQM132"/>
      <c r="KQN132"/>
      <c r="KQO132"/>
      <c r="KQP132"/>
      <c r="KQQ132"/>
      <c r="KQR132"/>
      <c r="KQS132"/>
      <c r="KQT132"/>
      <c r="KQU132"/>
      <c r="KQV132"/>
      <c r="KQW132"/>
      <c r="KQX132"/>
      <c r="KQY132"/>
      <c r="KQZ132"/>
      <c r="KRA132"/>
      <c r="KRB132"/>
      <c r="KRC132"/>
      <c r="KRD132"/>
      <c r="KRE132"/>
      <c r="KRF132"/>
      <c r="KRG132"/>
      <c r="KRH132"/>
      <c r="KRI132"/>
      <c r="KRJ132"/>
      <c r="KRK132"/>
      <c r="KRL132"/>
      <c r="KRM132"/>
      <c r="KRN132"/>
      <c r="KRO132"/>
      <c r="KRP132"/>
      <c r="KRQ132"/>
      <c r="KRR132"/>
      <c r="KRS132"/>
      <c r="KRT132"/>
      <c r="KRU132"/>
      <c r="KRV132"/>
      <c r="KRW132"/>
      <c r="KRX132"/>
      <c r="KRY132"/>
      <c r="KRZ132"/>
      <c r="KSA132"/>
      <c r="KSB132"/>
      <c r="KSC132"/>
      <c r="KSD132"/>
      <c r="KSE132"/>
      <c r="KSF132"/>
      <c r="KSG132"/>
      <c r="KSH132"/>
      <c r="KSI132"/>
      <c r="KSJ132"/>
      <c r="KSK132"/>
      <c r="KSL132"/>
      <c r="KSM132"/>
      <c r="KSN132"/>
      <c r="KSO132"/>
      <c r="KSP132"/>
      <c r="KSQ132"/>
      <c r="KSR132"/>
      <c r="KSS132"/>
      <c r="KST132"/>
      <c r="KSU132"/>
      <c r="KSV132"/>
      <c r="KSW132"/>
      <c r="KSX132"/>
      <c r="KSY132"/>
      <c r="KSZ132"/>
      <c r="KTA132"/>
      <c r="KTB132"/>
      <c r="KTC132"/>
      <c r="KTD132"/>
      <c r="KTE132"/>
      <c r="KTF132"/>
      <c r="KTG132"/>
      <c r="KTH132"/>
      <c r="KTI132"/>
      <c r="KTJ132"/>
      <c r="KTK132"/>
      <c r="KTL132"/>
      <c r="KTM132"/>
      <c r="KTN132"/>
      <c r="KTO132"/>
      <c r="KTP132"/>
      <c r="KTQ132"/>
      <c r="KTR132"/>
      <c r="KTS132"/>
      <c r="KTT132"/>
      <c r="KTU132"/>
      <c r="KTV132"/>
      <c r="KTW132"/>
      <c r="KTX132"/>
      <c r="KTY132"/>
      <c r="KTZ132"/>
      <c r="KUA132"/>
      <c r="KUB132"/>
      <c r="KUC132"/>
      <c r="KUD132"/>
      <c r="KUE132"/>
      <c r="KUF132"/>
      <c r="KUG132"/>
      <c r="KUH132"/>
      <c r="KUI132"/>
      <c r="KUJ132"/>
      <c r="KUK132"/>
      <c r="KUL132"/>
      <c r="KUM132"/>
      <c r="KUN132"/>
      <c r="KUO132"/>
      <c r="KUP132"/>
      <c r="KUQ132"/>
      <c r="KUR132"/>
      <c r="KUS132"/>
      <c r="KUT132"/>
      <c r="KUU132"/>
      <c r="KUV132"/>
      <c r="KUW132"/>
      <c r="KUX132"/>
      <c r="KUY132"/>
      <c r="KUZ132"/>
      <c r="KVA132"/>
      <c r="KVB132"/>
      <c r="KVC132"/>
      <c r="KVD132"/>
      <c r="KVE132"/>
      <c r="KVF132"/>
      <c r="KVG132"/>
      <c r="KVH132"/>
      <c r="KVI132"/>
      <c r="KVJ132"/>
      <c r="KVK132"/>
      <c r="KVL132"/>
      <c r="KVM132"/>
      <c r="KVN132"/>
      <c r="KVO132"/>
      <c r="KVP132"/>
      <c r="KVQ132"/>
      <c r="KVR132"/>
      <c r="KVS132"/>
      <c r="KVT132"/>
      <c r="KVU132"/>
      <c r="KVV132"/>
      <c r="KVW132"/>
      <c r="KVX132"/>
      <c r="KVY132"/>
      <c r="KVZ132"/>
      <c r="KWA132"/>
      <c r="KWB132"/>
      <c r="KWC132"/>
      <c r="KWD132"/>
      <c r="KWE132"/>
      <c r="KWF132"/>
      <c r="KWG132"/>
      <c r="KWH132"/>
      <c r="KWI132"/>
      <c r="KWJ132"/>
      <c r="KWK132"/>
      <c r="KWL132"/>
      <c r="KWM132"/>
      <c r="KWN132"/>
      <c r="KWO132"/>
      <c r="KWP132"/>
      <c r="KWQ132"/>
      <c r="KWR132"/>
      <c r="KWS132"/>
      <c r="KWT132"/>
      <c r="KWU132"/>
      <c r="KWV132"/>
      <c r="KWW132"/>
      <c r="KWX132"/>
      <c r="KWY132"/>
      <c r="KWZ132"/>
      <c r="KXA132"/>
      <c r="KXB132"/>
      <c r="KXC132"/>
      <c r="KXD132"/>
      <c r="KXE132"/>
      <c r="KXF132"/>
      <c r="KXG132"/>
      <c r="KXH132"/>
      <c r="KXI132"/>
      <c r="KXJ132"/>
      <c r="KXK132"/>
      <c r="KXL132"/>
      <c r="KXM132"/>
      <c r="KXN132"/>
      <c r="KXO132"/>
      <c r="KXP132"/>
      <c r="KXQ132"/>
      <c r="KXR132"/>
      <c r="KXS132"/>
      <c r="KXT132"/>
      <c r="KXU132"/>
      <c r="KXV132"/>
      <c r="KXW132"/>
      <c r="KXX132"/>
      <c r="KXY132"/>
      <c r="KXZ132"/>
      <c r="KYA132"/>
      <c r="KYB132"/>
      <c r="KYC132"/>
      <c r="KYD132"/>
      <c r="KYE132"/>
      <c r="KYF132"/>
      <c r="KYG132"/>
      <c r="KYH132"/>
      <c r="KYI132"/>
      <c r="KYJ132"/>
      <c r="KYK132"/>
      <c r="KYL132"/>
      <c r="KYM132"/>
      <c r="KYN132"/>
      <c r="KYO132"/>
      <c r="KYP132"/>
      <c r="KYQ132"/>
      <c r="KYR132"/>
      <c r="KYS132"/>
      <c r="KYT132"/>
      <c r="KYU132"/>
      <c r="KYV132"/>
      <c r="KYW132"/>
      <c r="KYX132"/>
      <c r="KYY132"/>
      <c r="KYZ132"/>
      <c r="KZA132"/>
      <c r="KZB132"/>
      <c r="KZC132"/>
      <c r="KZD132"/>
      <c r="KZE132"/>
      <c r="KZF132"/>
      <c r="KZG132"/>
      <c r="KZH132"/>
      <c r="KZI132"/>
      <c r="KZJ132"/>
      <c r="KZK132"/>
      <c r="KZL132"/>
      <c r="KZM132"/>
      <c r="KZN132"/>
      <c r="KZO132"/>
      <c r="KZP132"/>
      <c r="KZQ132"/>
      <c r="KZR132"/>
      <c r="KZS132"/>
      <c r="KZT132"/>
      <c r="KZU132"/>
      <c r="KZV132"/>
      <c r="KZW132"/>
      <c r="KZX132"/>
      <c r="KZY132"/>
      <c r="KZZ132"/>
      <c r="LAA132"/>
      <c r="LAB132"/>
      <c r="LAC132"/>
      <c r="LAD132"/>
      <c r="LAE132"/>
      <c r="LAF132"/>
      <c r="LAG132"/>
      <c r="LAH132"/>
      <c r="LAI132"/>
      <c r="LAJ132"/>
      <c r="LAK132"/>
      <c r="LAL132"/>
      <c r="LAM132"/>
      <c r="LAN132"/>
      <c r="LAO132"/>
      <c r="LAP132"/>
      <c r="LAQ132"/>
      <c r="LAR132"/>
      <c r="LAS132"/>
      <c r="LAT132"/>
      <c r="LAU132"/>
      <c r="LAV132"/>
      <c r="LAW132"/>
      <c r="LAX132"/>
      <c r="LAY132"/>
      <c r="LAZ132"/>
      <c r="LBA132"/>
      <c r="LBB132"/>
      <c r="LBC132"/>
      <c r="LBD132"/>
      <c r="LBE132"/>
      <c r="LBF132"/>
      <c r="LBG132"/>
      <c r="LBH132"/>
      <c r="LBI132"/>
      <c r="LBJ132"/>
      <c r="LBK132"/>
      <c r="LBL132"/>
      <c r="LBM132"/>
      <c r="LBN132"/>
      <c r="LBO132"/>
      <c r="LBP132"/>
      <c r="LBQ132"/>
      <c r="LBR132"/>
      <c r="LBS132"/>
      <c r="LBT132"/>
      <c r="LBU132"/>
      <c r="LBV132"/>
      <c r="LBW132"/>
      <c r="LBX132"/>
      <c r="LBY132"/>
      <c r="LBZ132"/>
      <c r="LCA132"/>
      <c r="LCB132"/>
      <c r="LCC132"/>
      <c r="LCD132"/>
      <c r="LCE132"/>
      <c r="LCF132"/>
      <c r="LCG132"/>
      <c r="LCH132"/>
      <c r="LCI132"/>
      <c r="LCJ132"/>
      <c r="LCK132"/>
      <c r="LCL132"/>
      <c r="LCM132"/>
      <c r="LCN132"/>
      <c r="LCO132"/>
      <c r="LCP132"/>
      <c r="LCQ132"/>
      <c r="LCR132"/>
      <c r="LCS132"/>
      <c r="LCT132"/>
      <c r="LCU132"/>
      <c r="LCV132"/>
      <c r="LCW132"/>
      <c r="LCX132"/>
      <c r="LCY132"/>
      <c r="LCZ132"/>
      <c r="LDA132"/>
      <c r="LDB132"/>
      <c r="LDC132"/>
      <c r="LDD132"/>
      <c r="LDE132"/>
      <c r="LDF132"/>
      <c r="LDG132"/>
      <c r="LDH132"/>
      <c r="LDI132"/>
      <c r="LDJ132"/>
      <c r="LDK132"/>
      <c r="LDL132"/>
      <c r="LDM132"/>
      <c r="LDN132"/>
      <c r="LDO132"/>
      <c r="LDP132"/>
      <c r="LDQ132"/>
      <c r="LDR132"/>
      <c r="LDS132"/>
      <c r="LDT132"/>
      <c r="LDU132"/>
      <c r="LDV132"/>
      <c r="LDW132"/>
      <c r="LDX132"/>
      <c r="LDY132"/>
      <c r="LDZ132"/>
      <c r="LEA132"/>
      <c r="LEB132"/>
      <c r="LEC132"/>
      <c r="LED132"/>
      <c r="LEE132"/>
      <c r="LEF132"/>
      <c r="LEG132"/>
      <c r="LEH132"/>
      <c r="LEI132"/>
      <c r="LEJ132"/>
      <c r="LEK132"/>
      <c r="LEL132"/>
      <c r="LEM132"/>
      <c r="LEN132"/>
      <c r="LEO132"/>
      <c r="LEP132"/>
      <c r="LEQ132"/>
      <c r="LER132"/>
      <c r="LES132"/>
      <c r="LET132"/>
      <c r="LEU132"/>
      <c r="LEV132"/>
      <c r="LEW132"/>
      <c r="LEX132"/>
      <c r="LEY132"/>
      <c r="LEZ132"/>
      <c r="LFA132"/>
      <c r="LFB132"/>
      <c r="LFC132"/>
      <c r="LFD132"/>
      <c r="LFE132"/>
      <c r="LFF132"/>
      <c r="LFG132"/>
      <c r="LFH132"/>
      <c r="LFI132"/>
      <c r="LFJ132"/>
      <c r="LFK132"/>
      <c r="LFL132"/>
      <c r="LFM132"/>
      <c r="LFN132"/>
      <c r="LFO132"/>
      <c r="LFP132"/>
      <c r="LFQ132"/>
      <c r="LFR132"/>
      <c r="LFS132"/>
      <c r="LFT132"/>
      <c r="LFU132"/>
      <c r="LFV132"/>
      <c r="LFW132"/>
      <c r="LFX132"/>
      <c r="LFY132"/>
      <c r="LFZ132"/>
      <c r="LGA132"/>
      <c r="LGB132"/>
      <c r="LGC132"/>
      <c r="LGD132"/>
      <c r="LGE132"/>
      <c r="LGF132"/>
      <c r="LGG132"/>
      <c r="LGH132"/>
      <c r="LGI132"/>
      <c r="LGJ132"/>
      <c r="LGK132"/>
      <c r="LGL132"/>
      <c r="LGM132"/>
      <c r="LGN132"/>
      <c r="LGO132"/>
      <c r="LGP132"/>
      <c r="LGQ132"/>
      <c r="LGR132"/>
      <c r="LGS132"/>
      <c r="LGT132"/>
      <c r="LGU132"/>
      <c r="LGV132"/>
      <c r="LGW132"/>
      <c r="LGX132"/>
      <c r="LGY132"/>
      <c r="LGZ132"/>
      <c r="LHA132"/>
      <c r="LHB132"/>
      <c r="LHC132"/>
      <c r="LHD132"/>
      <c r="LHE132"/>
      <c r="LHF132"/>
      <c r="LHG132"/>
      <c r="LHH132"/>
      <c r="LHI132"/>
      <c r="LHJ132"/>
      <c r="LHK132"/>
      <c r="LHL132"/>
      <c r="LHM132"/>
      <c r="LHN132"/>
      <c r="LHO132"/>
      <c r="LHP132"/>
      <c r="LHQ132"/>
      <c r="LHR132"/>
      <c r="LHS132"/>
      <c r="LHT132"/>
      <c r="LHU132"/>
      <c r="LHV132"/>
      <c r="LHW132"/>
      <c r="LHX132"/>
      <c r="LHY132"/>
      <c r="LHZ132"/>
      <c r="LIA132"/>
      <c r="LIB132"/>
      <c r="LIC132"/>
      <c r="LID132"/>
      <c r="LIE132"/>
      <c r="LIF132"/>
      <c r="LIG132"/>
      <c r="LIH132"/>
      <c r="LII132"/>
      <c r="LIJ132"/>
      <c r="LIK132"/>
      <c r="LIL132"/>
      <c r="LIM132"/>
      <c r="LIN132"/>
      <c r="LIO132"/>
      <c r="LIP132"/>
      <c r="LIQ132"/>
      <c r="LIR132"/>
      <c r="LIS132"/>
      <c r="LIT132"/>
      <c r="LIU132"/>
      <c r="LIV132"/>
      <c r="LIW132"/>
      <c r="LIX132"/>
      <c r="LIY132"/>
      <c r="LIZ132"/>
      <c r="LJA132"/>
      <c r="LJB132"/>
      <c r="LJC132"/>
      <c r="LJD132"/>
      <c r="LJE132"/>
      <c r="LJF132"/>
      <c r="LJG132"/>
      <c r="LJH132"/>
      <c r="LJI132"/>
      <c r="LJJ132"/>
      <c r="LJK132"/>
      <c r="LJL132"/>
      <c r="LJM132"/>
      <c r="LJN132"/>
      <c r="LJO132"/>
      <c r="LJP132"/>
      <c r="LJQ132"/>
      <c r="LJR132"/>
      <c r="LJS132"/>
      <c r="LJT132"/>
      <c r="LJU132"/>
      <c r="LJV132"/>
      <c r="LJW132"/>
      <c r="LJX132"/>
      <c r="LJY132"/>
      <c r="LJZ132"/>
      <c r="LKA132"/>
      <c r="LKB132"/>
      <c r="LKC132"/>
      <c r="LKD132"/>
      <c r="LKE132"/>
      <c r="LKF132"/>
      <c r="LKG132"/>
      <c r="LKH132"/>
      <c r="LKI132"/>
      <c r="LKJ132"/>
      <c r="LKK132"/>
      <c r="LKL132"/>
      <c r="LKM132"/>
      <c r="LKN132"/>
      <c r="LKO132"/>
      <c r="LKP132"/>
      <c r="LKQ132"/>
      <c r="LKR132"/>
      <c r="LKS132"/>
      <c r="LKT132"/>
      <c r="LKU132"/>
      <c r="LKV132"/>
      <c r="LKW132"/>
      <c r="LKX132"/>
      <c r="LKY132"/>
      <c r="LKZ132"/>
      <c r="LLA132"/>
      <c r="LLB132"/>
      <c r="LLC132"/>
      <c r="LLD132"/>
      <c r="LLE132"/>
      <c r="LLF132"/>
      <c r="LLG132"/>
      <c r="LLH132"/>
      <c r="LLI132"/>
      <c r="LLJ132"/>
      <c r="LLK132"/>
      <c r="LLL132"/>
      <c r="LLM132"/>
      <c r="LLN132"/>
      <c r="LLO132"/>
      <c r="LLP132"/>
      <c r="LLQ132"/>
      <c r="LLR132"/>
      <c r="LLS132"/>
      <c r="LLT132"/>
      <c r="LLU132"/>
      <c r="LLV132"/>
      <c r="LLW132"/>
      <c r="LLX132"/>
      <c r="LLY132"/>
      <c r="LLZ132"/>
      <c r="LMA132"/>
      <c r="LMB132"/>
      <c r="LMC132"/>
      <c r="LMD132"/>
      <c r="LME132"/>
      <c r="LMF132"/>
      <c r="LMG132"/>
      <c r="LMH132"/>
      <c r="LMI132"/>
      <c r="LMJ132"/>
      <c r="LMK132"/>
      <c r="LML132"/>
      <c r="LMM132"/>
      <c r="LMN132"/>
      <c r="LMO132"/>
      <c r="LMP132"/>
      <c r="LMQ132"/>
      <c r="LMR132"/>
      <c r="LMS132"/>
      <c r="LMT132"/>
      <c r="LMU132"/>
      <c r="LMV132"/>
      <c r="LMW132"/>
      <c r="LMX132"/>
      <c r="LMY132"/>
      <c r="LMZ132"/>
      <c r="LNA132"/>
      <c r="LNB132"/>
      <c r="LNC132"/>
      <c r="LND132"/>
      <c r="LNE132"/>
      <c r="LNF132"/>
      <c r="LNG132"/>
      <c r="LNH132"/>
      <c r="LNI132"/>
      <c r="LNJ132"/>
      <c r="LNK132"/>
      <c r="LNL132"/>
      <c r="LNM132"/>
      <c r="LNN132"/>
      <c r="LNO132"/>
      <c r="LNP132"/>
      <c r="LNQ132"/>
      <c r="LNR132"/>
      <c r="LNS132"/>
      <c r="LNT132"/>
      <c r="LNU132"/>
      <c r="LNV132"/>
      <c r="LNW132"/>
      <c r="LNX132"/>
      <c r="LNY132"/>
      <c r="LNZ132"/>
      <c r="LOA132"/>
      <c r="LOB132"/>
      <c r="LOC132"/>
      <c r="LOD132"/>
      <c r="LOE132"/>
      <c r="LOF132"/>
      <c r="LOG132"/>
      <c r="LOH132"/>
      <c r="LOI132"/>
      <c r="LOJ132"/>
      <c r="LOK132"/>
      <c r="LOL132"/>
      <c r="LOM132"/>
      <c r="LON132"/>
      <c r="LOO132"/>
      <c r="LOP132"/>
      <c r="LOQ132"/>
      <c r="LOR132"/>
      <c r="LOS132"/>
      <c r="LOT132"/>
      <c r="LOU132"/>
      <c r="LOV132"/>
      <c r="LOW132"/>
      <c r="LOX132"/>
      <c r="LOY132"/>
      <c r="LOZ132"/>
      <c r="LPA132"/>
      <c r="LPB132"/>
      <c r="LPC132"/>
      <c r="LPD132"/>
      <c r="LPE132"/>
      <c r="LPF132"/>
      <c r="LPG132"/>
      <c r="LPH132"/>
      <c r="LPI132"/>
      <c r="LPJ132"/>
      <c r="LPK132"/>
      <c r="LPL132"/>
      <c r="LPM132"/>
      <c r="LPN132"/>
      <c r="LPO132"/>
      <c r="LPP132"/>
      <c r="LPQ132"/>
      <c r="LPR132"/>
      <c r="LPS132"/>
      <c r="LPT132"/>
      <c r="LPU132"/>
      <c r="LPV132"/>
      <c r="LPW132"/>
      <c r="LPX132"/>
      <c r="LPY132"/>
      <c r="LPZ132"/>
      <c r="LQA132"/>
      <c r="LQB132"/>
      <c r="LQC132"/>
      <c r="LQD132"/>
      <c r="LQE132"/>
      <c r="LQF132"/>
      <c r="LQG132"/>
      <c r="LQH132"/>
      <c r="LQI132"/>
      <c r="LQJ132"/>
      <c r="LQK132"/>
      <c r="LQL132"/>
      <c r="LQM132"/>
      <c r="LQN132"/>
      <c r="LQO132"/>
      <c r="LQP132"/>
      <c r="LQQ132"/>
      <c r="LQR132"/>
      <c r="LQS132"/>
      <c r="LQT132"/>
      <c r="LQU132"/>
      <c r="LQV132"/>
      <c r="LQW132"/>
      <c r="LQX132"/>
      <c r="LQY132"/>
      <c r="LQZ132"/>
      <c r="LRA132"/>
      <c r="LRB132"/>
      <c r="LRC132"/>
      <c r="LRD132"/>
      <c r="LRE132"/>
      <c r="LRF132"/>
      <c r="LRG132"/>
      <c r="LRH132"/>
      <c r="LRI132"/>
      <c r="LRJ132"/>
      <c r="LRK132"/>
      <c r="LRL132"/>
      <c r="LRM132"/>
      <c r="LRN132"/>
      <c r="LRO132"/>
      <c r="LRP132"/>
      <c r="LRQ132"/>
      <c r="LRR132"/>
      <c r="LRS132"/>
      <c r="LRT132"/>
      <c r="LRU132"/>
      <c r="LRV132"/>
      <c r="LRW132"/>
      <c r="LRX132"/>
      <c r="LRY132"/>
      <c r="LRZ132"/>
      <c r="LSA132"/>
      <c r="LSB132"/>
      <c r="LSC132"/>
      <c r="LSD132"/>
      <c r="LSE132"/>
      <c r="LSF132"/>
      <c r="LSG132"/>
      <c r="LSH132"/>
      <c r="LSI132"/>
      <c r="LSJ132"/>
      <c r="LSK132"/>
      <c r="LSL132"/>
      <c r="LSM132"/>
      <c r="LSN132"/>
      <c r="LSO132"/>
      <c r="LSP132"/>
      <c r="LSQ132"/>
      <c r="LSR132"/>
      <c r="LSS132"/>
      <c r="LST132"/>
      <c r="LSU132"/>
      <c r="LSV132"/>
      <c r="LSW132"/>
      <c r="LSX132"/>
      <c r="LSY132"/>
      <c r="LSZ132"/>
      <c r="LTA132"/>
      <c r="LTB132"/>
      <c r="LTC132"/>
      <c r="LTD132"/>
      <c r="LTE132"/>
      <c r="LTF132"/>
      <c r="LTG132"/>
      <c r="LTH132"/>
      <c r="LTI132"/>
      <c r="LTJ132"/>
      <c r="LTK132"/>
      <c r="LTL132"/>
      <c r="LTM132"/>
      <c r="LTN132"/>
      <c r="LTO132"/>
      <c r="LTP132"/>
      <c r="LTQ132"/>
      <c r="LTR132"/>
      <c r="LTS132"/>
      <c r="LTT132"/>
      <c r="LTU132"/>
      <c r="LTV132"/>
      <c r="LTW132"/>
      <c r="LTX132"/>
      <c r="LTY132"/>
      <c r="LTZ132"/>
      <c r="LUA132"/>
      <c r="LUB132"/>
      <c r="LUC132"/>
      <c r="LUD132"/>
      <c r="LUE132"/>
      <c r="LUF132"/>
      <c r="LUG132"/>
      <c r="LUH132"/>
      <c r="LUI132"/>
      <c r="LUJ132"/>
      <c r="LUK132"/>
      <c r="LUL132"/>
      <c r="LUM132"/>
      <c r="LUN132"/>
      <c r="LUO132"/>
      <c r="LUP132"/>
      <c r="LUQ132"/>
      <c r="LUR132"/>
      <c r="LUS132"/>
      <c r="LUT132"/>
      <c r="LUU132"/>
      <c r="LUV132"/>
      <c r="LUW132"/>
      <c r="LUX132"/>
      <c r="LUY132"/>
      <c r="LUZ132"/>
      <c r="LVA132"/>
      <c r="LVB132"/>
      <c r="LVC132"/>
      <c r="LVD132"/>
      <c r="LVE132"/>
      <c r="LVF132"/>
      <c r="LVG132"/>
      <c r="LVH132"/>
      <c r="LVI132"/>
      <c r="LVJ132"/>
      <c r="LVK132"/>
      <c r="LVL132"/>
      <c r="LVM132"/>
      <c r="LVN132"/>
      <c r="LVO132"/>
      <c r="LVP132"/>
      <c r="LVQ132"/>
      <c r="LVR132"/>
      <c r="LVS132"/>
      <c r="LVT132"/>
      <c r="LVU132"/>
      <c r="LVV132"/>
      <c r="LVW132"/>
      <c r="LVX132"/>
      <c r="LVY132"/>
      <c r="LVZ132"/>
      <c r="LWA132"/>
      <c r="LWB132"/>
      <c r="LWC132"/>
      <c r="LWD132"/>
      <c r="LWE132"/>
      <c r="LWF132"/>
      <c r="LWG132"/>
      <c r="LWH132"/>
      <c r="LWI132"/>
      <c r="LWJ132"/>
      <c r="LWK132"/>
      <c r="LWL132"/>
      <c r="LWM132"/>
      <c r="LWN132"/>
      <c r="LWO132"/>
      <c r="LWP132"/>
      <c r="LWQ132"/>
      <c r="LWR132"/>
      <c r="LWS132"/>
      <c r="LWT132"/>
      <c r="LWU132"/>
      <c r="LWV132"/>
      <c r="LWW132"/>
      <c r="LWX132"/>
      <c r="LWY132"/>
      <c r="LWZ132"/>
      <c r="LXA132"/>
      <c r="LXB132"/>
      <c r="LXC132"/>
      <c r="LXD132"/>
      <c r="LXE132"/>
      <c r="LXF132"/>
      <c r="LXG132"/>
      <c r="LXH132"/>
      <c r="LXI132"/>
      <c r="LXJ132"/>
      <c r="LXK132"/>
      <c r="LXL132"/>
      <c r="LXM132"/>
      <c r="LXN132"/>
      <c r="LXO132"/>
      <c r="LXP132"/>
      <c r="LXQ132"/>
      <c r="LXR132"/>
      <c r="LXS132"/>
      <c r="LXT132"/>
      <c r="LXU132"/>
      <c r="LXV132"/>
      <c r="LXW132"/>
      <c r="LXX132"/>
      <c r="LXY132"/>
      <c r="LXZ132"/>
      <c r="LYA132"/>
      <c r="LYB132"/>
      <c r="LYC132"/>
      <c r="LYD132"/>
      <c r="LYE132"/>
      <c r="LYF132"/>
      <c r="LYG132"/>
      <c r="LYH132"/>
      <c r="LYI132"/>
      <c r="LYJ132"/>
      <c r="LYK132"/>
      <c r="LYL132"/>
      <c r="LYM132"/>
      <c r="LYN132"/>
      <c r="LYO132"/>
      <c r="LYP132"/>
      <c r="LYQ132"/>
      <c r="LYR132"/>
      <c r="LYS132"/>
      <c r="LYT132"/>
      <c r="LYU132"/>
      <c r="LYV132"/>
      <c r="LYW132"/>
      <c r="LYX132"/>
      <c r="LYY132"/>
      <c r="LYZ132"/>
      <c r="LZA132"/>
      <c r="LZB132"/>
      <c r="LZC132"/>
      <c r="LZD132"/>
      <c r="LZE132"/>
      <c r="LZF132"/>
      <c r="LZG132"/>
      <c r="LZH132"/>
      <c r="LZI132"/>
      <c r="LZJ132"/>
      <c r="LZK132"/>
      <c r="LZL132"/>
      <c r="LZM132"/>
      <c r="LZN132"/>
      <c r="LZO132"/>
      <c r="LZP132"/>
      <c r="LZQ132"/>
      <c r="LZR132"/>
      <c r="LZS132"/>
      <c r="LZT132"/>
      <c r="LZU132"/>
      <c r="LZV132"/>
      <c r="LZW132"/>
      <c r="LZX132"/>
      <c r="LZY132"/>
      <c r="LZZ132"/>
      <c r="MAA132"/>
      <c r="MAB132"/>
      <c r="MAC132"/>
      <c r="MAD132"/>
      <c r="MAE132"/>
      <c r="MAF132"/>
      <c r="MAG132"/>
      <c r="MAH132"/>
      <c r="MAI132"/>
      <c r="MAJ132"/>
      <c r="MAK132"/>
      <c r="MAL132"/>
      <c r="MAM132"/>
      <c r="MAN132"/>
      <c r="MAO132"/>
      <c r="MAP132"/>
      <c r="MAQ132"/>
      <c r="MAR132"/>
      <c r="MAS132"/>
      <c r="MAT132"/>
      <c r="MAU132"/>
      <c r="MAV132"/>
      <c r="MAW132"/>
      <c r="MAX132"/>
      <c r="MAY132"/>
      <c r="MAZ132"/>
      <c r="MBA132"/>
      <c r="MBB132"/>
      <c r="MBC132"/>
      <c r="MBD132"/>
      <c r="MBE132"/>
      <c r="MBF132"/>
      <c r="MBG132"/>
      <c r="MBH132"/>
      <c r="MBI132"/>
      <c r="MBJ132"/>
      <c r="MBK132"/>
      <c r="MBL132"/>
      <c r="MBM132"/>
      <c r="MBN132"/>
      <c r="MBO132"/>
      <c r="MBP132"/>
      <c r="MBQ132"/>
      <c r="MBR132"/>
      <c r="MBS132"/>
      <c r="MBT132"/>
      <c r="MBU132"/>
      <c r="MBV132"/>
      <c r="MBW132"/>
      <c r="MBX132"/>
      <c r="MBY132"/>
      <c r="MBZ132"/>
      <c r="MCA132"/>
      <c r="MCB132"/>
      <c r="MCC132"/>
      <c r="MCD132"/>
      <c r="MCE132"/>
      <c r="MCF132"/>
      <c r="MCG132"/>
      <c r="MCH132"/>
      <c r="MCI132"/>
      <c r="MCJ132"/>
      <c r="MCK132"/>
      <c r="MCL132"/>
      <c r="MCM132"/>
      <c r="MCN132"/>
      <c r="MCO132"/>
      <c r="MCP132"/>
      <c r="MCQ132"/>
      <c r="MCR132"/>
      <c r="MCS132"/>
      <c r="MCT132"/>
      <c r="MCU132"/>
      <c r="MCV132"/>
      <c r="MCW132"/>
      <c r="MCX132"/>
      <c r="MCY132"/>
      <c r="MCZ132"/>
      <c r="MDA132"/>
      <c r="MDB132"/>
      <c r="MDC132"/>
      <c r="MDD132"/>
      <c r="MDE132"/>
      <c r="MDF132"/>
      <c r="MDG132"/>
      <c r="MDH132"/>
      <c r="MDI132"/>
      <c r="MDJ132"/>
      <c r="MDK132"/>
      <c r="MDL132"/>
      <c r="MDM132"/>
      <c r="MDN132"/>
      <c r="MDO132"/>
      <c r="MDP132"/>
      <c r="MDQ132"/>
      <c r="MDR132"/>
      <c r="MDS132"/>
      <c r="MDT132"/>
      <c r="MDU132"/>
      <c r="MDV132"/>
      <c r="MDW132"/>
      <c r="MDX132"/>
      <c r="MDY132"/>
      <c r="MDZ132"/>
      <c r="MEA132"/>
      <c r="MEB132"/>
      <c r="MEC132"/>
      <c r="MED132"/>
      <c r="MEE132"/>
      <c r="MEF132"/>
      <c r="MEG132"/>
      <c r="MEH132"/>
      <c r="MEI132"/>
      <c r="MEJ132"/>
      <c r="MEK132"/>
      <c r="MEL132"/>
      <c r="MEM132"/>
      <c r="MEN132"/>
      <c r="MEO132"/>
      <c r="MEP132"/>
      <c r="MEQ132"/>
      <c r="MER132"/>
      <c r="MES132"/>
      <c r="MET132"/>
      <c r="MEU132"/>
      <c r="MEV132"/>
      <c r="MEW132"/>
      <c r="MEX132"/>
      <c r="MEY132"/>
      <c r="MEZ132"/>
      <c r="MFA132"/>
      <c r="MFB132"/>
      <c r="MFC132"/>
      <c r="MFD132"/>
      <c r="MFE132"/>
      <c r="MFF132"/>
      <c r="MFG132"/>
      <c r="MFH132"/>
      <c r="MFI132"/>
      <c r="MFJ132"/>
      <c r="MFK132"/>
      <c r="MFL132"/>
      <c r="MFM132"/>
      <c r="MFN132"/>
      <c r="MFO132"/>
      <c r="MFP132"/>
      <c r="MFQ132"/>
      <c r="MFR132"/>
      <c r="MFS132"/>
      <c r="MFT132"/>
      <c r="MFU132"/>
      <c r="MFV132"/>
      <c r="MFW132"/>
      <c r="MFX132"/>
      <c r="MFY132"/>
      <c r="MFZ132"/>
      <c r="MGA132"/>
      <c r="MGB132"/>
      <c r="MGC132"/>
      <c r="MGD132"/>
      <c r="MGE132"/>
      <c r="MGF132"/>
      <c r="MGG132"/>
      <c r="MGH132"/>
      <c r="MGI132"/>
      <c r="MGJ132"/>
      <c r="MGK132"/>
      <c r="MGL132"/>
      <c r="MGM132"/>
      <c r="MGN132"/>
      <c r="MGO132"/>
      <c r="MGP132"/>
      <c r="MGQ132"/>
      <c r="MGR132"/>
      <c r="MGS132"/>
      <c r="MGT132"/>
      <c r="MGU132"/>
      <c r="MGV132"/>
      <c r="MGW132"/>
      <c r="MGX132"/>
      <c r="MGY132"/>
      <c r="MGZ132"/>
      <c r="MHA132"/>
      <c r="MHB132"/>
      <c r="MHC132"/>
      <c r="MHD132"/>
      <c r="MHE132"/>
      <c r="MHF132"/>
      <c r="MHG132"/>
      <c r="MHH132"/>
      <c r="MHI132"/>
      <c r="MHJ132"/>
      <c r="MHK132"/>
      <c r="MHL132"/>
      <c r="MHM132"/>
      <c r="MHN132"/>
      <c r="MHO132"/>
      <c r="MHP132"/>
      <c r="MHQ132"/>
      <c r="MHR132"/>
      <c r="MHS132"/>
      <c r="MHT132"/>
      <c r="MHU132"/>
      <c r="MHV132"/>
      <c r="MHW132"/>
      <c r="MHX132"/>
      <c r="MHY132"/>
      <c r="MHZ132"/>
      <c r="MIA132"/>
      <c r="MIB132"/>
      <c r="MIC132"/>
      <c r="MID132"/>
      <c r="MIE132"/>
      <c r="MIF132"/>
      <c r="MIG132"/>
      <c r="MIH132"/>
      <c r="MII132"/>
      <c r="MIJ132"/>
      <c r="MIK132"/>
      <c r="MIL132"/>
      <c r="MIM132"/>
      <c r="MIN132"/>
      <c r="MIO132"/>
      <c r="MIP132"/>
      <c r="MIQ132"/>
      <c r="MIR132"/>
      <c r="MIS132"/>
      <c r="MIT132"/>
      <c r="MIU132"/>
      <c r="MIV132"/>
      <c r="MIW132"/>
      <c r="MIX132"/>
      <c r="MIY132"/>
      <c r="MIZ132"/>
      <c r="MJA132"/>
      <c r="MJB132"/>
      <c r="MJC132"/>
      <c r="MJD132"/>
      <c r="MJE132"/>
      <c r="MJF132"/>
      <c r="MJG132"/>
      <c r="MJH132"/>
      <c r="MJI132"/>
      <c r="MJJ132"/>
      <c r="MJK132"/>
      <c r="MJL132"/>
      <c r="MJM132"/>
      <c r="MJN132"/>
      <c r="MJO132"/>
      <c r="MJP132"/>
      <c r="MJQ132"/>
      <c r="MJR132"/>
      <c r="MJS132"/>
      <c r="MJT132"/>
      <c r="MJU132"/>
      <c r="MJV132"/>
      <c r="MJW132"/>
      <c r="MJX132"/>
      <c r="MJY132"/>
      <c r="MJZ132"/>
      <c r="MKA132"/>
      <c r="MKB132"/>
      <c r="MKC132"/>
      <c r="MKD132"/>
      <c r="MKE132"/>
      <c r="MKF132"/>
      <c r="MKG132"/>
      <c r="MKH132"/>
      <c r="MKI132"/>
      <c r="MKJ132"/>
      <c r="MKK132"/>
      <c r="MKL132"/>
      <c r="MKM132"/>
      <c r="MKN132"/>
      <c r="MKO132"/>
      <c r="MKP132"/>
      <c r="MKQ132"/>
      <c r="MKR132"/>
      <c r="MKS132"/>
      <c r="MKT132"/>
      <c r="MKU132"/>
      <c r="MKV132"/>
      <c r="MKW132"/>
      <c r="MKX132"/>
      <c r="MKY132"/>
      <c r="MKZ132"/>
      <c r="MLA132"/>
      <c r="MLB132"/>
      <c r="MLC132"/>
      <c r="MLD132"/>
      <c r="MLE132"/>
      <c r="MLF132"/>
      <c r="MLG132"/>
      <c r="MLH132"/>
      <c r="MLI132"/>
      <c r="MLJ132"/>
      <c r="MLK132"/>
      <c r="MLL132"/>
      <c r="MLM132"/>
      <c r="MLN132"/>
      <c r="MLO132"/>
      <c r="MLP132"/>
      <c r="MLQ132"/>
      <c r="MLR132"/>
      <c r="MLS132"/>
      <c r="MLT132"/>
      <c r="MLU132"/>
      <c r="MLV132"/>
      <c r="MLW132"/>
      <c r="MLX132"/>
      <c r="MLY132"/>
      <c r="MLZ132"/>
      <c r="MMA132"/>
      <c r="MMB132"/>
      <c r="MMC132"/>
      <c r="MMD132"/>
      <c r="MME132"/>
      <c r="MMF132"/>
      <c r="MMG132"/>
      <c r="MMH132"/>
      <c r="MMI132"/>
      <c r="MMJ132"/>
      <c r="MMK132"/>
      <c r="MML132"/>
      <c r="MMM132"/>
      <c r="MMN132"/>
      <c r="MMO132"/>
      <c r="MMP132"/>
      <c r="MMQ132"/>
      <c r="MMR132"/>
      <c r="MMS132"/>
      <c r="MMT132"/>
      <c r="MMU132"/>
      <c r="MMV132"/>
      <c r="MMW132"/>
      <c r="MMX132"/>
      <c r="MMY132"/>
      <c r="MMZ132"/>
      <c r="MNA132"/>
      <c r="MNB132"/>
      <c r="MNC132"/>
      <c r="MND132"/>
      <c r="MNE132"/>
      <c r="MNF132"/>
      <c r="MNG132"/>
      <c r="MNH132"/>
      <c r="MNI132"/>
      <c r="MNJ132"/>
      <c r="MNK132"/>
      <c r="MNL132"/>
      <c r="MNM132"/>
      <c r="MNN132"/>
      <c r="MNO132"/>
      <c r="MNP132"/>
      <c r="MNQ132"/>
      <c r="MNR132"/>
      <c r="MNS132"/>
      <c r="MNT132"/>
      <c r="MNU132"/>
      <c r="MNV132"/>
      <c r="MNW132"/>
      <c r="MNX132"/>
      <c r="MNY132"/>
      <c r="MNZ132"/>
      <c r="MOA132"/>
      <c r="MOB132"/>
      <c r="MOC132"/>
      <c r="MOD132"/>
      <c r="MOE132"/>
      <c r="MOF132"/>
      <c r="MOG132"/>
      <c r="MOH132"/>
      <c r="MOI132"/>
      <c r="MOJ132"/>
      <c r="MOK132"/>
      <c r="MOL132"/>
      <c r="MOM132"/>
      <c r="MON132"/>
      <c r="MOO132"/>
      <c r="MOP132"/>
      <c r="MOQ132"/>
      <c r="MOR132"/>
      <c r="MOS132"/>
      <c r="MOT132"/>
      <c r="MOU132"/>
      <c r="MOV132"/>
      <c r="MOW132"/>
      <c r="MOX132"/>
      <c r="MOY132"/>
      <c r="MOZ132"/>
      <c r="MPA132"/>
      <c r="MPB132"/>
      <c r="MPC132"/>
      <c r="MPD132"/>
      <c r="MPE132"/>
      <c r="MPF132"/>
      <c r="MPG132"/>
      <c r="MPH132"/>
      <c r="MPI132"/>
      <c r="MPJ132"/>
      <c r="MPK132"/>
      <c r="MPL132"/>
      <c r="MPM132"/>
      <c r="MPN132"/>
      <c r="MPO132"/>
      <c r="MPP132"/>
      <c r="MPQ132"/>
      <c r="MPR132"/>
      <c r="MPS132"/>
      <c r="MPT132"/>
      <c r="MPU132"/>
      <c r="MPV132"/>
      <c r="MPW132"/>
      <c r="MPX132"/>
      <c r="MPY132"/>
      <c r="MPZ132"/>
      <c r="MQA132"/>
      <c r="MQB132"/>
      <c r="MQC132"/>
      <c r="MQD132"/>
      <c r="MQE132"/>
      <c r="MQF132"/>
      <c r="MQG132"/>
      <c r="MQH132"/>
      <c r="MQI132"/>
      <c r="MQJ132"/>
      <c r="MQK132"/>
      <c r="MQL132"/>
      <c r="MQM132"/>
      <c r="MQN132"/>
      <c r="MQO132"/>
      <c r="MQP132"/>
      <c r="MQQ132"/>
      <c r="MQR132"/>
      <c r="MQS132"/>
      <c r="MQT132"/>
      <c r="MQU132"/>
      <c r="MQV132"/>
      <c r="MQW132"/>
      <c r="MQX132"/>
      <c r="MQY132"/>
      <c r="MQZ132"/>
      <c r="MRA132"/>
      <c r="MRB132"/>
      <c r="MRC132"/>
      <c r="MRD132"/>
      <c r="MRE132"/>
      <c r="MRF132"/>
      <c r="MRG132"/>
      <c r="MRH132"/>
      <c r="MRI132"/>
      <c r="MRJ132"/>
      <c r="MRK132"/>
      <c r="MRL132"/>
      <c r="MRM132"/>
      <c r="MRN132"/>
      <c r="MRO132"/>
      <c r="MRP132"/>
      <c r="MRQ132"/>
      <c r="MRR132"/>
      <c r="MRS132"/>
      <c r="MRT132"/>
      <c r="MRU132"/>
      <c r="MRV132"/>
      <c r="MRW132"/>
      <c r="MRX132"/>
      <c r="MRY132"/>
      <c r="MRZ132"/>
      <c r="MSA132"/>
      <c r="MSB132"/>
      <c r="MSC132"/>
      <c r="MSD132"/>
      <c r="MSE132"/>
      <c r="MSF132"/>
      <c r="MSG132"/>
      <c r="MSH132"/>
      <c r="MSI132"/>
      <c r="MSJ132"/>
      <c r="MSK132"/>
      <c r="MSL132"/>
      <c r="MSM132"/>
      <c r="MSN132"/>
      <c r="MSO132"/>
      <c r="MSP132"/>
      <c r="MSQ132"/>
      <c r="MSR132"/>
      <c r="MSS132"/>
      <c r="MST132"/>
      <c r="MSU132"/>
      <c r="MSV132"/>
      <c r="MSW132"/>
      <c r="MSX132"/>
      <c r="MSY132"/>
      <c r="MSZ132"/>
      <c r="MTA132"/>
      <c r="MTB132"/>
      <c r="MTC132"/>
      <c r="MTD132"/>
      <c r="MTE132"/>
      <c r="MTF132"/>
      <c r="MTG132"/>
      <c r="MTH132"/>
      <c r="MTI132"/>
      <c r="MTJ132"/>
      <c r="MTK132"/>
      <c r="MTL132"/>
      <c r="MTM132"/>
      <c r="MTN132"/>
      <c r="MTO132"/>
      <c r="MTP132"/>
      <c r="MTQ132"/>
      <c r="MTR132"/>
      <c r="MTS132"/>
      <c r="MTT132"/>
      <c r="MTU132"/>
      <c r="MTV132"/>
      <c r="MTW132"/>
      <c r="MTX132"/>
      <c r="MTY132"/>
      <c r="MTZ132"/>
      <c r="MUA132"/>
      <c r="MUB132"/>
      <c r="MUC132"/>
      <c r="MUD132"/>
      <c r="MUE132"/>
      <c r="MUF132"/>
      <c r="MUG132"/>
      <c r="MUH132"/>
      <c r="MUI132"/>
      <c r="MUJ132"/>
      <c r="MUK132"/>
      <c r="MUL132"/>
      <c r="MUM132"/>
      <c r="MUN132"/>
      <c r="MUO132"/>
      <c r="MUP132"/>
      <c r="MUQ132"/>
      <c r="MUR132"/>
      <c r="MUS132"/>
      <c r="MUT132"/>
      <c r="MUU132"/>
      <c r="MUV132"/>
      <c r="MUW132"/>
      <c r="MUX132"/>
      <c r="MUY132"/>
      <c r="MUZ132"/>
      <c r="MVA132"/>
      <c r="MVB132"/>
      <c r="MVC132"/>
      <c r="MVD132"/>
      <c r="MVE132"/>
      <c r="MVF132"/>
      <c r="MVG132"/>
      <c r="MVH132"/>
      <c r="MVI132"/>
      <c r="MVJ132"/>
      <c r="MVK132"/>
      <c r="MVL132"/>
      <c r="MVM132"/>
      <c r="MVN132"/>
      <c r="MVO132"/>
      <c r="MVP132"/>
      <c r="MVQ132"/>
      <c r="MVR132"/>
      <c r="MVS132"/>
      <c r="MVT132"/>
      <c r="MVU132"/>
      <c r="MVV132"/>
      <c r="MVW132"/>
      <c r="MVX132"/>
      <c r="MVY132"/>
      <c r="MVZ132"/>
      <c r="MWA132"/>
      <c r="MWB132"/>
      <c r="MWC132"/>
      <c r="MWD132"/>
      <c r="MWE132"/>
      <c r="MWF132"/>
      <c r="MWG132"/>
      <c r="MWH132"/>
      <c r="MWI132"/>
      <c r="MWJ132"/>
      <c r="MWK132"/>
      <c r="MWL132"/>
      <c r="MWM132"/>
      <c r="MWN132"/>
      <c r="MWO132"/>
      <c r="MWP132"/>
      <c r="MWQ132"/>
      <c r="MWR132"/>
      <c r="MWS132"/>
      <c r="MWT132"/>
      <c r="MWU132"/>
      <c r="MWV132"/>
      <c r="MWW132"/>
      <c r="MWX132"/>
      <c r="MWY132"/>
      <c r="MWZ132"/>
      <c r="MXA132"/>
      <c r="MXB132"/>
      <c r="MXC132"/>
      <c r="MXD132"/>
      <c r="MXE132"/>
      <c r="MXF132"/>
      <c r="MXG132"/>
      <c r="MXH132"/>
      <c r="MXI132"/>
      <c r="MXJ132"/>
      <c r="MXK132"/>
      <c r="MXL132"/>
      <c r="MXM132"/>
      <c r="MXN132"/>
      <c r="MXO132"/>
      <c r="MXP132"/>
      <c r="MXQ132"/>
      <c r="MXR132"/>
      <c r="MXS132"/>
      <c r="MXT132"/>
      <c r="MXU132"/>
      <c r="MXV132"/>
      <c r="MXW132"/>
      <c r="MXX132"/>
      <c r="MXY132"/>
      <c r="MXZ132"/>
      <c r="MYA132"/>
      <c r="MYB132"/>
      <c r="MYC132"/>
      <c r="MYD132"/>
      <c r="MYE132"/>
      <c r="MYF132"/>
      <c r="MYG132"/>
      <c r="MYH132"/>
      <c r="MYI132"/>
      <c r="MYJ132"/>
      <c r="MYK132"/>
      <c r="MYL132"/>
      <c r="MYM132"/>
      <c r="MYN132"/>
      <c r="MYO132"/>
      <c r="MYP132"/>
      <c r="MYQ132"/>
      <c r="MYR132"/>
      <c r="MYS132"/>
      <c r="MYT132"/>
      <c r="MYU132"/>
      <c r="MYV132"/>
      <c r="MYW132"/>
      <c r="MYX132"/>
      <c r="MYY132"/>
      <c r="MYZ132"/>
      <c r="MZA132"/>
      <c r="MZB132"/>
      <c r="MZC132"/>
      <c r="MZD132"/>
      <c r="MZE132"/>
      <c r="MZF132"/>
      <c r="MZG132"/>
      <c r="MZH132"/>
      <c r="MZI132"/>
      <c r="MZJ132"/>
      <c r="MZK132"/>
      <c r="MZL132"/>
      <c r="MZM132"/>
      <c r="MZN132"/>
      <c r="MZO132"/>
      <c r="MZP132"/>
      <c r="MZQ132"/>
      <c r="MZR132"/>
      <c r="MZS132"/>
      <c r="MZT132"/>
      <c r="MZU132"/>
      <c r="MZV132"/>
      <c r="MZW132"/>
      <c r="MZX132"/>
      <c r="MZY132"/>
      <c r="MZZ132"/>
      <c r="NAA132"/>
      <c r="NAB132"/>
      <c r="NAC132"/>
      <c r="NAD132"/>
      <c r="NAE132"/>
      <c r="NAF132"/>
      <c r="NAG132"/>
      <c r="NAH132"/>
      <c r="NAI132"/>
      <c r="NAJ132"/>
      <c r="NAK132"/>
      <c r="NAL132"/>
      <c r="NAM132"/>
      <c r="NAN132"/>
      <c r="NAO132"/>
      <c r="NAP132"/>
      <c r="NAQ132"/>
      <c r="NAR132"/>
      <c r="NAS132"/>
      <c r="NAT132"/>
      <c r="NAU132"/>
      <c r="NAV132"/>
      <c r="NAW132"/>
      <c r="NAX132"/>
      <c r="NAY132"/>
      <c r="NAZ132"/>
      <c r="NBA132"/>
      <c r="NBB132"/>
      <c r="NBC132"/>
      <c r="NBD132"/>
      <c r="NBE132"/>
      <c r="NBF132"/>
      <c r="NBG132"/>
      <c r="NBH132"/>
      <c r="NBI132"/>
      <c r="NBJ132"/>
      <c r="NBK132"/>
      <c r="NBL132"/>
      <c r="NBM132"/>
      <c r="NBN132"/>
      <c r="NBO132"/>
      <c r="NBP132"/>
      <c r="NBQ132"/>
      <c r="NBR132"/>
      <c r="NBS132"/>
      <c r="NBT132"/>
      <c r="NBU132"/>
      <c r="NBV132"/>
      <c r="NBW132"/>
      <c r="NBX132"/>
      <c r="NBY132"/>
      <c r="NBZ132"/>
      <c r="NCA132"/>
      <c r="NCB132"/>
      <c r="NCC132"/>
      <c r="NCD132"/>
      <c r="NCE132"/>
      <c r="NCF132"/>
      <c r="NCG132"/>
      <c r="NCH132"/>
      <c r="NCI132"/>
      <c r="NCJ132"/>
      <c r="NCK132"/>
      <c r="NCL132"/>
      <c r="NCM132"/>
      <c r="NCN132"/>
      <c r="NCO132"/>
      <c r="NCP132"/>
      <c r="NCQ132"/>
      <c r="NCR132"/>
      <c r="NCS132"/>
      <c r="NCT132"/>
      <c r="NCU132"/>
      <c r="NCV132"/>
      <c r="NCW132"/>
      <c r="NCX132"/>
      <c r="NCY132"/>
      <c r="NCZ132"/>
      <c r="NDA132"/>
      <c r="NDB132"/>
      <c r="NDC132"/>
      <c r="NDD132"/>
      <c r="NDE132"/>
      <c r="NDF132"/>
      <c r="NDG132"/>
      <c r="NDH132"/>
      <c r="NDI132"/>
      <c r="NDJ132"/>
      <c r="NDK132"/>
      <c r="NDL132"/>
      <c r="NDM132"/>
      <c r="NDN132"/>
      <c r="NDO132"/>
      <c r="NDP132"/>
      <c r="NDQ132"/>
      <c r="NDR132"/>
      <c r="NDS132"/>
      <c r="NDT132"/>
      <c r="NDU132"/>
      <c r="NDV132"/>
      <c r="NDW132"/>
      <c r="NDX132"/>
      <c r="NDY132"/>
      <c r="NDZ132"/>
      <c r="NEA132"/>
      <c r="NEB132"/>
      <c r="NEC132"/>
      <c r="NED132"/>
      <c r="NEE132"/>
      <c r="NEF132"/>
      <c r="NEG132"/>
      <c r="NEH132"/>
      <c r="NEI132"/>
      <c r="NEJ132"/>
      <c r="NEK132"/>
      <c r="NEL132"/>
      <c r="NEM132"/>
      <c r="NEN132"/>
      <c r="NEO132"/>
      <c r="NEP132"/>
      <c r="NEQ132"/>
      <c r="NER132"/>
      <c r="NES132"/>
      <c r="NET132"/>
      <c r="NEU132"/>
      <c r="NEV132"/>
      <c r="NEW132"/>
      <c r="NEX132"/>
      <c r="NEY132"/>
      <c r="NEZ132"/>
      <c r="NFA132"/>
      <c r="NFB132"/>
      <c r="NFC132"/>
      <c r="NFD132"/>
      <c r="NFE132"/>
      <c r="NFF132"/>
      <c r="NFG132"/>
      <c r="NFH132"/>
      <c r="NFI132"/>
      <c r="NFJ132"/>
      <c r="NFK132"/>
      <c r="NFL132"/>
      <c r="NFM132"/>
      <c r="NFN132"/>
      <c r="NFO132"/>
      <c r="NFP132"/>
      <c r="NFQ132"/>
      <c r="NFR132"/>
      <c r="NFS132"/>
      <c r="NFT132"/>
      <c r="NFU132"/>
      <c r="NFV132"/>
      <c r="NFW132"/>
      <c r="NFX132"/>
      <c r="NFY132"/>
      <c r="NFZ132"/>
      <c r="NGA132"/>
      <c r="NGB132"/>
      <c r="NGC132"/>
      <c r="NGD132"/>
      <c r="NGE132"/>
      <c r="NGF132"/>
      <c r="NGG132"/>
      <c r="NGH132"/>
      <c r="NGI132"/>
      <c r="NGJ132"/>
      <c r="NGK132"/>
      <c r="NGL132"/>
      <c r="NGM132"/>
      <c r="NGN132"/>
      <c r="NGO132"/>
      <c r="NGP132"/>
      <c r="NGQ132"/>
      <c r="NGR132"/>
      <c r="NGS132"/>
      <c r="NGT132"/>
      <c r="NGU132"/>
      <c r="NGV132"/>
      <c r="NGW132"/>
      <c r="NGX132"/>
      <c r="NGY132"/>
      <c r="NGZ132"/>
      <c r="NHA132"/>
      <c r="NHB132"/>
      <c r="NHC132"/>
      <c r="NHD132"/>
      <c r="NHE132"/>
      <c r="NHF132"/>
      <c r="NHG132"/>
      <c r="NHH132"/>
      <c r="NHI132"/>
      <c r="NHJ132"/>
      <c r="NHK132"/>
      <c r="NHL132"/>
      <c r="NHM132"/>
      <c r="NHN132"/>
      <c r="NHO132"/>
      <c r="NHP132"/>
      <c r="NHQ132"/>
      <c r="NHR132"/>
      <c r="NHS132"/>
      <c r="NHT132"/>
      <c r="NHU132"/>
      <c r="NHV132"/>
      <c r="NHW132"/>
      <c r="NHX132"/>
      <c r="NHY132"/>
      <c r="NHZ132"/>
      <c r="NIA132"/>
      <c r="NIB132"/>
      <c r="NIC132"/>
      <c r="NID132"/>
      <c r="NIE132"/>
      <c r="NIF132"/>
      <c r="NIG132"/>
      <c r="NIH132"/>
      <c r="NII132"/>
      <c r="NIJ132"/>
      <c r="NIK132"/>
      <c r="NIL132"/>
      <c r="NIM132"/>
      <c r="NIN132"/>
      <c r="NIO132"/>
      <c r="NIP132"/>
      <c r="NIQ132"/>
      <c r="NIR132"/>
      <c r="NIS132"/>
      <c r="NIT132"/>
      <c r="NIU132"/>
      <c r="NIV132"/>
      <c r="NIW132"/>
      <c r="NIX132"/>
      <c r="NIY132"/>
      <c r="NIZ132"/>
      <c r="NJA132"/>
      <c r="NJB132"/>
      <c r="NJC132"/>
      <c r="NJD132"/>
      <c r="NJE132"/>
      <c r="NJF132"/>
      <c r="NJG132"/>
      <c r="NJH132"/>
      <c r="NJI132"/>
      <c r="NJJ132"/>
      <c r="NJK132"/>
      <c r="NJL132"/>
      <c r="NJM132"/>
      <c r="NJN132"/>
      <c r="NJO132"/>
      <c r="NJP132"/>
      <c r="NJQ132"/>
      <c r="NJR132"/>
      <c r="NJS132"/>
      <c r="NJT132"/>
      <c r="NJU132"/>
      <c r="NJV132"/>
      <c r="NJW132"/>
      <c r="NJX132"/>
      <c r="NJY132"/>
      <c r="NJZ132"/>
      <c r="NKA132"/>
      <c r="NKB132"/>
      <c r="NKC132"/>
      <c r="NKD132"/>
      <c r="NKE132"/>
      <c r="NKF132"/>
      <c r="NKG132"/>
      <c r="NKH132"/>
      <c r="NKI132"/>
      <c r="NKJ132"/>
      <c r="NKK132"/>
      <c r="NKL132"/>
      <c r="NKM132"/>
      <c r="NKN132"/>
      <c r="NKO132"/>
      <c r="NKP132"/>
      <c r="NKQ132"/>
      <c r="NKR132"/>
      <c r="NKS132"/>
      <c r="NKT132"/>
      <c r="NKU132"/>
      <c r="NKV132"/>
      <c r="NKW132"/>
      <c r="NKX132"/>
      <c r="NKY132"/>
      <c r="NKZ132"/>
      <c r="NLA132"/>
      <c r="NLB132"/>
      <c r="NLC132"/>
      <c r="NLD132"/>
      <c r="NLE132"/>
      <c r="NLF132"/>
      <c r="NLG132"/>
      <c r="NLH132"/>
      <c r="NLI132"/>
      <c r="NLJ132"/>
      <c r="NLK132"/>
      <c r="NLL132"/>
      <c r="NLM132"/>
      <c r="NLN132"/>
      <c r="NLO132"/>
      <c r="NLP132"/>
      <c r="NLQ132"/>
      <c r="NLR132"/>
      <c r="NLS132"/>
      <c r="NLT132"/>
      <c r="NLU132"/>
      <c r="NLV132"/>
      <c r="NLW132"/>
      <c r="NLX132"/>
      <c r="NLY132"/>
      <c r="NLZ132"/>
      <c r="NMA132"/>
      <c r="NMB132"/>
      <c r="NMC132"/>
      <c r="NMD132"/>
      <c r="NME132"/>
      <c r="NMF132"/>
      <c r="NMG132"/>
      <c r="NMH132"/>
      <c r="NMI132"/>
      <c r="NMJ132"/>
      <c r="NMK132"/>
      <c r="NML132"/>
      <c r="NMM132"/>
      <c r="NMN132"/>
      <c r="NMO132"/>
      <c r="NMP132"/>
      <c r="NMQ132"/>
      <c r="NMR132"/>
      <c r="NMS132"/>
      <c r="NMT132"/>
      <c r="NMU132"/>
      <c r="NMV132"/>
      <c r="NMW132"/>
      <c r="NMX132"/>
      <c r="NMY132"/>
      <c r="NMZ132"/>
      <c r="NNA132"/>
      <c r="NNB132"/>
      <c r="NNC132"/>
      <c r="NND132"/>
      <c r="NNE132"/>
      <c r="NNF132"/>
      <c r="NNG132"/>
      <c r="NNH132"/>
      <c r="NNI132"/>
      <c r="NNJ132"/>
      <c r="NNK132"/>
      <c r="NNL132"/>
      <c r="NNM132"/>
      <c r="NNN132"/>
      <c r="NNO132"/>
      <c r="NNP132"/>
      <c r="NNQ132"/>
      <c r="NNR132"/>
      <c r="NNS132"/>
      <c r="NNT132"/>
      <c r="NNU132"/>
      <c r="NNV132"/>
      <c r="NNW132"/>
      <c r="NNX132"/>
      <c r="NNY132"/>
      <c r="NNZ132"/>
      <c r="NOA132"/>
      <c r="NOB132"/>
      <c r="NOC132"/>
      <c r="NOD132"/>
      <c r="NOE132"/>
      <c r="NOF132"/>
      <c r="NOG132"/>
      <c r="NOH132"/>
      <c r="NOI132"/>
      <c r="NOJ132"/>
      <c r="NOK132"/>
      <c r="NOL132"/>
      <c r="NOM132"/>
      <c r="NON132"/>
      <c r="NOO132"/>
      <c r="NOP132"/>
      <c r="NOQ132"/>
      <c r="NOR132"/>
      <c r="NOS132"/>
      <c r="NOT132"/>
      <c r="NOU132"/>
      <c r="NOV132"/>
      <c r="NOW132"/>
      <c r="NOX132"/>
      <c r="NOY132"/>
      <c r="NOZ132"/>
      <c r="NPA132"/>
      <c r="NPB132"/>
      <c r="NPC132"/>
      <c r="NPD132"/>
      <c r="NPE132"/>
      <c r="NPF132"/>
      <c r="NPG132"/>
      <c r="NPH132"/>
      <c r="NPI132"/>
      <c r="NPJ132"/>
      <c r="NPK132"/>
      <c r="NPL132"/>
      <c r="NPM132"/>
      <c r="NPN132"/>
      <c r="NPO132"/>
      <c r="NPP132"/>
      <c r="NPQ132"/>
      <c r="NPR132"/>
      <c r="NPS132"/>
      <c r="NPT132"/>
      <c r="NPU132"/>
      <c r="NPV132"/>
      <c r="NPW132"/>
      <c r="NPX132"/>
      <c r="NPY132"/>
      <c r="NPZ132"/>
      <c r="NQA132"/>
      <c r="NQB132"/>
      <c r="NQC132"/>
      <c r="NQD132"/>
      <c r="NQE132"/>
      <c r="NQF132"/>
      <c r="NQG132"/>
      <c r="NQH132"/>
      <c r="NQI132"/>
      <c r="NQJ132"/>
      <c r="NQK132"/>
      <c r="NQL132"/>
      <c r="NQM132"/>
      <c r="NQN132"/>
      <c r="NQO132"/>
      <c r="NQP132"/>
      <c r="NQQ132"/>
      <c r="NQR132"/>
      <c r="NQS132"/>
      <c r="NQT132"/>
      <c r="NQU132"/>
      <c r="NQV132"/>
      <c r="NQW132"/>
      <c r="NQX132"/>
      <c r="NQY132"/>
      <c r="NQZ132"/>
      <c r="NRA132"/>
      <c r="NRB132"/>
      <c r="NRC132"/>
      <c r="NRD132"/>
      <c r="NRE132"/>
      <c r="NRF132"/>
      <c r="NRG132"/>
      <c r="NRH132"/>
      <c r="NRI132"/>
      <c r="NRJ132"/>
      <c r="NRK132"/>
      <c r="NRL132"/>
      <c r="NRM132"/>
      <c r="NRN132"/>
      <c r="NRO132"/>
      <c r="NRP132"/>
      <c r="NRQ132"/>
      <c r="NRR132"/>
      <c r="NRS132"/>
      <c r="NRT132"/>
      <c r="NRU132"/>
      <c r="NRV132"/>
      <c r="NRW132"/>
      <c r="NRX132"/>
      <c r="NRY132"/>
      <c r="NRZ132"/>
      <c r="NSA132"/>
      <c r="NSB132"/>
      <c r="NSC132"/>
      <c r="NSD132"/>
      <c r="NSE132"/>
      <c r="NSF132"/>
      <c r="NSG132"/>
      <c r="NSH132"/>
      <c r="NSI132"/>
      <c r="NSJ132"/>
      <c r="NSK132"/>
      <c r="NSL132"/>
      <c r="NSM132"/>
      <c r="NSN132"/>
      <c r="NSO132"/>
      <c r="NSP132"/>
      <c r="NSQ132"/>
      <c r="NSR132"/>
      <c r="NSS132"/>
      <c r="NST132"/>
      <c r="NSU132"/>
      <c r="NSV132"/>
      <c r="NSW132"/>
      <c r="NSX132"/>
      <c r="NSY132"/>
      <c r="NSZ132"/>
      <c r="NTA132"/>
      <c r="NTB132"/>
      <c r="NTC132"/>
      <c r="NTD132"/>
      <c r="NTE132"/>
      <c r="NTF132"/>
      <c r="NTG132"/>
      <c r="NTH132"/>
      <c r="NTI132"/>
      <c r="NTJ132"/>
      <c r="NTK132"/>
      <c r="NTL132"/>
      <c r="NTM132"/>
      <c r="NTN132"/>
      <c r="NTO132"/>
      <c r="NTP132"/>
      <c r="NTQ132"/>
      <c r="NTR132"/>
      <c r="NTS132"/>
      <c r="NTT132"/>
      <c r="NTU132"/>
      <c r="NTV132"/>
      <c r="NTW132"/>
      <c r="NTX132"/>
      <c r="NTY132"/>
      <c r="NTZ132"/>
      <c r="NUA132"/>
      <c r="NUB132"/>
      <c r="NUC132"/>
      <c r="NUD132"/>
      <c r="NUE132"/>
      <c r="NUF132"/>
      <c r="NUG132"/>
      <c r="NUH132"/>
      <c r="NUI132"/>
      <c r="NUJ132"/>
      <c r="NUK132"/>
      <c r="NUL132"/>
      <c r="NUM132"/>
      <c r="NUN132"/>
      <c r="NUO132"/>
      <c r="NUP132"/>
      <c r="NUQ132"/>
      <c r="NUR132"/>
      <c r="NUS132"/>
      <c r="NUT132"/>
      <c r="NUU132"/>
      <c r="NUV132"/>
      <c r="NUW132"/>
      <c r="NUX132"/>
      <c r="NUY132"/>
      <c r="NUZ132"/>
      <c r="NVA132"/>
      <c r="NVB132"/>
      <c r="NVC132"/>
      <c r="NVD132"/>
      <c r="NVE132"/>
      <c r="NVF132"/>
      <c r="NVG132"/>
      <c r="NVH132"/>
      <c r="NVI132"/>
      <c r="NVJ132"/>
      <c r="NVK132"/>
      <c r="NVL132"/>
      <c r="NVM132"/>
      <c r="NVN132"/>
      <c r="NVO132"/>
      <c r="NVP132"/>
      <c r="NVQ132"/>
      <c r="NVR132"/>
      <c r="NVS132"/>
      <c r="NVT132"/>
      <c r="NVU132"/>
      <c r="NVV132"/>
      <c r="NVW132"/>
      <c r="NVX132"/>
      <c r="NVY132"/>
      <c r="NVZ132"/>
      <c r="NWA132"/>
      <c r="NWB132"/>
      <c r="NWC132"/>
      <c r="NWD132"/>
      <c r="NWE132"/>
      <c r="NWF132"/>
      <c r="NWG132"/>
      <c r="NWH132"/>
      <c r="NWI132"/>
      <c r="NWJ132"/>
      <c r="NWK132"/>
      <c r="NWL132"/>
      <c r="NWM132"/>
      <c r="NWN132"/>
      <c r="NWO132"/>
      <c r="NWP132"/>
      <c r="NWQ132"/>
      <c r="NWR132"/>
      <c r="NWS132"/>
      <c r="NWT132"/>
      <c r="NWU132"/>
      <c r="NWV132"/>
      <c r="NWW132"/>
      <c r="NWX132"/>
      <c r="NWY132"/>
      <c r="NWZ132"/>
      <c r="NXA132"/>
      <c r="NXB132"/>
      <c r="NXC132"/>
      <c r="NXD132"/>
      <c r="NXE132"/>
      <c r="NXF132"/>
      <c r="NXG132"/>
      <c r="NXH132"/>
      <c r="NXI132"/>
      <c r="NXJ132"/>
      <c r="NXK132"/>
      <c r="NXL132"/>
      <c r="NXM132"/>
      <c r="NXN132"/>
      <c r="NXO132"/>
      <c r="NXP132"/>
      <c r="NXQ132"/>
      <c r="NXR132"/>
      <c r="NXS132"/>
      <c r="NXT132"/>
      <c r="NXU132"/>
      <c r="NXV132"/>
      <c r="NXW132"/>
      <c r="NXX132"/>
      <c r="NXY132"/>
      <c r="NXZ132"/>
      <c r="NYA132"/>
      <c r="NYB132"/>
      <c r="NYC132"/>
      <c r="NYD132"/>
      <c r="NYE132"/>
      <c r="NYF132"/>
      <c r="NYG132"/>
      <c r="NYH132"/>
      <c r="NYI132"/>
      <c r="NYJ132"/>
      <c r="NYK132"/>
      <c r="NYL132"/>
      <c r="NYM132"/>
      <c r="NYN132"/>
      <c r="NYO132"/>
      <c r="NYP132"/>
      <c r="NYQ132"/>
      <c r="NYR132"/>
      <c r="NYS132"/>
      <c r="NYT132"/>
      <c r="NYU132"/>
      <c r="NYV132"/>
      <c r="NYW132"/>
      <c r="NYX132"/>
      <c r="NYY132"/>
      <c r="NYZ132"/>
      <c r="NZA132"/>
      <c r="NZB132"/>
      <c r="NZC132"/>
      <c r="NZD132"/>
      <c r="NZE132"/>
      <c r="NZF132"/>
      <c r="NZG132"/>
      <c r="NZH132"/>
      <c r="NZI132"/>
      <c r="NZJ132"/>
      <c r="NZK132"/>
      <c r="NZL132"/>
      <c r="NZM132"/>
      <c r="NZN132"/>
      <c r="NZO132"/>
      <c r="NZP132"/>
      <c r="NZQ132"/>
      <c r="NZR132"/>
      <c r="NZS132"/>
      <c r="NZT132"/>
      <c r="NZU132"/>
      <c r="NZV132"/>
      <c r="NZW132"/>
      <c r="NZX132"/>
      <c r="NZY132"/>
      <c r="NZZ132"/>
      <c r="OAA132"/>
      <c r="OAB132"/>
      <c r="OAC132"/>
      <c r="OAD132"/>
      <c r="OAE132"/>
      <c r="OAF132"/>
      <c r="OAG132"/>
      <c r="OAH132"/>
      <c r="OAI132"/>
      <c r="OAJ132"/>
      <c r="OAK132"/>
      <c r="OAL132"/>
      <c r="OAM132"/>
      <c r="OAN132"/>
      <c r="OAO132"/>
      <c r="OAP132"/>
      <c r="OAQ132"/>
      <c r="OAR132"/>
      <c r="OAS132"/>
      <c r="OAT132"/>
      <c r="OAU132"/>
      <c r="OAV132"/>
      <c r="OAW132"/>
      <c r="OAX132"/>
      <c r="OAY132"/>
      <c r="OAZ132"/>
      <c r="OBA132"/>
      <c r="OBB132"/>
      <c r="OBC132"/>
      <c r="OBD132"/>
      <c r="OBE132"/>
      <c r="OBF132"/>
      <c r="OBG132"/>
      <c r="OBH132"/>
      <c r="OBI132"/>
      <c r="OBJ132"/>
      <c r="OBK132"/>
      <c r="OBL132"/>
      <c r="OBM132"/>
      <c r="OBN132"/>
      <c r="OBO132"/>
      <c r="OBP132"/>
      <c r="OBQ132"/>
      <c r="OBR132"/>
      <c r="OBS132"/>
      <c r="OBT132"/>
      <c r="OBU132"/>
      <c r="OBV132"/>
      <c r="OBW132"/>
      <c r="OBX132"/>
      <c r="OBY132"/>
      <c r="OBZ132"/>
      <c r="OCA132"/>
      <c r="OCB132"/>
      <c r="OCC132"/>
      <c r="OCD132"/>
      <c r="OCE132"/>
      <c r="OCF132"/>
      <c r="OCG132"/>
      <c r="OCH132"/>
      <c r="OCI132"/>
      <c r="OCJ132"/>
      <c r="OCK132"/>
      <c r="OCL132"/>
      <c r="OCM132"/>
      <c r="OCN132"/>
      <c r="OCO132"/>
      <c r="OCP132"/>
      <c r="OCQ132"/>
      <c r="OCR132"/>
      <c r="OCS132"/>
      <c r="OCT132"/>
      <c r="OCU132"/>
      <c r="OCV132"/>
      <c r="OCW132"/>
      <c r="OCX132"/>
      <c r="OCY132"/>
      <c r="OCZ132"/>
      <c r="ODA132"/>
      <c r="ODB132"/>
      <c r="ODC132"/>
      <c r="ODD132"/>
      <c r="ODE132"/>
      <c r="ODF132"/>
      <c r="ODG132"/>
      <c r="ODH132"/>
      <c r="ODI132"/>
      <c r="ODJ132"/>
      <c r="ODK132"/>
      <c r="ODL132"/>
      <c r="ODM132"/>
      <c r="ODN132"/>
      <c r="ODO132"/>
      <c r="ODP132"/>
      <c r="ODQ132"/>
      <c r="ODR132"/>
      <c r="ODS132"/>
      <c r="ODT132"/>
      <c r="ODU132"/>
      <c r="ODV132"/>
      <c r="ODW132"/>
      <c r="ODX132"/>
      <c r="ODY132"/>
      <c r="ODZ132"/>
      <c r="OEA132"/>
      <c r="OEB132"/>
      <c r="OEC132"/>
      <c r="OED132"/>
      <c r="OEE132"/>
      <c r="OEF132"/>
      <c r="OEG132"/>
      <c r="OEH132"/>
      <c r="OEI132"/>
      <c r="OEJ132"/>
      <c r="OEK132"/>
      <c r="OEL132"/>
      <c r="OEM132"/>
      <c r="OEN132"/>
      <c r="OEO132"/>
      <c r="OEP132"/>
      <c r="OEQ132"/>
      <c r="OER132"/>
      <c r="OES132"/>
      <c r="OET132"/>
      <c r="OEU132"/>
      <c r="OEV132"/>
      <c r="OEW132"/>
      <c r="OEX132"/>
      <c r="OEY132"/>
      <c r="OEZ132"/>
      <c r="OFA132"/>
      <c r="OFB132"/>
      <c r="OFC132"/>
      <c r="OFD132"/>
      <c r="OFE132"/>
      <c r="OFF132"/>
      <c r="OFG132"/>
      <c r="OFH132"/>
      <c r="OFI132"/>
      <c r="OFJ132"/>
      <c r="OFK132"/>
      <c r="OFL132"/>
      <c r="OFM132"/>
      <c r="OFN132"/>
      <c r="OFO132"/>
      <c r="OFP132"/>
      <c r="OFQ132"/>
      <c r="OFR132"/>
      <c r="OFS132"/>
      <c r="OFT132"/>
      <c r="OFU132"/>
      <c r="OFV132"/>
      <c r="OFW132"/>
      <c r="OFX132"/>
      <c r="OFY132"/>
      <c r="OFZ132"/>
      <c r="OGA132"/>
      <c r="OGB132"/>
      <c r="OGC132"/>
      <c r="OGD132"/>
      <c r="OGE132"/>
      <c r="OGF132"/>
      <c r="OGG132"/>
      <c r="OGH132"/>
      <c r="OGI132"/>
      <c r="OGJ132"/>
      <c r="OGK132"/>
      <c r="OGL132"/>
      <c r="OGM132"/>
      <c r="OGN132"/>
      <c r="OGO132"/>
      <c r="OGP132"/>
      <c r="OGQ132"/>
      <c r="OGR132"/>
      <c r="OGS132"/>
      <c r="OGT132"/>
      <c r="OGU132"/>
      <c r="OGV132"/>
      <c r="OGW132"/>
      <c r="OGX132"/>
      <c r="OGY132"/>
      <c r="OGZ132"/>
      <c r="OHA132"/>
      <c r="OHB132"/>
      <c r="OHC132"/>
      <c r="OHD132"/>
      <c r="OHE132"/>
      <c r="OHF132"/>
      <c r="OHG132"/>
      <c r="OHH132"/>
      <c r="OHI132"/>
      <c r="OHJ132"/>
      <c r="OHK132"/>
      <c r="OHL132"/>
      <c r="OHM132"/>
      <c r="OHN132"/>
      <c r="OHO132"/>
      <c r="OHP132"/>
      <c r="OHQ132"/>
      <c r="OHR132"/>
      <c r="OHS132"/>
      <c r="OHT132"/>
      <c r="OHU132"/>
      <c r="OHV132"/>
      <c r="OHW132"/>
      <c r="OHX132"/>
      <c r="OHY132"/>
      <c r="OHZ132"/>
      <c r="OIA132"/>
      <c r="OIB132"/>
      <c r="OIC132"/>
      <c r="OID132"/>
      <c r="OIE132"/>
      <c r="OIF132"/>
      <c r="OIG132"/>
      <c r="OIH132"/>
      <c r="OII132"/>
      <c r="OIJ132"/>
      <c r="OIK132"/>
      <c r="OIL132"/>
      <c r="OIM132"/>
      <c r="OIN132"/>
      <c r="OIO132"/>
      <c r="OIP132"/>
      <c r="OIQ132"/>
      <c r="OIR132"/>
      <c r="OIS132"/>
      <c r="OIT132"/>
      <c r="OIU132"/>
      <c r="OIV132"/>
      <c r="OIW132"/>
      <c r="OIX132"/>
      <c r="OIY132"/>
      <c r="OIZ132"/>
      <c r="OJA132"/>
      <c r="OJB132"/>
      <c r="OJC132"/>
      <c r="OJD132"/>
      <c r="OJE132"/>
      <c r="OJF132"/>
      <c r="OJG132"/>
      <c r="OJH132"/>
      <c r="OJI132"/>
      <c r="OJJ132"/>
      <c r="OJK132"/>
      <c r="OJL132"/>
      <c r="OJM132"/>
      <c r="OJN132"/>
      <c r="OJO132"/>
      <c r="OJP132"/>
      <c r="OJQ132"/>
      <c r="OJR132"/>
      <c r="OJS132"/>
      <c r="OJT132"/>
      <c r="OJU132"/>
      <c r="OJV132"/>
      <c r="OJW132"/>
      <c r="OJX132"/>
      <c r="OJY132"/>
      <c r="OJZ132"/>
      <c r="OKA132"/>
      <c r="OKB132"/>
      <c r="OKC132"/>
      <c r="OKD132"/>
      <c r="OKE132"/>
      <c r="OKF132"/>
      <c r="OKG132"/>
      <c r="OKH132"/>
      <c r="OKI132"/>
      <c r="OKJ132"/>
      <c r="OKK132"/>
      <c r="OKL132"/>
      <c r="OKM132"/>
      <c r="OKN132"/>
      <c r="OKO132"/>
      <c r="OKP132"/>
      <c r="OKQ132"/>
      <c r="OKR132"/>
      <c r="OKS132"/>
      <c r="OKT132"/>
      <c r="OKU132"/>
      <c r="OKV132"/>
      <c r="OKW132"/>
      <c r="OKX132"/>
      <c r="OKY132"/>
      <c r="OKZ132"/>
      <c r="OLA132"/>
      <c r="OLB132"/>
      <c r="OLC132"/>
      <c r="OLD132"/>
      <c r="OLE132"/>
      <c r="OLF132"/>
      <c r="OLG132"/>
      <c r="OLH132"/>
      <c r="OLI132"/>
      <c r="OLJ132"/>
      <c r="OLK132"/>
      <c r="OLL132"/>
      <c r="OLM132"/>
      <c r="OLN132"/>
      <c r="OLO132"/>
      <c r="OLP132"/>
      <c r="OLQ132"/>
      <c r="OLR132"/>
      <c r="OLS132"/>
      <c r="OLT132"/>
      <c r="OLU132"/>
      <c r="OLV132"/>
      <c r="OLW132"/>
      <c r="OLX132"/>
      <c r="OLY132"/>
      <c r="OLZ132"/>
      <c r="OMA132"/>
      <c r="OMB132"/>
      <c r="OMC132"/>
      <c r="OMD132"/>
      <c r="OME132"/>
      <c r="OMF132"/>
      <c r="OMG132"/>
      <c r="OMH132"/>
      <c r="OMI132"/>
      <c r="OMJ132"/>
      <c r="OMK132"/>
      <c r="OML132"/>
      <c r="OMM132"/>
      <c r="OMN132"/>
      <c r="OMO132"/>
      <c r="OMP132"/>
      <c r="OMQ132"/>
      <c r="OMR132"/>
      <c r="OMS132"/>
      <c r="OMT132"/>
      <c r="OMU132"/>
      <c r="OMV132"/>
      <c r="OMW132"/>
      <c r="OMX132"/>
      <c r="OMY132"/>
      <c r="OMZ132"/>
      <c r="ONA132"/>
      <c r="ONB132"/>
      <c r="ONC132"/>
      <c r="OND132"/>
      <c r="ONE132"/>
      <c r="ONF132"/>
      <c r="ONG132"/>
      <c r="ONH132"/>
      <c r="ONI132"/>
      <c r="ONJ132"/>
      <c r="ONK132"/>
      <c r="ONL132"/>
      <c r="ONM132"/>
      <c r="ONN132"/>
      <c r="ONO132"/>
      <c r="ONP132"/>
      <c r="ONQ132"/>
      <c r="ONR132"/>
      <c r="ONS132"/>
      <c r="ONT132"/>
      <c r="ONU132"/>
      <c r="ONV132"/>
      <c r="ONW132"/>
      <c r="ONX132"/>
      <c r="ONY132"/>
      <c r="ONZ132"/>
      <c r="OOA132"/>
      <c r="OOB132"/>
      <c r="OOC132"/>
      <c r="OOD132"/>
      <c r="OOE132"/>
      <c r="OOF132"/>
      <c r="OOG132"/>
      <c r="OOH132"/>
      <c r="OOI132"/>
      <c r="OOJ132"/>
      <c r="OOK132"/>
      <c r="OOL132"/>
      <c r="OOM132"/>
      <c r="OON132"/>
      <c r="OOO132"/>
      <c r="OOP132"/>
      <c r="OOQ132"/>
      <c r="OOR132"/>
      <c r="OOS132"/>
      <c r="OOT132"/>
      <c r="OOU132"/>
      <c r="OOV132"/>
      <c r="OOW132"/>
      <c r="OOX132"/>
      <c r="OOY132"/>
      <c r="OOZ132"/>
      <c r="OPA132"/>
      <c r="OPB132"/>
      <c r="OPC132"/>
      <c r="OPD132"/>
      <c r="OPE132"/>
      <c r="OPF132"/>
      <c r="OPG132"/>
      <c r="OPH132"/>
      <c r="OPI132"/>
      <c r="OPJ132"/>
      <c r="OPK132"/>
      <c r="OPL132"/>
      <c r="OPM132"/>
      <c r="OPN132"/>
      <c r="OPO132"/>
      <c r="OPP132"/>
      <c r="OPQ132"/>
      <c r="OPR132"/>
      <c r="OPS132"/>
      <c r="OPT132"/>
      <c r="OPU132"/>
      <c r="OPV132"/>
      <c r="OPW132"/>
      <c r="OPX132"/>
      <c r="OPY132"/>
      <c r="OPZ132"/>
      <c r="OQA132"/>
      <c r="OQB132"/>
      <c r="OQC132"/>
      <c r="OQD132"/>
      <c r="OQE132"/>
      <c r="OQF132"/>
      <c r="OQG132"/>
      <c r="OQH132"/>
      <c r="OQI132"/>
      <c r="OQJ132"/>
      <c r="OQK132"/>
      <c r="OQL132"/>
      <c r="OQM132"/>
      <c r="OQN132"/>
      <c r="OQO132"/>
      <c r="OQP132"/>
      <c r="OQQ132"/>
      <c r="OQR132"/>
      <c r="OQS132"/>
      <c r="OQT132"/>
      <c r="OQU132"/>
      <c r="OQV132"/>
      <c r="OQW132"/>
      <c r="OQX132"/>
      <c r="OQY132"/>
      <c r="OQZ132"/>
      <c r="ORA132"/>
      <c r="ORB132"/>
      <c r="ORC132"/>
      <c r="ORD132"/>
      <c r="ORE132"/>
      <c r="ORF132"/>
      <c r="ORG132"/>
      <c r="ORH132"/>
      <c r="ORI132"/>
      <c r="ORJ132"/>
      <c r="ORK132"/>
      <c r="ORL132"/>
      <c r="ORM132"/>
      <c r="ORN132"/>
      <c r="ORO132"/>
      <c r="ORP132"/>
      <c r="ORQ132"/>
      <c r="ORR132"/>
      <c r="ORS132"/>
      <c r="ORT132"/>
      <c r="ORU132"/>
      <c r="ORV132"/>
      <c r="ORW132"/>
      <c r="ORX132"/>
      <c r="ORY132"/>
      <c r="ORZ132"/>
      <c r="OSA132"/>
      <c r="OSB132"/>
      <c r="OSC132"/>
      <c r="OSD132"/>
      <c r="OSE132"/>
      <c r="OSF132"/>
      <c r="OSG132"/>
      <c r="OSH132"/>
      <c r="OSI132"/>
      <c r="OSJ132"/>
      <c r="OSK132"/>
      <c r="OSL132"/>
      <c r="OSM132"/>
      <c r="OSN132"/>
      <c r="OSO132"/>
      <c r="OSP132"/>
      <c r="OSQ132"/>
      <c r="OSR132"/>
      <c r="OSS132"/>
      <c r="OST132"/>
      <c r="OSU132"/>
      <c r="OSV132"/>
      <c r="OSW132"/>
      <c r="OSX132"/>
      <c r="OSY132"/>
      <c r="OSZ132"/>
      <c r="OTA132"/>
      <c r="OTB132"/>
      <c r="OTC132"/>
      <c r="OTD132"/>
      <c r="OTE132"/>
      <c r="OTF132"/>
      <c r="OTG132"/>
      <c r="OTH132"/>
      <c r="OTI132"/>
      <c r="OTJ132"/>
      <c r="OTK132"/>
      <c r="OTL132"/>
      <c r="OTM132"/>
      <c r="OTN132"/>
      <c r="OTO132"/>
      <c r="OTP132"/>
      <c r="OTQ132"/>
      <c r="OTR132"/>
      <c r="OTS132"/>
      <c r="OTT132"/>
      <c r="OTU132"/>
      <c r="OTV132"/>
      <c r="OTW132"/>
      <c r="OTX132"/>
      <c r="OTY132"/>
      <c r="OTZ132"/>
      <c r="OUA132"/>
      <c r="OUB132"/>
      <c r="OUC132"/>
      <c r="OUD132"/>
      <c r="OUE132"/>
      <c r="OUF132"/>
      <c r="OUG132"/>
      <c r="OUH132"/>
      <c r="OUI132"/>
      <c r="OUJ132"/>
      <c r="OUK132"/>
      <c r="OUL132"/>
      <c r="OUM132"/>
      <c r="OUN132"/>
      <c r="OUO132"/>
      <c r="OUP132"/>
      <c r="OUQ132"/>
      <c r="OUR132"/>
      <c r="OUS132"/>
      <c r="OUT132"/>
      <c r="OUU132"/>
      <c r="OUV132"/>
      <c r="OUW132"/>
      <c r="OUX132"/>
      <c r="OUY132"/>
      <c r="OUZ132"/>
      <c r="OVA132"/>
      <c r="OVB132"/>
      <c r="OVC132"/>
      <c r="OVD132"/>
      <c r="OVE132"/>
      <c r="OVF132"/>
      <c r="OVG132"/>
      <c r="OVH132"/>
      <c r="OVI132"/>
      <c r="OVJ132"/>
      <c r="OVK132"/>
      <c r="OVL132"/>
      <c r="OVM132"/>
      <c r="OVN132"/>
      <c r="OVO132"/>
      <c r="OVP132"/>
      <c r="OVQ132"/>
      <c r="OVR132"/>
      <c r="OVS132"/>
      <c r="OVT132"/>
      <c r="OVU132"/>
      <c r="OVV132"/>
      <c r="OVW132"/>
      <c r="OVX132"/>
      <c r="OVY132"/>
      <c r="OVZ132"/>
      <c r="OWA132"/>
      <c r="OWB132"/>
      <c r="OWC132"/>
      <c r="OWD132"/>
      <c r="OWE132"/>
      <c r="OWF132"/>
      <c r="OWG132"/>
      <c r="OWH132"/>
      <c r="OWI132"/>
      <c r="OWJ132"/>
      <c r="OWK132"/>
      <c r="OWL132"/>
      <c r="OWM132"/>
      <c r="OWN132"/>
      <c r="OWO132"/>
      <c r="OWP132"/>
      <c r="OWQ132"/>
      <c r="OWR132"/>
      <c r="OWS132"/>
      <c r="OWT132"/>
      <c r="OWU132"/>
      <c r="OWV132"/>
      <c r="OWW132"/>
      <c r="OWX132"/>
      <c r="OWY132"/>
      <c r="OWZ132"/>
      <c r="OXA132"/>
      <c r="OXB132"/>
      <c r="OXC132"/>
      <c r="OXD132"/>
      <c r="OXE132"/>
      <c r="OXF132"/>
      <c r="OXG132"/>
      <c r="OXH132"/>
      <c r="OXI132"/>
      <c r="OXJ132"/>
      <c r="OXK132"/>
      <c r="OXL132"/>
      <c r="OXM132"/>
      <c r="OXN132"/>
      <c r="OXO132"/>
      <c r="OXP132"/>
      <c r="OXQ132"/>
      <c r="OXR132"/>
      <c r="OXS132"/>
      <c r="OXT132"/>
      <c r="OXU132"/>
      <c r="OXV132"/>
      <c r="OXW132"/>
      <c r="OXX132"/>
      <c r="OXY132"/>
      <c r="OXZ132"/>
      <c r="OYA132"/>
      <c r="OYB132"/>
      <c r="OYC132"/>
      <c r="OYD132"/>
      <c r="OYE132"/>
      <c r="OYF132"/>
      <c r="OYG132"/>
      <c r="OYH132"/>
      <c r="OYI132"/>
      <c r="OYJ132"/>
      <c r="OYK132"/>
      <c r="OYL132"/>
      <c r="OYM132"/>
      <c r="OYN132"/>
      <c r="OYO132"/>
      <c r="OYP132"/>
      <c r="OYQ132"/>
      <c r="OYR132"/>
      <c r="OYS132"/>
      <c r="OYT132"/>
      <c r="OYU132"/>
      <c r="OYV132"/>
      <c r="OYW132"/>
      <c r="OYX132"/>
      <c r="OYY132"/>
      <c r="OYZ132"/>
      <c r="OZA132"/>
      <c r="OZB132"/>
      <c r="OZC132"/>
      <c r="OZD132"/>
      <c r="OZE132"/>
      <c r="OZF132"/>
      <c r="OZG132"/>
      <c r="OZH132"/>
      <c r="OZI132"/>
      <c r="OZJ132"/>
      <c r="OZK132"/>
      <c r="OZL132"/>
      <c r="OZM132"/>
      <c r="OZN132"/>
      <c r="OZO132"/>
      <c r="OZP132"/>
      <c r="OZQ132"/>
      <c r="OZR132"/>
      <c r="OZS132"/>
      <c r="OZT132"/>
      <c r="OZU132"/>
      <c r="OZV132"/>
      <c r="OZW132"/>
      <c r="OZX132"/>
      <c r="OZY132"/>
      <c r="OZZ132"/>
      <c r="PAA132"/>
      <c r="PAB132"/>
      <c r="PAC132"/>
      <c r="PAD132"/>
      <c r="PAE132"/>
      <c r="PAF132"/>
      <c r="PAG132"/>
      <c r="PAH132"/>
      <c r="PAI132"/>
      <c r="PAJ132"/>
      <c r="PAK132"/>
      <c r="PAL132"/>
      <c r="PAM132"/>
      <c r="PAN132"/>
      <c r="PAO132"/>
      <c r="PAP132"/>
      <c r="PAQ132"/>
      <c r="PAR132"/>
      <c r="PAS132"/>
      <c r="PAT132"/>
      <c r="PAU132"/>
      <c r="PAV132"/>
      <c r="PAW132"/>
      <c r="PAX132"/>
      <c r="PAY132"/>
      <c r="PAZ132"/>
      <c r="PBA132"/>
      <c r="PBB132"/>
      <c r="PBC132"/>
      <c r="PBD132"/>
      <c r="PBE132"/>
      <c r="PBF132"/>
      <c r="PBG132"/>
      <c r="PBH132"/>
      <c r="PBI132"/>
      <c r="PBJ132"/>
      <c r="PBK132"/>
      <c r="PBL132"/>
      <c r="PBM132"/>
      <c r="PBN132"/>
      <c r="PBO132"/>
      <c r="PBP132"/>
      <c r="PBQ132"/>
      <c r="PBR132"/>
      <c r="PBS132"/>
      <c r="PBT132"/>
      <c r="PBU132"/>
      <c r="PBV132"/>
      <c r="PBW132"/>
      <c r="PBX132"/>
      <c r="PBY132"/>
      <c r="PBZ132"/>
      <c r="PCA132"/>
      <c r="PCB132"/>
      <c r="PCC132"/>
      <c r="PCD132"/>
      <c r="PCE132"/>
      <c r="PCF132"/>
      <c r="PCG132"/>
      <c r="PCH132"/>
      <c r="PCI132"/>
      <c r="PCJ132"/>
      <c r="PCK132"/>
      <c r="PCL132"/>
      <c r="PCM132"/>
      <c r="PCN132"/>
      <c r="PCO132"/>
      <c r="PCP132"/>
      <c r="PCQ132"/>
      <c r="PCR132"/>
      <c r="PCS132"/>
      <c r="PCT132"/>
      <c r="PCU132"/>
      <c r="PCV132"/>
      <c r="PCW132"/>
      <c r="PCX132"/>
      <c r="PCY132"/>
      <c r="PCZ132"/>
      <c r="PDA132"/>
      <c r="PDB132"/>
      <c r="PDC132"/>
      <c r="PDD132"/>
      <c r="PDE132"/>
      <c r="PDF132"/>
      <c r="PDG132"/>
      <c r="PDH132"/>
      <c r="PDI132"/>
      <c r="PDJ132"/>
      <c r="PDK132"/>
      <c r="PDL132"/>
      <c r="PDM132"/>
      <c r="PDN132"/>
      <c r="PDO132"/>
      <c r="PDP132"/>
      <c r="PDQ132"/>
      <c r="PDR132"/>
      <c r="PDS132"/>
      <c r="PDT132"/>
      <c r="PDU132"/>
      <c r="PDV132"/>
      <c r="PDW132"/>
      <c r="PDX132"/>
      <c r="PDY132"/>
      <c r="PDZ132"/>
      <c r="PEA132"/>
      <c r="PEB132"/>
      <c r="PEC132"/>
      <c r="PED132"/>
      <c r="PEE132"/>
      <c r="PEF132"/>
      <c r="PEG132"/>
      <c r="PEH132"/>
      <c r="PEI132"/>
      <c r="PEJ132"/>
      <c r="PEK132"/>
      <c r="PEL132"/>
      <c r="PEM132"/>
      <c r="PEN132"/>
      <c r="PEO132"/>
      <c r="PEP132"/>
      <c r="PEQ132"/>
      <c r="PER132"/>
      <c r="PES132"/>
      <c r="PET132"/>
      <c r="PEU132"/>
      <c r="PEV132"/>
      <c r="PEW132"/>
      <c r="PEX132"/>
      <c r="PEY132"/>
      <c r="PEZ132"/>
      <c r="PFA132"/>
      <c r="PFB132"/>
      <c r="PFC132"/>
      <c r="PFD132"/>
      <c r="PFE132"/>
      <c r="PFF132"/>
      <c r="PFG132"/>
      <c r="PFH132"/>
      <c r="PFI132"/>
      <c r="PFJ132"/>
      <c r="PFK132"/>
      <c r="PFL132"/>
      <c r="PFM132"/>
      <c r="PFN132"/>
      <c r="PFO132"/>
      <c r="PFP132"/>
      <c r="PFQ132"/>
      <c r="PFR132"/>
      <c r="PFS132"/>
      <c r="PFT132"/>
      <c r="PFU132"/>
      <c r="PFV132"/>
      <c r="PFW132"/>
      <c r="PFX132"/>
      <c r="PFY132"/>
      <c r="PFZ132"/>
      <c r="PGA132"/>
      <c r="PGB132"/>
      <c r="PGC132"/>
      <c r="PGD132"/>
      <c r="PGE132"/>
      <c r="PGF132"/>
      <c r="PGG132"/>
      <c r="PGH132"/>
      <c r="PGI132"/>
      <c r="PGJ132"/>
      <c r="PGK132"/>
      <c r="PGL132"/>
      <c r="PGM132"/>
      <c r="PGN132"/>
      <c r="PGO132"/>
      <c r="PGP132"/>
      <c r="PGQ132"/>
      <c r="PGR132"/>
      <c r="PGS132"/>
      <c r="PGT132"/>
      <c r="PGU132"/>
      <c r="PGV132"/>
      <c r="PGW132"/>
      <c r="PGX132"/>
      <c r="PGY132"/>
      <c r="PGZ132"/>
      <c r="PHA132"/>
      <c r="PHB132"/>
      <c r="PHC132"/>
      <c r="PHD132"/>
      <c r="PHE132"/>
      <c r="PHF132"/>
      <c r="PHG132"/>
      <c r="PHH132"/>
      <c r="PHI132"/>
      <c r="PHJ132"/>
      <c r="PHK132"/>
      <c r="PHL132"/>
      <c r="PHM132"/>
      <c r="PHN132"/>
      <c r="PHO132"/>
      <c r="PHP132"/>
      <c r="PHQ132"/>
      <c r="PHR132"/>
      <c r="PHS132"/>
      <c r="PHT132"/>
      <c r="PHU132"/>
      <c r="PHV132"/>
      <c r="PHW132"/>
      <c r="PHX132"/>
      <c r="PHY132"/>
      <c r="PHZ132"/>
      <c r="PIA132"/>
      <c r="PIB132"/>
      <c r="PIC132"/>
      <c r="PID132"/>
      <c r="PIE132"/>
      <c r="PIF132"/>
      <c r="PIG132"/>
      <c r="PIH132"/>
      <c r="PII132"/>
      <c r="PIJ132"/>
      <c r="PIK132"/>
      <c r="PIL132"/>
      <c r="PIM132"/>
      <c r="PIN132"/>
      <c r="PIO132"/>
      <c r="PIP132"/>
      <c r="PIQ132"/>
      <c r="PIR132"/>
      <c r="PIS132"/>
      <c r="PIT132"/>
      <c r="PIU132"/>
      <c r="PIV132"/>
      <c r="PIW132"/>
      <c r="PIX132"/>
      <c r="PIY132"/>
      <c r="PIZ132"/>
      <c r="PJA132"/>
      <c r="PJB132"/>
      <c r="PJC132"/>
      <c r="PJD132"/>
      <c r="PJE132"/>
      <c r="PJF132"/>
      <c r="PJG132"/>
      <c r="PJH132"/>
      <c r="PJI132"/>
      <c r="PJJ132"/>
      <c r="PJK132"/>
      <c r="PJL132"/>
      <c r="PJM132"/>
      <c r="PJN132"/>
      <c r="PJO132"/>
      <c r="PJP132"/>
      <c r="PJQ132"/>
      <c r="PJR132"/>
      <c r="PJS132"/>
      <c r="PJT132"/>
      <c r="PJU132"/>
      <c r="PJV132"/>
      <c r="PJW132"/>
      <c r="PJX132"/>
      <c r="PJY132"/>
      <c r="PJZ132"/>
      <c r="PKA132"/>
      <c r="PKB132"/>
      <c r="PKC132"/>
      <c r="PKD132"/>
      <c r="PKE132"/>
      <c r="PKF132"/>
      <c r="PKG132"/>
      <c r="PKH132"/>
      <c r="PKI132"/>
      <c r="PKJ132"/>
      <c r="PKK132"/>
      <c r="PKL132"/>
      <c r="PKM132"/>
      <c r="PKN132"/>
      <c r="PKO132"/>
      <c r="PKP132"/>
      <c r="PKQ132"/>
      <c r="PKR132"/>
      <c r="PKS132"/>
      <c r="PKT132"/>
      <c r="PKU132"/>
      <c r="PKV132"/>
      <c r="PKW132"/>
      <c r="PKX132"/>
      <c r="PKY132"/>
      <c r="PKZ132"/>
      <c r="PLA132"/>
      <c r="PLB132"/>
      <c r="PLC132"/>
      <c r="PLD132"/>
      <c r="PLE132"/>
      <c r="PLF132"/>
      <c r="PLG132"/>
      <c r="PLH132"/>
      <c r="PLI132"/>
      <c r="PLJ132"/>
      <c r="PLK132"/>
      <c r="PLL132"/>
      <c r="PLM132"/>
      <c r="PLN132"/>
      <c r="PLO132"/>
      <c r="PLP132"/>
      <c r="PLQ132"/>
      <c r="PLR132"/>
      <c r="PLS132"/>
      <c r="PLT132"/>
      <c r="PLU132"/>
      <c r="PLV132"/>
      <c r="PLW132"/>
      <c r="PLX132"/>
      <c r="PLY132"/>
      <c r="PLZ132"/>
      <c r="PMA132"/>
      <c r="PMB132"/>
      <c r="PMC132"/>
      <c r="PMD132"/>
      <c r="PME132"/>
      <c r="PMF132"/>
      <c r="PMG132"/>
      <c r="PMH132"/>
      <c r="PMI132"/>
      <c r="PMJ132"/>
      <c r="PMK132"/>
      <c r="PML132"/>
      <c r="PMM132"/>
      <c r="PMN132"/>
      <c r="PMO132"/>
      <c r="PMP132"/>
      <c r="PMQ132"/>
      <c r="PMR132"/>
      <c r="PMS132"/>
      <c r="PMT132"/>
      <c r="PMU132"/>
      <c r="PMV132"/>
      <c r="PMW132"/>
      <c r="PMX132"/>
      <c r="PMY132"/>
      <c r="PMZ132"/>
      <c r="PNA132"/>
      <c r="PNB132"/>
      <c r="PNC132"/>
      <c r="PND132"/>
      <c r="PNE132"/>
      <c r="PNF132"/>
      <c r="PNG132"/>
      <c r="PNH132"/>
      <c r="PNI132"/>
      <c r="PNJ132"/>
      <c r="PNK132"/>
      <c r="PNL132"/>
      <c r="PNM132"/>
      <c r="PNN132"/>
      <c r="PNO132"/>
      <c r="PNP132"/>
      <c r="PNQ132"/>
      <c r="PNR132"/>
      <c r="PNS132"/>
      <c r="PNT132"/>
      <c r="PNU132"/>
      <c r="PNV132"/>
      <c r="PNW132"/>
      <c r="PNX132"/>
      <c r="PNY132"/>
      <c r="PNZ132"/>
      <c r="POA132"/>
      <c r="POB132"/>
      <c r="POC132"/>
      <c r="POD132"/>
      <c r="POE132"/>
      <c r="POF132"/>
      <c r="POG132"/>
      <c r="POH132"/>
      <c r="POI132"/>
      <c r="POJ132"/>
      <c r="POK132"/>
      <c r="POL132"/>
      <c r="POM132"/>
      <c r="PON132"/>
      <c r="POO132"/>
      <c r="POP132"/>
      <c r="POQ132"/>
      <c r="POR132"/>
      <c r="POS132"/>
      <c r="POT132"/>
      <c r="POU132"/>
      <c r="POV132"/>
      <c r="POW132"/>
      <c r="POX132"/>
      <c r="POY132"/>
      <c r="POZ132"/>
      <c r="PPA132"/>
      <c r="PPB132"/>
      <c r="PPC132"/>
      <c r="PPD132"/>
      <c r="PPE132"/>
      <c r="PPF132"/>
      <c r="PPG132"/>
      <c r="PPH132"/>
      <c r="PPI132"/>
      <c r="PPJ132"/>
      <c r="PPK132"/>
      <c r="PPL132"/>
      <c r="PPM132"/>
      <c r="PPN132"/>
      <c r="PPO132"/>
      <c r="PPP132"/>
      <c r="PPQ132"/>
      <c r="PPR132"/>
      <c r="PPS132"/>
      <c r="PPT132"/>
      <c r="PPU132"/>
      <c r="PPV132"/>
      <c r="PPW132"/>
      <c r="PPX132"/>
      <c r="PPY132"/>
      <c r="PPZ132"/>
      <c r="PQA132"/>
      <c r="PQB132"/>
      <c r="PQC132"/>
      <c r="PQD132"/>
      <c r="PQE132"/>
      <c r="PQF132"/>
      <c r="PQG132"/>
      <c r="PQH132"/>
      <c r="PQI132"/>
      <c r="PQJ132"/>
      <c r="PQK132"/>
      <c r="PQL132"/>
      <c r="PQM132"/>
      <c r="PQN132"/>
      <c r="PQO132"/>
      <c r="PQP132"/>
      <c r="PQQ132"/>
      <c r="PQR132"/>
      <c r="PQS132"/>
      <c r="PQT132"/>
      <c r="PQU132"/>
      <c r="PQV132"/>
      <c r="PQW132"/>
      <c r="PQX132"/>
      <c r="PQY132"/>
      <c r="PQZ132"/>
      <c r="PRA132"/>
      <c r="PRB132"/>
      <c r="PRC132"/>
      <c r="PRD132"/>
      <c r="PRE132"/>
      <c r="PRF132"/>
      <c r="PRG132"/>
      <c r="PRH132"/>
      <c r="PRI132"/>
      <c r="PRJ132"/>
      <c r="PRK132"/>
      <c r="PRL132"/>
      <c r="PRM132"/>
      <c r="PRN132"/>
      <c r="PRO132"/>
      <c r="PRP132"/>
      <c r="PRQ132"/>
      <c r="PRR132"/>
      <c r="PRS132"/>
      <c r="PRT132"/>
      <c r="PRU132"/>
      <c r="PRV132"/>
      <c r="PRW132"/>
      <c r="PRX132"/>
      <c r="PRY132"/>
      <c r="PRZ132"/>
      <c r="PSA132"/>
      <c r="PSB132"/>
      <c r="PSC132"/>
      <c r="PSD132"/>
      <c r="PSE132"/>
      <c r="PSF132"/>
      <c r="PSG132"/>
      <c r="PSH132"/>
      <c r="PSI132"/>
      <c r="PSJ132"/>
      <c r="PSK132"/>
      <c r="PSL132"/>
      <c r="PSM132"/>
      <c r="PSN132"/>
      <c r="PSO132"/>
      <c r="PSP132"/>
      <c r="PSQ132"/>
      <c r="PSR132"/>
      <c r="PSS132"/>
      <c r="PST132"/>
      <c r="PSU132"/>
      <c r="PSV132"/>
      <c r="PSW132"/>
      <c r="PSX132"/>
      <c r="PSY132"/>
      <c r="PSZ132"/>
      <c r="PTA132"/>
      <c r="PTB132"/>
      <c r="PTC132"/>
      <c r="PTD132"/>
      <c r="PTE132"/>
      <c r="PTF132"/>
      <c r="PTG132"/>
      <c r="PTH132"/>
      <c r="PTI132"/>
      <c r="PTJ132"/>
      <c r="PTK132"/>
      <c r="PTL132"/>
      <c r="PTM132"/>
      <c r="PTN132"/>
      <c r="PTO132"/>
      <c r="PTP132"/>
      <c r="PTQ132"/>
      <c r="PTR132"/>
      <c r="PTS132"/>
      <c r="PTT132"/>
      <c r="PTU132"/>
      <c r="PTV132"/>
      <c r="PTW132"/>
      <c r="PTX132"/>
      <c r="PTY132"/>
      <c r="PTZ132"/>
      <c r="PUA132"/>
      <c r="PUB132"/>
      <c r="PUC132"/>
      <c r="PUD132"/>
      <c r="PUE132"/>
      <c r="PUF132"/>
      <c r="PUG132"/>
      <c r="PUH132"/>
      <c r="PUI132"/>
      <c r="PUJ132"/>
      <c r="PUK132"/>
      <c r="PUL132"/>
      <c r="PUM132"/>
      <c r="PUN132"/>
      <c r="PUO132"/>
      <c r="PUP132"/>
      <c r="PUQ132"/>
      <c r="PUR132"/>
      <c r="PUS132"/>
      <c r="PUT132"/>
      <c r="PUU132"/>
      <c r="PUV132"/>
      <c r="PUW132"/>
      <c r="PUX132"/>
      <c r="PUY132"/>
      <c r="PUZ132"/>
      <c r="PVA132"/>
      <c r="PVB132"/>
      <c r="PVC132"/>
      <c r="PVD132"/>
      <c r="PVE132"/>
      <c r="PVF132"/>
      <c r="PVG132"/>
      <c r="PVH132"/>
      <c r="PVI132"/>
      <c r="PVJ132"/>
      <c r="PVK132"/>
      <c r="PVL132"/>
      <c r="PVM132"/>
      <c r="PVN132"/>
      <c r="PVO132"/>
      <c r="PVP132"/>
      <c r="PVQ132"/>
      <c r="PVR132"/>
      <c r="PVS132"/>
      <c r="PVT132"/>
      <c r="PVU132"/>
      <c r="PVV132"/>
      <c r="PVW132"/>
      <c r="PVX132"/>
      <c r="PVY132"/>
      <c r="PVZ132"/>
      <c r="PWA132"/>
      <c r="PWB132"/>
      <c r="PWC132"/>
      <c r="PWD132"/>
      <c r="PWE132"/>
      <c r="PWF132"/>
      <c r="PWG132"/>
      <c r="PWH132"/>
      <c r="PWI132"/>
      <c r="PWJ132"/>
      <c r="PWK132"/>
      <c r="PWL132"/>
      <c r="PWM132"/>
      <c r="PWN132"/>
      <c r="PWO132"/>
      <c r="PWP132"/>
      <c r="PWQ132"/>
      <c r="PWR132"/>
      <c r="PWS132"/>
      <c r="PWT132"/>
      <c r="PWU132"/>
      <c r="PWV132"/>
      <c r="PWW132"/>
      <c r="PWX132"/>
      <c r="PWY132"/>
      <c r="PWZ132"/>
      <c r="PXA132"/>
      <c r="PXB132"/>
      <c r="PXC132"/>
      <c r="PXD132"/>
      <c r="PXE132"/>
      <c r="PXF132"/>
      <c r="PXG132"/>
      <c r="PXH132"/>
      <c r="PXI132"/>
      <c r="PXJ132"/>
      <c r="PXK132"/>
      <c r="PXL132"/>
      <c r="PXM132"/>
      <c r="PXN132"/>
      <c r="PXO132"/>
      <c r="PXP132"/>
      <c r="PXQ132"/>
      <c r="PXR132"/>
      <c r="PXS132"/>
      <c r="PXT132"/>
      <c r="PXU132"/>
      <c r="PXV132"/>
      <c r="PXW132"/>
      <c r="PXX132"/>
      <c r="PXY132"/>
      <c r="PXZ132"/>
      <c r="PYA132"/>
      <c r="PYB132"/>
      <c r="PYC132"/>
      <c r="PYD132"/>
      <c r="PYE132"/>
      <c r="PYF132"/>
      <c r="PYG132"/>
      <c r="PYH132"/>
      <c r="PYI132"/>
      <c r="PYJ132"/>
      <c r="PYK132"/>
      <c r="PYL132"/>
      <c r="PYM132"/>
      <c r="PYN132"/>
      <c r="PYO132"/>
      <c r="PYP132"/>
      <c r="PYQ132"/>
      <c r="PYR132"/>
      <c r="PYS132"/>
      <c r="PYT132"/>
      <c r="PYU132"/>
      <c r="PYV132"/>
      <c r="PYW132"/>
      <c r="PYX132"/>
      <c r="PYY132"/>
      <c r="PYZ132"/>
      <c r="PZA132"/>
      <c r="PZB132"/>
      <c r="PZC132"/>
      <c r="PZD132"/>
      <c r="PZE132"/>
      <c r="PZF132"/>
      <c r="PZG132"/>
      <c r="PZH132"/>
      <c r="PZI132"/>
      <c r="PZJ132"/>
      <c r="PZK132"/>
      <c r="PZL132"/>
      <c r="PZM132"/>
      <c r="PZN132"/>
      <c r="PZO132"/>
      <c r="PZP132"/>
      <c r="PZQ132"/>
      <c r="PZR132"/>
      <c r="PZS132"/>
      <c r="PZT132"/>
      <c r="PZU132"/>
      <c r="PZV132"/>
      <c r="PZW132"/>
      <c r="PZX132"/>
      <c r="PZY132"/>
      <c r="PZZ132"/>
      <c r="QAA132"/>
      <c r="QAB132"/>
      <c r="QAC132"/>
      <c r="QAD132"/>
      <c r="QAE132"/>
      <c r="QAF132"/>
      <c r="QAG132"/>
      <c r="QAH132"/>
      <c r="QAI132"/>
      <c r="QAJ132"/>
      <c r="QAK132"/>
      <c r="QAL132"/>
      <c r="QAM132"/>
      <c r="QAN132"/>
      <c r="QAO132"/>
      <c r="QAP132"/>
      <c r="QAQ132"/>
      <c r="QAR132"/>
      <c r="QAS132"/>
      <c r="QAT132"/>
      <c r="QAU132"/>
      <c r="QAV132"/>
      <c r="QAW132"/>
      <c r="QAX132"/>
      <c r="QAY132"/>
      <c r="QAZ132"/>
      <c r="QBA132"/>
      <c r="QBB132"/>
      <c r="QBC132"/>
      <c r="QBD132"/>
      <c r="QBE132"/>
      <c r="QBF132"/>
      <c r="QBG132"/>
      <c r="QBH132"/>
      <c r="QBI132"/>
      <c r="QBJ132"/>
      <c r="QBK132"/>
      <c r="QBL132"/>
      <c r="QBM132"/>
      <c r="QBN132"/>
      <c r="QBO132"/>
      <c r="QBP132"/>
      <c r="QBQ132"/>
      <c r="QBR132"/>
      <c r="QBS132"/>
      <c r="QBT132"/>
      <c r="QBU132"/>
      <c r="QBV132"/>
      <c r="QBW132"/>
      <c r="QBX132"/>
      <c r="QBY132"/>
      <c r="QBZ132"/>
      <c r="QCA132"/>
      <c r="QCB132"/>
      <c r="QCC132"/>
      <c r="QCD132"/>
      <c r="QCE132"/>
      <c r="QCF132"/>
      <c r="QCG132"/>
      <c r="QCH132"/>
      <c r="QCI132"/>
      <c r="QCJ132"/>
      <c r="QCK132"/>
      <c r="QCL132"/>
      <c r="QCM132"/>
      <c r="QCN132"/>
      <c r="QCO132"/>
      <c r="QCP132"/>
      <c r="QCQ132"/>
      <c r="QCR132"/>
      <c r="QCS132"/>
      <c r="QCT132"/>
      <c r="QCU132"/>
      <c r="QCV132"/>
      <c r="QCW132"/>
      <c r="QCX132"/>
      <c r="QCY132"/>
      <c r="QCZ132"/>
      <c r="QDA132"/>
      <c r="QDB132"/>
      <c r="QDC132"/>
      <c r="QDD132"/>
      <c r="QDE132"/>
      <c r="QDF132"/>
      <c r="QDG132"/>
      <c r="QDH132"/>
      <c r="QDI132"/>
      <c r="QDJ132"/>
      <c r="QDK132"/>
      <c r="QDL132"/>
      <c r="QDM132"/>
      <c r="QDN132"/>
      <c r="QDO132"/>
      <c r="QDP132"/>
      <c r="QDQ132"/>
      <c r="QDR132"/>
      <c r="QDS132"/>
      <c r="QDT132"/>
      <c r="QDU132"/>
      <c r="QDV132"/>
      <c r="QDW132"/>
      <c r="QDX132"/>
      <c r="QDY132"/>
      <c r="QDZ132"/>
      <c r="QEA132"/>
      <c r="QEB132"/>
      <c r="QEC132"/>
      <c r="QED132"/>
      <c r="QEE132"/>
      <c r="QEF132"/>
      <c r="QEG132"/>
      <c r="QEH132"/>
      <c r="QEI132"/>
      <c r="QEJ132"/>
      <c r="QEK132"/>
      <c r="QEL132"/>
      <c r="QEM132"/>
      <c r="QEN132"/>
      <c r="QEO132"/>
      <c r="QEP132"/>
      <c r="QEQ132"/>
      <c r="QER132"/>
      <c r="QES132"/>
      <c r="QET132"/>
      <c r="QEU132"/>
      <c r="QEV132"/>
      <c r="QEW132"/>
      <c r="QEX132"/>
      <c r="QEY132"/>
      <c r="QEZ132"/>
      <c r="QFA132"/>
      <c r="QFB132"/>
      <c r="QFC132"/>
      <c r="QFD132"/>
      <c r="QFE132"/>
      <c r="QFF132"/>
      <c r="QFG132"/>
      <c r="QFH132"/>
      <c r="QFI132"/>
      <c r="QFJ132"/>
      <c r="QFK132"/>
      <c r="QFL132"/>
      <c r="QFM132"/>
      <c r="QFN132"/>
      <c r="QFO132"/>
      <c r="QFP132"/>
      <c r="QFQ132"/>
      <c r="QFR132"/>
      <c r="QFS132"/>
      <c r="QFT132"/>
      <c r="QFU132"/>
      <c r="QFV132"/>
      <c r="QFW132"/>
      <c r="QFX132"/>
      <c r="QFY132"/>
      <c r="QFZ132"/>
      <c r="QGA132"/>
      <c r="QGB132"/>
      <c r="QGC132"/>
      <c r="QGD132"/>
      <c r="QGE132"/>
      <c r="QGF132"/>
      <c r="QGG132"/>
      <c r="QGH132"/>
      <c r="QGI132"/>
      <c r="QGJ132"/>
      <c r="QGK132"/>
      <c r="QGL132"/>
      <c r="QGM132"/>
      <c r="QGN132"/>
      <c r="QGO132"/>
      <c r="QGP132"/>
      <c r="QGQ132"/>
      <c r="QGR132"/>
      <c r="QGS132"/>
      <c r="QGT132"/>
      <c r="QGU132"/>
      <c r="QGV132"/>
      <c r="QGW132"/>
      <c r="QGX132"/>
      <c r="QGY132"/>
      <c r="QGZ132"/>
      <c r="QHA132"/>
      <c r="QHB132"/>
      <c r="QHC132"/>
      <c r="QHD132"/>
      <c r="QHE132"/>
      <c r="QHF132"/>
      <c r="QHG132"/>
      <c r="QHH132"/>
      <c r="QHI132"/>
      <c r="QHJ132"/>
      <c r="QHK132"/>
      <c r="QHL132"/>
      <c r="QHM132"/>
      <c r="QHN132"/>
      <c r="QHO132"/>
      <c r="QHP132"/>
      <c r="QHQ132"/>
      <c r="QHR132"/>
      <c r="QHS132"/>
      <c r="QHT132"/>
      <c r="QHU132"/>
      <c r="QHV132"/>
      <c r="QHW132"/>
      <c r="QHX132"/>
      <c r="QHY132"/>
      <c r="QHZ132"/>
      <c r="QIA132"/>
      <c r="QIB132"/>
      <c r="QIC132"/>
      <c r="QID132"/>
      <c r="QIE132"/>
      <c r="QIF132"/>
      <c r="QIG132"/>
      <c r="QIH132"/>
      <c r="QII132"/>
      <c r="QIJ132"/>
      <c r="QIK132"/>
      <c r="QIL132"/>
      <c r="QIM132"/>
      <c r="QIN132"/>
      <c r="QIO132"/>
      <c r="QIP132"/>
      <c r="QIQ132"/>
      <c r="QIR132"/>
      <c r="QIS132"/>
      <c r="QIT132"/>
      <c r="QIU132"/>
      <c r="QIV132"/>
      <c r="QIW132"/>
      <c r="QIX132"/>
      <c r="QIY132"/>
      <c r="QIZ132"/>
      <c r="QJA132"/>
      <c r="QJB132"/>
      <c r="QJC132"/>
      <c r="QJD132"/>
      <c r="QJE132"/>
      <c r="QJF132"/>
      <c r="QJG132"/>
      <c r="QJH132"/>
      <c r="QJI132"/>
      <c r="QJJ132"/>
      <c r="QJK132"/>
      <c r="QJL132"/>
      <c r="QJM132"/>
      <c r="QJN132"/>
      <c r="QJO132"/>
      <c r="QJP132"/>
      <c r="QJQ132"/>
      <c r="QJR132"/>
      <c r="QJS132"/>
      <c r="QJT132"/>
      <c r="QJU132"/>
      <c r="QJV132"/>
      <c r="QJW132"/>
      <c r="QJX132"/>
      <c r="QJY132"/>
      <c r="QJZ132"/>
      <c r="QKA132"/>
      <c r="QKB132"/>
      <c r="QKC132"/>
      <c r="QKD132"/>
      <c r="QKE132"/>
      <c r="QKF132"/>
      <c r="QKG132"/>
      <c r="QKH132"/>
      <c r="QKI132"/>
      <c r="QKJ132"/>
      <c r="QKK132"/>
      <c r="QKL132"/>
      <c r="QKM132"/>
      <c r="QKN132"/>
      <c r="QKO132"/>
      <c r="QKP132"/>
      <c r="QKQ132"/>
      <c r="QKR132"/>
      <c r="QKS132"/>
      <c r="QKT132"/>
      <c r="QKU132"/>
      <c r="QKV132"/>
      <c r="QKW132"/>
      <c r="QKX132"/>
      <c r="QKY132"/>
      <c r="QKZ132"/>
      <c r="QLA132"/>
      <c r="QLB132"/>
      <c r="QLC132"/>
      <c r="QLD132"/>
      <c r="QLE132"/>
      <c r="QLF132"/>
      <c r="QLG132"/>
      <c r="QLH132"/>
      <c r="QLI132"/>
      <c r="QLJ132"/>
      <c r="QLK132"/>
      <c r="QLL132"/>
      <c r="QLM132"/>
      <c r="QLN132"/>
      <c r="QLO132"/>
      <c r="QLP132"/>
      <c r="QLQ132"/>
      <c r="QLR132"/>
      <c r="QLS132"/>
      <c r="QLT132"/>
      <c r="QLU132"/>
      <c r="QLV132"/>
      <c r="QLW132"/>
      <c r="QLX132"/>
      <c r="QLY132"/>
      <c r="QLZ132"/>
      <c r="QMA132"/>
      <c r="QMB132"/>
      <c r="QMC132"/>
      <c r="QMD132"/>
      <c r="QME132"/>
      <c r="QMF132"/>
      <c r="QMG132"/>
      <c r="QMH132"/>
      <c r="QMI132"/>
      <c r="QMJ132"/>
      <c r="QMK132"/>
      <c r="QML132"/>
      <c r="QMM132"/>
      <c r="QMN132"/>
      <c r="QMO132"/>
      <c r="QMP132"/>
      <c r="QMQ132"/>
      <c r="QMR132"/>
      <c r="QMS132"/>
      <c r="QMT132"/>
      <c r="QMU132"/>
      <c r="QMV132"/>
      <c r="QMW132"/>
      <c r="QMX132"/>
      <c r="QMY132"/>
      <c r="QMZ132"/>
      <c r="QNA132"/>
      <c r="QNB132"/>
      <c r="QNC132"/>
      <c r="QND132"/>
      <c r="QNE132"/>
      <c r="QNF132"/>
      <c r="QNG132"/>
      <c r="QNH132"/>
      <c r="QNI132"/>
      <c r="QNJ132"/>
      <c r="QNK132"/>
      <c r="QNL132"/>
      <c r="QNM132"/>
      <c r="QNN132"/>
      <c r="QNO132"/>
      <c r="QNP132"/>
      <c r="QNQ132"/>
      <c r="QNR132"/>
      <c r="QNS132"/>
      <c r="QNT132"/>
      <c r="QNU132"/>
      <c r="QNV132"/>
      <c r="QNW132"/>
      <c r="QNX132"/>
      <c r="QNY132"/>
      <c r="QNZ132"/>
      <c r="QOA132"/>
      <c r="QOB132"/>
      <c r="QOC132"/>
      <c r="QOD132"/>
      <c r="QOE132"/>
      <c r="QOF132"/>
      <c r="QOG132"/>
      <c r="QOH132"/>
      <c r="QOI132"/>
      <c r="QOJ132"/>
      <c r="QOK132"/>
      <c r="QOL132"/>
      <c r="QOM132"/>
      <c r="QON132"/>
      <c r="QOO132"/>
      <c r="QOP132"/>
      <c r="QOQ132"/>
      <c r="QOR132"/>
      <c r="QOS132"/>
      <c r="QOT132"/>
      <c r="QOU132"/>
      <c r="QOV132"/>
      <c r="QOW132"/>
      <c r="QOX132"/>
      <c r="QOY132"/>
      <c r="QOZ132"/>
      <c r="QPA132"/>
      <c r="QPB132"/>
      <c r="QPC132"/>
      <c r="QPD132"/>
      <c r="QPE132"/>
      <c r="QPF132"/>
      <c r="QPG132"/>
      <c r="QPH132"/>
      <c r="QPI132"/>
      <c r="QPJ132"/>
      <c r="QPK132"/>
      <c r="QPL132"/>
      <c r="QPM132"/>
      <c r="QPN132"/>
      <c r="QPO132"/>
      <c r="QPP132"/>
      <c r="QPQ132"/>
      <c r="QPR132"/>
      <c r="QPS132"/>
      <c r="QPT132"/>
      <c r="QPU132"/>
      <c r="QPV132"/>
      <c r="QPW132"/>
      <c r="QPX132"/>
      <c r="QPY132"/>
      <c r="QPZ132"/>
      <c r="QQA132"/>
      <c r="QQB132"/>
      <c r="QQC132"/>
      <c r="QQD132"/>
      <c r="QQE132"/>
      <c r="QQF132"/>
      <c r="QQG132"/>
      <c r="QQH132"/>
      <c r="QQI132"/>
      <c r="QQJ132"/>
      <c r="QQK132"/>
      <c r="QQL132"/>
      <c r="QQM132"/>
      <c r="QQN132"/>
      <c r="QQO132"/>
      <c r="QQP132"/>
      <c r="QQQ132"/>
      <c r="QQR132"/>
      <c r="QQS132"/>
      <c r="QQT132"/>
      <c r="QQU132"/>
      <c r="QQV132"/>
      <c r="QQW132"/>
      <c r="QQX132"/>
      <c r="QQY132"/>
      <c r="QQZ132"/>
      <c r="QRA132"/>
      <c r="QRB132"/>
      <c r="QRC132"/>
      <c r="QRD132"/>
      <c r="QRE132"/>
      <c r="QRF132"/>
      <c r="QRG132"/>
      <c r="QRH132"/>
      <c r="QRI132"/>
      <c r="QRJ132"/>
      <c r="QRK132"/>
      <c r="QRL132"/>
      <c r="QRM132"/>
      <c r="QRN132"/>
      <c r="QRO132"/>
      <c r="QRP132"/>
      <c r="QRQ132"/>
      <c r="QRR132"/>
      <c r="QRS132"/>
      <c r="QRT132"/>
      <c r="QRU132"/>
      <c r="QRV132"/>
      <c r="QRW132"/>
      <c r="QRX132"/>
      <c r="QRY132"/>
      <c r="QRZ132"/>
      <c r="QSA132"/>
      <c r="QSB132"/>
      <c r="QSC132"/>
      <c r="QSD132"/>
      <c r="QSE132"/>
      <c r="QSF132"/>
      <c r="QSG132"/>
      <c r="QSH132"/>
      <c r="QSI132"/>
      <c r="QSJ132"/>
      <c r="QSK132"/>
      <c r="QSL132"/>
      <c r="QSM132"/>
      <c r="QSN132"/>
      <c r="QSO132"/>
      <c r="QSP132"/>
      <c r="QSQ132"/>
      <c r="QSR132"/>
      <c r="QSS132"/>
      <c r="QST132"/>
      <c r="QSU132"/>
      <c r="QSV132"/>
      <c r="QSW132"/>
      <c r="QSX132"/>
      <c r="QSY132"/>
      <c r="QSZ132"/>
      <c r="QTA132"/>
      <c r="QTB132"/>
      <c r="QTC132"/>
      <c r="QTD132"/>
      <c r="QTE132"/>
      <c r="QTF132"/>
      <c r="QTG132"/>
      <c r="QTH132"/>
      <c r="QTI132"/>
      <c r="QTJ132"/>
      <c r="QTK132"/>
      <c r="QTL132"/>
      <c r="QTM132"/>
      <c r="QTN132"/>
      <c r="QTO132"/>
      <c r="QTP132"/>
      <c r="QTQ132"/>
      <c r="QTR132"/>
      <c r="QTS132"/>
      <c r="QTT132"/>
      <c r="QTU132"/>
      <c r="QTV132"/>
      <c r="QTW132"/>
      <c r="QTX132"/>
      <c r="QTY132"/>
      <c r="QTZ132"/>
      <c r="QUA132"/>
      <c r="QUB132"/>
      <c r="QUC132"/>
      <c r="QUD132"/>
      <c r="QUE132"/>
      <c r="QUF132"/>
      <c r="QUG132"/>
      <c r="QUH132"/>
      <c r="QUI132"/>
      <c r="QUJ132"/>
      <c r="QUK132"/>
      <c r="QUL132"/>
      <c r="QUM132"/>
      <c r="QUN132"/>
      <c r="QUO132"/>
      <c r="QUP132"/>
      <c r="QUQ132"/>
      <c r="QUR132"/>
      <c r="QUS132"/>
      <c r="QUT132"/>
      <c r="QUU132"/>
      <c r="QUV132"/>
      <c r="QUW132"/>
      <c r="QUX132"/>
      <c r="QUY132"/>
      <c r="QUZ132"/>
      <c r="QVA132"/>
      <c r="QVB132"/>
      <c r="QVC132"/>
      <c r="QVD132"/>
      <c r="QVE132"/>
      <c r="QVF132"/>
      <c r="QVG132"/>
      <c r="QVH132"/>
      <c r="QVI132"/>
      <c r="QVJ132"/>
      <c r="QVK132"/>
      <c r="QVL132"/>
      <c r="QVM132"/>
      <c r="QVN132"/>
      <c r="QVO132"/>
      <c r="QVP132"/>
      <c r="QVQ132"/>
      <c r="QVR132"/>
      <c r="QVS132"/>
      <c r="QVT132"/>
      <c r="QVU132"/>
      <c r="QVV132"/>
      <c r="QVW132"/>
      <c r="QVX132"/>
      <c r="QVY132"/>
      <c r="QVZ132"/>
      <c r="QWA132"/>
      <c r="QWB132"/>
      <c r="QWC132"/>
      <c r="QWD132"/>
      <c r="QWE132"/>
      <c r="QWF132"/>
      <c r="QWG132"/>
      <c r="QWH132"/>
      <c r="QWI132"/>
      <c r="QWJ132"/>
      <c r="QWK132"/>
      <c r="QWL132"/>
      <c r="QWM132"/>
      <c r="QWN132"/>
      <c r="QWO132"/>
      <c r="QWP132"/>
      <c r="QWQ132"/>
      <c r="QWR132"/>
      <c r="QWS132"/>
      <c r="QWT132"/>
      <c r="QWU132"/>
      <c r="QWV132"/>
      <c r="QWW132"/>
      <c r="QWX132"/>
      <c r="QWY132"/>
      <c r="QWZ132"/>
      <c r="QXA132"/>
      <c r="QXB132"/>
      <c r="QXC132"/>
      <c r="QXD132"/>
      <c r="QXE132"/>
      <c r="QXF132"/>
      <c r="QXG132"/>
      <c r="QXH132"/>
      <c r="QXI132"/>
      <c r="QXJ132"/>
      <c r="QXK132"/>
      <c r="QXL132"/>
      <c r="QXM132"/>
      <c r="QXN132"/>
      <c r="QXO132"/>
      <c r="QXP132"/>
      <c r="QXQ132"/>
      <c r="QXR132"/>
      <c r="QXS132"/>
      <c r="QXT132"/>
      <c r="QXU132"/>
      <c r="QXV132"/>
      <c r="QXW132"/>
      <c r="QXX132"/>
      <c r="QXY132"/>
      <c r="QXZ132"/>
      <c r="QYA132"/>
      <c r="QYB132"/>
      <c r="QYC132"/>
      <c r="QYD132"/>
      <c r="QYE132"/>
      <c r="QYF132"/>
      <c r="QYG132"/>
      <c r="QYH132"/>
      <c r="QYI132"/>
      <c r="QYJ132"/>
      <c r="QYK132"/>
      <c r="QYL132"/>
      <c r="QYM132"/>
      <c r="QYN132"/>
      <c r="QYO132"/>
      <c r="QYP132"/>
      <c r="QYQ132"/>
      <c r="QYR132"/>
      <c r="QYS132"/>
      <c r="QYT132"/>
      <c r="QYU132"/>
      <c r="QYV132"/>
      <c r="QYW132"/>
      <c r="QYX132"/>
      <c r="QYY132"/>
      <c r="QYZ132"/>
      <c r="QZA132"/>
      <c r="QZB132"/>
      <c r="QZC132"/>
      <c r="QZD132"/>
      <c r="QZE132"/>
      <c r="QZF132"/>
      <c r="QZG132"/>
      <c r="QZH132"/>
      <c r="QZI132"/>
      <c r="QZJ132"/>
      <c r="QZK132"/>
      <c r="QZL132"/>
      <c r="QZM132"/>
      <c r="QZN132"/>
      <c r="QZO132"/>
      <c r="QZP132"/>
      <c r="QZQ132"/>
      <c r="QZR132"/>
      <c r="QZS132"/>
      <c r="QZT132"/>
      <c r="QZU132"/>
      <c r="QZV132"/>
      <c r="QZW132"/>
      <c r="QZX132"/>
      <c r="QZY132"/>
      <c r="QZZ132"/>
      <c r="RAA132"/>
      <c r="RAB132"/>
      <c r="RAC132"/>
      <c r="RAD132"/>
      <c r="RAE132"/>
      <c r="RAF132"/>
      <c r="RAG132"/>
      <c r="RAH132"/>
      <c r="RAI132"/>
      <c r="RAJ132"/>
      <c r="RAK132"/>
      <c r="RAL132"/>
      <c r="RAM132"/>
      <c r="RAN132"/>
      <c r="RAO132"/>
      <c r="RAP132"/>
      <c r="RAQ132"/>
      <c r="RAR132"/>
      <c r="RAS132"/>
      <c r="RAT132"/>
      <c r="RAU132"/>
      <c r="RAV132"/>
      <c r="RAW132"/>
      <c r="RAX132"/>
      <c r="RAY132"/>
      <c r="RAZ132"/>
      <c r="RBA132"/>
      <c r="RBB132"/>
      <c r="RBC132"/>
      <c r="RBD132"/>
      <c r="RBE132"/>
      <c r="RBF132"/>
      <c r="RBG132"/>
      <c r="RBH132"/>
      <c r="RBI132"/>
      <c r="RBJ132"/>
      <c r="RBK132"/>
      <c r="RBL132"/>
      <c r="RBM132"/>
      <c r="RBN132"/>
      <c r="RBO132"/>
      <c r="RBP132"/>
      <c r="RBQ132"/>
      <c r="RBR132"/>
      <c r="RBS132"/>
      <c r="RBT132"/>
      <c r="RBU132"/>
      <c r="RBV132"/>
      <c r="RBW132"/>
      <c r="RBX132"/>
      <c r="RBY132"/>
      <c r="RBZ132"/>
      <c r="RCA132"/>
      <c r="RCB132"/>
      <c r="RCC132"/>
      <c r="RCD132"/>
      <c r="RCE132"/>
      <c r="RCF132"/>
      <c r="RCG132"/>
      <c r="RCH132"/>
      <c r="RCI132"/>
      <c r="RCJ132"/>
      <c r="RCK132"/>
      <c r="RCL132"/>
      <c r="RCM132"/>
      <c r="RCN132"/>
      <c r="RCO132"/>
      <c r="RCP132"/>
      <c r="RCQ132"/>
      <c r="RCR132"/>
      <c r="RCS132"/>
      <c r="RCT132"/>
      <c r="RCU132"/>
      <c r="RCV132"/>
      <c r="RCW132"/>
      <c r="RCX132"/>
      <c r="RCY132"/>
      <c r="RCZ132"/>
      <c r="RDA132"/>
      <c r="RDB132"/>
      <c r="RDC132"/>
      <c r="RDD132"/>
      <c r="RDE132"/>
      <c r="RDF132"/>
      <c r="RDG132"/>
      <c r="RDH132"/>
      <c r="RDI132"/>
      <c r="RDJ132"/>
      <c r="RDK132"/>
      <c r="RDL132"/>
      <c r="RDM132"/>
      <c r="RDN132"/>
      <c r="RDO132"/>
      <c r="RDP132"/>
      <c r="RDQ132"/>
      <c r="RDR132"/>
      <c r="RDS132"/>
      <c r="RDT132"/>
      <c r="RDU132"/>
      <c r="RDV132"/>
      <c r="RDW132"/>
      <c r="RDX132"/>
      <c r="RDY132"/>
      <c r="RDZ132"/>
      <c r="REA132"/>
      <c r="REB132"/>
      <c r="REC132"/>
      <c r="RED132"/>
      <c r="REE132"/>
      <c r="REF132"/>
      <c r="REG132"/>
      <c r="REH132"/>
      <c r="REI132"/>
      <c r="REJ132"/>
      <c r="REK132"/>
      <c r="REL132"/>
      <c r="REM132"/>
      <c r="REN132"/>
      <c r="REO132"/>
      <c r="REP132"/>
      <c r="REQ132"/>
      <c r="RER132"/>
      <c r="RES132"/>
      <c r="RET132"/>
      <c r="REU132"/>
      <c r="REV132"/>
      <c r="REW132"/>
      <c r="REX132"/>
      <c r="REY132"/>
      <c r="REZ132"/>
      <c r="RFA132"/>
      <c r="RFB132"/>
      <c r="RFC132"/>
      <c r="RFD132"/>
      <c r="RFE132"/>
      <c r="RFF132"/>
      <c r="RFG132"/>
      <c r="RFH132"/>
      <c r="RFI132"/>
      <c r="RFJ132"/>
      <c r="RFK132"/>
      <c r="RFL132"/>
      <c r="RFM132"/>
      <c r="RFN132"/>
      <c r="RFO132"/>
      <c r="RFP132"/>
      <c r="RFQ132"/>
      <c r="RFR132"/>
      <c r="RFS132"/>
      <c r="RFT132"/>
      <c r="RFU132"/>
      <c r="RFV132"/>
      <c r="RFW132"/>
      <c r="RFX132"/>
      <c r="RFY132"/>
      <c r="RFZ132"/>
      <c r="RGA132"/>
      <c r="RGB132"/>
      <c r="RGC132"/>
      <c r="RGD132"/>
      <c r="RGE132"/>
      <c r="RGF132"/>
      <c r="RGG132"/>
      <c r="RGH132"/>
      <c r="RGI132"/>
      <c r="RGJ132"/>
      <c r="RGK132"/>
      <c r="RGL132"/>
      <c r="RGM132"/>
      <c r="RGN132"/>
      <c r="RGO132"/>
      <c r="RGP132"/>
      <c r="RGQ132"/>
      <c r="RGR132"/>
      <c r="RGS132"/>
      <c r="RGT132"/>
      <c r="RGU132"/>
      <c r="RGV132"/>
      <c r="RGW132"/>
      <c r="RGX132"/>
      <c r="RGY132"/>
      <c r="RGZ132"/>
      <c r="RHA132"/>
      <c r="RHB132"/>
      <c r="RHC132"/>
      <c r="RHD132"/>
      <c r="RHE132"/>
      <c r="RHF132"/>
      <c r="RHG132"/>
      <c r="RHH132"/>
      <c r="RHI132"/>
      <c r="RHJ132"/>
      <c r="RHK132"/>
      <c r="RHL132"/>
      <c r="RHM132"/>
      <c r="RHN132"/>
      <c r="RHO132"/>
      <c r="RHP132"/>
      <c r="RHQ132"/>
      <c r="RHR132"/>
      <c r="RHS132"/>
      <c r="RHT132"/>
      <c r="RHU132"/>
      <c r="RHV132"/>
      <c r="RHW132"/>
      <c r="RHX132"/>
      <c r="RHY132"/>
      <c r="RHZ132"/>
      <c r="RIA132"/>
      <c r="RIB132"/>
      <c r="RIC132"/>
      <c r="RID132"/>
      <c r="RIE132"/>
      <c r="RIF132"/>
      <c r="RIG132"/>
      <c r="RIH132"/>
      <c r="RII132"/>
      <c r="RIJ132"/>
      <c r="RIK132"/>
      <c r="RIL132"/>
      <c r="RIM132"/>
      <c r="RIN132"/>
      <c r="RIO132"/>
      <c r="RIP132"/>
      <c r="RIQ132"/>
      <c r="RIR132"/>
      <c r="RIS132"/>
      <c r="RIT132"/>
      <c r="RIU132"/>
      <c r="RIV132"/>
      <c r="RIW132"/>
      <c r="RIX132"/>
      <c r="RIY132"/>
      <c r="RIZ132"/>
      <c r="RJA132"/>
      <c r="RJB132"/>
      <c r="RJC132"/>
      <c r="RJD132"/>
      <c r="RJE132"/>
      <c r="RJF132"/>
      <c r="RJG132"/>
      <c r="RJH132"/>
      <c r="RJI132"/>
      <c r="RJJ132"/>
      <c r="RJK132"/>
      <c r="RJL132"/>
      <c r="RJM132"/>
      <c r="RJN132"/>
      <c r="RJO132"/>
      <c r="RJP132"/>
      <c r="RJQ132"/>
      <c r="RJR132"/>
      <c r="RJS132"/>
      <c r="RJT132"/>
      <c r="RJU132"/>
      <c r="RJV132"/>
      <c r="RJW132"/>
      <c r="RJX132"/>
      <c r="RJY132"/>
      <c r="RJZ132"/>
      <c r="RKA132"/>
      <c r="RKB132"/>
      <c r="RKC132"/>
      <c r="RKD132"/>
      <c r="RKE132"/>
      <c r="RKF132"/>
      <c r="RKG132"/>
      <c r="RKH132"/>
      <c r="RKI132"/>
      <c r="RKJ132"/>
      <c r="RKK132"/>
      <c r="RKL132"/>
      <c r="RKM132"/>
      <c r="RKN132"/>
      <c r="RKO132"/>
      <c r="RKP132"/>
      <c r="RKQ132"/>
      <c r="RKR132"/>
      <c r="RKS132"/>
      <c r="RKT132"/>
      <c r="RKU132"/>
      <c r="RKV132"/>
      <c r="RKW132"/>
      <c r="RKX132"/>
      <c r="RKY132"/>
      <c r="RKZ132"/>
      <c r="RLA132"/>
      <c r="RLB132"/>
      <c r="RLC132"/>
      <c r="RLD132"/>
      <c r="RLE132"/>
      <c r="RLF132"/>
      <c r="RLG132"/>
      <c r="RLH132"/>
      <c r="RLI132"/>
      <c r="RLJ132"/>
      <c r="RLK132"/>
      <c r="RLL132"/>
      <c r="RLM132"/>
      <c r="RLN132"/>
      <c r="RLO132"/>
      <c r="RLP132"/>
      <c r="RLQ132"/>
      <c r="RLR132"/>
      <c r="RLS132"/>
      <c r="RLT132"/>
      <c r="RLU132"/>
      <c r="RLV132"/>
      <c r="RLW132"/>
      <c r="RLX132"/>
      <c r="RLY132"/>
      <c r="RLZ132"/>
      <c r="RMA132"/>
      <c r="RMB132"/>
      <c r="RMC132"/>
      <c r="RMD132"/>
      <c r="RME132"/>
      <c r="RMF132"/>
      <c r="RMG132"/>
      <c r="RMH132"/>
      <c r="RMI132"/>
      <c r="RMJ132"/>
      <c r="RMK132"/>
      <c r="RML132"/>
      <c r="RMM132"/>
      <c r="RMN132"/>
      <c r="RMO132"/>
      <c r="RMP132"/>
      <c r="RMQ132"/>
      <c r="RMR132"/>
      <c r="RMS132"/>
      <c r="RMT132"/>
      <c r="RMU132"/>
      <c r="RMV132"/>
      <c r="RMW132"/>
      <c r="RMX132"/>
      <c r="RMY132"/>
      <c r="RMZ132"/>
      <c r="RNA132"/>
      <c r="RNB132"/>
      <c r="RNC132"/>
      <c r="RND132"/>
      <c r="RNE132"/>
      <c r="RNF132"/>
      <c r="RNG132"/>
      <c r="RNH132"/>
      <c r="RNI132"/>
      <c r="RNJ132"/>
      <c r="RNK132"/>
      <c r="RNL132"/>
      <c r="RNM132"/>
      <c r="RNN132"/>
      <c r="RNO132"/>
      <c r="RNP132"/>
      <c r="RNQ132"/>
      <c r="RNR132"/>
      <c r="RNS132"/>
      <c r="RNT132"/>
      <c r="RNU132"/>
      <c r="RNV132"/>
      <c r="RNW132"/>
      <c r="RNX132"/>
      <c r="RNY132"/>
      <c r="RNZ132"/>
      <c r="ROA132"/>
      <c r="ROB132"/>
      <c r="ROC132"/>
      <c r="ROD132"/>
      <c r="ROE132"/>
      <c r="ROF132"/>
      <c r="ROG132"/>
      <c r="ROH132"/>
      <c r="ROI132"/>
      <c r="ROJ132"/>
      <c r="ROK132"/>
      <c r="ROL132"/>
      <c r="ROM132"/>
      <c r="RON132"/>
      <c r="ROO132"/>
      <c r="ROP132"/>
      <c r="ROQ132"/>
      <c r="ROR132"/>
      <c r="ROS132"/>
      <c r="ROT132"/>
      <c r="ROU132"/>
      <c r="ROV132"/>
      <c r="ROW132"/>
      <c r="ROX132"/>
      <c r="ROY132"/>
      <c r="ROZ132"/>
      <c r="RPA132"/>
      <c r="RPB132"/>
      <c r="RPC132"/>
      <c r="RPD132"/>
      <c r="RPE132"/>
      <c r="RPF132"/>
      <c r="RPG132"/>
      <c r="RPH132"/>
      <c r="RPI132"/>
      <c r="RPJ132"/>
      <c r="RPK132"/>
      <c r="RPL132"/>
      <c r="RPM132"/>
      <c r="RPN132"/>
      <c r="RPO132"/>
      <c r="RPP132"/>
      <c r="RPQ132"/>
      <c r="RPR132"/>
      <c r="RPS132"/>
      <c r="RPT132"/>
      <c r="RPU132"/>
      <c r="RPV132"/>
      <c r="RPW132"/>
      <c r="RPX132"/>
      <c r="RPY132"/>
      <c r="RPZ132"/>
      <c r="RQA132"/>
      <c r="RQB132"/>
      <c r="RQC132"/>
      <c r="RQD132"/>
      <c r="RQE132"/>
      <c r="RQF132"/>
      <c r="RQG132"/>
      <c r="RQH132"/>
      <c r="RQI132"/>
      <c r="RQJ132"/>
      <c r="RQK132"/>
      <c r="RQL132"/>
      <c r="RQM132"/>
      <c r="RQN132"/>
      <c r="RQO132"/>
      <c r="RQP132"/>
      <c r="RQQ132"/>
      <c r="RQR132"/>
      <c r="RQS132"/>
      <c r="RQT132"/>
      <c r="RQU132"/>
      <c r="RQV132"/>
      <c r="RQW132"/>
      <c r="RQX132"/>
      <c r="RQY132"/>
      <c r="RQZ132"/>
      <c r="RRA132"/>
      <c r="RRB132"/>
      <c r="RRC132"/>
      <c r="RRD132"/>
      <c r="RRE132"/>
      <c r="RRF132"/>
      <c r="RRG132"/>
      <c r="RRH132"/>
      <c r="RRI132"/>
      <c r="RRJ132"/>
      <c r="RRK132"/>
      <c r="RRL132"/>
      <c r="RRM132"/>
      <c r="RRN132"/>
      <c r="RRO132"/>
      <c r="RRP132"/>
      <c r="RRQ132"/>
      <c r="RRR132"/>
      <c r="RRS132"/>
      <c r="RRT132"/>
      <c r="RRU132"/>
      <c r="RRV132"/>
      <c r="RRW132"/>
      <c r="RRX132"/>
      <c r="RRY132"/>
      <c r="RRZ132"/>
      <c r="RSA132"/>
      <c r="RSB132"/>
      <c r="RSC132"/>
      <c r="RSD132"/>
      <c r="RSE132"/>
      <c r="RSF132"/>
      <c r="RSG132"/>
      <c r="RSH132"/>
      <c r="RSI132"/>
      <c r="RSJ132"/>
      <c r="RSK132"/>
      <c r="RSL132"/>
      <c r="RSM132"/>
      <c r="RSN132"/>
      <c r="RSO132"/>
      <c r="RSP132"/>
      <c r="RSQ132"/>
      <c r="RSR132"/>
      <c r="RSS132"/>
      <c r="RST132"/>
      <c r="RSU132"/>
      <c r="RSV132"/>
      <c r="RSW132"/>
      <c r="RSX132"/>
      <c r="RSY132"/>
      <c r="RSZ132"/>
      <c r="RTA132"/>
      <c r="RTB132"/>
      <c r="RTC132"/>
      <c r="RTD132"/>
      <c r="RTE132"/>
      <c r="RTF132"/>
      <c r="RTG132"/>
      <c r="RTH132"/>
      <c r="RTI132"/>
      <c r="RTJ132"/>
      <c r="RTK132"/>
      <c r="RTL132"/>
      <c r="RTM132"/>
      <c r="RTN132"/>
      <c r="RTO132"/>
      <c r="RTP132"/>
      <c r="RTQ132"/>
      <c r="RTR132"/>
      <c r="RTS132"/>
      <c r="RTT132"/>
      <c r="RTU132"/>
      <c r="RTV132"/>
      <c r="RTW132"/>
      <c r="RTX132"/>
      <c r="RTY132"/>
      <c r="RTZ132"/>
      <c r="RUA132"/>
      <c r="RUB132"/>
      <c r="RUC132"/>
      <c r="RUD132"/>
      <c r="RUE132"/>
      <c r="RUF132"/>
      <c r="RUG132"/>
      <c r="RUH132"/>
      <c r="RUI132"/>
      <c r="RUJ132"/>
      <c r="RUK132"/>
      <c r="RUL132"/>
      <c r="RUM132"/>
      <c r="RUN132"/>
      <c r="RUO132"/>
      <c r="RUP132"/>
      <c r="RUQ132"/>
      <c r="RUR132"/>
      <c r="RUS132"/>
      <c r="RUT132"/>
      <c r="RUU132"/>
      <c r="RUV132"/>
      <c r="RUW132"/>
      <c r="RUX132"/>
      <c r="RUY132"/>
      <c r="RUZ132"/>
      <c r="RVA132"/>
      <c r="RVB132"/>
      <c r="RVC132"/>
      <c r="RVD132"/>
      <c r="RVE132"/>
      <c r="RVF132"/>
      <c r="RVG132"/>
      <c r="RVH132"/>
      <c r="RVI132"/>
      <c r="RVJ132"/>
      <c r="RVK132"/>
      <c r="RVL132"/>
      <c r="RVM132"/>
      <c r="RVN132"/>
      <c r="RVO132"/>
      <c r="RVP132"/>
      <c r="RVQ132"/>
      <c r="RVR132"/>
      <c r="RVS132"/>
      <c r="RVT132"/>
      <c r="RVU132"/>
      <c r="RVV132"/>
      <c r="RVW132"/>
      <c r="RVX132"/>
      <c r="RVY132"/>
      <c r="RVZ132"/>
      <c r="RWA132"/>
      <c r="RWB132"/>
      <c r="RWC132"/>
      <c r="RWD132"/>
      <c r="RWE132"/>
      <c r="RWF132"/>
      <c r="RWG132"/>
      <c r="RWH132"/>
      <c r="RWI132"/>
      <c r="RWJ132"/>
      <c r="RWK132"/>
      <c r="RWL132"/>
      <c r="RWM132"/>
      <c r="RWN132"/>
      <c r="RWO132"/>
      <c r="RWP132"/>
      <c r="RWQ132"/>
      <c r="RWR132"/>
      <c r="RWS132"/>
      <c r="RWT132"/>
      <c r="RWU132"/>
      <c r="RWV132"/>
      <c r="RWW132"/>
      <c r="RWX132"/>
      <c r="RWY132"/>
      <c r="RWZ132"/>
      <c r="RXA132"/>
      <c r="RXB132"/>
      <c r="RXC132"/>
      <c r="RXD132"/>
      <c r="RXE132"/>
      <c r="RXF132"/>
      <c r="RXG132"/>
      <c r="RXH132"/>
      <c r="RXI132"/>
      <c r="RXJ132"/>
      <c r="RXK132"/>
      <c r="RXL132"/>
      <c r="RXM132"/>
      <c r="RXN132"/>
      <c r="RXO132"/>
      <c r="RXP132"/>
      <c r="RXQ132"/>
      <c r="RXR132"/>
      <c r="RXS132"/>
      <c r="RXT132"/>
      <c r="RXU132"/>
      <c r="RXV132"/>
      <c r="RXW132"/>
      <c r="RXX132"/>
      <c r="RXY132"/>
      <c r="RXZ132"/>
      <c r="RYA132"/>
      <c r="RYB132"/>
      <c r="RYC132"/>
      <c r="RYD132"/>
      <c r="RYE132"/>
      <c r="RYF132"/>
      <c r="RYG132"/>
      <c r="RYH132"/>
      <c r="RYI132"/>
      <c r="RYJ132"/>
      <c r="RYK132"/>
      <c r="RYL132"/>
      <c r="RYM132"/>
      <c r="RYN132"/>
      <c r="RYO132"/>
      <c r="RYP132"/>
      <c r="RYQ132"/>
      <c r="RYR132"/>
      <c r="RYS132"/>
      <c r="RYT132"/>
      <c r="RYU132"/>
      <c r="RYV132"/>
      <c r="RYW132"/>
      <c r="RYX132"/>
      <c r="RYY132"/>
      <c r="RYZ132"/>
      <c r="RZA132"/>
      <c r="RZB132"/>
      <c r="RZC132"/>
      <c r="RZD132"/>
      <c r="RZE132"/>
      <c r="RZF132"/>
      <c r="RZG132"/>
      <c r="RZH132"/>
      <c r="RZI132"/>
      <c r="RZJ132"/>
      <c r="RZK132"/>
      <c r="RZL132"/>
      <c r="RZM132"/>
      <c r="RZN132"/>
      <c r="RZO132"/>
      <c r="RZP132"/>
      <c r="RZQ132"/>
      <c r="RZR132"/>
      <c r="RZS132"/>
      <c r="RZT132"/>
      <c r="RZU132"/>
      <c r="RZV132"/>
      <c r="RZW132"/>
      <c r="RZX132"/>
      <c r="RZY132"/>
      <c r="RZZ132"/>
      <c r="SAA132"/>
      <c r="SAB132"/>
      <c r="SAC132"/>
      <c r="SAD132"/>
      <c r="SAE132"/>
      <c r="SAF132"/>
      <c r="SAG132"/>
      <c r="SAH132"/>
      <c r="SAI132"/>
      <c r="SAJ132"/>
      <c r="SAK132"/>
      <c r="SAL132"/>
      <c r="SAM132"/>
      <c r="SAN132"/>
      <c r="SAO132"/>
      <c r="SAP132"/>
      <c r="SAQ132"/>
      <c r="SAR132"/>
      <c r="SAS132"/>
      <c r="SAT132"/>
      <c r="SAU132"/>
      <c r="SAV132"/>
      <c r="SAW132"/>
      <c r="SAX132"/>
      <c r="SAY132"/>
      <c r="SAZ132"/>
      <c r="SBA132"/>
      <c r="SBB132"/>
      <c r="SBC132"/>
      <c r="SBD132"/>
      <c r="SBE132"/>
      <c r="SBF132"/>
      <c r="SBG132"/>
      <c r="SBH132"/>
      <c r="SBI132"/>
      <c r="SBJ132"/>
      <c r="SBK132"/>
      <c r="SBL132"/>
      <c r="SBM132"/>
      <c r="SBN132"/>
      <c r="SBO132"/>
      <c r="SBP132"/>
      <c r="SBQ132"/>
      <c r="SBR132"/>
      <c r="SBS132"/>
      <c r="SBT132"/>
      <c r="SBU132"/>
      <c r="SBV132"/>
      <c r="SBW132"/>
      <c r="SBX132"/>
      <c r="SBY132"/>
      <c r="SBZ132"/>
      <c r="SCA132"/>
      <c r="SCB132"/>
      <c r="SCC132"/>
      <c r="SCD132"/>
      <c r="SCE132"/>
      <c r="SCF132"/>
      <c r="SCG132"/>
      <c r="SCH132"/>
      <c r="SCI132"/>
      <c r="SCJ132"/>
      <c r="SCK132"/>
      <c r="SCL132"/>
      <c r="SCM132"/>
      <c r="SCN132"/>
      <c r="SCO132"/>
      <c r="SCP132"/>
      <c r="SCQ132"/>
      <c r="SCR132"/>
      <c r="SCS132"/>
      <c r="SCT132"/>
      <c r="SCU132"/>
      <c r="SCV132"/>
      <c r="SCW132"/>
      <c r="SCX132"/>
      <c r="SCY132"/>
      <c r="SCZ132"/>
      <c r="SDA132"/>
      <c r="SDB132"/>
      <c r="SDC132"/>
      <c r="SDD132"/>
      <c r="SDE132"/>
      <c r="SDF132"/>
      <c r="SDG132"/>
      <c r="SDH132"/>
      <c r="SDI132"/>
      <c r="SDJ132"/>
      <c r="SDK132"/>
      <c r="SDL132"/>
      <c r="SDM132"/>
      <c r="SDN132"/>
      <c r="SDO132"/>
      <c r="SDP132"/>
      <c r="SDQ132"/>
      <c r="SDR132"/>
      <c r="SDS132"/>
      <c r="SDT132"/>
      <c r="SDU132"/>
      <c r="SDV132"/>
      <c r="SDW132"/>
      <c r="SDX132"/>
      <c r="SDY132"/>
      <c r="SDZ132"/>
      <c r="SEA132"/>
      <c r="SEB132"/>
      <c r="SEC132"/>
      <c r="SED132"/>
      <c r="SEE132"/>
      <c r="SEF132"/>
      <c r="SEG132"/>
      <c r="SEH132"/>
      <c r="SEI132"/>
      <c r="SEJ132"/>
      <c r="SEK132"/>
      <c r="SEL132"/>
      <c r="SEM132"/>
      <c r="SEN132"/>
      <c r="SEO132"/>
      <c r="SEP132"/>
      <c r="SEQ132"/>
      <c r="SER132"/>
      <c r="SES132"/>
      <c r="SET132"/>
      <c r="SEU132"/>
      <c r="SEV132"/>
      <c r="SEW132"/>
      <c r="SEX132"/>
      <c r="SEY132"/>
      <c r="SEZ132"/>
      <c r="SFA132"/>
      <c r="SFB132"/>
      <c r="SFC132"/>
      <c r="SFD132"/>
      <c r="SFE132"/>
      <c r="SFF132"/>
      <c r="SFG132"/>
      <c r="SFH132"/>
      <c r="SFI132"/>
      <c r="SFJ132"/>
      <c r="SFK132"/>
      <c r="SFL132"/>
      <c r="SFM132"/>
      <c r="SFN132"/>
      <c r="SFO132"/>
      <c r="SFP132"/>
      <c r="SFQ132"/>
      <c r="SFR132"/>
      <c r="SFS132"/>
      <c r="SFT132"/>
      <c r="SFU132"/>
      <c r="SFV132"/>
      <c r="SFW132"/>
      <c r="SFX132"/>
      <c r="SFY132"/>
      <c r="SFZ132"/>
      <c r="SGA132"/>
      <c r="SGB132"/>
      <c r="SGC132"/>
      <c r="SGD132"/>
      <c r="SGE132"/>
      <c r="SGF132"/>
      <c r="SGG132"/>
      <c r="SGH132"/>
      <c r="SGI132"/>
      <c r="SGJ132"/>
      <c r="SGK132"/>
      <c r="SGL132"/>
      <c r="SGM132"/>
      <c r="SGN132"/>
      <c r="SGO132"/>
      <c r="SGP132"/>
      <c r="SGQ132"/>
      <c r="SGR132"/>
      <c r="SGS132"/>
      <c r="SGT132"/>
      <c r="SGU132"/>
      <c r="SGV132"/>
      <c r="SGW132"/>
      <c r="SGX132"/>
      <c r="SGY132"/>
      <c r="SGZ132"/>
      <c r="SHA132"/>
      <c r="SHB132"/>
      <c r="SHC132"/>
      <c r="SHD132"/>
      <c r="SHE132"/>
      <c r="SHF132"/>
      <c r="SHG132"/>
      <c r="SHH132"/>
      <c r="SHI132"/>
      <c r="SHJ132"/>
      <c r="SHK132"/>
      <c r="SHL132"/>
      <c r="SHM132"/>
      <c r="SHN132"/>
      <c r="SHO132"/>
      <c r="SHP132"/>
      <c r="SHQ132"/>
      <c r="SHR132"/>
      <c r="SHS132"/>
      <c r="SHT132"/>
      <c r="SHU132"/>
      <c r="SHV132"/>
      <c r="SHW132"/>
      <c r="SHX132"/>
      <c r="SHY132"/>
      <c r="SHZ132"/>
      <c r="SIA132"/>
      <c r="SIB132"/>
      <c r="SIC132"/>
      <c r="SID132"/>
      <c r="SIE132"/>
      <c r="SIF132"/>
      <c r="SIG132"/>
      <c r="SIH132"/>
      <c r="SII132"/>
      <c r="SIJ132"/>
      <c r="SIK132"/>
      <c r="SIL132"/>
      <c r="SIM132"/>
      <c r="SIN132"/>
      <c r="SIO132"/>
      <c r="SIP132"/>
      <c r="SIQ132"/>
      <c r="SIR132"/>
      <c r="SIS132"/>
      <c r="SIT132"/>
      <c r="SIU132"/>
      <c r="SIV132"/>
      <c r="SIW132"/>
      <c r="SIX132"/>
      <c r="SIY132"/>
      <c r="SIZ132"/>
      <c r="SJA132"/>
      <c r="SJB132"/>
      <c r="SJC132"/>
      <c r="SJD132"/>
      <c r="SJE132"/>
      <c r="SJF132"/>
      <c r="SJG132"/>
      <c r="SJH132"/>
      <c r="SJI132"/>
      <c r="SJJ132"/>
      <c r="SJK132"/>
      <c r="SJL132"/>
      <c r="SJM132"/>
      <c r="SJN132"/>
      <c r="SJO132"/>
      <c r="SJP132"/>
      <c r="SJQ132"/>
      <c r="SJR132"/>
      <c r="SJS132"/>
      <c r="SJT132"/>
      <c r="SJU132"/>
      <c r="SJV132"/>
      <c r="SJW132"/>
      <c r="SJX132"/>
      <c r="SJY132"/>
      <c r="SJZ132"/>
      <c r="SKA132"/>
      <c r="SKB132"/>
      <c r="SKC132"/>
      <c r="SKD132"/>
      <c r="SKE132"/>
      <c r="SKF132"/>
      <c r="SKG132"/>
      <c r="SKH132"/>
      <c r="SKI132"/>
      <c r="SKJ132"/>
      <c r="SKK132"/>
      <c r="SKL132"/>
      <c r="SKM132"/>
      <c r="SKN132"/>
      <c r="SKO132"/>
      <c r="SKP132"/>
      <c r="SKQ132"/>
      <c r="SKR132"/>
      <c r="SKS132"/>
      <c r="SKT132"/>
      <c r="SKU132"/>
      <c r="SKV132"/>
      <c r="SKW132"/>
      <c r="SKX132"/>
      <c r="SKY132"/>
      <c r="SKZ132"/>
      <c r="SLA132"/>
      <c r="SLB132"/>
      <c r="SLC132"/>
      <c r="SLD132"/>
      <c r="SLE132"/>
      <c r="SLF132"/>
      <c r="SLG132"/>
      <c r="SLH132"/>
      <c r="SLI132"/>
      <c r="SLJ132"/>
      <c r="SLK132"/>
      <c r="SLL132"/>
      <c r="SLM132"/>
      <c r="SLN132"/>
      <c r="SLO132"/>
      <c r="SLP132"/>
      <c r="SLQ132"/>
      <c r="SLR132"/>
      <c r="SLS132"/>
      <c r="SLT132"/>
      <c r="SLU132"/>
      <c r="SLV132"/>
      <c r="SLW132"/>
      <c r="SLX132"/>
      <c r="SLY132"/>
      <c r="SLZ132"/>
      <c r="SMA132"/>
      <c r="SMB132"/>
      <c r="SMC132"/>
      <c r="SMD132"/>
      <c r="SME132"/>
      <c r="SMF132"/>
      <c r="SMG132"/>
      <c r="SMH132"/>
      <c r="SMI132"/>
      <c r="SMJ132"/>
      <c r="SMK132"/>
      <c r="SML132"/>
      <c r="SMM132"/>
      <c r="SMN132"/>
      <c r="SMO132"/>
      <c r="SMP132"/>
      <c r="SMQ132"/>
      <c r="SMR132"/>
      <c r="SMS132"/>
      <c r="SMT132"/>
      <c r="SMU132"/>
      <c r="SMV132"/>
      <c r="SMW132"/>
      <c r="SMX132"/>
      <c r="SMY132"/>
      <c r="SMZ132"/>
      <c r="SNA132"/>
      <c r="SNB132"/>
      <c r="SNC132"/>
      <c r="SND132"/>
      <c r="SNE132"/>
      <c r="SNF132"/>
      <c r="SNG132"/>
      <c r="SNH132"/>
      <c r="SNI132"/>
      <c r="SNJ132"/>
      <c r="SNK132"/>
      <c r="SNL132"/>
      <c r="SNM132"/>
      <c r="SNN132"/>
      <c r="SNO132"/>
      <c r="SNP132"/>
      <c r="SNQ132"/>
      <c r="SNR132"/>
      <c r="SNS132"/>
      <c r="SNT132"/>
      <c r="SNU132"/>
      <c r="SNV132"/>
      <c r="SNW132"/>
      <c r="SNX132"/>
      <c r="SNY132"/>
      <c r="SNZ132"/>
      <c r="SOA132"/>
      <c r="SOB132"/>
      <c r="SOC132"/>
      <c r="SOD132"/>
      <c r="SOE132"/>
      <c r="SOF132"/>
      <c r="SOG132"/>
      <c r="SOH132"/>
      <c r="SOI132"/>
      <c r="SOJ132"/>
      <c r="SOK132"/>
      <c r="SOL132"/>
      <c r="SOM132"/>
      <c r="SON132"/>
      <c r="SOO132"/>
      <c r="SOP132"/>
      <c r="SOQ132"/>
      <c r="SOR132"/>
      <c r="SOS132"/>
      <c r="SOT132"/>
      <c r="SOU132"/>
      <c r="SOV132"/>
      <c r="SOW132"/>
      <c r="SOX132"/>
      <c r="SOY132"/>
      <c r="SOZ132"/>
      <c r="SPA132"/>
      <c r="SPB132"/>
      <c r="SPC132"/>
      <c r="SPD132"/>
      <c r="SPE132"/>
      <c r="SPF132"/>
      <c r="SPG132"/>
      <c r="SPH132"/>
      <c r="SPI132"/>
      <c r="SPJ132"/>
      <c r="SPK132"/>
      <c r="SPL132"/>
      <c r="SPM132"/>
      <c r="SPN132"/>
      <c r="SPO132"/>
      <c r="SPP132"/>
      <c r="SPQ132"/>
      <c r="SPR132"/>
      <c r="SPS132"/>
      <c r="SPT132"/>
      <c r="SPU132"/>
      <c r="SPV132"/>
      <c r="SPW132"/>
      <c r="SPX132"/>
      <c r="SPY132"/>
      <c r="SPZ132"/>
      <c r="SQA132"/>
      <c r="SQB132"/>
      <c r="SQC132"/>
      <c r="SQD132"/>
      <c r="SQE132"/>
      <c r="SQF132"/>
      <c r="SQG132"/>
      <c r="SQH132"/>
      <c r="SQI132"/>
      <c r="SQJ132"/>
      <c r="SQK132"/>
      <c r="SQL132"/>
      <c r="SQM132"/>
      <c r="SQN132"/>
      <c r="SQO132"/>
      <c r="SQP132"/>
      <c r="SQQ132"/>
      <c r="SQR132"/>
      <c r="SQS132"/>
      <c r="SQT132"/>
      <c r="SQU132"/>
      <c r="SQV132"/>
      <c r="SQW132"/>
      <c r="SQX132"/>
      <c r="SQY132"/>
      <c r="SQZ132"/>
      <c r="SRA132"/>
      <c r="SRB132"/>
      <c r="SRC132"/>
      <c r="SRD132"/>
      <c r="SRE132"/>
      <c r="SRF132"/>
      <c r="SRG132"/>
      <c r="SRH132"/>
      <c r="SRI132"/>
      <c r="SRJ132"/>
      <c r="SRK132"/>
      <c r="SRL132"/>
      <c r="SRM132"/>
      <c r="SRN132"/>
      <c r="SRO132"/>
      <c r="SRP132"/>
      <c r="SRQ132"/>
      <c r="SRR132"/>
      <c r="SRS132"/>
      <c r="SRT132"/>
      <c r="SRU132"/>
      <c r="SRV132"/>
      <c r="SRW132"/>
      <c r="SRX132"/>
      <c r="SRY132"/>
      <c r="SRZ132"/>
      <c r="SSA132"/>
      <c r="SSB132"/>
      <c r="SSC132"/>
      <c r="SSD132"/>
      <c r="SSE132"/>
      <c r="SSF132"/>
      <c r="SSG132"/>
      <c r="SSH132"/>
      <c r="SSI132"/>
      <c r="SSJ132"/>
      <c r="SSK132"/>
      <c r="SSL132"/>
      <c r="SSM132"/>
      <c r="SSN132"/>
      <c r="SSO132"/>
      <c r="SSP132"/>
      <c r="SSQ132"/>
      <c r="SSR132"/>
      <c r="SSS132"/>
      <c r="SST132"/>
      <c r="SSU132"/>
      <c r="SSV132"/>
      <c r="SSW132"/>
      <c r="SSX132"/>
      <c r="SSY132"/>
      <c r="SSZ132"/>
      <c r="STA132"/>
      <c r="STB132"/>
      <c r="STC132"/>
      <c r="STD132"/>
      <c r="STE132"/>
      <c r="STF132"/>
      <c r="STG132"/>
      <c r="STH132"/>
      <c r="STI132"/>
      <c r="STJ132"/>
      <c r="STK132"/>
      <c r="STL132"/>
      <c r="STM132"/>
      <c r="STN132"/>
      <c r="STO132"/>
      <c r="STP132"/>
      <c r="STQ132"/>
      <c r="STR132"/>
      <c r="STS132"/>
      <c r="STT132"/>
      <c r="STU132"/>
      <c r="STV132"/>
      <c r="STW132"/>
      <c r="STX132"/>
      <c r="STY132"/>
      <c r="STZ132"/>
      <c r="SUA132"/>
      <c r="SUB132"/>
      <c r="SUC132"/>
      <c r="SUD132"/>
      <c r="SUE132"/>
      <c r="SUF132"/>
      <c r="SUG132"/>
      <c r="SUH132"/>
      <c r="SUI132"/>
      <c r="SUJ132"/>
      <c r="SUK132"/>
      <c r="SUL132"/>
      <c r="SUM132"/>
      <c r="SUN132"/>
      <c r="SUO132"/>
      <c r="SUP132"/>
      <c r="SUQ132"/>
      <c r="SUR132"/>
      <c r="SUS132"/>
      <c r="SUT132"/>
      <c r="SUU132"/>
      <c r="SUV132"/>
      <c r="SUW132"/>
      <c r="SUX132"/>
      <c r="SUY132"/>
      <c r="SUZ132"/>
      <c r="SVA132"/>
      <c r="SVB132"/>
      <c r="SVC132"/>
      <c r="SVD132"/>
      <c r="SVE132"/>
      <c r="SVF132"/>
      <c r="SVG132"/>
      <c r="SVH132"/>
      <c r="SVI132"/>
      <c r="SVJ132"/>
      <c r="SVK132"/>
      <c r="SVL132"/>
      <c r="SVM132"/>
      <c r="SVN132"/>
      <c r="SVO132"/>
      <c r="SVP132"/>
      <c r="SVQ132"/>
      <c r="SVR132"/>
      <c r="SVS132"/>
      <c r="SVT132"/>
      <c r="SVU132"/>
      <c r="SVV132"/>
      <c r="SVW132"/>
      <c r="SVX132"/>
      <c r="SVY132"/>
      <c r="SVZ132"/>
      <c r="SWA132"/>
      <c r="SWB132"/>
      <c r="SWC132"/>
      <c r="SWD132"/>
      <c r="SWE132"/>
      <c r="SWF132"/>
      <c r="SWG132"/>
      <c r="SWH132"/>
      <c r="SWI132"/>
      <c r="SWJ132"/>
      <c r="SWK132"/>
      <c r="SWL132"/>
      <c r="SWM132"/>
      <c r="SWN132"/>
      <c r="SWO132"/>
      <c r="SWP132"/>
      <c r="SWQ132"/>
      <c r="SWR132"/>
      <c r="SWS132"/>
      <c r="SWT132"/>
      <c r="SWU132"/>
      <c r="SWV132"/>
      <c r="SWW132"/>
      <c r="SWX132"/>
      <c r="SWY132"/>
      <c r="SWZ132"/>
      <c r="SXA132"/>
      <c r="SXB132"/>
      <c r="SXC132"/>
      <c r="SXD132"/>
      <c r="SXE132"/>
      <c r="SXF132"/>
      <c r="SXG132"/>
      <c r="SXH132"/>
      <c r="SXI132"/>
      <c r="SXJ132"/>
      <c r="SXK132"/>
      <c r="SXL132"/>
      <c r="SXM132"/>
      <c r="SXN132"/>
      <c r="SXO132"/>
      <c r="SXP132"/>
      <c r="SXQ132"/>
      <c r="SXR132"/>
      <c r="SXS132"/>
      <c r="SXT132"/>
      <c r="SXU132"/>
      <c r="SXV132"/>
      <c r="SXW132"/>
      <c r="SXX132"/>
      <c r="SXY132"/>
      <c r="SXZ132"/>
      <c r="SYA132"/>
      <c r="SYB132"/>
      <c r="SYC132"/>
      <c r="SYD132"/>
      <c r="SYE132"/>
      <c r="SYF132"/>
      <c r="SYG132"/>
      <c r="SYH132"/>
      <c r="SYI132"/>
      <c r="SYJ132"/>
      <c r="SYK132"/>
      <c r="SYL132"/>
      <c r="SYM132"/>
      <c r="SYN132"/>
      <c r="SYO132"/>
      <c r="SYP132"/>
      <c r="SYQ132"/>
      <c r="SYR132"/>
      <c r="SYS132"/>
      <c r="SYT132"/>
      <c r="SYU132"/>
      <c r="SYV132"/>
      <c r="SYW132"/>
      <c r="SYX132"/>
      <c r="SYY132"/>
      <c r="SYZ132"/>
      <c r="SZA132"/>
      <c r="SZB132"/>
      <c r="SZC132"/>
      <c r="SZD132"/>
      <c r="SZE132"/>
      <c r="SZF132"/>
      <c r="SZG132"/>
      <c r="SZH132"/>
      <c r="SZI132"/>
      <c r="SZJ132"/>
      <c r="SZK132"/>
      <c r="SZL132"/>
      <c r="SZM132"/>
      <c r="SZN132"/>
      <c r="SZO132"/>
      <c r="SZP132"/>
      <c r="SZQ132"/>
      <c r="SZR132"/>
      <c r="SZS132"/>
      <c r="SZT132"/>
      <c r="SZU132"/>
      <c r="SZV132"/>
      <c r="SZW132"/>
      <c r="SZX132"/>
      <c r="SZY132"/>
      <c r="SZZ132"/>
      <c r="TAA132"/>
      <c r="TAB132"/>
      <c r="TAC132"/>
      <c r="TAD132"/>
      <c r="TAE132"/>
      <c r="TAF132"/>
      <c r="TAG132"/>
      <c r="TAH132"/>
      <c r="TAI132"/>
      <c r="TAJ132"/>
      <c r="TAK132"/>
      <c r="TAL132"/>
      <c r="TAM132"/>
      <c r="TAN132"/>
      <c r="TAO132"/>
      <c r="TAP132"/>
      <c r="TAQ132"/>
      <c r="TAR132"/>
      <c r="TAS132"/>
      <c r="TAT132"/>
      <c r="TAU132"/>
      <c r="TAV132"/>
      <c r="TAW132"/>
      <c r="TAX132"/>
      <c r="TAY132"/>
      <c r="TAZ132"/>
      <c r="TBA132"/>
      <c r="TBB132"/>
      <c r="TBC132"/>
      <c r="TBD132"/>
      <c r="TBE132"/>
      <c r="TBF132"/>
      <c r="TBG132"/>
      <c r="TBH132"/>
      <c r="TBI132"/>
      <c r="TBJ132"/>
      <c r="TBK132"/>
      <c r="TBL132"/>
      <c r="TBM132"/>
      <c r="TBN132"/>
      <c r="TBO132"/>
      <c r="TBP132"/>
      <c r="TBQ132"/>
      <c r="TBR132"/>
      <c r="TBS132"/>
      <c r="TBT132"/>
      <c r="TBU132"/>
      <c r="TBV132"/>
      <c r="TBW132"/>
      <c r="TBX132"/>
      <c r="TBY132"/>
      <c r="TBZ132"/>
      <c r="TCA132"/>
      <c r="TCB132"/>
      <c r="TCC132"/>
      <c r="TCD132"/>
      <c r="TCE132"/>
      <c r="TCF132"/>
      <c r="TCG132"/>
      <c r="TCH132"/>
      <c r="TCI132"/>
      <c r="TCJ132"/>
      <c r="TCK132"/>
      <c r="TCL132"/>
      <c r="TCM132"/>
      <c r="TCN132"/>
      <c r="TCO132"/>
      <c r="TCP132"/>
      <c r="TCQ132"/>
      <c r="TCR132"/>
      <c r="TCS132"/>
      <c r="TCT132"/>
      <c r="TCU132"/>
      <c r="TCV132"/>
      <c r="TCW132"/>
      <c r="TCX132"/>
      <c r="TCY132"/>
      <c r="TCZ132"/>
      <c r="TDA132"/>
      <c r="TDB132"/>
      <c r="TDC132"/>
      <c r="TDD132"/>
      <c r="TDE132"/>
      <c r="TDF132"/>
      <c r="TDG132"/>
      <c r="TDH132"/>
      <c r="TDI132"/>
      <c r="TDJ132"/>
      <c r="TDK132"/>
      <c r="TDL132"/>
      <c r="TDM132"/>
      <c r="TDN132"/>
      <c r="TDO132"/>
      <c r="TDP132"/>
      <c r="TDQ132"/>
      <c r="TDR132"/>
      <c r="TDS132"/>
      <c r="TDT132"/>
      <c r="TDU132"/>
      <c r="TDV132"/>
      <c r="TDW132"/>
      <c r="TDX132"/>
      <c r="TDY132"/>
      <c r="TDZ132"/>
      <c r="TEA132"/>
      <c r="TEB132"/>
      <c r="TEC132"/>
      <c r="TED132"/>
      <c r="TEE132"/>
      <c r="TEF132"/>
      <c r="TEG132"/>
      <c r="TEH132"/>
      <c r="TEI132"/>
      <c r="TEJ132"/>
      <c r="TEK132"/>
      <c r="TEL132"/>
      <c r="TEM132"/>
      <c r="TEN132"/>
      <c r="TEO132"/>
      <c r="TEP132"/>
      <c r="TEQ132"/>
      <c r="TER132"/>
      <c r="TES132"/>
      <c r="TET132"/>
      <c r="TEU132"/>
      <c r="TEV132"/>
      <c r="TEW132"/>
      <c r="TEX132"/>
      <c r="TEY132"/>
      <c r="TEZ132"/>
      <c r="TFA132"/>
      <c r="TFB132"/>
      <c r="TFC132"/>
      <c r="TFD132"/>
      <c r="TFE132"/>
      <c r="TFF132"/>
      <c r="TFG132"/>
      <c r="TFH132"/>
      <c r="TFI132"/>
      <c r="TFJ132"/>
      <c r="TFK132"/>
      <c r="TFL132"/>
      <c r="TFM132"/>
      <c r="TFN132"/>
      <c r="TFO132"/>
      <c r="TFP132"/>
      <c r="TFQ132"/>
      <c r="TFR132"/>
      <c r="TFS132"/>
      <c r="TFT132"/>
      <c r="TFU132"/>
      <c r="TFV132"/>
      <c r="TFW132"/>
      <c r="TFX132"/>
      <c r="TFY132"/>
      <c r="TFZ132"/>
      <c r="TGA132"/>
      <c r="TGB132"/>
      <c r="TGC132"/>
      <c r="TGD132"/>
      <c r="TGE132"/>
      <c r="TGF132"/>
      <c r="TGG132"/>
      <c r="TGH132"/>
      <c r="TGI132"/>
      <c r="TGJ132"/>
      <c r="TGK132"/>
      <c r="TGL132"/>
      <c r="TGM132"/>
      <c r="TGN132"/>
      <c r="TGO132"/>
      <c r="TGP132"/>
      <c r="TGQ132"/>
      <c r="TGR132"/>
      <c r="TGS132"/>
      <c r="TGT132"/>
      <c r="TGU132"/>
      <c r="TGV132"/>
      <c r="TGW132"/>
      <c r="TGX132"/>
      <c r="TGY132"/>
      <c r="TGZ132"/>
      <c r="THA132"/>
      <c r="THB132"/>
      <c r="THC132"/>
      <c r="THD132"/>
      <c r="THE132"/>
      <c r="THF132"/>
      <c r="THG132"/>
      <c r="THH132"/>
      <c r="THI132"/>
      <c r="THJ132"/>
      <c r="THK132"/>
      <c r="THL132"/>
      <c r="THM132"/>
      <c r="THN132"/>
      <c r="THO132"/>
      <c r="THP132"/>
      <c r="THQ132"/>
      <c r="THR132"/>
      <c r="THS132"/>
      <c r="THT132"/>
      <c r="THU132"/>
      <c r="THV132"/>
      <c r="THW132"/>
      <c r="THX132"/>
      <c r="THY132"/>
      <c r="THZ132"/>
      <c r="TIA132"/>
      <c r="TIB132"/>
      <c r="TIC132"/>
      <c r="TID132"/>
      <c r="TIE132"/>
      <c r="TIF132"/>
      <c r="TIG132"/>
      <c r="TIH132"/>
      <c r="TII132"/>
      <c r="TIJ132"/>
      <c r="TIK132"/>
      <c r="TIL132"/>
      <c r="TIM132"/>
      <c r="TIN132"/>
      <c r="TIO132"/>
      <c r="TIP132"/>
      <c r="TIQ132"/>
      <c r="TIR132"/>
      <c r="TIS132"/>
      <c r="TIT132"/>
      <c r="TIU132"/>
      <c r="TIV132"/>
      <c r="TIW132"/>
      <c r="TIX132"/>
      <c r="TIY132"/>
      <c r="TIZ132"/>
      <c r="TJA132"/>
      <c r="TJB132"/>
      <c r="TJC132"/>
      <c r="TJD132"/>
      <c r="TJE132"/>
      <c r="TJF132"/>
      <c r="TJG132"/>
      <c r="TJH132"/>
      <c r="TJI132"/>
      <c r="TJJ132"/>
      <c r="TJK132"/>
      <c r="TJL132"/>
      <c r="TJM132"/>
      <c r="TJN132"/>
      <c r="TJO132"/>
      <c r="TJP132"/>
      <c r="TJQ132"/>
      <c r="TJR132"/>
      <c r="TJS132"/>
      <c r="TJT132"/>
      <c r="TJU132"/>
      <c r="TJV132"/>
      <c r="TJW132"/>
      <c r="TJX132"/>
      <c r="TJY132"/>
      <c r="TJZ132"/>
      <c r="TKA132"/>
      <c r="TKB132"/>
      <c r="TKC132"/>
      <c r="TKD132"/>
      <c r="TKE132"/>
      <c r="TKF132"/>
      <c r="TKG132"/>
      <c r="TKH132"/>
      <c r="TKI132"/>
      <c r="TKJ132"/>
      <c r="TKK132"/>
      <c r="TKL132"/>
      <c r="TKM132"/>
      <c r="TKN132"/>
      <c r="TKO132"/>
      <c r="TKP132"/>
      <c r="TKQ132"/>
      <c r="TKR132"/>
      <c r="TKS132"/>
      <c r="TKT132"/>
      <c r="TKU132"/>
      <c r="TKV132"/>
      <c r="TKW132"/>
      <c r="TKX132"/>
      <c r="TKY132"/>
      <c r="TKZ132"/>
      <c r="TLA132"/>
      <c r="TLB132"/>
      <c r="TLC132"/>
      <c r="TLD132"/>
      <c r="TLE132"/>
      <c r="TLF132"/>
      <c r="TLG132"/>
      <c r="TLH132"/>
      <c r="TLI132"/>
      <c r="TLJ132"/>
      <c r="TLK132"/>
      <c r="TLL132"/>
      <c r="TLM132"/>
      <c r="TLN132"/>
      <c r="TLO132"/>
      <c r="TLP132"/>
      <c r="TLQ132"/>
      <c r="TLR132"/>
      <c r="TLS132"/>
      <c r="TLT132"/>
      <c r="TLU132"/>
      <c r="TLV132"/>
      <c r="TLW132"/>
      <c r="TLX132"/>
      <c r="TLY132"/>
      <c r="TLZ132"/>
      <c r="TMA132"/>
      <c r="TMB132"/>
      <c r="TMC132"/>
      <c r="TMD132"/>
      <c r="TME132"/>
      <c r="TMF132"/>
      <c r="TMG132"/>
      <c r="TMH132"/>
      <c r="TMI132"/>
      <c r="TMJ132"/>
      <c r="TMK132"/>
      <c r="TML132"/>
      <c r="TMM132"/>
      <c r="TMN132"/>
      <c r="TMO132"/>
      <c r="TMP132"/>
      <c r="TMQ132"/>
      <c r="TMR132"/>
      <c r="TMS132"/>
      <c r="TMT132"/>
      <c r="TMU132"/>
      <c r="TMV132"/>
      <c r="TMW132"/>
      <c r="TMX132"/>
      <c r="TMY132"/>
      <c r="TMZ132"/>
      <c r="TNA132"/>
      <c r="TNB132"/>
      <c r="TNC132"/>
      <c r="TND132"/>
      <c r="TNE132"/>
      <c r="TNF132"/>
      <c r="TNG132"/>
      <c r="TNH132"/>
      <c r="TNI132"/>
      <c r="TNJ132"/>
      <c r="TNK132"/>
      <c r="TNL132"/>
      <c r="TNM132"/>
      <c r="TNN132"/>
      <c r="TNO132"/>
      <c r="TNP132"/>
      <c r="TNQ132"/>
      <c r="TNR132"/>
      <c r="TNS132"/>
      <c r="TNT132"/>
      <c r="TNU132"/>
      <c r="TNV132"/>
      <c r="TNW132"/>
      <c r="TNX132"/>
      <c r="TNY132"/>
      <c r="TNZ132"/>
      <c r="TOA132"/>
      <c r="TOB132"/>
      <c r="TOC132"/>
      <c r="TOD132"/>
      <c r="TOE132"/>
      <c r="TOF132"/>
      <c r="TOG132"/>
      <c r="TOH132"/>
      <c r="TOI132"/>
      <c r="TOJ132"/>
      <c r="TOK132"/>
      <c r="TOL132"/>
      <c r="TOM132"/>
      <c r="TON132"/>
      <c r="TOO132"/>
      <c r="TOP132"/>
      <c r="TOQ132"/>
      <c r="TOR132"/>
      <c r="TOS132"/>
      <c r="TOT132"/>
      <c r="TOU132"/>
      <c r="TOV132"/>
      <c r="TOW132"/>
      <c r="TOX132"/>
      <c r="TOY132"/>
      <c r="TOZ132"/>
      <c r="TPA132"/>
      <c r="TPB132"/>
      <c r="TPC132"/>
      <c r="TPD132"/>
      <c r="TPE132"/>
      <c r="TPF132"/>
      <c r="TPG132"/>
      <c r="TPH132"/>
      <c r="TPI132"/>
      <c r="TPJ132"/>
      <c r="TPK132"/>
      <c r="TPL132"/>
      <c r="TPM132"/>
      <c r="TPN132"/>
      <c r="TPO132"/>
      <c r="TPP132"/>
      <c r="TPQ132"/>
      <c r="TPR132"/>
      <c r="TPS132"/>
      <c r="TPT132"/>
      <c r="TPU132"/>
      <c r="TPV132"/>
      <c r="TPW132"/>
      <c r="TPX132"/>
      <c r="TPY132"/>
      <c r="TPZ132"/>
      <c r="TQA132"/>
      <c r="TQB132"/>
      <c r="TQC132"/>
      <c r="TQD132"/>
      <c r="TQE132"/>
      <c r="TQF132"/>
      <c r="TQG132"/>
      <c r="TQH132"/>
      <c r="TQI132"/>
      <c r="TQJ132"/>
      <c r="TQK132"/>
      <c r="TQL132"/>
      <c r="TQM132"/>
      <c r="TQN132"/>
      <c r="TQO132"/>
      <c r="TQP132"/>
      <c r="TQQ132"/>
      <c r="TQR132"/>
      <c r="TQS132"/>
      <c r="TQT132"/>
      <c r="TQU132"/>
      <c r="TQV132"/>
      <c r="TQW132"/>
      <c r="TQX132"/>
      <c r="TQY132"/>
      <c r="TQZ132"/>
      <c r="TRA132"/>
      <c r="TRB132"/>
      <c r="TRC132"/>
      <c r="TRD132"/>
      <c r="TRE132"/>
      <c r="TRF132"/>
      <c r="TRG132"/>
      <c r="TRH132"/>
      <c r="TRI132"/>
      <c r="TRJ132"/>
      <c r="TRK132"/>
      <c r="TRL132"/>
      <c r="TRM132"/>
      <c r="TRN132"/>
      <c r="TRO132"/>
      <c r="TRP132"/>
      <c r="TRQ132"/>
      <c r="TRR132"/>
      <c r="TRS132"/>
      <c r="TRT132"/>
      <c r="TRU132"/>
      <c r="TRV132"/>
      <c r="TRW132"/>
      <c r="TRX132"/>
      <c r="TRY132"/>
      <c r="TRZ132"/>
      <c r="TSA132"/>
      <c r="TSB132"/>
      <c r="TSC132"/>
      <c r="TSD132"/>
      <c r="TSE132"/>
      <c r="TSF132"/>
      <c r="TSG132"/>
      <c r="TSH132"/>
      <c r="TSI132"/>
      <c r="TSJ132"/>
      <c r="TSK132"/>
      <c r="TSL132"/>
      <c r="TSM132"/>
      <c r="TSN132"/>
      <c r="TSO132"/>
      <c r="TSP132"/>
      <c r="TSQ132"/>
      <c r="TSR132"/>
      <c r="TSS132"/>
      <c r="TST132"/>
      <c r="TSU132"/>
      <c r="TSV132"/>
      <c r="TSW132"/>
      <c r="TSX132"/>
      <c r="TSY132"/>
      <c r="TSZ132"/>
      <c r="TTA132"/>
      <c r="TTB132"/>
      <c r="TTC132"/>
      <c r="TTD132"/>
      <c r="TTE132"/>
      <c r="TTF132"/>
      <c r="TTG132"/>
      <c r="TTH132"/>
      <c r="TTI132"/>
      <c r="TTJ132"/>
      <c r="TTK132"/>
      <c r="TTL132"/>
      <c r="TTM132"/>
      <c r="TTN132"/>
      <c r="TTO132"/>
      <c r="TTP132"/>
      <c r="TTQ132"/>
      <c r="TTR132"/>
      <c r="TTS132"/>
      <c r="TTT132"/>
      <c r="TTU132"/>
      <c r="TTV132"/>
      <c r="TTW132"/>
      <c r="TTX132"/>
      <c r="TTY132"/>
      <c r="TTZ132"/>
      <c r="TUA132"/>
      <c r="TUB132"/>
      <c r="TUC132"/>
      <c r="TUD132"/>
      <c r="TUE132"/>
      <c r="TUF132"/>
      <c r="TUG132"/>
      <c r="TUH132"/>
      <c r="TUI132"/>
      <c r="TUJ132"/>
      <c r="TUK132"/>
      <c r="TUL132"/>
      <c r="TUM132"/>
      <c r="TUN132"/>
      <c r="TUO132"/>
      <c r="TUP132"/>
      <c r="TUQ132"/>
      <c r="TUR132"/>
      <c r="TUS132"/>
      <c r="TUT132"/>
      <c r="TUU132"/>
      <c r="TUV132"/>
      <c r="TUW132"/>
      <c r="TUX132"/>
      <c r="TUY132"/>
      <c r="TUZ132"/>
      <c r="TVA132"/>
      <c r="TVB132"/>
      <c r="TVC132"/>
      <c r="TVD132"/>
      <c r="TVE132"/>
      <c r="TVF132"/>
      <c r="TVG132"/>
      <c r="TVH132"/>
      <c r="TVI132"/>
      <c r="TVJ132"/>
      <c r="TVK132"/>
      <c r="TVL132"/>
      <c r="TVM132"/>
      <c r="TVN132"/>
      <c r="TVO132"/>
      <c r="TVP132"/>
      <c r="TVQ132"/>
      <c r="TVR132"/>
      <c r="TVS132"/>
      <c r="TVT132"/>
      <c r="TVU132"/>
      <c r="TVV132"/>
      <c r="TVW132"/>
      <c r="TVX132"/>
      <c r="TVY132"/>
      <c r="TVZ132"/>
      <c r="TWA132"/>
      <c r="TWB132"/>
      <c r="TWC132"/>
      <c r="TWD132"/>
      <c r="TWE132"/>
      <c r="TWF132"/>
      <c r="TWG132"/>
      <c r="TWH132"/>
      <c r="TWI132"/>
      <c r="TWJ132"/>
      <c r="TWK132"/>
      <c r="TWL132"/>
      <c r="TWM132"/>
      <c r="TWN132"/>
      <c r="TWO132"/>
      <c r="TWP132"/>
      <c r="TWQ132"/>
      <c r="TWR132"/>
      <c r="TWS132"/>
      <c r="TWT132"/>
      <c r="TWU132"/>
      <c r="TWV132"/>
      <c r="TWW132"/>
      <c r="TWX132"/>
      <c r="TWY132"/>
      <c r="TWZ132"/>
      <c r="TXA132"/>
      <c r="TXB132"/>
      <c r="TXC132"/>
      <c r="TXD132"/>
      <c r="TXE132"/>
      <c r="TXF132"/>
      <c r="TXG132"/>
      <c r="TXH132"/>
      <c r="TXI132"/>
      <c r="TXJ132"/>
      <c r="TXK132"/>
      <c r="TXL132"/>
      <c r="TXM132"/>
      <c r="TXN132"/>
      <c r="TXO132"/>
      <c r="TXP132"/>
      <c r="TXQ132"/>
      <c r="TXR132"/>
      <c r="TXS132"/>
      <c r="TXT132"/>
      <c r="TXU132"/>
      <c r="TXV132"/>
      <c r="TXW132"/>
      <c r="TXX132"/>
      <c r="TXY132"/>
      <c r="TXZ132"/>
      <c r="TYA132"/>
      <c r="TYB132"/>
      <c r="TYC132"/>
      <c r="TYD132"/>
      <c r="TYE132"/>
      <c r="TYF132"/>
      <c r="TYG132"/>
      <c r="TYH132"/>
      <c r="TYI132"/>
      <c r="TYJ132"/>
      <c r="TYK132"/>
      <c r="TYL132"/>
      <c r="TYM132"/>
      <c r="TYN132"/>
      <c r="TYO132"/>
      <c r="TYP132"/>
      <c r="TYQ132"/>
      <c r="TYR132"/>
      <c r="TYS132"/>
      <c r="TYT132"/>
      <c r="TYU132"/>
      <c r="TYV132"/>
      <c r="TYW132"/>
      <c r="TYX132"/>
      <c r="TYY132"/>
      <c r="TYZ132"/>
      <c r="TZA132"/>
      <c r="TZB132"/>
      <c r="TZC132"/>
      <c r="TZD132"/>
      <c r="TZE132"/>
      <c r="TZF132"/>
      <c r="TZG132"/>
      <c r="TZH132"/>
      <c r="TZI132"/>
      <c r="TZJ132"/>
      <c r="TZK132"/>
      <c r="TZL132"/>
      <c r="TZM132"/>
      <c r="TZN132"/>
      <c r="TZO132"/>
      <c r="TZP132"/>
      <c r="TZQ132"/>
      <c r="TZR132"/>
      <c r="TZS132"/>
      <c r="TZT132"/>
      <c r="TZU132"/>
      <c r="TZV132"/>
      <c r="TZW132"/>
      <c r="TZX132"/>
      <c r="TZY132"/>
      <c r="TZZ132"/>
      <c r="UAA132"/>
      <c r="UAB132"/>
      <c r="UAC132"/>
      <c r="UAD132"/>
      <c r="UAE132"/>
      <c r="UAF132"/>
      <c r="UAG132"/>
      <c r="UAH132"/>
      <c r="UAI132"/>
      <c r="UAJ132"/>
      <c r="UAK132"/>
      <c r="UAL132"/>
      <c r="UAM132"/>
      <c r="UAN132"/>
      <c r="UAO132"/>
      <c r="UAP132"/>
      <c r="UAQ132"/>
      <c r="UAR132"/>
      <c r="UAS132"/>
      <c r="UAT132"/>
      <c r="UAU132"/>
      <c r="UAV132"/>
      <c r="UAW132"/>
      <c r="UAX132"/>
      <c r="UAY132"/>
      <c r="UAZ132"/>
      <c r="UBA132"/>
      <c r="UBB132"/>
      <c r="UBC132"/>
      <c r="UBD132"/>
      <c r="UBE132"/>
      <c r="UBF132"/>
      <c r="UBG132"/>
      <c r="UBH132"/>
      <c r="UBI132"/>
      <c r="UBJ132"/>
      <c r="UBK132"/>
      <c r="UBL132"/>
      <c r="UBM132"/>
      <c r="UBN132"/>
      <c r="UBO132"/>
      <c r="UBP132"/>
      <c r="UBQ132"/>
      <c r="UBR132"/>
      <c r="UBS132"/>
      <c r="UBT132"/>
      <c r="UBU132"/>
      <c r="UBV132"/>
      <c r="UBW132"/>
      <c r="UBX132"/>
      <c r="UBY132"/>
      <c r="UBZ132"/>
      <c r="UCA132"/>
      <c r="UCB132"/>
      <c r="UCC132"/>
      <c r="UCD132"/>
      <c r="UCE132"/>
      <c r="UCF132"/>
      <c r="UCG132"/>
      <c r="UCH132"/>
      <c r="UCI132"/>
      <c r="UCJ132"/>
      <c r="UCK132"/>
      <c r="UCL132"/>
      <c r="UCM132"/>
      <c r="UCN132"/>
      <c r="UCO132"/>
      <c r="UCP132"/>
      <c r="UCQ132"/>
      <c r="UCR132"/>
      <c r="UCS132"/>
      <c r="UCT132"/>
      <c r="UCU132"/>
      <c r="UCV132"/>
      <c r="UCW132"/>
      <c r="UCX132"/>
      <c r="UCY132"/>
      <c r="UCZ132"/>
      <c r="UDA132"/>
      <c r="UDB132"/>
      <c r="UDC132"/>
      <c r="UDD132"/>
      <c r="UDE132"/>
      <c r="UDF132"/>
      <c r="UDG132"/>
      <c r="UDH132"/>
      <c r="UDI132"/>
      <c r="UDJ132"/>
      <c r="UDK132"/>
      <c r="UDL132"/>
      <c r="UDM132"/>
      <c r="UDN132"/>
      <c r="UDO132"/>
      <c r="UDP132"/>
      <c r="UDQ132"/>
      <c r="UDR132"/>
      <c r="UDS132"/>
      <c r="UDT132"/>
      <c r="UDU132"/>
      <c r="UDV132"/>
      <c r="UDW132"/>
      <c r="UDX132"/>
      <c r="UDY132"/>
      <c r="UDZ132"/>
      <c r="UEA132"/>
      <c r="UEB132"/>
      <c r="UEC132"/>
      <c r="UED132"/>
      <c r="UEE132"/>
      <c r="UEF132"/>
      <c r="UEG132"/>
      <c r="UEH132"/>
      <c r="UEI132"/>
      <c r="UEJ132"/>
      <c r="UEK132"/>
      <c r="UEL132"/>
      <c r="UEM132"/>
      <c r="UEN132"/>
      <c r="UEO132"/>
      <c r="UEP132"/>
      <c r="UEQ132"/>
      <c r="UER132"/>
      <c r="UES132"/>
      <c r="UET132"/>
      <c r="UEU132"/>
      <c r="UEV132"/>
      <c r="UEW132"/>
      <c r="UEX132"/>
      <c r="UEY132"/>
      <c r="UEZ132"/>
      <c r="UFA132"/>
      <c r="UFB132"/>
      <c r="UFC132"/>
      <c r="UFD132"/>
      <c r="UFE132"/>
      <c r="UFF132"/>
      <c r="UFG132"/>
      <c r="UFH132"/>
      <c r="UFI132"/>
      <c r="UFJ132"/>
      <c r="UFK132"/>
      <c r="UFL132"/>
      <c r="UFM132"/>
      <c r="UFN132"/>
      <c r="UFO132"/>
      <c r="UFP132"/>
      <c r="UFQ132"/>
      <c r="UFR132"/>
      <c r="UFS132"/>
      <c r="UFT132"/>
      <c r="UFU132"/>
      <c r="UFV132"/>
      <c r="UFW132"/>
      <c r="UFX132"/>
      <c r="UFY132"/>
      <c r="UFZ132"/>
      <c r="UGA132"/>
      <c r="UGB132"/>
      <c r="UGC132"/>
      <c r="UGD132"/>
      <c r="UGE132"/>
      <c r="UGF132"/>
      <c r="UGG132"/>
      <c r="UGH132"/>
      <c r="UGI132"/>
      <c r="UGJ132"/>
      <c r="UGK132"/>
      <c r="UGL132"/>
      <c r="UGM132"/>
      <c r="UGN132"/>
      <c r="UGO132"/>
      <c r="UGP132"/>
      <c r="UGQ132"/>
      <c r="UGR132"/>
      <c r="UGS132"/>
      <c r="UGT132"/>
      <c r="UGU132"/>
      <c r="UGV132"/>
      <c r="UGW132"/>
      <c r="UGX132"/>
      <c r="UGY132"/>
      <c r="UGZ132"/>
      <c r="UHA132"/>
      <c r="UHB132"/>
      <c r="UHC132"/>
      <c r="UHD132"/>
      <c r="UHE132"/>
      <c r="UHF132"/>
      <c r="UHG132"/>
      <c r="UHH132"/>
      <c r="UHI132"/>
      <c r="UHJ132"/>
      <c r="UHK132"/>
      <c r="UHL132"/>
      <c r="UHM132"/>
      <c r="UHN132"/>
      <c r="UHO132"/>
      <c r="UHP132"/>
      <c r="UHQ132"/>
      <c r="UHR132"/>
      <c r="UHS132"/>
      <c r="UHT132"/>
      <c r="UHU132"/>
      <c r="UHV132"/>
      <c r="UHW132"/>
      <c r="UHX132"/>
      <c r="UHY132"/>
      <c r="UHZ132"/>
      <c r="UIA132"/>
      <c r="UIB132"/>
      <c r="UIC132"/>
      <c r="UID132"/>
      <c r="UIE132"/>
      <c r="UIF132"/>
      <c r="UIG132"/>
      <c r="UIH132"/>
      <c r="UII132"/>
      <c r="UIJ132"/>
      <c r="UIK132"/>
      <c r="UIL132"/>
      <c r="UIM132"/>
      <c r="UIN132"/>
      <c r="UIO132"/>
      <c r="UIP132"/>
      <c r="UIQ132"/>
      <c r="UIR132"/>
      <c r="UIS132"/>
      <c r="UIT132"/>
      <c r="UIU132"/>
      <c r="UIV132"/>
      <c r="UIW132"/>
      <c r="UIX132"/>
      <c r="UIY132"/>
      <c r="UIZ132"/>
      <c r="UJA132"/>
      <c r="UJB132"/>
      <c r="UJC132"/>
      <c r="UJD132"/>
      <c r="UJE132"/>
      <c r="UJF132"/>
      <c r="UJG132"/>
      <c r="UJH132"/>
      <c r="UJI132"/>
      <c r="UJJ132"/>
      <c r="UJK132"/>
      <c r="UJL132"/>
      <c r="UJM132"/>
      <c r="UJN132"/>
      <c r="UJO132"/>
      <c r="UJP132"/>
      <c r="UJQ132"/>
      <c r="UJR132"/>
      <c r="UJS132"/>
      <c r="UJT132"/>
      <c r="UJU132"/>
      <c r="UJV132"/>
      <c r="UJW132"/>
      <c r="UJX132"/>
      <c r="UJY132"/>
      <c r="UJZ132"/>
      <c r="UKA132"/>
      <c r="UKB132"/>
      <c r="UKC132"/>
      <c r="UKD132"/>
      <c r="UKE132"/>
      <c r="UKF132"/>
      <c r="UKG132"/>
      <c r="UKH132"/>
      <c r="UKI132"/>
      <c r="UKJ132"/>
      <c r="UKK132"/>
      <c r="UKL132"/>
      <c r="UKM132"/>
      <c r="UKN132"/>
      <c r="UKO132"/>
      <c r="UKP132"/>
      <c r="UKQ132"/>
      <c r="UKR132"/>
      <c r="UKS132"/>
      <c r="UKT132"/>
      <c r="UKU132"/>
      <c r="UKV132"/>
      <c r="UKW132"/>
      <c r="UKX132"/>
      <c r="UKY132"/>
      <c r="UKZ132"/>
      <c r="ULA132"/>
      <c r="ULB132"/>
      <c r="ULC132"/>
      <c r="ULD132"/>
      <c r="ULE132"/>
      <c r="ULF132"/>
      <c r="ULG132"/>
      <c r="ULH132"/>
      <c r="ULI132"/>
      <c r="ULJ132"/>
      <c r="ULK132"/>
      <c r="ULL132"/>
      <c r="ULM132"/>
      <c r="ULN132"/>
      <c r="ULO132"/>
      <c r="ULP132"/>
      <c r="ULQ132"/>
      <c r="ULR132"/>
      <c r="ULS132"/>
      <c r="ULT132"/>
      <c r="ULU132"/>
      <c r="ULV132"/>
      <c r="ULW132"/>
      <c r="ULX132"/>
      <c r="ULY132"/>
      <c r="ULZ132"/>
      <c r="UMA132"/>
      <c r="UMB132"/>
      <c r="UMC132"/>
      <c r="UMD132"/>
      <c r="UME132"/>
      <c r="UMF132"/>
      <c r="UMG132"/>
      <c r="UMH132"/>
      <c r="UMI132"/>
      <c r="UMJ132"/>
      <c r="UMK132"/>
      <c r="UML132"/>
      <c r="UMM132"/>
      <c r="UMN132"/>
      <c r="UMO132"/>
      <c r="UMP132"/>
      <c r="UMQ132"/>
      <c r="UMR132"/>
      <c r="UMS132"/>
      <c r="UMT132"/>
      <c r="UMU132"/>
      <c r="UMV132"/>
      <c r="UMW132"/>
      <c r="UMX132"/>
      <c r="UMY132"/>
      <c r="UMZ132"/>
      <c r="UNA132"/>
      <c r="UNB132"/>
      <c r="UNC132"/>
      <c r="UND132"/>
      <c r="UNE132"/>
      <c r="UNF132"/>
      <c r="UNG132"/>
      <c r="UNH132"/>
      <c r="UNI132"/>
      <c r="UNJ132"/>
      <c r="UNK132"/>
      <c r="UNL132"/>
      <c r="UNM132"/>
      <c r="UNN132"/>
      <c r="UNO132"/>
      <c r="UNP132"/>
      <c r="UNQ132"/>
      <c r="UNR132"/>
      <c r="UNS132"/>
      <c r="UNT132"/>
      <c r="UNU132"/>
      <c r="UNV132"/>
      <c r="UNW132"/>
      <c r="UNX132"/>
      <c r="UNY132"/>
      <c r="UNZ132"/>
      <c r="UOA132"/>
      <c r="UOB132"/>
      <c r="UOC132"/>
      <c r="UOD132"/>
      <c r="UOE132"/>
      <c r="UOF132"/>
      <c r="UOG132"/>
      <c r="UOH132"/>
      <c r="UOI132"/>
      <c r="UOJ132"/>
      <c r="UOK132"/>
      <c r="UOL132"/>
      <c r="UOM132"/>
      <c r="UON132"/>
      <c r="UOO132"/>
      <c r="UOP132"/>
      <c r="UOQ132"/>
      <c r="UOR132"/>
      <c r="UOS132"/>
      <c r="UOT132"/>
      <c r="UOU132"/>
      <c r="UOV132"/>
      <c r="UOW132"/>
      <c r="UOX132"/>
      <c r="UOY132"/>
      <c r="UOZ132"/>
      <c r="UPA132"/>
      <c r="UPB132"/>
      <c r="UPC132"/>
      <c r="UPD132"/>
      <c r="UPE132"/>
      <c r="UPF132"/>
      <c r="UPG132"/>
      <c r="UPH132"/>
      <c r="UPI132"/>
      <c r="UPJ132"/>
      <c r="UPK132"/>
      <c r="UPL132"/>
      <c r="UPM132"/>
      <c r="UPN132"/>
      <c r="UPO132"/>
      <c r="UPP132"/>
      <c r="UPQ132"/>
      <c r="UPR132"/>
      <c r="UPS132"/>
      <c r="UPT132"/>
      <c r="UPU132"/>
      <c r="UPV132"/>
      <c r="UPW132"/>
      <c r="UPX132"/>
      <c r="UPY132"/>
      <c r="UPZ132"/>
      <c r="UQA132"/>
      <c r="UQB132"/>
      <c r="UQC132"/>
      <c r="UQD132"/>
      <c r="UQE132"/>
      <c r="UQF132"/>
      <c r="UQG132"/>
      <c r="UQH132"/>
      <c r="UQI132"/>
      <c r="UQJ132"/>
      <c r="UQK132"/>
      <c r="UQL132"/>
      <c r="UQM132"/>
      <c r="UQN132"/>
      <c r="UQO132"/>
      <c r="UQP132"/>
      <c r="UQQ132"/>
      <c r="UQR132"/>
      <c r="UQS132"/>
      <c r="UQT132"/>
      <c r="UQU132"/>
      <c r="UQV132"/>
      <c r="UQW132"/>
      <c r="UQX132"/>
      <c r="UQY132"/>
      <c r="UQZ132"/>
      <c r="URA132"/>
      <c r="URB132"/>
      <c r="URC132"/>
      <c r="URD132"/>
      <c r="URE132"/>
      <c r="URF132"/>
      <c r="URG132"/>
      <c r="URH132"/>
      <c r="URI132"/>
      <c r="URJ132"/>
      <c r="URK132"/>
      <c r="URL132"/>
      <c r="URM132"/>
      <c r="URN132"/>
      <c r="URO132"/>
      <c r="URP132"/>
      <c r="URQ132"/>
      <c r="URR132"/>
      <c r="URS132"/>
      <c r="URT132"/>
      <c r="URU132"/>
      <c r="URV132"/>
      <c r="URW132"/>
      <c r="URX132"/>
      <c r="URY132"/>
      <c r="URZ132"/>
      <c r="USA132"/>
      <c r="USB132"/>
      <c r="USC132"/>
      <c r="USD132"/>
      <c r="USE132"/>
      <c r="USF132"/>
      <c r="USG132"/>
      <c r="USH132"/>
      <c r="USI132"/>
      <c r="USJ132"/>
      <c r="USK132"/>
      <c r="USL132"/>
      <c r="USM132"/>
      <c r="USN132"/>
      <c r="USO132"/>
      <c r="USP132"/>
      <c r="USQ132"/>
      <c r="USR132"/>
      <c r="USS132"/>
      <c r="UST132"/>
      <c r="USU132"/>
      <c r="USV132"/>
      <c r="USW132"/>
      <c r="USX132"/>
      <c r="USY132"/>
      <c r="USZ132"/>
      <c r="UTA132"/>
      <c r="UTB132"/>
      <c r="UTC132"/>
      <c r="UTD132"/>
      <c r="UTE132"/>
      <c r="UTF132"/>
      <c r="UTG132"/>
      <c r="UTH132"/>
      <c r="UTI132"/>
      <c r="UTJ132"/>
      <c r="UTK132"/>
      <c r="UTL132"/>
      <c r="UTM132"/>
      <c r="UTN132"/>
      <c r="UTO132"/>
      <c r="UTP132"/>
      <c r="UTQ132"/>
      <c r="UTR132"/>
      <c r="UTS132"/>
      <c r="UTT132"/>
      <c r="UTU132"/>
      <c r="UTV132"/>
      <c r="UTW132"/>
      <c r="UTX132"/>
      <c r="UTY132"/>
      <c r="UTZ132"/>
      <c r="UUA132"/>
      <c r="UUB132"/>
      <c r="UUC132"/>
      <c r="UUD132"/>
      <c r="UUE132"/>
      <c r="UUF132"/>
      <c r="UUG132"/>
      <c r="UUH132"/>
      <c r="UUI132"/>
      <c r="UUJ132"/>
      <c r="UUK132"/>
      <c r="UUL132"/>
      <c r="UUM132"/>
      <c r="UUN132"/>
      <c r="UUO132"/>
      <c r="UUP132"/>
      <c r="UUQ132"/>
      <c r="UUR132"/>
      <c r="UUS132"/>
      <c r="UUT132"/>
      <c r="UUU132"/>
      <c r="UUV132"/>
      <c r="UUW132"/>
      <c r="UUX132"/>
      <c r="UUY132"/>
      <c r="UUZ132"/>
      <c r="UVA132"/>
      <c r="UVB132"/>
      <c r="UVC132"/>
      <c r="UVD132"/>
      <c r="UVE132"/>
      <c r="UVF132"/>
      <c r="UVG132"/>
      <c r="UVH132"/>
      <c r="UVI132"/>
      <c r="UVJ132"/>
      <c r="UVK132"/>
      <c r="UVL132"/>
      <c r="UVM132"/>
      <c r="UVN132"/>
      <c r="UVO132"/>
      <c r="UVP132"/>
      <c r="UVQ132"/>
      <c r="UVR132"/>
      <c r="UVS132"/>
      <c r="UVT132"/>
      <c r="UVU132"/>
      <c r="UVV132"/>
      <c r="UVW132"/>
      <c r="UVX132"/>
      <c r="UVY132"/>
      <c r="UVZ132"/>
      <c r="UWA132"/>
      <c r="UWB132"/>
      <c r="UWC132"/>
      <c r="UWD132"/>
      <c r="UWE132"/>
      <c r="UWF132"/>
      <c r="UWG132"/>
      <c r="UWH132"/>
      <c r="UWI132"/>
      <c r="UWJ132"/>
      <c r="UWK132"/>
      <c r="UWL132"/>
      <c r="UWM132"/>
      <c r="UWN132"/>
      <c r="UWO132"/>
      <c r="UWP132"/>
      <c r="UWQ132"/>
      <c r="UWR132"/>
      <c r="UWS132"/>
      <c r="UWT132"/>
      <c r="UWU132"/>
      <c r="UWV132"/>
      <c r="UWW132"/>
      <c r="UWX132"/>
      <c r="UWY132"/>
      <c r="UWZ132"/>
      <c r="UXA132"/>
      <c r="UXB132"/>
      <c r="UXC132"/>
      <c r="UXD132"/>
      <c r="UXE132"/>
      <c r="UXF132"/>
      <c r="UXG132"/>
      <c r="UXH132"/>
      <c r="UXI132"/>
      <c r="UXJ132"/>
      <c r="UXK132"/>
      <c r="UXL132"/>
      <c r="UXM132"/>
      <c r="UXN132"/>
      <c r="UXO132"/>
      <c r="UXP132"/>
      <c r="UXQ132"/>
      <c r="UXR132"/>
      <c r="UXS132"/>
      <c r="UXT132"/>
      <c r="UXU132"/>
      <c r="UXV132"/>
      <c r="UXW132"/>
      <c r="UXX132"/>
      <c r="UXY132"/>
      <c r="UXZ132"/>
      <c r="UYA132"/>
      <c r="UYB132"/>
      <c r="UYC132"/>
      <c r="UYD132"/>
      <c r="UYE132"/>
      <c r="UYF132"/>
      <c r="UYG132"/>
      <c r="UYH132"/>
      <c r="UYI132"/>
      <c r="UYJ132"/>
      <c r="UYK132"/>
      <c r="UYL132"/>
      <c r="UYM132"/>
      <c r="UYN132"/>
      <c r="UYO132"/>
      <c r="UYP132"/>
      <c r="UYQ132"/>
      <c r="UYR132"/>
      <c r="UYS132"/>
      <c r="UYT132"/>
      <c r="UYU132"/>
      <c r="UYV132"/>
      <c r="UYW132"/>
      <c r="UYX132"/>
      <c r="UYY132"/>
      <c r="UYZ132"/>
      <c r="UZA132"/>
      <c r="UZB132"/>
      <c r="UZC132"/>
      <c r="UZD132"/>
      <c r="UZE132"/>
      <c r="UZF132"/>
      <c r="UZG132"/>
      <c r="UZH132"/>
      <c r="UZI132"/>
      <c r="UZJ132"/>
      <c r="UZK132"/>
      <c r="UZL132"/>
      <c r="UZM132"/>
      <c r="UZN132"/>
      <c r="UZO132"/>
      <c r="UZP132"/>
      <c r="UZQ132"/>
      <c r="UZR132"/>
      <c r="UZS132"/>
      <c r="UZT132"/>
      <c r="UZU132"/>
      <c r="UZV132"/>
      <c r="UZW132"/>
      <c r="UZX132"/>
      <c r="UZY132"/>
      <c r="UZZ132"/>
      <c r="VAA132"/>
      <c r="VAB132"/>
      <c r="VAC132"/>
      <c r="VAD132"/>
      <c r="VAE132"/>
      <c r="VAF132"/>
      <c r="VAG132"/>
      <c r="VAH132"/>
      <c r="VAI132"/>
      <c r="VAJ132"/>
      <c r="VAK132"/>
      <c r="VAL132"/>
      <c r="VAM132"/>
      <c r="VAN132"/>
      <c r="VAO132"/>
      <c r="VAP132"/>
      <c r="VAQ132"/>
      <c r="VAR132"/>
      <c r="VAS132"/>
      <c r="VAT132"/>
      <c r="VAU132"/>
      <c r="VAV132"/>
      <c r="VAW132"/>
      <c r="VAX132"/>
      <c r="VAY132"/>
      <c r="VAZ132"/>
      <c r="VBA132"/>
      <c r="VBB132"/>
      <c r="VBC132"/>
      <c r="VBD132"/>
      <c r="VBE132"/>
      <c r="VBF132"/>
      <c r="VBG132"/>
      <c r="VBH132"/>
      <c r="VBI132"/>
      <c r="VBJ132"/>
      <c r="VBK132"/>
      <c r="VBL132"/>
      <c r="VBM132"/>
      <c r="VBN132"/>
      <c r="VBO132"/>
      <c r="VBP132"/>
      <c r="VBQ132"/>
      <c r="VBR132"/>
      <c r="VBS132"/>
      <c r="VBT132"/>
      <c r="VBU132"/>
      <c r="VBV132"/>
      <c r="VBW132"/>
      <c r="VBX132"/>
      <c r="VBY132"/>
      <c r="VBZ132"/>
      <c r="VCA132"/>
      <c r="VCB132"/>
      <c r="VCC132"/>
      <c r="VCD132"/>
      <c r="VCE132"/>
      <c r="VCF132"/>
      <c r="VCG132"/>
      <c r="VCH132"/>
      <c r="VCI132"/>
      <c r="VCJ132"/>
      <c r="VCK132"/>
      <c r="VCL132"/>
      <c r="VCM132"/>
      <c r="VCN132"/>
      <c r="VCO132"/>
      <c r="VCP132"/>
      <c r="VCQ132"/>
      <c r="VCR132"/>
      <c r="VCS132"/>
      <c r="VCT132"/>
      <c r="VCU132"/>
      <c r="VCV132"/>
      <c r="VCW132"/>
      <c r="VCX132"/>
      <c r="VCY132"/>
      <c r="VCZ132"/>
      <c r="VDA132"/>
      <c r="VDB132"/>
      <c r="VDC132"/>
      <c r="VDD132"/>
      <c r="VDE132"/>
      <c r="VDF132"/>
      <c r="VDG132"/>
      <c r="VDH132"/>
      <c r="VDI132"/>
      <c r="VDJ132"/>
      <c r="VDK132"/>
      <c r="VDL132"/>
      <c r="VDM132"/>
      <c r="VDN132"/>
      <c r="VDO132"/>
      <c r="VDP132"/>
      <c r="VDQ132"/>
      <c r="VDR132"/>
      <c r="VDS132"/>
      <c r="VDT132"/>
      <c r="VDU132"/>
      <c r="VDV132"/>
      <c r="VDW132"/>
      <c r="VDX132"/>
      <c r="VDY132"/>
      <c r="VDZ132"/>
      <c r="VEA132"/>
      <c r="VEB132"/>
      <c r="VEC132"/>
      <c r="VED132"/>
      <c r="VEE132"/>
      <c r="VEF132"/>
      <c r="VEG132"/>
      <c r="VEH132"/>
      <c r="VEI132"/>
      <c r="VEJ132"/>
      <c r="VEK132"/>
      <c r="VEL132"/>
      <c r="VEM132"/>
      <c r="VEN132"/>
      <c r="VEO132"/>
      <c r="VEP132"/>
      <c r="VEQ132"/>
      <c r="VER132"/>
      <c r="VES132"/>
      <c r="VET132"/>
      <c r="VEU132"/>
      <c r="VEV132"/>
      <c r="VEW132"/>
      <c r="VEX132"/>
      <c r="VEY132"/>
      <c r="VEZ132"/>
      <c r="VFA132"/>
      <c r="VFB132"/>
      <c r="VFC132"/>
      <c r="VFD132"/>
      <c r="VFE132"/>
      <c r="VFF132"/>
      <c r="VFG132"/>
      <c r="VFH132"/>
      <c r="VFI132"/>
      <c r="VFJ132"/>
      <c r="VFK132"/>
      <c r="VFL132"/>
      <c r="VFM132"/>
      <c r="VFN132"/>
      <c r="VFO132"/>
      <c r="VFP132"/>
      <c r="VFQ132"/>
      <c r="VFR132"/>
      <c r="VFS132"/>
      <c r="VFT132"/>
      <c r="VFU132"/>
      <c r="VFV132"/>
      <c r="VFW132"/>
      <c r="VFX132"/>
      <c r="VFY132"/>
      <c r="VFZ132"/>
      <c r="VGA132"/>
      <c r="VGB132"/>
      <c r="VGC132"/>
      <c r="VGD132"/>
      <c r="VGE132"/>
      <c r="VGF132"/>
      <c r="VGG132"/>
      <c r="VGH132"/>
      <c r="VGI132"/>
      <c r="VGJ132"/>
      <c r="VGK132"/>
      <c r="VGL132"/>
      <c r="VGM132"/>
      <c r="VGN132"/>
      <c r="VGO132"/>
      <c r="VGP132"/>
      <c r="VGQ132"/>
      <c r="VGR132"/>
      <c r="VGS132"/>
      <c r="VGT132"/>
      <c r="VGU132"/>
      <c r="VGV132"/>
      <c r="VGW132"/>
      <c r="VGX132"/>
      <c r="VGY132"/>
      <c r="VGZ132"/>
      <c r="VHA132"/>
      <c r="VHB132"/>
      <c r="VHC132"/>
      <c r="VHD132"/>
      <c r="VHE132"/>
      <c r="VHF132"/>
      <c r="VHG132"/>
      <c r="VHH132"/>
      <c r="VHI132"/>
      <c r="VHJ132"/>
      <c r="VHK132"/>
      <c r="VHL132"/>
      <c r="VHM132"/>
      <c r="VHN132"/>
      <c r="VHO132"/>
      <c r="VHP132"/>
      <c r="VHQ132"/>
      <c r="VHR132"/>
      <c r="VHS132"/>
      <c r="VHT132"/>
      <c r="VHU132"/>
      <c r="VHV132"/>
      <c r="VHW132"/>
      <c r="VHX132"/>
      <c r="VHY132"/>
      <c r="VHZ132"/>
      <c r="VIA132"/>
      <c r="VIB132"/>
      <c r="VIC132"/>
      <c r="VID132"/>
      <c r="VIE132"/>
      <c r="VIF132"/>
      <c r="VIG132"/>
      <c r="VIH132"/>
      <c r="VII132"/>
      <c r="VIJ132"/>
      <c r="VIK132"/>
      <c r="VIL132"/>
      <c r="VIM132"/>
      <c r="VIN132"/>
      <c r="VIO132"/>
      <c r="VIP132"/>
      <c r="VIQ132"/>
      <c r="VIR132"/>
      <c r="VIS132"/>
      <c r="VIT132"/>
      <c r="VIU132"/>
      <c r="VIV132"/>
      <c r="VIW132"/>
      <c r="VIX132"/>
      <c r="VIY132"/>
      <c r="VIZ132"/>
      <c r="VJA132"/>
      <c r="VJB132"/>
      <c r="VJC132"/>
      <c r="VJD132"/>
      <c r="VJE132"/>
      <c r="VJF132"/>
      <c r="VJG132"/>
      <c r="VJH132"/>
      <c r="VJI132"/>
      <c r="VJJ132"/>
      <c r="VJK132"/>
      <c r="VJL132"/>
      <c r="VJM132"/>
      <c r="VJN132"/>
      <c r="VJO132"/>
      <c r="VJP132"/>
      <c r="VJQ132"/>
      <c r="VJR132"/>
      <c r="VJS132"/>
      <c r="VJT132"/>
      <c r="VJU132"/>
      <c r="VJV132"/>
      <c r="VJW132"/>
      <c r="VJX132"/>
      <c r="VJY132"/>
      <c r="VJZ132"/>
      <c r="VKA132"/>
      <c r="VKB132"/>
      <c r="VKC132"/>
      <c r="VKD132"/>
      <c r="VKE132"/>
      <c r="VKF132"/>
      <c r="VKG132"/>
      <c r="VKH132"/>
      <c r="VKI132"/>
      <c r="VKJ132"/>
      <c r="VKK132"/>
      <c r="VKL132"/>
      <c r="VKM132"/>
      <c r="VKN132"/>
      <c r="VKO132"/>
      <c r="VKP132"/>
      <c r="VKQ132"/>
      <c r="VKR132"/>
      <c r="VKS132"/>
      <c r="VKT132"/>
      <c r="VKU132"/>
      <c r="VKV132"/>
      <c r="VKW132"/>
      <c r="VKX132"/>
      <c r="VKY132"/>
      <c r="VKZ132"/>
      <c r="VLA132"/>
      <c r="VLB132"/>
      <c r="VLC132"/>
      <c r="VLD132"/>
      <c r="VLE132"/>
      <c r="VLF132"/>
      <c r="VLG132"/>
      <c r="VLH132"/>
      <c r="VLI132"/>
      <c r="VLJ132"/>
      <c r="VLK132"/>
      <c r="VLL132"/>
      <c r="VLM132"/>
      <c r="VLN132"/>
      <c r="VLO132"/>
      <c r="VLP132"/>
      <c r="VLQ132"/>
      <c r="VLR132"/>
      <c r="VLS132"/>
      <c r="VLT132"/>
      <c r="VLU132"/>
      <c r="VLV132"/>
      <c r="VLW132"/>
      <c r="VLX132"/>
      <c r="VLY132"/>
      <c r="VLZ132"/>
      <c r="VMA132"/>
      <c r="VMB132"/>
      <c r="VMC132"/>
      <c r="VMD132"/>
      <c r="VME132"/>
      <c r="VMF132"/>
      <c r="VMG132"/>
      <c r="VMH132"/>
      <c r="VMI132"/>
      <c r="VMJ132"/>
      <c r="VMK132"/>
      <c r="VML132"/>
      <c r="VMM132"/>
      <c r="VMN132"/>
      <c r="VMO132"/>
      <c r="VMP132"/>
      <c r="VMQ132"/>
      <c r="VMR132"/>
      <c r="VMS132"/>
      <c r="VMT132"/>
      <c r="VMU132"/>
      <c r="VMV132"/>
      <c r="VMW132"/>
      <c r="VMX132"/>
      <c r="VMY132"/>
      <c r="VMZ132"/>
      <c r="VNA132"/>
      <c r="VNB132"/>
      <c r="VNC132"/>
      <c r="VND132"/>
      <c r="VNE132"/>
      <c r="VNF132"/>
      <c r="VNG132"/>
      <c r="VNH132"/>
      <c r="VNI132"/>
      <c r="VNJ132"/>
      <c r="VNK132"/>
      <c r="VNL132"/>
      <c r="VNM132"/>
      <c r="VNN132"/>
      <c r="VNO132"/>
      <c r="VNP132"/>
      <c r="VNQ132"/>
      <c r="VNR132"/>
      <c r="VNS132"/>
      <c r="VNT132"/>
      <c r="VNU132"/>
      <c r="VNV132"/>
      <c r="VNW132"/>
      <c r="VNX132"/>
      <c r="VNY132"/>
      <c r="VNZ132"/>
      <c r="VOA132"/>
      <c r="VOB132"/>
      <c r="VOC132"/>
      <c r="VOD132"/>
      <c r="VOE132"/>
      <c r="VOF132"/>
      <c r="VOG132"/>
      <c r="VOH132"/>
      <c r="VOI132"/>
      <c r="VOJ132"/>
      <c r="VOK132"/>
      <c r="VOL132"/>
      <c r="VOM132"/>
      <c r="VON132"/>
      <c r="VOO132"/>
      <c r="VOP132"/>
      <c r="VOQ132"/>
      <c r="VOR132"/>
      <c r="VOS132"/>
      <c r="VOT132"/>
      <c r="VOU132"/>
      <c r="VOV132"/>
      <c r="VOW132"/>
      <c r="VOX132"/>
      <c r="VOY132"/>
      <c r="VOZ132"/>
      <c r="VPA132"/>
      <c r="VPB132"/>
      <c r="VPC132"/>
      <c r="VPD132"/>
      <c r="VPE132"/>
      <c r="VPF132"/>
      <c r="VPG132"/>
      <c r="VPH132"/>
      <c r="VPI132"/>
      <c r="VPJ132"/>
      <c r="VPK132"/>
      <c r="VPL132"/>
      <c r="VPM132"/>
      <c r="VPN132"/>
      <c r="VPO132"/>
      <c r="VPP132"/>
      <c r="VPQ132"/>
      <c r="VPR132"/>
      <c r="VPS132"/>
      <c r="VPT132"/>
      <c r="VPU132"/>
      <c r="VPV132"/>
      <c r="VPW132"/>
      <c r="VPX132"/>
      <c r="VPY132"/>
      <c r="VPZ132"/>
      <c r="VQA132"/>
      <c r="VQB132"/>
      <c r="VQC132"/>
      <c r="VQD132"/>
      <c r="VQE132"/>
      <c r="VQF132"/>
      <c r="VQG132"/>
      <c r="VQH132"/>
      <c r="VQI132"/>
      <c r="VQJ132"/>
      <c r="VQK132"/>
      <c r="VQL132"/>
      <c r="VQM132"/>
      <c r="VQN132"/>
      <c r="VQO132"/>
      <c r="VQP132"/>
      <c r="VQQ132"/>
      <c r="VQR132"/>
      <c r="VQS132"/>
      <c r="VQT132"/>
      <c r="VQU132"/>
      <c r="VQV132"/>
      <c r="VQW132"/>
      <c r="VQX132"/>
      <c r="VQY132"/>
      <c r="VQZ132"/>
      <c r="VRA132"/>
      <c r="VRB132"/>
      <c r="VRC132"/>
      <c r="VRD132"/>
      <c r="VRE132"/>
      <c r="VRF132"/>
      <c r="VRG132"/>
      <c r="VRH132"/>
      <c r="VRI132"/>
      <c r="VRJ132"/>
      <c r="VRK132"/>
      <c r="VRL132"/>
      <c r="VRM132"/>
      <c r="VRN132"/>
      <c r="VRO132"/>
      <c r="VRP132"/>
      <c r="VRQ132"/>
      <c r="VRR132"/>
      <c r="VRS132"/>
      <c r="VRT132"/>
      <c r="VRU132"/>
      <c r="VRV132"/>
      <c r="VRW132"/>
      <c r="VRX132"/>
      <c r="VRY132"/>
      <c r="VRZ132"/>
      <c r="VSA132"/>
      <c r="VSB132"/>
      <c r="VSC132"/>
      <c r="VSD132"/>
      <c r="VSE132"/>
      <c r="VSF132"/>
      <c r="VSG132"/>
      <c r="VSH132"/>
      <c r="VSI132"/>
      <c r="VSJ132"/>
      <c r="VSK132"/>
      <c r="VSL132"/>
      <c r="VSM132"/>
      <c r="VSN132"/>
      <c r="VSO132"/>
      <c r="VSP132"/>
      <c r="VSQ132"/>
      <c r="VSR132"/>
      <c r="VSS132"/>
      <c r="VST132"/>
      <c r="VSU132"/>
      <c r="VSV132"/>
      <c r="VSW132"/>
      <c r="VSX132"/>
      <c r="VSY132"/>
      <c r="VSZ132"/>
      <c r="VTA132"/>
      <c r="VTB132"/>
      <c r="VTC132"/>
      <c r="VTD132"/>
      <c r="VTE132"/>
      <c r="VTF132"/>
      <c r="VTG132"/>
      <c r="VTH132"/>
      <c r="VTI132"/>
      <c r="VTJ132"/>
      <c r="VTK132"/>
      <c r="VTL132"/>
      <c r="VTM132"/>
      <c r="VTN132"/>
      <c r="VTO132"/>
      <c r="VTP132"/>
      <c r="VTQ132"/>
      <c r="VTR132"/>
      <c r="VTS132"/>
      <c r="VTT132"/>
      <c r="VTU132"/>
      <c r="VTV132"/>
      <c r="VTW132"/>
      <c r="VTX132"/>
      <c r="VTY132"/>
      <c r="VTZ132"/>
      <c r="VUA132"/>
      <c r="VUB132"/>
      <c r="VUC132"/>
      <c r="VUD132"/>
      <c r="VUE132"/>
      <c r="VUF132"/>
      <c r="VUG132"/>
      <c r="VUH132"/>
      <c r="VUI132"/>
      <c r="VUJ132"/>
      <c r="VUK132"/>
      <c r="VUL132"/>
      <c r="VUM132"/>
      <c r="VUN132"/>
      <c r="VUO132"/>
      <c r="VUP132"/>
      <c r="VUQ132"/>
      <c r="VUR132"/>
      <c r="VUS132"/>
      <c r="VUT132"/>
      <c r="VUU132"/>
      <c r="VUV132"/>
      <c r="VUW132"/>
      <c r="VUX132"/>
      <c r="VUY132"/>
      <c r="VUZ132"/>
      <c r="VVA132"/>
      <c r="VVB132"/>
      <c r="VVC132"/>
      <c r="VVD132"/>
      <c r="VVE132"/>
      <c r="VVF132"/>
      <c r="VVG132"/>
      <c r="VVH132"/>
      <c r="VVI132"/>
      <c r="VVJ132"/>
      <c r="VVK132"/>
      <c r="VVL132"/>
      <c r="VVM132"/>
      <c r="VVN132"/>
      <c r="VVO132"/>
      <c r="VVP132"/>
      <c r="VVQ132"/>
      <c r="VVR132"/>
      <c r="VVS132"/>
      <c r="VVT132"/>
      <c r="VVU132"/>
      <c r="VVV132"/>
      <c r="VVW132"/>
      <c r="VVX132"/>
      <c r="VVY132"/>
      <c r="VVZ132"/>
      <c r="VWA132"/>
      <c r="VWB132"/>
      <c r="VWC132"/>
      <c r="VWD132"/>
      <c r="VWE132"/>
      <c r="VWF132"/>
      <c r="VWG132"/>
      <c r="VWH132"/>
      <c r="VWI132"/>
      <c r="VWJ132"/>
      <c r="VWK132"/>
      <c r="VWL132"/>
      <c r="VWM132"/>
      <c r="VWN132"/>
      <c r="VWO132"/>
      <c r="VWP132"/>
      <c r="VWQ132"/>
      <c r="VWR132"/>
      <c r="VWS132"/>
      <c r="VWT132"/>
      <c r="VWU132"/>
      <c r="VWV132"/>
      <c r="VWW132"/>
      <c r="VWX132"/>
      <c r="VWY132"/>
      <c r="VWZ132"/>
      <c r="VXA132"/>
      <c r="VXB132"/>
      <c r="VXC132"/>
      <c r="VXD132"/>
      <c r="VXE132"/>
      <c r="VXF132"/>
      <c r="VXG132"/>
      <c r="VXH132"/>
      <c r="VXI132"/>
      <c r="VXJ132"/>
      <c r="VXK132"/>
      <c r="VXL132"/>
      <c r="VXM132"/>
      <c r="VXN132"/>
      <c r="VXO132"/>
      <c r="VXP132"/>
      <c r="VXQ132"/>
      <c r="VXR132"/>
      <c r="VXS132"/>
      <c r="VXT132"/>
      <c r="VXU132"/>
      <c r="VXV132"/>
      <c r="VXW132"/>
      <c r="VXX132"/>
      <c r="VXY132"/>
      <c r="VXZ132"/>
      <c r="VYA132"/>
      <c r="VYB132"/>
      <c r="VYC132"/>
      <c r="VYD132"/>
      <c r="VYE132"/>
      <c r="VYF132"/>
      <c r="VYG132"/>
      <c r="VYH132"/>
      <c r="VYI132"/>
      <c r="VYJ132"/>
      <c r="VYK132"/>
      <c r="VYL132"/>
      <c r="VYM132"/>
      <c r="VYN132"/>
      <c r="VYO132"/>
      <c r="VYP132"/>
      <c r="VYQ132"/>
      <c r="VYR132"/>
      <c r="VYS132"/>
      <c r="VYT132"/>
      <c r="VYU132"/>
      <c r="VYV132"/>
      <c r="VYW132"/>
      <c r="VYX132"/>
      <c r="VYY132"/>
      <c r="VYZ132"/>
      <c r="VZA132"/>
      <c r="VZB132"/>
      <c r="VZC132"/>
      <c r="VZD132"/>
      <c r="VZE132"/>
      <c r="VZF132"/>
      <c r="VZG132"/>
      <c r="VZH132"/>
      <c r="VZI132"/>
      <c r="VZJ132"/>
      <c r="VZK132"/>
      <c r="VZL132"/>
      <c r="VZM132"/>
      <c r="VZN132"/>
      <c r="VZO132"/>
      <c r="VZP132"/>
      <c r="VZQ132"/>
      <c r="VZR132"/>
      <c r="VZS132"/>
      <c r="VZT132"/>
      <c r="VZU132"/>
      <c r="VZV132"/>
      <c r="VZW132"/>
      <c r="VZX132"/>
      <c r="VZY132"/>
      <c r="VZZ132"/>
      <c r="WAA132"/>
      <c r="WAB132"/>
      <c r="WAC132"/>
      <c r="WAD132"/>
      <c r="WAE132"/>
      <c r="WAF132"/>
      <c r="WAG132"/>
      <c r="WAH132"/>
      <c r="WAI132"/>
      <c r="WAJ132"/>
      <c r="WAK132"/>
      <c r="WAL132"/>
      <c r="WAM132"/>
      <c r="WAN132"/>
      <c r="WAO132"/>
      <c r="WAP132"/>
      <c r="WAQ132"/>
      <c r="WAR132"/>
      <c r="WAS132"/>
      <c r="WAT132"/>
      <c r="WAU132"/>
      <c r="WAV132"/>
      <c r="WAW132"/>
      <c r="WAX132"/>
      <c r="WAY132"/>
      <c r="WAZ132"/>
      <c r="WBA132"/>
      <c r="WBB132"/>
      <c r="WBC132"/>
      <c r="WBD132"/>
      <c r="WBE132"/>
      <c r="WBF132"/>
      <c r="WBG132"/>
      <c r="WBH132"/>
      <c r="WBI132"/>
      <c r="WBJ132"/>
      <c r="WBK132"/>
      <c r="WBL132"/>
      <c r="WBM132"/>
      <c r="WBN132"/>
      <c r="WBO132"/>
      <c r="WBP132"/>
      <c r="WBQ132"/>
      <c r="WBR132"/>
      <c r="WBS132"/>
      <c r="WBT132"/>
      <c r="WBU132"/>
      <c r="WBV132"/>
      <c r="WBW132"/>
      <c r="WBX132"/>
      <c r="WBY132"/>
      <c r="WBZ132"/>
      <c r="WCA132"/>
      <c r="WCB132"/>
      <c r="WCC132"/>
      <c r="WCD132"/>
      <c r="WCE132"/>
      <c r="WCF132"/>
      <c r="WCG132"/>
      <c r="WCH132"/>
      <c r="WCI132"/>
      <c r="WCJ132"/>
      <c r="WCK132"/>
      <c r="WCL132"/>
      <c r="WCM132"/>
      <c r="WCN132"/>
      <c r="WCO132"/>
      <c r="WCP132"/>
      <c r="WCQ132"/>
      <c r="WCR132"/>
      <c r="WCS132"/>
      <c r="WCT132"/>
      <c r="WCU132"/>
      <c r="WCV132"/>
      <c r="WCW132"/>
      <c r="WCX132"/>
      <c r="WCY132"/>
      <c r="WCZ132"/>
      <c r="WDA132"/>
      <c r="WDB132"/>
      <c r="WDC132"/>
      <c r="WDD132"/>
      <c r="WDE132"/>
      <c r="WDF132"/>
      <c r="WDG132"/>
      <c r="WDH132"/>
      <c r="WDI132"/>
      <c r="WDJ132"/>
      <c r="WDK132"/>
      <c r="WDL132"/>
      <c r="WDM132"/>
      <c r="WDN132"/>
      <c r="WDO132"/>
      <c r="WDP132"/>
      <c r="WDQ132"/>
      <c r="WDR132"/>
      <c r="WDS132"/>
      <c r="WDT132"/>
      <c r="WDU132"/>
      <c r="WDV132"/>
      <c r="WDW132"/>
      <c r="WDX132"/>
      <c r="WDY132"/>
      <c r="WDZ132"/>
      <c r="WEA132"/>
      <c r="WEB132"/>
      <c r="WEC132"/>
      <c r="WED132"/>
      <c r="WEE132"/>
      <c r="WEF132"/>
      <c r="WEG132"/>
      <c r="WEH132"/>
      <c r="WEI132"/>
      <c r="WEJ132"/>
      <c r="WEK132"/>
      <c r="WEL132"/>
      <c r="WEM132"/>
      <c r="WEN132"/>
      <c r="WEO132"/>
      <c r="WEP132"/>
      <c r="WEQ132"/>
      <c r="WER132"/>
      <c r="WES132"/>
      <c r="WET132"/>
      <c r="WEU132"/>
      <c r="WEV132"/>
      <c r="WEW132"/>
      <c r="WEX132"/>
      <c r="WEY132"/>
      <c r="WEZ132"/>
      <c r="WFA132"/>
      <c r="WFB132"/>
      <c r="WFC132"/>
      <c r="WFD132"/>
      <c r="WFE132"/>
      <c r="WFF132"/>
      <c r="WFG132"/>
      <c r="WFH132"/>
      <c r="WFI132"/>
      <c r="WFJ132"/>
      <c r="WFK132"/>
      <c r="WFL132"/>
      <c r="WFM132"/>
      <c r="WFN132"/>
      <c r="WFO132"/>
      <c r="WFP132"/>
      <c r="WFQ132"/>
      <c r="WFR132"/>
      <c r="WFS132"/>
      <c r="WFT132"/>
      <c r="WFU132"/>
      <c r="WFV132"/>
      <c r="WFW132"/>
      <c r="WFX132"/>
      <c r="WFY132"/>
      <c r="WFZ132"/>
      <c r="WGA132"/>
      <c r="WGB132"/>
      <c r="WGC132"/>
      <c r="WGD132"/>
      <c r="WGE132"/>
      <c r="WGF132"/>
      <c r="WGG132"/>
      <c r="WGH132"/>
      <c r="WGI132"/>
      <c r="WGJ132"/>
      <c r="WGK132"/>
      <c r="WGL132"/>
      <c r="WGM132"/>
      <c r="WGN132"/>
      <c r="WGO132"/>
      <c r="WGP132"/>
      <c r="WGQ132"/>
      <c r="WGR132"/>
      <c r="WGS132"/>
      <c r="WGT132"/>
      <c r="WGU132"/>
      <c r="WGV132"/>
      <c r="WGW132"/>
      <c r="WGX132"/>
      <c r="WGY132"/>
      <c r="WGZ132"/>
      <c r="WHA132"/>
      <c r="WHB132"/>
      <c r="WHC132"/>
      <c r="WHD132"/>
      <c r="WHE132"/>
      <c r="WHF132"/>
      <c r="WHG132"/>
      <c r="WHH132"/>
      <c r="WHI132"/>
      <c r="WHJ132"/>
      <c r="WHK132"/>
      <c r="WHL132"/>
      <c r="WHM132"/>
      <c r="WHN132"/>
      <c r="WHO132"/>
      <c r="WHP132"/>
      <c r="WHQ132"/>
      <c r="WHR132"/>
      <c r="WHS132"/>
      <c r="WHT132"/>
      <c r="WHU132"/>
      <c r="WHV132"/>
      <c r="WHW132"/>
      <c r="WHX132"/>
      <c r="WHY132"/>
      <c r="WHZ132"/>
      <c r="WIA132"/>
      <c r="WIB132"/>
      <c r="WIC132"/>
      <c r="WID132"/>
      <c r="WIE132"/>
      <c r="WIF132"/>
      <c r="WIG132"/>
      <c r="WIH132"/>
      <c r="WII132"/>
      <c r="WIJ132"/>
      <c r="WIK132"/>
      <c r="WIL132"/>
      <c r="WIM132"/>
      <c r="WIN132"/>
      <c r="WIO132"/>
      <c r="WIP132"/>
      <c r="WIQ132"/>
      <c r="WIR132"/>
      <c r="WIS132"/>
      <c r="WIT132"/>
      <c r="WIU132"/>
      <c r="WIV132"/>
      <c r="WIW132"/>
      <c r="WIX132"/>
      <c r="WIY132"/>
      <c r="WIZ132"/>
      <c r="WJA132"/>
      <c r="WJB132"/>
      <c r="WJC132"/>
      <c r="WJD132"/>
      <c r="WJE132"/>
      <c r="WJF132"/>
      <c r="WJG132"/>
      <c r="WJH132"/>
      <c r="WJI132"/>
      <c r="WJJ132"/>
      <c r="WJK132"/>
      <c r="WJL132"/>
      <c r="WJM132"/>
      <c r="WJN132"/>
      <c r="WJO132"/>
      <c r="WJP132"/>
      <c r="WJQ132"/>
      <c r="WJR132"/>
      <c r="WJS132"/>
      <c r="WJT132"/>
      <c r="WJU132"/>
      <c r="WJV132"/>
      <c r="WJW132"/>
      <c r="WJX132"/>
      <c r="WJY132"/>
      <c r="WJZ132"/>
      <c r="WKA132"/>
      <c r="WKB132"/>
      <c r="WKC132"/>
      <c r="WKD132"/>
      <c r="WKE132"/>
      <c r="WKF132"/>
      <c r="WKG132"/>
      <c r="WKH132"/>
      <c r="WKI132"/>
      <c r="WKJ132"/>
      <c r="WKK132"/>
      <c r="WKL132"/>
      <c r="WKM132"/>
      <c r="WKN132"/>
      <c r="WKO132"/>
      <c r="WKP132"/>
      <c r="WKQ132"/>
      <c r="WKR132"/>
      <c r="WKS132"/>
      <c r="WKT132"/>
      <c r="WKU132"/>
      <c r="WKV132"/>
      <c r="WKW132"/>
      <c r="WKX132"/>
      <c r="WKY132"/>
      <c r="WKZ132"/>
      <c r="WLA132"/>
      <c r="WLB132"/>
      <c r="WLC132"/>
      <c r="WLD132"/>
      <c r="WLE132"/>
      <c r="WLF132"/>
      <c r="WLG132"/>
      <c r="WLH132"/>
      <c r="WLI132"/>
      <c r="WLJ132"/>
      <c r="WLK132"/>
      <c r="WLL132"/>
      <c r="WLM132"/>
      <c r="WLN132"/>
      <c r="WLO132"/>
      <c r="WLP132"/>
      <c r="WLQ132"/>
      <c r="WLR132"/>
      <c r="WLS132"/>
      <c r="WLT132"/>
      <c r="WLU132"/>
      <c r="WLV132"/>
      <c r="WLW132"/>
      <c r="WLX132"/>
      <c r="WLY132"/>
      <c r="WLZ132"/>
      <c r="WMA132"/>
      <c r="WMB132"/>
      <c r="WMC132"/>
      <c r="WMD132"/>
      <c r="WME132"/>
      <c r="WMF132"/>
      <c r="WMG132"/>
      <c r="WMH132"/>
      <c r="WMI132"/>
      <c r="WMJ132"/>
      <c r="WMK132"/>
      <c r="WML132"/>
      <c r="WMM132"/>
      <c r="WMN132"/>
      <c r="WMO132"/>
      <c r="WMP132"/>
      <c r="WMQ132"/>
      <c r="WMR132"/>
      <c r="WMS132"/>
      <c r="WMT132"/>
      <c r="WMU132"/>
      <c r="WMV132"/>
      <c r="WMW132"/>
      <c r="WMX132"/>
      <c r="WMY132"/>
      <c r="WMZ132"/>
      <c r="WNA132"/>
      <c r="WNB132"/>
      <c r="WNC132"/>
      <c r="WND132"/>
      <c r="WNE132"/>
      <c r="WNF132"/>
      <c r="WNG132"/>
      <c r="WNH132"/>
      <c r="WNI132"/>
      <c r="WNJ132"/>
      <c r="WNK132"/>
      <c r="WNL132"/>
      <c r="WNM132"/>
      <c r="WNN132"/>
      <c r="WNO132"/>
      <c r="WNP132"/>
      <c r="WNQ132"/>
      <c r="WNR132"/>
      <c r="WNS132"/>
      <c r="WNT132"/>
      <c r="WNU132"/>
      <c r="WNV132"/>
      <c r="WNW132"/>
      <c r="WNX132"/>
      <c r="WNY132"/>
      <c r="WNZ132"/>
      <c r="WOA132"/>
      <c r="WOB132"/>
      <c r="WOC132"/>
      <c r="WOD132"/>
      <c r="WOE132"/>
      <c r="WOF132"/>
      <c r="WOG132"/>
      <c r="WOH132"/>
      <c r="WOI132"/>
      <c r="WOJ132"/>
      <c r="WOK132"/>
      <c r="WOL132"/>
      <c r="WOM132"/>
      <c r="WON132"/>
      <c r="WOO132"/>
      <c r="WOP132"/>
      <c r="WOQ132"/>
      <c r="WOR132"/>
      <c r="WOS132"/>
      <c r="WOT132"/>
      <c r="WOU132"/>
      <c r="WOV132"/>
      <c r="WOW132"/>
      <c r="WOX132"/>
      <c r="WOY132"/>
      <c r="WOZ132"/>
      <c r="WPA132"/>
      <c r="WPB132"/>
      <c r="WPC132"/>
      <c r="WPD132"/>
      <c r="WPE132"/>
      <c r="WPF132"/>
      <c r="WPG132"/>
      <c r="WPH132"/>
      <c r="WPI132"/>
      <c r="WPJ132"/>
      <c r="WPK132"/>
      <c r="WPL132"/>
      <c r="WPM132"/>
      <c r="WPN132"/>
      <c r="WPO132"/>
      <c r="WPP132"/>
      <c r="WPQ132"/>
      <c r="WPR132"/>
      <c r="WPS132"/>
      <c r="WPT132"/>
      <c r="WPU132"/>
      <c r="WPV132"/>
      <c r="WPW132"/>
      <c r="WPX132"/>
      <c r="WPY132"/>
      <c r="WPZ132"/>
      <c r="WQA132"/>
      <c r="WQB132"/>
      <c r="WQC132"/>
      <c r="WQD132"/>
      <c r="WQE132"/>
      <c r="WQF132"/>
      <c r="WQG132"/>
      <c r="WQH132"/>
      <c r="WQI132"/>
      <c r="WQJ132"/>
      <c r="WQK132"/>
      <c r="WQL132"/>
      <c r="WQM132"/>
      <c r="WQN132"/>
      <c r="WQO132"/>
      <c r="WQP132"/>
      <c r="WQQ132"/>
      <c r="WQR132"/>
      <c r="WQS132"/>
      <c r="WQT132"/>
      <c r="WQU132"/>
      <c r="WQV132"/>
      <c r="WQW132"/>
      <c r="WQX132"/>
      <c r="WQY132"/>
      <c r="WQZ132"/>
      <c r="WRA132"/>
      <c r="WRB132"/>
      <c r="WRC132"/>
      <c r="WRD132"/>
      <c r="WRE132"/>
      <c r="WRF132"/>
      <c r="WRG132"/>
      <c r="WRH132"/>
      <c r="WRI132"/>
      <c r="WRJ132"/>
      <c r="WRK132"/>
      <c r="WRL132"/>
      <c r="WRM132"/>
      <c r="WRN132"/>
      <c r="WRO132"/>
      <c r="WRP132"/>
      <c r="WRQ132"/>
      <c r="WRR132"/>
      <c r="WRS132"/>
      <c r="WRT132"/>
      <c r="WRU132"/>
      <c r="WRV132"/>
      <c r="WRW132"/>
      <c r="WRX132"/>
      <c r="WRY132"/>
      <c r="WRZ132"/>
      <c r="WSA132"/>
      <c r="WSB132"/>
      <c r="WSC132"/>
      <c r="WSD132"/>
      <c r="WSE132"/>
      <c r="WSF132"/>
      <c r="WSG132"/>
      <c r="WSH132"/>
      <c r="WSI132"/>
      <c r="WSJ132"/>
      <c r="WSK132"/>
      <c r="WSL132"/>
      <c r="WSM132"/>
      <c r="WSN132"/>
      <c r="WSO132"/>
      <c r="WSP132"/>
      <c r="WSQ132"/>
      <c r="WSR132"/>
      <c r="WSS132"/>
      <c r="WST132"/>
      <c r="WSU132"/>
      <c r="WSV132"/>
      <c r="WSW132"/>
      <c r="WSX132"/>
      <c r="WSY132"/>
      <c r="WSZ132"/>
      <c r="WTA132"/>
      <c r="WTB132"/>
      <c r="WTC132"/>
      <c r="WTD132"/>
      <c r="WTE132"/>
      <c r="WTF132"/>
      <c r="WTG132"/>
      <c r="WTH132"/>
      <c r="WTI132"/>
      <c r="WTJ132"/>
      <c r="WTK132"/>
      <c r="WTL132"/>
      <c r="WTM132"/>
      <c r="WTN132"/>
      <c r="WTO132"/>
      <c r="WTP132"/>
      <c r="WTQ132"/>
      <c r="WTR132"/>
      <c r="WTS132"/>
      <c r="WTT132"/>
      <c r="WTU132"/>
      <c r="WTV132"/>
      <c r="WTW132"/>
      <c r="WTX132"/>
      <c r="WTY132"/>
      <c r="WTZ132"/>
      <c r="WUA132"/>
      <c r="WUB132"/>
      <c r="WUC132"/>
      <c r="WUD132"/>
      <c r="WUE132"/>
      <c r="WUF132"/>
      <c r="WUG132"/>
      <c r="WUH132"/>
      <c r="WUI132"/>
      <c r="WUJ132"/>
      <c r="WUK132"/>
      <c r="WUL132"/>
      <c r="WUM132"/>
      <c r="WUN132"/>
      <c r="WUO132"/>
      <c r="WUP132"/>
      <c r="WUQ132"/>
      <c r="WUR132"/>
      <c r="WUS132"/>
      <c r="WUT132"/>
      <c r="WUU132"/>
      <c r="WUV132"/>
      <c r="WUW132"/>
      <c r="WUX132"/>
      <c r="WUY132"/>
      <c r="WUZ132"/>
      <c r="WVA132"/>
      <c r="WVB132"/>
      <c r="WVC132"/>
      <c r="WVD132"/>
      <c r="WVE132"/>
      <c r="WVF132"/>
      <c r="WVG132"/>
      <c r="WVH132"/>
      <c r="WVI132"/>
      <c r="WVJ132"/>
      <c r="WVK132"/>
      <c r="WVL132"/>
      <c r="WVM132"/>
      <c r="WVN132"/>
      <c r="WVO132"/>
      <c r="WVP132"/>
      <c r="WVQ132"/>
      <c r="WVR132"/>
      <c r="WVS132"/>
      <c r="WVT132"/>
      <c r="WVU132"/>
      <c r="WVV132"/>
      <c r="WVW132"/>
      <c r="WVX132"/>
      <c r="WVY132"/>
      <c r="WVZ132"/>
      <c r="WWA132"/>
      <c r="WWB132"/>
      <c r="WWC132"/>
      <c r="WWD132"/>
      <c r="WWE132"/>
      <c r="WWF132"/>
      <c r="WWG132"/>
      <c r="WWH132"/>
      <c r="WWI132"/>
      <c r="WWJ132"/>
      <c r="WWK132"/>
      <c r="WWL132"/>
      <c r="WWM132"/>
      <c r="WWN132"/>
      <c r="WWO132"/>
      <c r="WWP132"/>
      <c r="WWQ132"/>
      <c r="WWR132"/>
      <c r="WWS132"/>
      <c r="WWT132"/>
      <c r="WWU132"/>
      <c r="WWV132"/>
      <c r="WWW132"/>
      <c r="WWX132"/>
      <c r="WWY132"/>
      <c r="WWZ132"/>
      <c r="WXA132"/>
      <c r="WXB132"/>
      <c r="WXC132"/>
      <c r="WXD132"/>
      <c r="WXE132"/>
      <c r="WXF132"/>
      <c r="WXG132"/>
      <c r="WXH132"/>
      <c r="WXI132"/>
      <c r="WXJ132"/>
      <c r="WXK132"/>
      <c r="WXL132"/>
      <c r="WXM132"/>
      <c r="WXN132"/>
      <c r="WXO132"/>
      <c r="WXP132"/>
      <c r="WXQ132"/>
      <c r="WXR132"/>
      <c r="WXS132"/>
      <c r="WXT132"/>
      <c r="WXU132"/>
      <c r="WXV132"/>
      <c r="WXW132"/>
      <c r="WXX132"/>
      <c r="WXY132"/>
      <c r="WXZ132"/>
      <c r="WYA132"/>
      <c r="WYB132"/>
      <c r="WYC132"/>
      <c r="WYD132"/>
      <c r="WYE132"/>
      <c r="WYF132"/>
      <c r="WYG132"/>
      <c r="WYH132"/>
      <c r="WYI132"/>
      <c r="WYJ132"/>
      <c r="WYK132"/>
      <c r="WYL132"/>
      <c r="WYM132"/>
      <c r="WYN132"/>
      <c r="WYO132"/>
      <c r="WYP132"/>
      <c r="WYQ132"/>
      <c r="WYR132"/>
      <c r="WYS132"/>
      <c r="WYT132"/>
      <c r="WYU132"/>
      <c r="WYV132"/>
      <c r="WYW132"/>
      <c r="WYX132"/>
      <c r="WYY132"/>
      <c r="WYZ132"/>
      <c r="WZA132"/>
      <c r="WZB132"/>
      <c r="WZC132"/>
      <c r="WZD132"/>
      <c r="WZE132"/>
      <c r="WZF132"/>
      <c r="WZG132"/>
      <c r="WZH132"/>
      <c r="WZI132"/>
      <c r="WZJ132"/>
      <c r="WZK132"/>
      <c r="WZL132"/>
      <c r="WZM132"/>
      <c r="WZN132"/>
      <c r="WZO132"/>
      <c r="WZP132"/>
      <c r="WZQ132"/>
      <c r="WZR132"/>
      <c r="WZS132"/>
      <c r="WZT132"/>
      <c r="WZU132"/>
      <c r="WZV132"/>
      <c r="WZW132"/>
      <c r="WZX132"/>
      <c r="WZY132"/>
      <c r="WZZ132"/>
      <c r="XAA132"/>
      <c r="XAB132"/>
      <c r="XAC132"/>
      <c r="XAD132"/>
      <c r="XAE132"/>
      <c r="XAF132"/>
      <c r="XAG132"/>
      <c r="XAH132"/>
      <c r="XAI132"/>
      <c r="XAJ132"/>
      <c r="XAK132"/>
      <c r="XAL132"/>
      <c r="XAM132"/>
      <c r="XAN132"/>
      <c r="XAO132"/>
      <c r="XAP132"/>
      <c r="XAQ132"/>
      <c r="XAR132"/>
      <c r="XAS132"/>
      <c r="XAT132"/>
      <c r="XAU132"/>
      <c r="XAV132"/>
      <c r="XAW132"/>
      <c r="XAX132"/>
      <c r="XAY132"/>
      <c r="XAZ132"/>
      <c r="XBA132"/>
      <c r="XBB132"/>
      <c r="XBC132"/>
      <c r="XBD132"/>
      <c r="XBE132"/>
      <c r="XBF132"/>
      <c r="XBG132"/>
      <c r="XBH132"/>
      <c r="XBI132"/>
      <c r="XBJ132"/>
      <c r="XBK132"/>
      <c r="XBL132"/>
      <c r="XBM132"/>
      <c r="XBN132"/>
      <c r="XBO132"/>
      <c r="XBP132"/>
      <c r="XBQ132"/>
      <c r="XBR132"/>
      <c r="XBS132"/>
      <c r="XBT132"/>
      <c r="XBU132"/>
      <c r="XBV132"/>
      <c r="XBW132"/>
      <c r="XBX132"/>
      <c r="XBY132"/>
      <c r="XBZ132"/>
      <c r="XCA132"/>
      <c r="XCB132"/>
      <c r="XCC132"/>
      <c r="XCD132"/>
      <c r="XCE132"/>
      <c r="XCF132"/>
      <c r="XCG132"/>
      <c r="XCH132"/>
      <c r="XCI132"/>
      <c r="XCJ132"/>
      <c r="XCK132"/>
      <c r="XCL132"/>
      <c r="XCM132"/>
      <c r="XCN132"/>
      <c r="XCO132"/>
      <c r="XCP132"/>
      <c r="XCQ132"/>
      <c r="XCR132"/>
      <c r="XCS132"/>
      <c r="XCT132"/>
      <c r="XCU132"/>
      <c r="XCV132"/>
      <c r="XCW132"/>
      <c r="XCX132"/>
      <c r="XCY132"/>
      <c r="XCZ132"/>
      <c r="XDA132"/>
      <c r="XDB132"/>
      <c r="XDC132"/>
      <c r="XDD132"/>
      <c r="XDE132"/>
      <c r="XDF132"/>
      <c r="XDG132"/>
      <c r="XDH132"/>
      <c r="XDI132"/>
      <c r="XDJ132"/>
      <c r="XDK132"/>
      <c r="XDL132"/>
      <c r="XDM132"/>
      <c r="XDN132"/>
      <c r="XDO132"/>
      <c r="XDP132"/>
      <c r="XDQ132"/>
      <c r="XDR132"/>
      <c r="XDS132"/>
      <c r="XDT132"/>
      <c r="XDU132"/>
      <c r="XDV132"/>
      <c r="XDW132"/>
      <c r="XDX132"/>
      <c r="XDY132"/>
      <c r="XDZ132"/>
      <c r="XEA132"/>
      <c r="XEB132"/>
      <c r="XEC132"/>
      <c r="XED132"/>
      <c r="XEE132"/>
      <c r="XEF132"/>
      <c r="XEG132"/>
      <c r="XEH132"/>
      <c r="XEI132"/>
      <c r="XEJ132"/>
      <c r="XEK132"/>
      <c r="XEL132"/>
      <c r="XEM132"/>
      <c r="XEN132"/>
      <c r="XEO132"/>
      <c r="XEP132"/>
      <c r="XEQ132"/>
      <c r="XER132"/>
      <c r="XES132"/>
      <c r="XET132"/>
      <c r="XEU132"/>
      <c r="XEV132"/>
      <c r="XEW132"/>
      <c r="XEX132"/>
      <c r="XEY132"/>
      <c r="XEZ132"/>
      <c r="XFA132"/>
      <c r="XFB132"/>
      <c r="XFC132"/>
      <c r="XFD132"/>
    </row>
    <row r="133" spans="1:16384" ht="13" collapsed="1">
      <c r="A133" s="404"/>
      <c r="B133" s="404"/>
      <c r="D133" s="379" t="s">
        <v>54</v>
      </c>
      <c r="E133" s="380"/>
      <c r="F133" s="380">
        <f>SUM(F136:F146)</f>
        <v>0</v>
      </c>
      <c r="G133" s="380">
        <f>SUM(G136:G146)</f>
        <v>0</v>
      </c>
      <c r="H133" s="380">
        <f>SUM(H136:H146)</f>
        <v>0</v>
      </c>
      <c r="I133" s="380">
        <f>SUM(I136:I146)</f>
        <v>0</v>
      </c>
      <c r="J133" s="380">
        <f>SUM(J136:J146)</f>
        <v>0</v>
      </c>
      <c r="K133" s="380"/>
      <c r="L133" s="380"/>
      <c r="M133" s="380">
        <f>SUM(M136:M146)</f>
        <v>0</v>
      </c>
      <c r="N133" s="380"/>
      <c r="O133" s="380"/>
      <c r="P133" s="380">
        <f>SUM(P136:P146)</f>
        <v>0</v>
      </c>
      <c r="Q133" s="380"/>
      <c r="R133" s="380"/>
      <c r="S133" s="380">
        <f>SUM(S136:S146)</f>
        <v>0</v>
      </c>
      <c r="T133" s="380"/>
      <c r="U133" s="380"/>
      <c r="V133" s="380">
        <f>SUM(V136:V146)</f>
        <v>-491</v>
      </c>
      <c r="W133" s="380">
        <f>SUM(W136:W146)</f>
        <v>-491</v>
      </c>
      <c r="X133" s="380"/>
      <c r="Y133" s="380"/>
      <c r="Z133" s="380">
        <f>SUM(Z136:Z146)</f>
        <v>0</v>
      </c>
      <c r="AA133" s="380"/>
      <c r="AB133" s="380"/>
      <c r="AC133" s="380">
        <f>SUM(AC136:AC146)</f>
        <v>0</v>
      </c>
      <c r="AD133" s="380"/>
      <c r="AE133" s="380"/>
      <c r="AF133" s="380">
        <f>SUM(AF136:AF146)</f>
        <v>0</v>
      </c>
      <c r="AG133" s="380"/>
      <c r="AH133" s="380"/>
      <c r="AI133" s="380">
        <f>SUM(AI136:AI146)</f>
        <v>186.45099999999999</v>
      </c>
      <c r="AJ133" s="380">
        <f>SUM(AJ136:AJ146)</f>
        <v>186.45099999999999</v>
      </c>
      <c r="AK133" s="380"/>
      <c r="AL133" s="380"/>
      <c r="AM133" s="380">
        <f>SUM(AM136:AM146)</f>
        <v>85.569000000000017</v>
      </c>
      <c r="AN133" s="380"/>
      <c r="AO133" s="380"/>
      <c r="AP133" s="380">
        <f>SUM(AP136:AP146)</f>
        <v>0</v>
      </c>
      <c r="AQ133" s="380"/>
      <c r="AR133" s="380"/>
      <c r="AS133" s="380">
        <f>SUM(AS136:AS146)</f>
        <v>0</v>
      </c>
      <c r="AT133" s="380"/>
      <c r="AU133" s="380"/>
      <c r="AV133" s="380">
        <f>SUM(AV136:AV146)</f>
        <v>0</v>
      </c>
      <c r="AW133" s="380">
        <f>SUM(AW136:AW146)</f>
        <v>85.569000000000017</v>
      </c>
      <c r="AX133" s="380"/>
      <c r="AY133" s="380"/>
      <c r="AZ133" s="380">
        <f>SUM(AZ136:AZ146)</f>
        <v>0</v>
      </c>
      <c r="BA133" s="380"/>
      <c r="BB133" s="380"/>
      <c r="BC133" s="380">
        <f>SUM(BC136:BC146)</f>
        <v>0</v>
      </c>
      <c r="BD133" s="380"/>
      <c r="BE133" s="380"/>
      <c r="BF133" s="380">
        <f>SUM(BF136:BF146)</f>
        <v>0</v>
      </c>
      <c r="BG133" s="380"/>
      <c r="BH133" s="380"/>
      <c r="BI133" s="380">
        <f>SUM(BI136:BI146)</f>
        <v>-589.43100000000004</v>
      </c>
      <c r="BJ133" s="380">
        <f>SUM(BJ136:BJ146)</f>
        <v>-589.43100000000004</v>
      </c>
      <c r="BK133" s="380"/>
      <c r="BL133" s="380"/>
      <c r="BM133" s="380">
        <f>SUM(BM136:BM146)</f>
        <v>0</v>
      </c>
      <c r="BN133" s="380"/>
      <c r="BO133" s="380"/>
      <c r="BP133" s="380">
        <f>SUM(BP136:BP146)</f>
        <v>0</v>
      </c>
      <c r="BQ133" s="380"/>
      <c r="BR133" s="380"/>
      <c r="BS133" s="380">
        <f>SUM(BS136:BS146)</f>
        <v>0</v>
      </c>
      <c r="BT133" s="380"/>
      <c r="BU133" s="380"/>
      <c r="BV133" s="380">
        <f>SUM(BV136:BV146)</f>
        <v>-903</v>
      </c>
      <c r="BW133" s="380">
        <f>SUM(BW136:BW146)</f>
        <v>-903</v>
      </c>
    </row>
    <row r="134" spans="1:16384" ht="13" outlineLevel="1">
      <c r="A134" s="402" t="s">
        <v>465</v>
      </c>
      <c r="B134" s="382" t="s">
        <v>466</v>
      </c>
      <c r="C134" s="383"/>
      <c r="D134" s="384"/>
      <c r="E134" s="385"/>
      <c r="F134" s="386"/>
      <c r="G134" s="386"/>
      <c r="H134" s="386"/>
      <c r="I134" s="386"/>
      <c r="J134" s="387"/>
      <c r="K134" s="388" t="str">
        <f>$A:$A</f>
        <v>Nature de l'ajustement</v>
      </c>
      <c r="L134" s="388" t="str">
        <f>$B:$B</f>
        <v>Pôle</v>
      </c>
      <c r="M134" s="388" t="s">
        <v>515</v>
      </c>
      <c r="N134" s="388" t="str">
        <f>$A:$A</f>
        <v>Nature de l'ajustement</v>
      </c>
      <c r="O134" s="388" t="str">
        <f>$B:$B</f>
        <v>Pôle</v>
      </c>
      <c r="P134" s="388" t="s">
        <v>515</v>
      </c>
      <c r="Q134" s="388" t="str">
        <f>$A:$A</f>
        <v>Nature de l'ajustement</v>
      </c>
      <c r="R134" s="388" t="str">
        <f>$B:$B</f>
        <v>Pôle</v>
      </c>
      <c r="S134" s="388" t="s">
        <v>515</v>
      </c>
      <c r="T134" s="388" t="str">
        <f>$A:$A</f>
        <v>Nature de l'ajustement</v>
      </c>
      <c r="U134" s="388" t="str">
        <f>$B:$B</f>
        <v>Pôle</v>
      </c>
      <c r="V134" s="388" t="s">
        <v>515</v>
      </c>
      <c r="W134" s="387"/>
      <c r="X134" s="388" t="str">
        <f>$A:$A</f>
        <v>Nature de l'ajustement</v>
      </c>
      <c r="Y134" s="388" t="str">
        <f>$B:$B</f>
        <v>Pôle</v>
      </c>
      <c r="Z134" s="388" t="s">
        <v>515</v>
      </c>
      <c r="AA134" s="388" t="str">
        <f>$A:$A</f>
        <v>Nature de l'ajustement</v>
      </c>
      <c r="AB134" s="388" t="str">
        <f>$B:$B</f>
        <v>Pôle</v>
      </c>
      <c r="AC134" s="388" t="s">
        <v>515</v>
      </c>
      <c r="AD134" s="388" t="str">
        <f>$A:$A</f>
        <v>Nature de l'ajustement</v>
      </c>
      <c r="AE134" s="388" t="str">
        <f>$B:$B</f>
        <v>Pôle</v>
      </c>
      <c r="AF134" s="388" t="s">
        <v>515</v>
      </c>
      <c r="AG134" s="388" t="str">
        <f>$A:$A</f>
        <v>Nature de l'ajustement</v>
      </c>
      <c r="AH134" s="388" t="str">
        <f>$B:$B</f>
        <v>Pôle</v>
      </c>
      <c r="AI134" s="388" t="s">
        <v>515</v>
      </c>
      <c r="AJ134" s="387"/>
      <c r="AK134" s="388" t="str">
        <f>$A:$A</f>
        <v>Nature de l'ajustement</v>
      </c>
      <c r="AL134" s="388" t="str">
        <f>$B:$B</f>
        <v>Pôle</v>
      </c>
      <c r="AM134" s="388" t="s">
        <v>515</v>
      </c>
      <c r="AN134" s="388" t="str">
        <f>$A:$A</f>
        <v>Nature de l'ajustement</v>
      </c>
      <c r="AO134" s="388" t="str">
        <f>$B:$B</f>
        <v>Pôle</v>
      </c>
      <c r="AP134" s="388" t="s">
        <v>515</v>
      </c>
      <c r="AQ134" s="388" t="str">
        <f>$A:$A</f>
        <v>Nature de l'ajustement</v>
      </c>
      <c r="AR134" s="388" t="str">
        <f>$B:$B</f>
        <v>Pôle</v>
      </c>
      <c r="AS134" s="388" t="s">
        <v>515</v>
      </c>
      <c r="AT134" s="388" t="str">
        <f>$A:$A</f>
        <v>Nature de l'ajustement</v>
      </c>
      <c r="AU134" s="388" t="str">
        <f>$B:$B</f>
        <v>Pôle</v>
      </c>
      <c r="AV134" s="388" t="s">
        <v>515</v>
      </c>
      <c r="AW134" s="387"/>
      <c r="AX134" s="388" t="str">
        <f>$A:$A</f>
        <v>Nature de l'ajustement</v>
      </c>
      <c r="AY134" s="388" t="str">
        <f>$B:$B</f>
        <v>Pôle</v>
      </c>
      <c r="AZ134" s="388" t="s">
        <v>515</v>
      </c>
      <c r="BA134" s="388" t="str">
        <f>$A:$A</f>
        <v>Nature de l'ajustement</v>
      </c>
      <c r="BB134" s="388" t="str">
        <f>$B:$B</f>
        <v>Pôle</v>
      </c>
      <c r="BC134" s="388" t="s">
        <v>515</v>
      </c>
      <c r="BD134" s="388" t="str">
        <f>$A:$A</f>
        <v>Nature de l'ajustement</v>
      </c>
      <c r="BE134" s="388" t="str">
        <f>$B:$B</f>
        <v>Pôle</v>
      </c>
      <c r="BF134" s="388" t="s">
        <v>515</v>
      </c>
      <c r="BG134" s="388" t="str">
        <f>$A:$A</f>
        <v>Nature de l'ajustement</v>
      </c>
      <c r="BH134" s="388" t="str">
        <f>$B:$B</f>
        <v>Pôle</v>
      </c>
      <c r="BI134" s="388" t="s">
        <v>515</v>
      </c>
      <c r="BJ134" s="387"/>
      <c r="BK134" s="388" t="str">
        <f>$A:$A</f>
        <v>Nature de l'ajustement</v>
      </c>
      <c r="BL134" s="388" t="str">
        <f>$B:$B</f>
        <v>Pôle</v>
      </c>
      <c r="BM134" s="388" t="s">
        <v>515</v>
      </c>
      <c r="BN134" s="388" t="str">
        <f>$A:$A</f>
        <v>Nature de l'ajustement</v>
      </c>
      <c r="BO134" s="388" t="str">
        <f>$B:$B</f>
        <v>Pôle</v>
      </c>
      <c r="BP134" s="388" t="s">
        <v>515</v>
      </c>
      <c r="BQ134" s="388" t="str">
        <f>$A:$A</f>
        <v>Nature de l'ajustement</v>
      </c>
      <c r="BR134" s="388" t="str">
        <f>$B:$B</f>
        <v>Pôle</v>
      </c>
      <c r="BS134" s="388" t="s">
        <v>515</v>
      </c>
      <c r="BT134" s="388" t="str">
        <f>$A:$A</f>
        <v>Nature de l'ajustement</v>
      </c>
      <c r="BU134" s="388" t="str">
        <f>$B:$B</f>
        <v>Pôle</v>
      </c>
      <c r="BV134" s="388" t="s">
        <v>515</v>
      </c>
      <c r="BW134" s="387"/>
    </row>
    <row r="135" spans="1:16384" ht="13" outlineLevel="1">
      <c r="A135" s="394" t="s">
        <v>539</v>
      </c>
      <c r="B135" s="394" t="s">
        <v>468</v>
      </c>
      <c r="C135" s="383"/>
      <c r="D135" s="384"/>
      <c r="E135" s="385"/>
      <c r="F135" s="386"/>
      <c r="G135" s="386"/>
      <c r="H135" s="386"/>
      <c r="I135" s="386"/>
      <c r="J135" s="387"/>
      <c r="K135" s="390" t="str">
        <f>$A:$A</f>
        <v>Variation des écarts d'acquisition (AHM)</v>
      </c>
      <c r="L135" s="390" t="str">
        <f>$B:$B</f>
        <v>AHM</v>
      </c>
      <c r="M135" s="391" t="str">
        <f>"20"&amp;RIGHT($10:$10,2)&amp;"-T"&amp;MID($10:$10,2,1)</f>
        <v>2016-T1</v>
      </c>
      <c r="N135" s="390" t="str">
        <f>$A:$A</f>
        <v>Variation des écarts d'acquisition (AHM)</v>
      </c>
      <c r="O135" s="390" t="str">
        <f>$B:$B</f>
        <v>AHM</v>
      </c>
      <c r="P135" s="391" t="str">
        <f>"20"&amp;RIGHT($10:$10,2)&amp;"-T"&amp;MID($10:$10,2,1)</f>
        <v>2016-T2</v>
      </c>
      <c r="Q135" s="390" t="str">
        <f>$A:$A</f>
        <v>Variation des écarts d'acquisition (AHM)</v>
      </c>
      <c r="R135" s="390" t="str">
        <f>$B:$B</f>
        <v>AHM</v>
      </c>
      <c r="S135" s="391" t="str">
        <f>"20"&amp;RIGHT($10:$10,2)&amp;"-T"&amp;MID($10:$10,2,1)</f>
        <v>2016-T3</v>
      </c>
      <c r="T135" s="390" t="str">
        <f>$A:$A</f>
        <v>Variation des écarts d'acquisition (AHM)</v>
      </c>
      <c r="U135" s="390" t="str">
        <f>$B:$B</f>
        <v>AHM</v>
      </c>
      <c r="V135" s="391" t="str">
        <f>"20"&amp;RIGHT($10:$10,2)&amp;"-T"&amp;MID($10:$10,2,1)</f>
        <v>2016-T4</v>
      </c>
      <c r="W135" s="387"/>
      <c r="X135" s="390" t="str">
        <f>$A:$A</f>
        <v>Variation des écarts d'acquisition (AHM)</v>
      </c>
      <c r="Y135" s="390" t="str">
        <f>$B:$B</f>
        <v>AHM</v>
      </c>
      <c r="Z135" s="391" t="str">
        <f>"20"&amp;RIGHT($10:$10,2)&amp;"-T"&amp;MID($10:$10,2,1)</f>
        <v>2017-T1</v>
      </c>
      <c r="AA135" s="390" t="str">
        <f>$A:$A</f>
        <v>Variation des écarts d'acquisition (AHM)</v>
      </c>
      <c r="AB135" s="390" t="str">
        <f>$B:$B</f>
        <v>AHM</v>
      </c>
      <c r="AC135" s="391" t="str">
        <f>"20"&amp;RIGHT($10:$10,2)&amp;"-T"&amp;MID($10:$10,2,1)</f>
        <v>2017-T2</v>
      </c>
      <c r="AD135" s="390" t="str">
        <f>$A:$A</f>
        <v>Variation des écarts d'acquisition (AHM)</v>
      </c>
      <c r="AE135" s="390" t="str">
        <f>$B:$B</f>
        <v>AHM</v>
      </c>
      <c r="AF135" s="391" t="str">
        <f>"20"&amp;RIGHT($10:$10,2)&amp;"-T"&amp;MID($10:$10,2,1)</f>
        <v>2017-T3</v>
      </c>
      <c r="AG135" s="390" t="str">
        <f>$A:$A</f>
        <v>Variation des écarts d'acquisition (AHM)</v>
      </c>
      <c r="AH135" s="390" t="str">
        <f>$B:$B</f>
        <v>AHM</v>
      </c>
      <c r="AI135" s="391" t="str">
        <f>"20"&amp;RIGHT($10:$10,2)&amp;"-T"&amp;MID($10:$10,2,1)</f>
        <v>2017-T4</v>
      </c>
      <c r="AJ135" s="387"/>
      <c r="AK135" s="390" t="str">
        <f>$A:$A</f>
        <v>Variation des écarts d'acquisition (AHM)</v>
      </c>
      <c r="AL135" s="390" t="str">
        <f>$B:$B</f>
        <v>AHM</v>
      </c>
      <c r="AM135" s="391" t="str">
        <f>"20"&amp;RIGHT($10:$10,2)&amp;"-T"&amp;MID($10:$10,2,1)</f>
        <v>2018-T1</v>
      </c>
      <c r="AN135" s="390" t="str">
        <f>$A:$A</f>
        <v>Variation des écarts d'acquisition (AHM)</v>
      </c>
      <c r="AO135" s="390" t="str">
        <f>$B:$B</f>
        <v>AHM</v>
      </c>
      <c r="AP135" s="391" t="str">
        <f>"20"&amp;RIGHT($10:$10,2)&amp;"-T"&amp;MID($10:$10,2,1)</f>
        <v>2018-T2</v>
      </c>
      <c r="AQ135" s="390" t="str">
        <f>$A:$A</f>
        <v>Variation des écarts d'acquisition (AHM)</v>
      </c>
      <c r="AR135" s="390" t="str">
        <f>$B:$B</f>
        <v>AHM</v>
      </c>
      <c r="AS135" s="391" t="str">
        <f>"20"&amp;RIGHT($10:$10,2)&amp;"-T"&amp;MID($10:$10,2,1)</f>
        <v>2018-T3</v>
      </c>
      <c r="AT135" s="390" t="str">
        <f>$A:$A</f>
        <v>Variation des écarts d'acquisition (AHM)</v>
      </c>
      <c r="AU135" s="390" t="str">
        <f>$B:$B</f>
        <v>AHM</v>
      </c>
      <c r="AV135" s="391" t="str">
        <f>"20"&amp;RIGHT($10:$10,2)&amp;"-T"&amp;MID($10:$10,2,1)</f>
        <v>2018-T4</v>
      </c>
      <c r="AW135" s="387"/>
      <c r="AX135" s="390" t="str">
        <f>$A:$A</f>
        <v>Variation des écarts d'acquisition (AHM)</v>
      </c>
      <c r="AY135" s="390" t="str">
        <f>$B:$B</f>
        <v>AHM</v>
      </c>
      <c r="AZ135" s="391" t="str">
        <f>"20"&amp;RIGHT($10:$10,2)&amp;"-T"&amp;MID($10:$10,2,1)</f>
        <v>2019-T1</v>
      </c>
      <c r="BA135" s="390" t="str">
        <f>$A:$A</f>
        <v>Variation des écarts d'acquisition (AHM)</v>
      </c>
      <c r="BB135" s="390" t="str">
        <f>$B:$B</f>
        <v>AHM</v>
      </c>
      <c r="BC135" s="391" t="str">
        <f>"20"&amp;RIGHT($10:$10,2)&amp;"-T"&amp;MID($10:$10,2,1)</f>
        <v>2019-T2</v>
      </c>
      <c r="BD135" s="390" t="str">
        <f>$A:$A</f>
        <v>Variation des écarts d'acquisition (AHM)</v>
      </c>
      <c r="BE135" s="390" t="str">
        <f>$B:$B</f>
        <v>AHM</v>
      </c>
      <c r="BF135" s="391" t="str">
        <f>"20"&amp;RIGHT($10:$10,2)&amp;"-T"&amp;MID($10:$10,2,1)</f>
        <v>2019-T3</v>
      </c>
      <c r="BG135" s="390" t="str">
        <f>$A:$A</f>
        <v>Variation des écarts d'acquisition (AHM)</v>
      </c>
      <c r="BH135" s="390" t="str">
        <f>$B:$B</f>
        <v>AHM</v>
      </c>
      <c r="BI135" s="391" t="str">
        <f>"20"&amp;RIGHT($10:$10,2)&amp;"-T"&amp;MID($10:$10,2,1)</f>
        <v>2019-T4</v>
      </c>
      <c r="BJ135" s="387"/>
      <c r="BK135" s="390" t="str">
        <f>$A:$A</f>
        <v>Variation des écarts d'acquisition (AHM)</v>
      </c>
      <c r="BL135" s="390" t="str">
        <f>$B:$B</f>
        <v>AHM</v>
      </c>
      <c r="BM135" s="391" t="str">
        <f>"20"&amp;RIGHT($10:$10,2)&amp;"-T"&amp;MID($10:$10,2,1)</f>
        <v>2020-T1</v>
      </c>
      <c r="BN135" s="390" t="str">
        <f>$A:$A</f>
        <v>Variation des écarts d'acquisition (AHM)</v>
      </c>
      <c r="BO135" s="390" t="str">
        <f>$B:$B</f>
        <v>AHM</v>
      </c>
      <c r="BP135" s="391" t="str">
        <f>"20"&amp;RIGHT($10:$10,2)&amp;"-T"&amp;MID($10:$10,2,1)</f>
        <v>2020-T2</v>
      </c>
      <c r="BQ135" s="390" t="str">
        <f>$A:$A</f>
        <v>Variation des écarts d'acquisition (AHM)</v>
      </c>
      <c r="BR135" s="390" t="str">
        <f>$B:$B</f>
        <v>AHM</v>
      </c>
      <c r="BS135" s="391" t="str">
        <f>"20"&amp;RIGHT($10:$10,2)&amp;"-T"&amp;MID($10:$10,2,1)</f>
        <v>2020-T3</v>
      </c>
      <c r="BT135" s="390" t="str">
        <f>$A:$A</f>
        <v>Variation des écarts d'acquisition (AHM)</v>
      </c>
      <c r="BU135" s="390" t="str">
        <f>$B:$B</f>
        <v>AHM</v>
      </c>
      <c r="BV135" s="391" t="str">
        <f>"20"&amp;RIGHT($10:$10,2)&amp;"-T"&amp;MID($10:$10,2,1)</f>
        <v>2020-T4</v>
      </c>
      <c r="BW135" s="387"/>
    </row>
    <row r="136" spans="1:16384" ht="13">
      <c r="A136" s="403" t="s">
        <v>540</v>
      </c>
      <c r="B136" s="403"/>
      <c r="C136" s="383"/>
      <c r="D136" s="384" t="s">
        <v>54</v>
      </c>
      <c r="E136" s="385" t="s">
        <v>504</v>
      </c>
      <c r="F136" s="386"/>
      <c r="G136" s="386"/>
      <c r="H136" s="386"/>
      <c r="I136" s="386"/>
      <c r="J136" s="387">
        <f>SUM(F136:I136)</f>
        <v>0</v>
      </c>
      <c r="K136" s="405"/>
      <c r="L136" s="405"/>
      <c r="M136" s="405">
        <v>0</v>
      </c>
      <c r="N136" s="393"/>
      <c r="O136" s="393"/>
      <c r="P136" s="393">
        <v>0</v>
      </c>
      <c r="Q136" s="393"/>
      <c r="R136" s="393"/>
      <c r="S136" s="393">
        <v>0</v>
      </c>
      <c r="T136" s="393"/>
      <c r="U136" s="393"/>
      <c r="V136" s="393">
        <v>-491</v>
      </c>
      <c r="W136" s="387">
        <f>SUM(K136:V136)</f>
        <v>-491</v>
      </c>
      <c r="X136" s="393"/>
      <c r="Y136" s="393"/>
      <c r="Z136" s="393">
        <v>0</v>
      </c>
      <c r="AA136" s="393"/>
      <c r="AB136" s="393"/>
      <c r="AC136" s="393">
        <v>0</v>
      </c>
      <c r="AD136" s="393"/>
      <c r="AE136" s="393"/>
      <c r="AF136" s="393">
        <v>0</v>
      </c>
      <c r="AG136" s="393"/>
      <c r="AH136" s="393"/>
      <c r="AI136" s="393">
        <v>186.45099999999999</v>
      </c>
      <c r="AJ136" s="387">
        <f>SUM(X136:AI136)</f>
        <v>186.45099999999999</v>
      </c>
      <c r="AK136" s="393"/>
      <c r="AL136" s="393"/>
      <c r="AM136" s="393">
        <v>85.569000000000017</v>
      </c>
      <c r="AN136" s="393"/>
      <c r="AO136" s="393"/>
      <c r="AP136" s="393">
        <v>0</v>
      </c>
      <c r="AQ136" s="393"/>
      <c r="AR136" s="393"/>
      <c r="AS136" s="393">
        <v>0</v>
      </c>
      <c r="AT136" s="393"/>
      <c r="AU136" s="393"/>
      <c r="AV136" s="393">
        <v>0</v>
      </c>
      <c r="AW136" s="387">
        <f>SUM(AK136:AV136)</f>
        <v>85.569000000000017</v>
      </c>
      <c r="AX136" s="393"/>
      <c r="AY136" s="393"/>
      <c r="AZ136" s="393">
        <v>0</v>
      </c>
      <c r="BA136" s="393"/>
      <c r="BB136" s="393"/>
      <c r="BC136" s="393">
        <v>0</v>
      </c>
      <c r="BD136" s="393"/>
      <c r="BE136" s="393"/>
      <c r="BF136" s="393">
        <v>0</v>
      </c>
      <c r="BG136" s="393"/>
      <c r="BH136" s="393"/>
      <c r="BI136" s="393">
        <v>0</v>
      </c>
      <c r="BJ136" s="387">
        <f>SUM(AX136:BI136)</f>
        <v>0</v>
      </c>
      <c r="BK136" s="393"/>
      <c r="BL136" s="393"/>
      <c r="BM136" s="393">
        <v>0</v>
      </c>
      <c r="BN136" s="393"/>
      <c r="BO136" s="393"/>
      <c r="BP136" s="393">
        <v>0</v>
      </c>
      <c r="BQ136" s="393"/>
      <c r="BR136" s="393"/>
      <c r="BS136" s="393">
        <v>0</v>
      </c>
      <c r="BT136" s="393"/>
      <c r="BU136" s="393"/>
      <c r="BV136" s="393">
        <v>0</v>
      </c>
      <c r="BW136" s="387">
        <f>SUM(BK136:BV136)</f>
        <v>0</v>
      </c>
    </row>
    <row r="137" spans="1:16384" ht="13" outlineLevel="1">
      <c r="A137" s="402" t="s">
        <v>465</v>
      </c>
      <c r="B137" s="382" t="s">
        <v>466</v>
      </c>
      <c r="C137" s="383"/>
      <c r="D137" s="384"/>
      <c r="E137" s="385"/>
      <c r="F137" s="386"/>
      <c r="G137" s="386"/>
      <c r="H137" s="386"/>
      <c r="I137" s="386"/>
      <c r="J137" s="387"/>
      <c r="K137" s="388" t="str">
        <f>$A:$A</f>
        <v>Nature de l'ajustement</v>
      </c>
      <c r="L137" s="388" t="str">
        <f>$B:$B</f>
        <v>Pôle</v>
      </c>
      <c r="M137" s="388" t="s">
        <v>515</v>
      </c>
      <c r="N137" s="388" t="str">
        <f>$A:$A</f>
        <v>Nature de l'ajustement</v>
      </c>
      <c r="O137" s="388" t="str">
        <f>$B:$B</f>
        <v>Pôle</v>
      </c>
      <c r="P137" s="388" t="s">
        <v>515</v>
      </c>
      <c r="Q137" s="388" t="str">
        <f>$A:$A</f>
        <v>Nature de l'ajustement</v>
      </c>
      <c r="R137" s="388" t="str">
        <f>$B:$B</f>
        <v>Pôle</v>
      </c>
      <c r="S137" s="388" t="s">
        <v>515</v>
      </c>
      <c r="T137" s="388" t="str">
        <f>$A:$A</f>
        <v>Nature de l'ajustement</v>
      </c>
      <c r="U137" s="388" t="str">
        <f>$B:$B</f>
        <v>Pôle</v>
      </c>
      <c r="V137" s="388" t="s">
        <v>515</v>
      </c>
      <c r="W137" s="387"/>
      <c r="X137" s="388" t="str">
        <f>$A:$A</f>
        <v>Nature de l'ajustement</v>
      </c>
      <c r="Y137" s="388" t="str">
        <f>$B:$B</f>
        <v>Pôle</v>
      </c>
      <c r="Z137" s="388" t="s">
        <v>515</v>
      </c>
      <c r="AA137" s="388" t="str">
        <f>$A:$A</f>
        <v>Nature de l'ajustement</v>
      </c>
      <c r="AB137" s="388" t="str">
        <f>$B:$B</f>
        <v>Pôle</v>
      </c>
      <c r="AC137" s="388" t="s">
        <v>515</v>
      </c>
      <c r="AD137" s="388" t="str">
        <f>$A:$A</f>
        <v>Nature de l'ajustement</v>
      </c>
      <c r="AE137" s="388" t="str">
        <f>$B:$B</f>
        <v>Pôle</v>
      </c>
      <c r="AF137" s="388" t="s">
        <v>515</v>
      </c>
      <c r="AG137" s="388" t="str">
        <f>$A:$A</f>
        <v>Nature de l'ajustement</v>
      </c>
      <c r="AH137" s="388" t="str">
        <f>$B:$B</f>
        <v>Pôle</v>
      </c>
      <c r="AI137" s="388" t="s">
        <v>515</v>
      </c>
      <c r="AJ137" s="387"/>
      <c r="AK137" s="388" t="str">
        <f>$A:$A</f>
        <v>Nature de l'ajustement</v>
      </c>
      <c r="AL137" s="388" t="str">
        <f>$B:$B</f>
        <v>Pôle</v>
      </c>
      <c r="AM137" s="388" t="s">
        <v>515</v>
      </c>
      <c r="AN137" s="388" t="str">
        <f>$A:$A</f>
        <v>Nature de l'ajustement</v>
      </c>
      <c r="AO137" s="388" t="str">
        <f>$B:$B</f>
        <v>Pôle</v>
      </c>
      <c r="AP137" s="388" t="s">
        <v>515</v>
      </c>
      <c r="AQ137" s="388" t="str">
        <f>$A:$A</f>
        <v>Nature de l'ajustement</v>
      </c>
      <c r="AR137" s="388" t="str">
        <f>$B:$B</f>
        <v>Pôle</v>
      </c>
      <c r="AS137" s="388" t="s">
        <v>515</v>
      </c>
      <c r="AT137" s="388" t="str">
        <f>$A:$A</f>
        <v>Nature de l'ajustement</v>
      </c>
      <c r="AU137" s="388" t="str">
        <f>$B:$B</f>
        <v>Pôle</v>
      </c>
      <c r="AV137" s="388" t="s">
        <v>515</v>
      </c>
      <c r="AW137" s="387"/>
      <c r="AX137" s="388" t="str">
        <f>$A:$A</f>
        <v>Nature de l'ajustement</v>
      </c>
      <c r="AY137" s="388" t="str">
        <f>$B:$B</f>
        <v>Pôle</v>
      </c>
      <c r="AZ137" s="388" t="s">
        <v>515</v>
      </c>
      <c r="BA137" s="388" t="str">
        <f>$A:$A</f>
        <v>Nature de l'ajustement</v>
      </c>
      <c r="BB137" s="388" t="str">
        <f>$B:$B</f>
        <v>Pôle</v>
      </c>
      <c r="BC137" s="388" t="s">
        <v>515</v>
      </c>
      <c r="BD137" s="388" t="str">
        <f>$A:$A</f>
        <v>Nature de l'ajustement</v>
      </c>
      <c r="BE137" s="388" t="str">
        <f>$B:$B</f>
        <v>Pôle</v>
      </c>
      <c r="BF137" s="388" t="s">
        <v>515</v>
      </c>
      <c r="BG137" s="388" t="str">
        <f>$A:$A</f>
        <v>Nature de l'ajustement</v>
      </c>
      <c r="BH137" s="388" t="str">
        <f>$B:$B</f>
        <v>Pôle</v>
      </c>
      <c r="BI137" s="388" t="s">
        <v>515</v>
      </c>
      <c r="BJ137" s="387"/>
      <c r="BK137" s="388" t="str">
        <f>$A:$A</f>
        <v>Nature de l'ajustement</v>
      </c>
      <c r="BL137" s="388" t="str">
        <f>$B:$B</f>
        <v>Pôle</v>
      </c>
      <c r="BM137" s="388" t="s">
        <v>515</v>
      </c>
      <c r="BN137" s="388" t="str">
        <f>$A:$A</f>
        <v>Nature de l'ajustement</v>
      </c>
      <c r="BO137" s="388" t="str">
        <f>$B:$B</f>
        <v>Pôle</v>
      </c>
      <c r="BP137" s="388" t="s">
        <v>515</v>
      </c>
      <c r="BQ137" s="388" t="str">
        <f>$A:$A</f>
        <v>Nature de l'ajustement</v>
      </c>
      <c r="BR137" s="388" t="str">
        <f>$B:$B</f>
        <v>Pôle</v>
      </c>
      <c r="BS137" s="388" t="s">
        <v>515</v>
      </c>
      <c r="BT137" s="388" t="str">
        <f>$A:$A</f>
        <v>Nature de l'ajustement</v>
      </c>
      <c r="BU137" s="388" t="str">
        <f>$B:$B</f>
        <v>Pôle</v>
      </c>
      <c r="BV137" s="388" t="s">
        <v>515</v>
      </c>
      <c r="BW137" s="387"/>
    </row>
    <row r="138" spans="1:16384" ht="13" outlineLevel="1">
      <c r="A138" s="394" t="s">
        <v>561</v>
      </c>
      <c r="B138" s="394" t="s">
        <v>511</v>
      </c>
      <c r="C138" s="383"/>
      <c r="D138" s="384"/>
      <c r="E138" s="385"/>
      <c r="F138" s="386"/>
      <c r="G138" s="386"/>
      <c r="H138" s="386"/>
      <c r="I138" s="386"/>
      <c r="J138" s="387"/>
      <c r="K138" s="390" t="str">
        <f>$A:$A</f>
        <v>Badwill Kas Bank (GC)</v>
      </c>
      <c r="L138" s="390" t="str">
        <f>$B:$B</f>
        <v>GC</v>
      </c>
      <c r="M138" s="391" t="str">
        <f>"20"&amp;RIGHT($10:$10,2)&amp;"-T"&amp;MID($10:$10,2,1)</f>
        <v>2016-T1</v>
      </c>
      <c r="N138" s="390" t="str">
        <f>$A:$A</f>
        <v>Badwill Kas Bank (GC)</v>
      </c>
      <c r="O138" s="390" t="str">
        <f>$B:$B</f>
        <v>GC</v>
      </c>
      <c r="P138" s="391" t="str">
        <f>"20"&amp;RIGHT($10:$10,2)&amp;"-T"&amp;MID($10:$10,2,1)</f>
        <v>2016-T2</v>
      </c>
      <c r="Q138" s="390" t="str">
        <f>$A:$A</f>
        <v>Badwill Kas Bank (GC)</v>
      </c>
      <c r="R138" s="390" t="str">
        <f>$B:$B</f>
        <v>GC</v>
      </c>
      <c r="S138" s="391" t="str">
        <f>"20"&amp;RIGHT($10:$10,2)&amp;"-T"&amp;MID($10:$10,2,1)</f>
        <v>2016-T3</v>
      </c>
      <c r="T138" s="390" t="str">
        <f>$A:$A</f>
        <v>Badwill Kas Bank (GC)</v>
      </c>
      <c r="U138" s="390" t="str">
        <f>$B:$B</f>
        <v>GC</v>
      </c>
      <c r="V138" s="391" t="str">
        <f>"20"&amp;RIGHT($10:$10,2)&amp;"-T"&amp;MID($10:$10,2,1)</f>
        <v>2016-T4</v>
      </c>
      <c r="W138" s="387"/>
      <c r="X138" s="390" t="str">
        <f>$A:$A</f>
        <v>Badwill Kas Bank (GC)</v>
      </c>
      <c r="Y138" s="390" t="str">
        <f>$B:$B</f>
        <v>GC</v>
      </c>
      <c r="Z138" s="391" t="str">
        <f>"20"&amp;RIGHT($10:$10,2)&amp;"-T"&amp;MID($10:$10,2,1)</f>
        <v>2017-T1</v>
      </c>
      <c r="AA138" s="390" t="str">
        <f>$A:$A</f>
        <v>Badwill Kas Bank (GC)</v>
      </c>
      <c r="AB138" s="390" t="str">
        <f>$B:$B</f>
        <v>GC</v>
      </c>
      <c r="AC138" s="391" t="str">
        <f>"20"&amp;RIGHT($10:$10,2)&amp;"-T"&amp;MID($10:$10,2,1)</f>
        <v>2017-T2</v>
      </c>
      <c r="AD138" s="390" t="str">
        <f>$A:$A</f>
        <v>Badwill Kas Bank (GC)</v>
      </c>
      <c r="AE138" s="390" t="str">
        <f>$B:$B</f>
        <v>GC</v>
      </c>
      <c r="AF138" s="391" t="str">
        <f>"20"&amp;RIGHT($10:$10,2)&amp;"-T"&amp;MID($10:$10,2,1)</f>
        <v>2017-T3</v>
      </c>
      <c r="AG138" s="390" t="str">
        <f>$A:$A</f>
        <v>Badwill Kas Bank (GC)</v>
      </c>
      <c r="AH138" s="390" t="str">
        <f>$B:$B</f>
        <v>GC</v>
      </c>
      <c r="AI138" s="391" t="str">
        <f>"20"&amp;RIGHT($10:$10,2)&amp;"-T"&amp;MID($10:$10,2,1)</f>
        <v>2017-T4</v>
      </c>
      <c r="AJ138" s="387"/>
      <c r="AK138" s="390" t="str">
        <f>$A:$A</f>
        <v>Badwill Kas Bank (GC)</v>
      </c>
      <c r="AL138" s="390" t="str">
        <f>$B:$B</f>
        <v>GC</v>
      </c>
      <c r="AM138" s="391" t="str">
        <f>"20"&amp;RIGHT($10:$10,2)&amp;"-T"&amp;MID($10:$10,2,1)</f>
        <v>2018-T1</v>
      </c>
      <c r="AN138" s="390" t="str">
        <f>$A:$A</f>
        <v>Badwill Kas Bank (GC)</v>
      </c>
      <c r="AO138" s="390" t="str">
        <f>$B:$B</f>
        <v>GC</v>
      </c>
      <c r="AP138" s="391" t="str">
        <f>"20"&amp;RIGHT($10:$10,2)&amp;"-T"&amp;MID($10:$10,2,1)</f>
        <v>2018-T2</v>
      </c>
      <c r="AQ138" s="390" t="str">
        <f>$A:$A</f>
        <v>Badwill Kas Bank (GC)</v>
      </c>
      <c r="AR138" s="390" t="str">
        <f>$B:$B</f>
        <v>GC</v>
      </c>
      <c r="AS138" s="391" t="str">
        <f>"20"&amp;RIGHT($10:$10,2)&amp;"-T"&amp;MID($10:$10,2,1)</f>
        <v>2018-T3</v>
      </c>
      <c r="AT138" s="390" t="str">
        <f>$A:$A</f>
        <v>Badwill Kas Bank (GC)</v>
      </c>
      <c r="AU138" s="390" t="str">
        <f>$B:$B</f>
        <v>GC</v>
      </c>
      <c r="AV138" s="391" t="str">
        <f>"20"&amp;RIGHT($10:$10,2)&amp;"-T"&amp;MID($10:$10,2,1)</f>
        <v>2018-T4</v>
      </c>
      <c r="AW138" s="387"/>
      <c r="AX138" s="390" t="str">
        <f>$A:$A</f>
        <v>Badwill Kas Bank (GC)</v>
      </c>
      <c r="AY138" s="390" t="str">
        <f>$B:$B</f>
        <v>GC</v>
      </c>
      <c r="AZ138" s="391" t="str">
        <f>"20"&amp;RIGHT($10:$10,2)&amp;"-T"&amp;MID($10:$10,2,1)</f>
        <v>2019-T1</v>
      </c>
      <c r="BA138" s="390" t="str">
        <f>$A:$A</f>
        <v>Badwill Kas Bank (GC)</v>
      </c>
      <c r="BB138" s="390" t="str">
        <f>$B:$B</f>
        <v>GC</v>
      </c>
      <c r="BC138" s="391" t="str">
        <f>"20"&amp;RIGHT($10:$10,2)&amp;"-T"&amp;MID($10:$10,2,1)</f>
        <v>2019-T2</v>
      </c>
      <c r="BD138" s="390" t="str">
        <f>$A:$A</f>
        <v>Badwill Kas Bank (GC)</v>
      </c>
      <c r="BE138" s="390" t="str">
        <f>$B:$B</f>
        <v>GC</v>
      </c>
      <c r="BF138" s="391" t="str">
        <f>"20"&amp;RIGHT($10:$10,2)&amp;"-T"&amp;MID($10:$10,2,1)</f>
        <v>2019-T3</v>
      </c>
      <c r="BG138" s="390" t="str">
        <f>$A:$A</f>
        <v>Badwill Kas Bank (GC)</v>
      </c>
      <c r="BH138" s="390" t="str">
        <f>$B:$B</f>
        <v>GC</v>
      </c>
      <c r="BI138" s="391" t="str">
        <f>"20"&amp;RIGHT($10:$10,2)&amp;"-T"&amp;MID($10:$10,2,1)</f>
        <v>2019-T4</v>
      </c>
      <c r="BJ138" s="387"/>
      <c r="BK138" s="390" t="str">
        <f>$A:$A</f>
        <v>Badwill Kas Bank (GC)</v>
      </c>
      <c r="BL138" s="390" t="str">
        <f>$B:$B</f>
        <v>GC</v>
      </c>
      <c r="BM138" s="391" t="str">
        <f>"20"&amp;RIGHT($10:$10,2)&amp;"-T"&amp;MID($10:$10,2,1)</f>
        <v>2020-T1</v>
      </c>
      <c r="BN138" s="390" t="str">
        <f>$A:$A</f>
        <v>Badwill Kas Bank (GC)</v>
      </c>
      <c r="BO138" s="390" t="str">
        <f>$B:$B</f>
        <v>GC</v>
      </c>
      <c r="BP138" s="391" t="str">
        <f>"20"&amp;RIGHT($10:$10,2)&amp;"-T"&amp;MID($10:$10,2,1)</f>
        <v>2020-T2</v>
      </c>
      <c r="BQ138" s="390" t="str">
        <f>$A:$A</f>
        <v>Badwill Kas Bank (GC)</v>
      </c>
      <c r="BR138" s="390" t="str">
        <f>$B:$B</f>
        <v>GC</v>
      </c>
      <c r="BS138" s="391" t="str">
        <f>"20"&amp;RIGHT($10:$10,2)&amp;"-T"&amp;MID($10:$10,2,1)</f>
        <v>2020-T3</v>
      </c>
      <c r="BT138" s="390" t="str">
        <f>$A:$A</f>
        <v>Badwill Kas Bank (GC)</v>
      </c>
      <c r="BU138" s="390" t="str">
        <f>$B:$B</f>
        <v>GC</v>
      </c>
      <c r="BV138" s="391" t="str">
        <f>"20"&amp;RIGHT($10:$10,2)&amp;"-T"&amp;MID($10:$10,2,1)</f>
        <v>2020-T4</v>
      </c>
      <c r="BW138" s="387"/>
    </row>
    <row r="139" spans="1:16384" ht="13">
      <c r="A139" s="403" t="s">
        <v>540</v>
      </c>
      <c r="B139" s="403"/>
      <c r="C139" s="383"/>
      <c r="D139" s="384" t="s">
        <v>562</v>
      </c>
      <c r="E139" s="385" t="s">
        <v>505</v>
      </c>
      <c r="F139" s="386"/>
      <c r="G139" s="386"/>
      <c r="H139" s="386"/>
      <c r="I139" s="386"/>
      <c r="J139" s="387">
        <f>SUM(F139:I139)</f>
        <v>0</v>
      </c>
      <c r="K139" s="405"/>
      <c r="L139" s="405"/>
      <c r="M139" s="405">
        <v>0</v>
      </c>
      <c r="N139" s="393"/>
      <c r="O139" s="393"/>
      <c r="P139" s="393">
        <v>0</v>
      </c>
      <c r="Q139" s="393"/>
      <c r="R139" s="393"/>
      <c r="S139" s="393">
        <v>0</v>
      </c>
      <c r="T139" s="393"/>
      <c r="U139" s="393"/>
      <c r="V139" s="393">
        <v>0</v>
      </c>
      <c r="W139" s="387">
        <f>SUM(K139:V139)</f>
        <v>0</v>
      </c>
      <c r="X139" s="393"/>
      <c r="Y139" s="393"/>
      <c r="Z139" s="393">
        <v>0</v>
      </c>
      <c r="AA139" s="393"/>
      <c r="AB139" s="393"/>
      <c r="AC139" s="393">
        <v>0</v>
      </c>
      <c r="AD139" s="393"/>
      <c r="AE139" s="393"/>
      <c r="AF139" s="393">
        <v>0</v>
      </c>
      <c r="AG139" s="393"/>
      <c r="AH139" s="393"/>
      <c r="AI139" s="393">
        <v>0</v>
      </c>
      <c r="AJ139" s="387">
        <f>SUM(X139:AI139)</f>
        <v>0</v>
      </c>
      <c r="AK139" s="393"/>
      <c r="AL139" s="393"/>
      <c r="AM139" s="393">
        <v>0</v>
      </c>
      <c r="AN139" s="393"/>
      <c r="AO139" s="393"/>
      <c r="AP139" s="393">
        <v>0</v>
      </c>
      <c r="AQ139" s="393"/>
      <c r="AR139" s="393"/>
      <c r="AS139" s="393">
        <v>0</v>
      </c>
      <c r="AT139" s="393"/>
      <c r="AU139" s="393"/>
      <c r="AV139" s="393">
        <v>0</v>
      </c>
      <c r="AW139" s="387">
        <f>SUM(AK139:AV139)</f>
        <v>0</v>
      </c>
      <c r="AX139" s="393"/>
      <c r="AY139" s="393"/>
      <c r="AZ139" s="393">
        <v>0</v>
      </c>
      <c r="BA139" s="393"/>
      <c r="BB139" s="393"/>
      <c r="BC139" s="393">
        <v>0</v>
      </c>
      <c r="BD139" s="393"/>
      <c r="BE139" s="393"/>
      <c r="BF139" s="393">
        <v>0</v>
      </c>
      <c r="BG139" s="393"/>
      <c r="BH139" s="393"/>
      <c r="BI139" s="393">
        <v>21.661000000000001</v>
      </c>
      <c r="BJ139" s="387">
        <f>SUM(AX139:BI139)</f>
        <v>21.661000000000001</v>
      </c>
      <c r="BK139" s="393"/>
      <c r="BL139" s="393"/>
      <c r="BM139" s="393">
        <v>0</v>
      </c>
      <c r="BN139" s="393"/>
      <c r="BO139" s="393"/>
      <c r="BP139" s="393">
        <v>0</v>
      </c>
      <c r="BQ139" s="393"/>
      <c r="BR139" s="393"/>
      <c r="BS139" s="393">
        <v>0</v>
      </c>
      <c r="BT139" s="393"/>
      <c r="BU139" s="393"/>
      <c r="BV139" s="393">
        <v>0</v>
      </c>
      <c r="BW139" s="387">
        <f>SUM(BK139:BV139)</f>
        <v>0</v>
      </c>
    </row>
    <row r="140" spans="1:16384" ht="13" outlineLevel="1">
      <c r="A140" s="402" t="s">
        <v>465</v>
      </c>
      <c r="B140" s="382" t="s">
        <v>466</v>
      </c>
      <c r="C140" s="383"/>
      <c r="D140" s="384"/>
      <c r="E140" s="385"/>
      <c r="F140" s="386"/>
      <c r="G140" s="386"/>
      <c r="H140" s="386"/>
      <c r="I140" s="386"/>
      <c r="J140" s="387"/>
      <c r="K140" s="388" t="str">
        <f>$A:$A</f>
        <v>Nature de l'ajustement</v>
      </c>
      <c r="L140" s="388" t="str">
        <f>$B:$B</f>
        <v>Pôle</v>
      </c>
      <c r="M140" s="388" t="s">
        <v>515</v>
      </c>
      <c r="N140" s="388" t="str">
        <f>$A:$A</f>
        <v>Nature de l'ajustement</v>
      </c>
      <c r="O140" s="388" t="str">
        <f>$B:$B</f>
        <v>Pôle</v>
      </c>
      <c r="P140" s="388" t="s">
        <v>515</v>
      </c>
      <c r="Q140" s="388" t="str">
        <f>$A:$A</f>
        <v>Nature de l'ajustement</v>
      </c>
      <c r="R140" s="388" t="str">
        <f>$B:$B</f>
        <v>Pôle</v>
      </c>
      <c r="S140" s="388" t="s">
        <v>515</v>
      </c>
      <c r="T140" s="388" t="str">
        <f>$A:$A</f>
        <v>Nature de l'ajustement</v>
      </c>
      <c r="U140" s="388" t="str">
        <f>$B:$B</f>
        <v>Pôle</v>
      </c>
      <c r="V140" s="388" t="s">
        <v>515</v>
      </c>
      <c r="W140" s="387"/>
      <c r="X140" s="388" t="str">
        <f>$A:$A</f>
        <v>Nature de l'ajustement</v>
      </c>
      <c r="Y140" s="388" t="str">
        <f>$B:$B</f>
        <v>Pôle</v>
      </c>
      <c r="Z140" s="388" t="s">
        <v>515</v>
      </c>
      <c r="AA140" s="388" t="str">
        <f>$A:$A</f>
        <v>Nature de l'ajustement</v>
      </c>
      <c r="AB140" s="388" t="str">
        <f>$B:$B</f>
        <v>Pôle</v>
      </c>
      <c r="AC140" s="388" t="s">
        <v>515</v>
      </c>
      <c r="AD140" s="388" t="str">
        <f>$A:$A</f>
        <v>Nature de l'ajustement</v>
      </c>
      <c r="AE140" s="388" t="str">
        <f>$B:$B</f>
        <v>Pôle</v>
      </c>
      <c r="AF140" s="388" t="s">
        <v>515</v>
      </c>
      <c r="AG140" s="388" t="str">
        <f>$A:$A</f>
        <v>Nature de l'ajustement</v>
      </c>
      <c r="AH140" s="388" t="str">
        <f>$B:$B</f>
        <v>Pôle</v>
      </c>
      <c r="AI140" s="388" t="s">
        <v>515</v>
      </c>
      <c r="AJ140" s="387"/>
      <c r="AK140" s="388" t="str">
        <f>$A:$A</f>
        <v>Nature de l'ajustement</v>
      </c>
      <c r="AL140" s="388" t="str">
        <f>$B:$B</f>
        <v>Pôle</v>
      </c>
      <c r="AM140" s="388" t="s">
        <v>515</v>
      </c>
      <c r="AN140" s="388" t="str">
        <f>$A:$A</f>
        <v>Nature de l'ajustement</v>
      </c>
      <c r="AO140" s="388" t="str">
        <f>$B:$B</f>
        <v>Pôle</v>
      </c>
      <c r="AP140" s="388" t="s">
        <v>515</v>
      </c>
      <c r="AQ140" s="388" t="str">
        <f>$A:$A</f>
        <v>Nature de l'ajustement</v>
      </c>
      <c r="AR140" s="388" t="str">
        <f>$B:$B</f>
        <v>Pôle</v>
      </c>
      <c r="AS140" s="388" t="s">
        <v>515</v>
      </c>
      <c r="AT140" s="388" t="str">
        <f>$A:$A</f>
        <v>Nature de l'ajustement</v>
      </c>
      <c r="AU140" s="388" t="str">
        <f>$B:$B</f>
        <v>Pôle</v>
      </c>
      <c r="AV140" s="388" t="s">
        <v>515</v>
      </c>
      <c r="AW140" s="387"/>
      <c r="AX140" s="388" t="str">
        <f>$A:$A</f>
        <v>Nature de l'ajustement</v>
      </c>
      <c r="AY140" s="388" t="str">
        <f>$B:$B</f>
        <v>Pôle</v>
      </c>
      <c r="AZ140" s="388" t="s">
        <v>515</v>
      </c>
      <c r="BA140" s="388" t="str">
        <f>$A:$A</f>
        <v>Nature de l'ajustement</v>
      </c>
      <c r="BB140" s="388" t="str">
        <f>$B:$B</f>
        <v>Pôle</v>
      </c>
      <c r="BC140" s="388" t="s">
        <v>515</v>
      </c>
      <c r="BD140" s="388" t="str">
        <f>$A:$A</f>
        <v>Nature de l'ajustement</v>
      </c>
      <c r="BE140" s="388" t="str">
        <f>$B:$B</f>
        <v>Pôle</v>
      </c>
      <c r="BF140" s="388" t="s">
        <v>515</v>
      </c>
      <c r="BG140" s="388" t="str">
        <f>$A:$A</f>
        <v>Nature de l'ajustement</v>
      </c>
      <c r="BH140" s="388" t="str">
        <f>$B:$B</f>
        <v>Pôle</v>
      </c>
      <c r="BI140" s="388" t="s">
        <v>515</v>
      </c>
      <c r="BJ140" s="387"/>
      <c r="BK140" s="388" t="str">
        <f>$A:$A</f>
        <v>Nature de l'ajustement</v>
      </c>
      <c r="BL140" s="388" t="str">
        <f>$B:$B</f>
        <v>Pôle</v>
      </c>
      <c r="BM140" s="388" t="s">
        <v>515</v>
      </c>
      <c r="BN140" s="388" t="str">
        <f>$A:$A</f>
        <v>Nature de l'ajustement</v>
      </c>
      <c r="BO140" s="388" t="str">
        <f>$B:$B</f>
        <v>Pôle</v>
      </c>
      <c r="BP140" s="388" t="s">
        <v>515</v>
      </c>
      <c r="BQ140" s="388" t="str">
        <f>$A:$A</f>
        <v>Nature de l'ajustement</v>
      </c>
      <c r="BR140" s="388" t="str">
        <f>$B:$B</f>
        <v>Pôle</v>
      </c>
      <c r="BS140" s="388" t="s">
        <v>515</v>
      </c>
      <c r="BT140" s="388" t="str">
        <f>$A:$A</f>
        <v>Nature de l'ajustement</v>
      </c>
      <c r="BU140" s="388" t="str">
        <f>$B:$B</f>
        <v>Pôle</v>
      </c>
      <c r="BV140" s="388" t="s">
        <v>515</v>
      </c>
      <c r="BW140" s="387"/>
    </row>
    <row r="141" spans="1:16384" ht="13" outlineLevel="1">
      <c r="A141" s="394" t="s">
        <v>563</v>
      </c>
      <c r="B141" s="394" t="s">
        <v>468</v>
      </c>
      <c r="C141" s="383"/>
      <c r="D141" s="384"/>
      <c r="E141" s="385"/>
      <c r="F141" s="386"/>
      <c r="G141" s="386"/>
      <c r="H141" s="386"/>
      <c r="I141" s="386"/>
      <c r="J141" s="387"/>
      <c r="K141" s="390" t="str">
        <f>$A:$A</f>
        <v>Dépréciation écart d'acquisition LCL (AHM)</v>
      </c>
      <c r="L141" s="390" t="str">
        <f>$B:$B</f>
        <v>AHM</v>
      </c>
      <c r="M141" s="391" t="str">
        <f>"20"&amp;RIGHT($10:$10,2)&amp;"-T"&amp;MID($10:$10,2,1)</f>
        <v>2016-T1</v>
      </c>
      <c r="N141" s="390" t="str">
        <f>$A:$A</f>
        <v>Dépréciation écart d'acquisition LCL (AHM)</v>
      </c>
      <c r="O141" s="390" t="str">
        <f>$B:$B</f>
        <v>AHM</v>
      </c>
      <c r="P141" s="391" t="str">
        <f>"20"&amp;RIGHT($10:$10,2)&amp;"-T"&amp;MID($10:$10,2,1)</f>
        <v>2016-T2</v>
      </c>
      <c r="Q141" s="390" t="str">
        <f>$A:$A</f>
        <v>Dépréciation écart d'acquisition LCL (AHM)</v>
      </c>
      <c r="R141" s="390" t="str">
        <f>$B:$B</f>
        <v>AHM</v>
      </c>
      <c r="S141" s="391" t="str">
        <f>"20"&amp;RIGHT($10:$10,2)&amp;"-T"&amp;MID($10:$10,2,1)</f>
        <v>2016-T3</v>
      </c>
      <c r="T141" s="390" t="str">
        <f>$A:$A</f>
        <v>Dépréciation écart d'acquisition LCL (AHM)</v>
      </c>
      <c r="U141" s="390" t="str">
        <f>$B:$B</f>
        <v>AHM</v>
      </c>
      <c r="V141" s="391" t="str">
        <f>"20"&amp;RIGHT($10:$10,2)&amp;"-T"&amp;MID($10:$10,2,1)</f>
        <v>2016-T4</v>
      </c>
      <c r="W141" s="387"/>
      <c r="X141" s="390" t="str">
        <f>$A:$A</f>
        <v>Dépréciation écart d'acquisition LCL (AHM)</v>
      </c>
      <c r="Y141" s="390" t="str">
        <f>$B:$B</f>
        <v>AHM</v>
      </c>
      <c r="Z141" s="391" t="str">
        <f>"20"&amp;RIGHT($10:$10,2)&amp;"-T"&amp;MID($10:$10,2,1)</f>
        <v>2017-T1</v>
      </c>
      <c r="AA141" s="390" t="str">
        <f>$A:$A</f>
        <v>Dépréciation écart d'acquisition LCL (AHM)</v>
      </c>
      <c r="AB141" s="390" t="str">
        <f>$B:$B</f>
        <v>AHM</v>
      </c>
      <c r="AC141" s="391" t="str">
        <f>"20"&amp;RIGHT($10:$10,2)&amp;"-T"&amp;MID($10:$10,2,1)</f>
        <v>2017-T2</v>
      </c>
      <c r="AD141" s="390" t="str">
        <f>$A:$A</f>
        <v>Dépréciation écart d'acquisition LCL (AHM)</v>
      </c>
      <c r="AE141" s="390" t="str">
        <f>$B:$B</f>
        <v>AHM</v>
      </c>
      <c r="AF141" s="391" t="str">
        <f>"20"&amp;RIGHT($10:$10,2)&amp;"-T"&amp;MID($10:$10,2,1)</f>
        <v>2017-T3</v>
      </c>
      <c r="AG141" s="390" t="str">
        <f>$A:$A</f>
        <v>Dépréciation écart d'acquisition LCL (AHM)</v>
      </c>
      <c r="AH141" s="390" t="str">
        <f>$B:$B</f>
        <v>AHM</v>
      </c>
      <c r="AI141" s="391" t="str">
        <f>"20"&amp;RIGHT($10:$10,2)&amp;"-T"&amp;MID($10:$10,2,1)</f>
        <v>2017-T4</v>
      </c>
      <c r="AJ141" s="387"/>
      <c r="AK141" s="390" t="str">
        <f>$A:$A</f>
        <v>Dépréciation écart d'acquisition LCL (AHM)</v>
      </c>
      <c r="AL141" s="390" t="str">
        <f>$B:$B</f>
        <v>AHM</v>
      </c>
      <c r="AM141" s="391" t="str">
        <f>"20"&amp;RIGHT($10:$10,2)&amp;"-T"&amp;MID($10:$10,2,1)</f>
        <v>2018-T1</v>
      </c>
      <c r="AN141" s="390" t="str">
        <f>$A:$A</f>
        <v>Dépréciation écart d'acquisition LCL (AHM)</v>
      </c>
      <c r="AO141" s="390" t="str">
        <f>$B:$B</f>
        <v>AHM</v>
      </c>
      <c r="AP141" s="391" t="str">
        <f>"20"&amp;RIGHT($10:$10,2)&amp;"-T"&amp;MID($10:$10,2,1)</f>
        <v>2018-T2</v>
      </c>
      <c r="AQ141" s="390" t="str">
        <f>$A:$A</f>
        <v>Dépréciation écart d'acquisition LCL (AHM)</v>
      </c>
      <c r="AR141" s="390" t="str">
        <f>$B:$B</f>
        <v>AHM</v>
      </c>
      <c r="AS141" s="391" t="str">
        <f>"20"&amp;RIGHT($10:$10,2)&amp;"-T"&amp;MID($10:$10,2,1)</f>
        <v>2018-T3</v>
      </c>
      <c r="AT141" s="390" t="str">
        <f>$A:$A</f>
        <v>Dépréciation écart d'acquisition LCL (AHM)</v>
      </c>
      <c r="AU141" s="390" t="str">
        <f>$B:$B</f>
        <v>AHM</v>
      </c>
      <c r="AV141" s="391" t="str">
        <f>"20"&amp;RIGHT($10:$10,2)&amp;"-T"&amp;MID($10:$10,2,1)</f>
        <v>2018-T4</v>
      </c>
      <c r="AW141" s="387"/>
      <c r="AX141" s="390" t="str">
        <f>$A:$A</f>
        <v>Dépréciation écart d'acquisition LCL (AHM)</v>
      </c>
      <c r="AY141" s="390" t="str">
        <f>$B:$B</f>
        <v>AHM</v>
      </c>
      <c r="AZ141" s="391" t="str">
        <f>"20"&amp;RIGHT($10:$10,2)&amp;"-T"&amp;MID($10:$10,2,1)</f>
        <v>2019-T1</v>
      </c>
      <c r="BA141" s="390" t="str">
        <f>$A:$A</f>
        <v>Dépréciation écart d'acquisition LCL (AHM)</v>
      </c>
      <c r="BB141" s="390" t="str">
        <f>$B:$B</f>
        <v>AHM</v>
      </c>
      <c r="BC141" s="391" t="str">
        <f>"20"&amp;RIGHT($10:$10,2)&amp;"-T"&amp;MID($10:$10,2,1)</f>
        <v>2019-T2</v>
      </c>
      <c r="BD141" s="390" t="str">
        <f>$A:$A</f>
        <v>Dépréciation écart d'acquisition LCL (AHM)</v>
      </c>
      <c r="BE141" s="390" t="str">
        <f>$B:$B</f>
        <v>AHM</v>
      </c>
      <c r="BF141" s="391" t="str">
        <f>"20"&amp;RIGHT($10:$10,2)&amp;"-T"&amp;MID($10:$10,2,1)</f>
        <v>2019-T3</v>
      </c>
      <c r="BG141" s="390" t="str">
        <f>$A:$A</f>
        <v>Dépréciation écart d'acquisition LCL (AHM)</v>
      </c>
      <c r="BH141" s="390" t="str">
        <f>$B:$B</f>
        <v>AHM</v>
      </c>
      <c r="BI141" s="391" t="str">
        <f>"20"&amp;RIGHT($10:$10,2)&amp;"-T"&amp;MID($10:$10,2,1)</f>
        <v>2019-T4</v>
      </c>
      <c r="BJ141" s="387"/>
      <c r="BK141" s="390" t="str">
        <f>$A:$A</f>
        <v>Dépréciation écart d'acquisition LCL (AHM)</v>
      </c>
      <c r="BL141" s="390" t="str">
        <f>$B:$B</f>
        <v>AHM</v>
      </c>
      <c r="BM141" s="391" t="str">
        <f>"20"&amp;RIGHT($10:$10,2)&amp;"-T"&amp;MID($10:$10,2,1)</f>
        <v>2020-T1</v>
      </c>
      <c r="BN141" s="390" t="str">
        <f>$A:$A</f>
        <v>Dépréciation écart d'acquisition LCL (AHM)</v>
      </c>
      <c r="BO141" s="390" t="str">
        <f>$B:$B</f>
        <v>AHM</v>
      </c>
      <c r="BP141" s="391" t="str">
        <f>"20"&amp;RIGHT($10:$10,2)&amp;"-T"&amp;MID($10:$10,2,1)</f>
        <v>2020-T2</v>
      </c>
      <c r="BQ141" s="390" t="str">
        <f>$A:$A</f>
        <v>Dépréciation écart d'acquisition LCL (AHM)</v>
      </c>
      <c r="BR141" s="390" t="str">
        <f>$B:$B</f>
        <v>AHM</v>
      </c>
      <c r="BS141" s="391" t="str">
        <f>"20"&amp;RIGHT($10:$10,2)&amp;"-T"&amp;MID($10:$10,2,1)</f>
        <v>2020-T3</v>
      </c>
      <c r="BT141" s="390" t="str">
        <f>$A:$A</f>
        <v>Dépréciation écart d'acquisition LCL (AHM)</v>
      </c>
      <c r="BU141" s="390" t="str">
        <f>$B:$B</f>
        <v>AHM</v>
      </c>
      <c r="BV141" s="391" t="str">
        <f>"20"&amp;RIGHT($10:$10,2)&amp;"-T"&amp;MID($10:$10,2,1)</f>
        <v>2020-T4</v>
      </c>
      <c r="BW141" s="387"/>
    </row>
    <row r="142" spans="1:16384" ht="13">
      <c r="A142" s="403" t="s">
        <v>540</v>
      </c>
      <c r="B142" s="403"/>
      <c r="C142" s="383"/>
      <c r="D142" s="384" t="s">
        <v>564</v>
      </c>
      <c r="E142" s="385" t="s">
        <v>504</v>
      </c>
      <c r="F142" s="386"/>
      <c r="G142" s="386"/>
      <c r="H142" s="386"/>
      <c r="I142" s="386"/>
      <c r="J142" s="387">
        <f>SUM(F142:I142)</f>
        <v>0</v>
      </c>
      <c r="K142" s="405"/>
      <c r="L142" s="405"/>
      <c r="M142" s="405">
        <v>0</v>
      </c>
      <c r="N142" s="393"/>
      <c r="O142" s="393"/>
      <c r="P142" s="393">
        <v>0</v>
      </c>
      <c r="Q142" s="393"/>
      <c r="R142" s="393"/>
      <c r="S142" s="393">
        <v>0</v>
      </c>
      <c r="T142" s="393"/>
      <c r="U142" s="393"/>
      <c r="V142" s="393">
        <v>0</v>
      </c>
      <c r="W142" s="387">
        <f>SUM(K142:V142)</f>
        <v>0</v>
      </c>
      <c r="X142" s="393"/>
      <c r="Y142" s="393"/>
      <c r="Z142" s="393">
        <v>0</v>
      </c>
      <c r="AA142" s="393"/>
      <c r="AB142" s="393"/>
      <c r="AC142" s="393">
        <v>0</v>
      </c>
      <c r="AD142" s="393"/>
      <c r="AE142" s="393"/>
      <c r="AF142" s="393">
        <v>0</v>
      </c>
      <c r="AG142" s="393"/>
      <c r="AH142" s="393"/>
      <c r="AI142" s="393">
        <v>0</v>
      </c>
      <c r="AJ142" s="387">
        <f>SUM(X142:AI142)</f>
        <v>0</v>
      </c>
      <c r="AK142" s="393"/>
      <c r="AL142" s="393"/>
      <c r="AM142" s="393">
        <v>0</v>
      </c>
      <c r="AN142" s="393"/>
      <c r="AO142" s="393"/>
      <c r="AP142" s="393">
        <v>0</v>
      </c>
      <c r="AQ142" s="393"/>
      <c r="AR142" s="393"/>
      <c r="AS142" s="393">
        <v>0</v>
      </c>
      <c r="AT142" s="393"/>
      <c r="AU142" s="393"/>
      <c r="AV142" s="393">
        <v>0</v>
      </c>
      <c r="AW142" s="387">
        <f>SUM(AK142:AV142)</f>
        <v>0</v>
      </c>
      <c r="AX142" s="393"/>
      <c r="AY142" s="393"/>
      <c r="AZ142" s="393">
        <v>0</v>
      </c>
      <c r="BA142" s="393"/>
      <c r="BB142" s="393"/>
      <c r="BC142" s="393">
        <v>0</v>
      </c>
      <c r="BD142" s="393"/>
      <c r="BE142" s="393"/>
      <c r="BF142" s="393">
        <v>0</v>
      </c>
      <c r="BG142" s="393"/>
      <c r="BH142" s="393"/>
      <c r="BI142" s="393">
        <v>-611.09199999999998</v>
      </c>
      <c r="BJ142" s="387">
        <f>SUM(AX142:BI142)</f>
        <v>-611.09199999999998</v>
      </c>
      <c r="BK142" s="393"/>
      <c r="BL142" s="393"/>
      <c r="BM142" s="393">
        <v>0</v>
      </c>
      <c r="BN142" s="393"/>
      <c r="BO142" s="393"/>
      <c r="BP142" s="393">
        <v>0</v>
      </c>
      <c r="BQ142" s="393"/>
      <c r="BR142" s="393"/>
      <c r="BS142" s="393">
        <v>0</v>
      </c>
      <c r="BT142" s="393"/>
      <c r="BU142" s="393"/>
      <c r="BV142" s="393">
        <v>0</v>
      </c>
      <c r="BW142" s="387">
        <f>SUM(BK142:BV142)</f>
        <v>0</v>
      </c>
    </row>
    <row r="143" spans="1:16384" ht="13" outlineLevel="1">
      <c r="A143" s="402" t="s">
        <v>465</v>
      </c>
      <c r="B143" s="382" t="s">
        <v>466</v>
      </c>
      <c r="C143" s="383"/>
      <c r="D143" s="384"/>
      <c r="E143" s="385"/>
      <c r="F143" s="386"/>
      <c r="G143" s="386"/>
      <c r="H143" s="386"/>
      <c r="I143" s="386"/>
      <c r="J143" s="387"/>
      <c r="K143" s="388" t="str">
        <f>$A:$A</f>
        <v>Nature de l'ajustement</v>
      </c>
      <c r="L143" s="388" t="str">
        <f>$B:$B</f>
        <v>Pôle</v>
      </c>
      <c r="M143" s="388" t="s">
        <v>515</v>
      </c>
      <c r="N143" s="388" t="str">
        <f>$A:$A</f>
        <v>Nature de l'ajustement</v>
      </c>
      <c r="O143" s="388" t="str">
        <f>$B:$B</f>
        <v>Pôle</v>
      </c>
      <c r="P143" s="388" t="s">
        <v>515</v>
      </c>
      <c r="Q143" s="388" t="str">
        <f>$A:$A</f>
        <v>Nature de l'ajustement</v>
      </c>
      <c r="R143" s="388" t="str">
        <f>$B:$B</f>
        <v>Pôle</v>
      </c>
      <c r="S143" s="388" t="s">
        <v>515</v>
      </c>
      <c r="T143" s="388" t="str">
        <f>$A:$A</f>
        <v>Nature de l'ajustement</v>
      </c>
      <c r="U143" s="388" t="str">
        <f>$B:$B</f>
        <v>Pôle</v>
      </c>
      <c r="V143" s="388" t="s">
        <v>515</v>
      </c>
      <c r="W143" s="387"/>
      <c r="X143" s="388" t="str">
        <f>$A:$A</f>
        <v>Nature de l'ajustement</v>
      </c>
      <c r="Y143" s="388" t="str">
        <f>$B:$B</f>
        <v>Pôle</v>
      </c>
      <c r="Z143" s="388" t="s">
        <v>515</v>
      </c>
      <c r="AA143" s="388" t="str">
        <f>$A:$A</f>
        <v>Nature de l'ajustement</v>
      </c>
      <c r="AB143" s="388" t="str">
        <f>$B:$B</f>
        <v>Pôle</v>
      </c>
      <c r="AC143" s="388" t="s">
        <v>515</v>
      </c>
      <c r="AD143" s="388" t="str">
        <f>$A:$A</f>
        <v>Nature de l'ajustement</v>
      </c>
      <c r="AE143" s="388" t="str">
        <f>$B:$B</f>
        <v>Pôle</v>
      </c>
      <c r="AF143" s="388" t="s">
        <v>515</v>
      </c>
      <c r="AG143" s="388" t="str">
        <f>$A:$A</f>
        <v>Nature de l'ajustement</v>
      </c>
      <c r="AH143" s="388" t="str">
        <f>$B:$B</f>
        <v>Pôle</v>
      </c>
      <c r="AI143" s="388" t="s">
        <v>515</v>
      </c>
      <c r="AJ143" s="387"/>
      <c r="AK143" s="388" t="str">
        <f>$A:$A</f>
        <v>Nature de l'ajustement</v>
      </c>
      <c r="AL143" s="388" t="str">
        <f>$B:$B</f>
        <v>Pôle</v>
      </c>
      <c r="AM143" s="388" t="s">
        <v>515</v>
      </c>
      <c r="AN143" s="388" t="str">
        <f>$A:$A</f>
        <v>Nature de l'ajustement</v>
      </c>
      <c r="AO143" s="388" t="str">
        <f>$B:$B</f>
        <v>Pôle</v>
      </c>
      <c r="AP143" s="388" t="s">
        <v>515</v>
      </c>
      <c r="AQ143" s="388" t="str">
        <f>$A:$A</f>
        <v>Nature de l'ajustement</v>
      </c>
      <c r="AR143" s="388" t="str">
        <f>$B:$B</f>
        <v>Pôle</v>
      </c>
      <c r="AS143" s="388" t="s">
        <v>515</v>
      </c>
      <c r="AT143" s="388" t="str">
        <f>$A:$A</f>
        <v>Nature de l'ajustement</v>
      </c>
      <c r="AU143" s="388" t="str">
        <f>$B:$B</f>
        <v>Pôle</v>
      </c>
      <c r="AV143" s="388" t="s">
        <v>515</v>
      </c>
      <c r="AW143" s="387"/>
      <c r="AX143" s="388" t="str">
        <f>$A:$A</f>
        <v>Nature de l'ajustement</v>
      </c>
      <c r="AY143" s="388" t="str">
        <f>$B:$B</f>
        <v>Pôle</v>
      </c>
      <c r="AZ143" s="388" t="s">
        <v>515</v>
      </c>
      <c r="BA143" s="388" t="str">
        <f>$A:$A</f>
        <v>Nature de l'ajustement</v>
      </c>
      <c r="BB143" s="388" t="str">
        <f>$B:$B</f>
        <v>Pôle</v>
      </c>
      <c r="BC143" s="388" t="s">
        <v>515</v>
      </c>
      <c r="BD143" s="388" t="str">
        <f>$A:$A</f>
        <v>Nature de l'ajustement</v>
      </c>
      <c r="BE143" s="388" t="str">
        <f>$B:$B</f>
        <v>Pôle</v>
      </c>
      <c r="BF143" s="388" t="s">
        <v>515</v>
      </c>
      <c r="BG143" s="388" t="str">
        <f>$A:$A</f>
        <v>Nature de l'ajustement</v>
      </c>
      <c r="BH143" s="388" t="str">
        <f>$B:$B</f>
        <v>Pôle</v>
      </c>
      <c r="BI143" s="388" t="s">
        <v>515</v>
      </c>
      <c r="BJ143" s="387"/>
      <c r="BK143" s="388" t="str">
        <f>$A:$A</f>
        <v>Nature de l'ajustement</v>
      </c>
      <c r="BL143" s="388" t="str">
        <f>$B:$B</f>
        <v>Pôle</v>
      </c>
      <c r="BM143" s="388" t="s">
        <v>515</v>
      </c>
      <c r="BN143" s="388" t="str">
        <f>$A:$A</f>
        <v>Nature de l'ajustement</v>
      </c>
      <c r="BO143" s="388" t="str">
        <f>$B:$B</f>
        <v>Pôle</v>
      </c>
      <c r="BP143" s="388" t="s">
        <v>515</v>
      </c>
      <c r="BQ143" s="388" t="str">
        <f>$A:$A</f>
        <v>Nature de l'ajustement</v>
      </c>
      <c r="BR143" s="388" t="str">
        <f>$B:$B</f>
        <v>Pôle</v>
      </c>
      <c r="BS143" s="388" t="s">
        <v>515</v>
      </c>
      <c r="BT143" s="388" t="str">
        <f>$A:$A</f>
        <v>Nature de l'ajustement</v>
      </c>
      <c r="BU143" s="388" t="str">
        <f>$B:$B</f>
        <v>Pôle</v>
      </c>
      <c r="BV143" s="388" t="s">
        <v>515</v>
      </c>
      <c r="BW143" s="387"/>
    </row>
    <row r="144" spans="1:16384" ht="13" outlineLevel="1">
      <c r="A144" s="408" t="s">
        <v>608</v>
      </c>
      <c r="B144" s="394" t="s">
        <v>468</v>
      </c>
      <c r="C144" s="383"/>
      <c r="D144" s="384"/>
      <c r="E144" s="385"/>
      <c r="F144" s="386"/>
      <c r="G144" s="386"/>
      <c r="H144" s="386"/>
      <c r="I144" s="386"/>
      <c r="J144" s="387"/>
      <c r="K144" s="390" t="str">
        <f>$A:$A</f>
        <v>Dépréciation écart d'acquisition CA Italia (AHM)</v>
      </c>
      <c r="L144" s="390" t="str">
        <f>$B:$B</f>
        <v>AHM</v>
      </c>
      <c r="M144" s="391" t="str">
        <f>"20"&amp;RIGHT($10:$10,2)&amp;"-T"&amp;MID($10:$10,2,1)</f>
        <v>2016-T1</v>
      </c>
      <c r="N144" s="390" t="str">
        <f>$A:$A</f>
        <v>Dépréciation écart d'acquisition CA Italia (AHM)</v>
      </c>
      <c r="O144" s="390" t="str">
        <f>$B:$B</f>
        <v>AHM</v>
      </c>
      <c r="P144" s="391" t="str">
        <f>"20"&amp;RIGHT($10:$10,2)&amp;"-T"&amp;MID($10:$10,2,1)</f>
        <v>2016-T2</v>
      </c>
      <c r="Q144" s="390" t="str">
        <f>$A:$A</f>
        <v>Dépréciation écart d'acquisition CA Italia (AHM)</v>
      </c>
      <c r="R144" s="390" t="str">
        <f>$B:$B</f>
        <v>AHM</v>
      </c>
      <c r="S144" s="391" t="str">
        <f>"20"&amp;RIGHT($10:$10,2)&amp;"-T"&amp;MID($10:$10,2,1)</f>
        <v>2016-T3</v>
      </c>
      <c r="T144" s="390" t="str">
        <f>$A:$A</f>
        <v>Dépréciation écart d'acquisition CA Italia (AHM)</v>
      </c>
      <c r="U144" s="390" t="str">
        <f>$B:$B</f>
        <v>AHM</v>
      </c>
      <c r="V144" s="391" t="str">
        <f>"20"&amp;RIGHT($10:$10,2)&amp;"-T"&amp;MID($10:$10,2,1)</f>
        <v>2016-T4</v>
      </c>
      <c r="W144" s="387"/>
      <c r="X144" s="390" t="str">
        <f>$A:$A</f>
        <v>Dépréciation écart d'acquisition CA Italia (AHM)</v>
      </c>
      <c r="Y144" s="390" t="str">
        <f>$B:$B</f>
        <v>AHM</v>
      </c>
      <c r="Z144" s="391" t="str">
        <f>"20"&amp;RIGHT($10:$10,2)&amp;"-T"&amp;MID($10:$10,2,1)</f>
        <v>2017-T1</v>
      </c>
      <c r="AA144" s="390" t="str">
        <f>$A:$A</f>
        <v>Dépréciation écart d'acquisition CA Italia (AHM)</v>
      </c>
      <c r="AB144" s="390" t="str">
        <f>$B:$B</f>
        <v>AHM</v>
      </c>
      <c r="AC144" s="391" t="str">
        <f>"20"&amp;RIGHT($10:$10,2)&amp;"-T"&amp;MID($10:$10,2,1)</f>
        <v>2017-T2</v>
      </c>
      <c r="AD144" s="390" t="str">
        <f>$A:$A</f>
        <v>Dépréciation écart d'acquisition CA Italia (AHM)</v>
      </c>
      <c r="AE144" s="390" t="str">
        <f>$B:$B</f>
        <v>AHM</v>
      </c>
      <c r="AF144" s="391" t="str">
        <f>"20"&amp;RIGHT($10:$10,2)&amp;"-T"&amp;MID($10:$10,2,1)</f>
        <v>2017-T3</v>
      </c>
      <c r="AG144" s="390" t="str">
        <f>$A:$A</f>
        <v>Dépréciation écart d'acquisition CA Italia (AHM)</v>
      </c>
      <c r="AH144" s="390" t="str">
        <f>$B:$B</f>
        <v>AHM</v>
      </c>
      <c r="AI144" s="391" t="str">
        <f>"20"&amp;RIGHT($10:$10,2)&amp;"-T"&amp;MID($10:$10,2,1)</f>
        <v>2017-T4</v>
      </c>
      <c r="AJ144" s="387"/>
      <c r="AK144" s="390" t="str">
        <f>$A:$A</f>
        <v>Dépréciation écart d'acquisition CA Italia (AHM)</v>
      </c>
      <c r="AL144" s="390" t="str">
        <f>$B:$B</f>
        <v>AHM</v>
      </c>
      <c r="AM144" s="391" t="str">
        <f>"20"&amp;RIGHT($10:$10,2)&amp;"-T"&amp;MID($10:$10,2,1)</f>
        <v>2018-T1</v>
      </c>
      <c r="AN144" s="390" t="str">
        <f>$A:$A</f>
        <v>Dépréciation écart d'acquisition CA Italia (AHM)</v>
      </c>
      <c r="AO144" s="390" t="str">
        <f>$B:$B</f>
        <v>AHM</v>
      </c>
      <c r="AP144" s="391" t="str">
        <f>"20"&amp;RIGHT($10:$10,2)&amp;"-T"&amp;MID($10:$10,2,1)</f>
        <v>2018-T2</v>
      </c>
      <c r="AQ144" s="390" t="str">
        <f>$A:$A</f>
        <v>Dépréciation écart d'acquisition CA Italia (AHM)</v>
      </c>
      <c r="AR144" s="390" t="str">
        <f>$B:$B</f>
        <v>AHM</v>
      </c>
      <c r="AS144" s="391" t="str">
        <f>"20"&amp;RIGHT($10:$10,2)&amp;"-T"&amp;MID($10:$10,2,1)</f>
        <v>2018-T3</v>
      </c>
      <c r="AT144" s="390" t="str">
        <f>$A:$A</f>
        <v>Dépréciation écart d'acquisition CA Italia (AHM)</v>
      </c>
      <c r="AU144" s="390" t="str">
        <f>$B:$B</f>
        <v>AHM</v>
      </c>
      <c r="AV144" s="391" t="str">
        <f>"20"&amp;RIGHT($10:$10,2)&amp;"-T"&amp;MID($10:$10,2,1)</f>
        <v>2018-T4</v>
      </c>
      <c r="AW144" s="387"/>
      <c r="AX144" s="390" t="str">
        <f>$A:$A</f>
        <v>Dépréciation écart d'acquisition CA Italia (AHM)</v>
      </c>
      <c r="AY144" s="390" t="str">
        <f>$B:$B</f>
        <v>AHM</v>
      </c>
      <c r="AZ144" s="391" t="str">
        <f>"20"&amp;RIGHT($10:$10,2)&amp;"-T"&amp;MID($10:$10,2,1)</f>
        <v>2019-T1</v>
      </c>
      <c r="BA144" s="390" t="str">
        <f>$A:$A</f>
        <v>Dépréciation écart d'acquisition CA Italia (AHM)</v>
      </c>
      <c r="BB144" s="390" t="str">
        <f>$B:$B</f>
        <v>AHM</v>
      </c>
      <c r="BC144" s="391" t="str">
        <f>"20"&amp;RIGHT($10:$10,2)&amp;"-T"&amp;MID($10:$10,2,1)</f>
        <v>2019-T2</v>
      </c>
      <c r="BD144" s="390" t="str">
        <f>$A:$A</f>
        <v>Dépréciation écart d'acquisition CA Italia (AHM)</v>
      </c>
      <c r="BE144" s="390" t="str">
        <f>$B:$B</f>
        <v>AHM</v>
      </c>
      <c r="BF144" s="391" t="str">
        <f>"20"&amp;RIGHT($10:$10,2)&amp;"-T"&amp;MID($10:$10,2,1)</f>
        <v>2019-T3</v>
      </c>
      <c r="BG144" s="390" t="str">
        <f>$A:$A</f>
        <v>Dépréciation écart d'acquisition CA Italia (AHM)</v>
      </c>
      <c r="BH144" s="390" t="str">
        <f>$B:$B</f>
        <v>AHM</v>
      </c>
      <c r="BI144" s="391" t="str">
        <f>"20"&amp;RIGHT($10:$10,2)&amp;"-T"&amp;MID($10:$10,2,1)</f>
        <v>2019-T4</v>
      </c>
      <c r="BJ144" s="387"/>
      <c r="BK144" s="390" t="str">
        <f>$A:$A</f>
        <v>Dépréciation écart d'acquisition CA Italia (AHM)</v>
      </c>
      <c r="BL144" s="390" t="str">
        <f>$B:$B</f>
        <v>AHM</v>
      </c>
      <c r="BM144" s="391" t="str">
        <f>"20"&amp;RIGHT($10:$10,2)&amp;"-T"&amp;MID($10:$10,2,1)</f>
        <v>2020-T1</v>
      </c>
      <c r="BN144" s="390" t="str">
        <f>$A:$A</f>
        <v>Dépréciation écart d'acquisition CA Italia (AHM)</v>
      </c>
      <c r="BO144" s="390" t="str">
        <f>$B:$B</f>
        <v>AHM</v>
      </c>
      <c r="BP144" s="391" t="str">
        <f>"20"&amp;RIGHT($10:$10,2)&amp;"-T"&amp;MID($10:$10,2,1)</f>
        <v>2020-T2</v>
      </c>
      <c r="BQ144" s="390" t="str">
        <f>$A:$A</f>
        <v>Dépréciation écart d'acquisition CA Italia (AHM)</v>
      </c>
      <c r="BR144" s="390" t="str">
        <f>$B:$B</f>
        <v>AHM</v>
      </c>
      <c r="BS144" s="391" t="str">
        <f>"20"&amp;RIGHT($10:$10,2)&amp;"-T"&amp;MID($10:$10,2,1)</f>
        <v>2020-T3</v>
      </c>
      <c r="BT144" s="390"/>
      <c r="BU144" s="390"/>
      <c r="BV144" s="391" t="str">
        <f>"20"&amp;RIGHT($10:$10,2)&amp;"-T"&amp;MID($10:$10,2,1)</f>
        <v>2020-T4</v>
      </c>
      <c r="BW144" s="387"/>
    </row>
    <row r="145" spans="1:16384" ht="14">
      <c r="A145" s="403" t="s">
        <v>540</v>
      </c>
      <c r="B145" s="403"/>
      <c r="C145" s="383"/>
      <c r="D145" s="413" t="s">
        <v>607</v>
      </c>
      <c r="E145" s="385" t="s">
        <v>504</v>
      </c>
      <c r="F145" s="386"/>
      <c r="G145" s="386"/>
      <c r="H145" s="386"/>
      <c r="I145" s="386"/>
      <c r="J145" s="387">
        <f>SUM(F145:I145)</f>
        <v>0</v>
      </c>
      <c r="K145" s="405"/>
      <c r="L145" s="405"/>
      <c r="M145" s="405">
        <v>0</v>
      </c>
      <c r="N145" s="393"/>
      <c r="O145" s="393"/>
      <c r="P145" s="393">
        <v>0</v>
      </c>
      <c r="Q145" s="393"/>
      <c r="R145" s="393"/>
      <c r="S145" s="393">
        <v>0</v>
      </c>
      <c r="T145" s="393"/>
      <c r="U145" s="393"/>
      <c r="V145" s="393">
        <v>0</v>
      </c>
      <c r="W145" s="387">
        <f>SUM(K145:V145)</f>
        <v>0</v>
      </c>
      <c r="X145" s="393"/>
      <c r="Y145" s="393"/>
      <c r="Z145" s="393">
        <v>0</v>
      </c>
      <c r="AA145" s="393"/>
      <c r="AB145" s="393"/>
      <c r="AC145" s="393">
        <v>0</v>
      </c>
      <c r="AD145" s="393"/>
      <c r="AE145" s="393"/>
      <c r="AF145" s="393">
        <v>0</v>
      </c>
      <c r="AG145" s="393"/>
      <c r="AH145" s="393"/>
      <c r="AI145" s="393">
        <v>0</v>
      </c>
      <c r="AJ145" s="387">
        <f>SUM(X145:AI145)</f>
        <v>0</v>
      </c>
      <c r="AK145" s="393"/>
      <c r="AL145" s="393"/>
      <c r="AM145" s="393">
        <v>0</v>
      </c>
      <c r="AN145" s="393"/>
      <c r="AO145" s="393"/>
      <c r="AP145" s="393">
        <v>0</v>
      </c>
      <c r="AQ145" s="393"/>
      <c r="AR145" s="393"/>
      <c r="AS145" s="393">
        <v>0</v>
      </c>
      <c r="AT145" s="393"/>
      <c r="AU145" s="393"/>
      <c r="AV145" s="393">
        <v>0</v>
      </c>
      <c r="AW145" s="387">
        <f>SUM(AK145:AV145)</f>
        <v>0</v>
      </c>
      <c r="AX145" s="393"/>
      <c r="AY145" s="393"/>
      <c r="AZ145" s="393">
        <v>0</v>
      </c>
      <c r="BA145" s="393"/>
      <c r="BB145" s="393"/>
      <c r="BC145" s="393">
        <v>0</v>
      </c>
      <c r="BD145" s="393"/>
      <c r="BE145" s="393"/>
      <c r="BF145" s="393">
        <v>0</v>
      </c>
      <c r="BG145" s="393"/>
      <c r="BH145" s="393"/>
      <c r="BI145" s="393">
        <v>0</v>
      </c>
      <c r="BJ145" s="387">
        <f>SUM(AX145:BI145)</f>
        <v>0</v>
      </c>
      <c r="BK145" s="393"/>
      <c r="BL145" s="393"/>
      <c r="BM145" s="393">
        <v>0</v>
      </c>
      <c r="BN145" s="393"/>
      <c r="BO145" s="393"/>
      <c r="BP145" s="393">
        <v>0</v>
      </c>
      <c r="BQ145" s="393"/>
      <c r="BR145" s="393"/>
      <c r="BS145" s="393">
        <v>0</v>
      </c>
      <c r="BT145" s="393"/>
      <c r="BU145" s="393"/>
      <c r="BV145" s="393">
        <v>-903</v>
      </c>
      <c r="BW145" s="387">
        <f>SUM(BK145:BV145)</f>
        <v>-903</v>
      </c>
    </row>
    <row r="146" spans="1:16384" s="397" customFormat="1" ht="4.5" customHeight="1">
      <c r="A146" s="395"/>
      <c r="B146" s="395"/>
      <c r="C146" s="396"/>
      <c r="D146" s="384"/>
      <c r="E146" s="385"/>
      <c r="F146" s="386"/>
      <c r="G146" s="386"/>
      <c r="H146" s="386"/>
      <c r="I146" s="386"/>
      <c r="J146" s="387"/>
      <c r="K146" s="385"/>
      <c r="L146" s="385"/>
      <c r="M146" s="385"/>
      <c r="N146" s="385"/>
      <c r="O146" s="385"/>
      <c r="P146" s="385"/>
      <c r="Q146" s="385"/>
      <c r="R146" s="385"/>
      <c r="S146" s="385"/>
      <c r="T146" s="385"/>
      <c r="U146" s="385"/>
      <c r="V146" s="385"/>
      <c r="W146" s="387"/>
      <c r="X146" s="385"/>
      <c r="Y146" s="385"/>
      <c r="Z146" s="385"/>
      <c r="AA146" s="385"/>
      <c r="AB146" s="385"/>
      <c r="AC146" s="385"/>
      <c r="AD146" s="385"/>
      <c r="AE146" s="385"/>
      <c r="AF146" s="385"/>
      <c r="AG146" s="385"/>
      <c r="AH146" s="385"/>
      <c r="AI146" s="385"/>
      <c r="AJ146" s="387"/>
      <c r="AK146" s="385"/>
      <c r="AL146" s="385"/>
      <c r="AM146" s="385"/>
      <c r="AN146" s="385"/>
      <c r="AO146" s="385"/>
      <c r="AP146" s="385"/>
      <c r="AQ146" s="385"/>
      <c r="AR146" s="385"/>
      <c r="AS146" s="385"/>
      <c r="AT146" s="385"/>
      <c r="AU146" s="385"/>
      <c r="AV146" s="385"/>
      <c r="AW146" s="387"/>
      <c r="AX146" s="385"/>
      <c r="AY146" s="385"/>
      <c r="AZ146" s="385"/>
      <c r="BA146" s="385"/>
      <c r="BB146" s="385"/>
      <c r="BC146" s="385"/>
      <c r="BD146" s="385"/>
      <c r="BE146" s="385"/>
      <c r="BF146" s="385"/>
      <c r="BG146" s="385"/>
      <c r="BH146" s="385"/>
      <c r="BI146" s="385"/>
      <c r="BJ146" s="387"/>
      <c r="BK146" s="385"/>
      <c r="BL146" s="385"/>
      <c r="BM146" s="385"/>
      <c r="BN146" s="385"/>
      <c r="BO146" s="385"/>
      <c r="BP146" s="385"/>
      <c r="BQ146" s="385"/>
      <c r="BR146" s="385"/>
      <c r="BS146" s="385"/>
      <c r="BT146" s="385"/>
      <c r="BU146" s="385"/>
      <c r="BV146" s="385"/>
      <c r="BW146" s="387"/>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c r="ALF146"/>
      <c r="ALG146"/>
      <c r="ALH146"/>
      <c r="ALI146"/>
      <c r="ALJ146"/>
      <c r="ALK146"/>
      <c r="ALL146"/>
      <c r="ALM146"/>
      <c r="ALN146"/>
      <c r="ALO146"/>
      <c r="ALP146"/>
      <c r="ALQ146"/>
      <c r="ALR146"/>
      <c r="ALS146"/>
      <c r="ALT146"/>
      <c r="ALU146"/>
      <c r="ALV146"/>
      <c r="ALW146"/>
      <c r="ALX146"/>
      <c r="ALY146"/>
      <c r="ALZ146"/>
      <c r="AMA146"/>
      <c r="AMB146"/>
      <c r="AMC146"/>
      <c r="AMD146"/>
      <c r="AME146"/>
      <c r="AMF146"/>
      <c r="AMG146"/>
      <c r="AMH146"/>
      <c r="AMI146"/>
      <c r="AMJ146"/>
      <c r="AMK146"/>
      <c r="AML146"/>
      <c r="AMM146"/>
      <c r="AMN146"/>
      <c r="AMO146"/>
      <c r="AMP146"/>
      <c r="AMQ146"/>
      <c r="AMR146"/>
      <c r="AMS146"/>
      <c r="AMT146"/>
      <c r="AMU146"/>
      <c r="AMV146"/>
      <c r="AMW146"/>
      <c r="AMX146"/>
      <c r="AMY146"/>
      <c r="AMZ146"/>
      <c r="ANA146"/>
      <c r="ANB146"/>
      <c r="ANC146"/>
      <c r="AND146"/>
      <c r="ANE146"/>
      <c r="ANF146"/>
      <c r="ANG146"/>
      <c r="ANH146"/>
      <c r="ANI146"/>
      <c r="ANJ146"/>
      <c r="ANK146"/>
      <c r="ANL146"/>
      <c r="ANM146"/>
      <c r="ANN146"/>
      <c r="ANO146"/>
      <c r="ANP146"/>
      <c r="ANQ146"/>
      <c r="ANR146"/>
      <c r="ANS146"/>
      <c r="ANT146"/>
      <c r="ANU146"/>
      <c r="ANV146"/>
      <c r="ANW146"/>
      <c r="ANX146"/>
      <c r="ANY146"/>
      <c r="ANZ146"/>
      <c r="AOA146"/>
      <c r="AOB146"/>
      <c r="AOC146"/>
      <c r="AOD146"/>
      <c r="AOE146"/>
      <c r="AOF146"/>
      <c r="AOG146"/>
      <c r="AOH146"/>
      <c r="AOI146"/>
      <c r="AOJ146"/>
      <c r="AOK146"/>
      <c r="AOL146"/>
      <c r="AOM146"/>
      <c r="AON146"/>
      <c r="AOO146"/>
      <c r="AOP146"/>
      <c r="AOQ146"/>
      <c r="AOR146"/>
      <c r="AOS146"/>
      <c r="AOT146"/>
      <c r="AOU146"/>
      <c r="AOV146"/>
      <c r="AOW146"/>
      <c r="AOX146"/>
      <c r="AOY146"/>
      <c r="AOZ146"/>
      <c r="APA146"/>
      <c r="APB146"/>
      <c r="APC146"/>
      <c r="APD146"/>
      <c r="APE146"/>
      <c r="APF146"/>
      <c r="APG146"/>
      <c r="APH146"/>
      <c r="API146"/>
      <c r="APJ146"/>
      <c r="APK146"/>
      <c r="APL146"/>
      <c r="APM146"/>
      <c r="APN146"/>
      <c r="APO146"/>
      <c r="APP146"/>
      <c r="APQ146"/>
      <c r="APR146"/>
      <c r="APS146"/>
      <c r="APT146"/>
      <c r="APU146"/>
      <c r="APV146"/>
      <c r="APW146"/>
      <c r="APX146"/>
      <c r="APY146"/>
      <c r="APZ146"/>
      <c r="AQA146"/>
      <c r="AQB146"/>
      <c r="AQC146"/>
      <c r="AQD146"/>
      <c r="AQE146"/>
      <c r="AQF146"/>
      <c r="AQG146"/>
      <c r="AQH146"/>
      <c r="AQI146"/>
      <c r="AQJ146"/>
      <c r="AQK146"/>
      <c r="AQL146"/>
      <c r="AQM146"/>
      <c r="AQN146"/>
      <c r="AQO146"/>
      <c r="AQP146"/>
      <c r="AQQ146"/>
      <c r="AQR146"/>
      <c r="AQS146"/>
      <c r="AQT146"/>
      <c r="AQU146"/>
      <c r="AQV146"/>
      <c r="AQW146"/>
      <c r="AQX146"/>
      <c r="AQY146"/>
      <c r="AQZ146"/>
      <c r="ARA146"/>
      <c r="ARB146"/>
      <c r="ARC146"/>
      <c r="ARD146"/>
      <c r="ARE146"/>
      <c r="ARF146"/>
      <c r="ARG146"/>
      <c r="ARH146"/>
      <c r="ARI146"/>
      <c r="ARJ146"/>
      <c r="ARK146"/>
      <c r="ARL146"/>
      <c r="ARM146"/>
      <c r="ARN146"/>
      <c r="ARO146"/>
      <c r="ARP146"/>
      <c r="ARQ146"/>
      <c r="ARR146"/>
      <c r="ARS146"/>
      <c r="ART146"/>
      <c r="ARU146"/>
      <c r="ARV146"/>
      <c r="ARW146"/>
      <c r="ARX146"/>
      <c r="ARY146"/>
      <c r="ARZ146"/>
      <c r="ASA146"/>
      <c r="ASB146"/>
      <c r="ASC146"/>
      <c r="ASD146"/>
      <c r="ASE146"/>
      <c r="ASF146"/>
      <c r="ASG146"/>
      <c r="ASH146"/>
      <c r="ASI146"/>
      <c r="ASJ146"/>
      <c r="ASK146"/>
      <c r="ASL146"/>
      <c r="ASM146"/>
      <c r="ASN146"/>
      <c r="ASO146"/>
      <c r="ASP146"/>
      <c r="ASQ146"/>
      <c r="ASR146"/>
      <c r="ASS146"/>
      <c r="AST146"/>
      <c r="ASU146"/>
      <c r="ASV146"/>
      <c r="ASW146"/>
      <c r="ASX146"/>
      <c r="ASY146"/>
      <c r="ASZ146"/>
      <c r="ATA146"/>
      <c r="ATB146"/>
      <c r="ATC146"/>
      <c r="ATD146"/>
      <c r="ATE146"/>
      <c r="ATF146"/>
      <c r="ATG146"/>
      <c r="ATH146"/>
      <c r="ATI146"/>
      <c r="ATJ146"/>
      <c r="ATK146"/>
      <c r="ATL146"/>
      <c r="ATM146"/>
      <c r="ATN146"/>
      <c r="ATO146"/>
      <c r="ATP146"/>
      <c r="ATQ146"/>
      <c r="ATR146"/>
      <c r="ATS146"/>
      <c r="ATT146"/>
      <c r="ATU146"/>
      <c r="ATV146"/>
      <c r="ATW146"/>
      <c r="ATX146"/>
      <c r="ATY146"/>
      <c r="ATZ146"/>
      <c r="AUA146"/>
      <c r="AUB146"/>
      <c r="AUC146"/>
      <c r="AUD146"/>
      <c r="AUE146"/>
      <c r="AUF146"/>
      <c r="AUG146"/>
      <c r="AUH146"/>
      <c r="AUI146"/>
      <c r="AUJ146"/>
      <c r="AUK146"/>
      <c r="AUL146"/>
      <c r="AUM146"/>
      <c r="AUN146"/>
      <c r="AUO146"/>
      <c r="AUP146"/>
      <c r="AUQ146"/>
      <c r="AUR146"/>
      <c r="AUS146"/>
      <c r="AUT146"/>
      <c r="AUU146"/>
      <c r="AUV146"/>
      <c r="AUW146"/>
      <c r="AUX146"/>
      <c r="AUY146"/>
      <c r="AUZ146"/>
      <c r="AVA146"/>
      <c r="AVB146"/>
      <c r="AVC146"/>
      <c r="AVD146"/>
      <c r="AVE146"/>
      <c r="AVF146"/>
      <c r="AVG146"/>
      <c r="AVH146"/>
      <c r="AVI146"/>
      <c r="AVJ146"/>
      <c r="AVK146"/>
      <c r="AVL146"/>
      <c r="AVM146"/>
      <c r="AVN146"/>
      <c r="AVO146"/>
      <c r="AVP146"/>
      <c r="AVQ146"/>
      <c r="AVR146"/>
      <c r="AVS146"/>
      <c r="AVT146"/>
      <c r="AVU146"/>
      <c r="AVV146"/>
      <c r="AVW146"/>
      <c r="AVX146"/>
      <c r="AVY146"/>
      <c r="AVZ146"/>
      <c r="AWA146"/>
      <c r="AWB146"/>
      <c r="AWC146"/>
      <c r="AWD146"/>
      <c r="AWE146"/>
      <c r="AWF146"/>
      <c r="AWG146"/>
      <c r="AWH146"/>
      <c r="AWI146"/>
      <c r="AWJ146"/>
      <c r="AWK146"/>
      <c r="AWL146"/>
      <c r="AWM146"/>
      <c r="AWN146"/>
      <c r="AWO146"/>
      <c r="AWP146"/>
      <c r="AWQ146"/>
      <c r="AWR146"/>
      <c r="AWS146"/>
      <c r="AWT146"/>
      <c r="AWU146"/>
      <c r="AWV146"/>
      <c r="AWW146"/>
      <c r="AWX146"/>
      <c r="AWY146"/>
      <c r="AWZ146"/>
      <c r="AXA146"/>
      <c r="AXB146"/>
      <c r="AXC146"/>
      <c r="AXD146"/>
      <c r="AXE146"/>
      <c r="AXF146"/>
      <c r="AXG146"/>
      <c r="AXH146"/>
      <c r="AXI146"/>
      <c r="AXJ146"/>
      <c r="AXK146"/>
      <c r="AXL146"/>
      <c r="AXM146"/>
      <c r="AXN146"/>
      <c r="AXO146"/>
      <c r="AXP146"/>
      <c r="AXQ146"/>
      <c r="AXR146"/>
      <c r="AXS146"/>
      <c r="AXT146"/>
      <c r="AXU146"/>
      <c r="AXV146"/>
      <c r="AXW146"/>
      <c r="AXX146"/>
      <c r="AXY146"/>
      <c r="AXZ146"/>
      <c r="AYA146"/>
      <c r="AYB146"/>
      <c r="AYC146"/>
      <c r="AYD146"/>
      <c r="AYE146"/>
      <c r="AYF146"/>
      <c r="AYG146"/>
      <c r="AYH146"/>
      <c r="AYI146"/>
      <c r="AYJ146"/>
      <c r="AYK146"/>
      <c r="AYL146"/>
      <c r="AYM146"/>
      <c r="AYN146"/>
      <c r="AYO146"/>
      <c r="AYP146"/>
      <c r="AYQ146"/>
      <c r="AYR146"/>
      <c r="AYS146"/>
      <c r="AYT146"/>
      <c r="AYU146"/>
      <c r="AYV146"/>
      <c r="AYW146"/>
      <c r="AYX146"/>
      <c r="AYY146"/>
      <c r="AYZ146"/>
      <c r="AZA146"/>
      <c r="AZB146"/>
      <c r="AZC146"/>
      <c r="AZD146"/>
      <c r="AZE146"/>
      <c r="AZF146"/>
      <c r="AZG146"/>
      <c r="AZH146"/>
      <c r="AZI146"/>
      <c r="AZJ146"/>
      <c r="AZK146"/>
      <c r="AZL146"/>
      <c r="AZM146"/>
      <c r="AZN146"/>
      <c r="AZO146"/>
      <c r="AZP146"/>
      <c r="AZQ146"/>
      <c r="AZR146"/>
      <c r="AZS146"/>
      <c r="AZT146"/>
      <c r="AZU146"/>
      <c r="AZV146"/>
      <c r="AZW146"/>
      <c r="AZX146"/>
      <c r="AZY146"/>
      <c r="AZZ146"/>
      <c r="BAA146"/>
      <c r="BAB146"/>
      <c r="BAC146"/>
      <c r="BAD146"/>
      <c r="BAE146"/>
      <c r="BAF146"/>
      <c r="BAG146"/>
      <c r="BAH146"/>
      <c r="BAI146"/>
      <c r="BAJ146"/>
      <c r="BAK146"/>
      <c r="BAL146"/>
      <c r="BAM146"/>
      <c r="BAN146"/>
      <c r="BAO146"/>
      <c r="BAP146"/>
      <c r="BAQ146"/>
      <c r="BAR146"/>
      <c r="BAS146"/>
      <c r="BAT146"/>
      <c r="BAU146"/>
      <c r="BAV146"/>
      <c r="BAW146"/>
      <c r="BAX146"/>
      <c r="BAY146"/>
      <c r="BAZ146"/>
      <c r="BBA146"/>
      <c r="BBB146"/>
      <c r="BBC146"/>
      <c r="BBD146"/>
      <c r="BBE146"/>
      <c r="BBF146"/>
      <c r="BBG146"/>
      <c r="BBH146"/>
      <c r="BBI146"/>
      <c r="BBJ146"/>
      <c r="BBK146"/>
      <c r="BBL146"/>
      <c r="BBM146"/>
      <c r="BBN146"/>
      <c r="BBO146"/>
      <c r="BBP146"/>
      <c r="BBQ146"/>
      <c r="BBR146"/>
      <c r="BBS146"/>
      <c r="BBT146"/>
      <c r="BBU146"/>
      <c r="BBV146"/>
      <c r="BBW146"/>
      <c r="BBX146"/>
      <c r="BBY146"/>
      <c r="BBZ146"/>
      <c r="BCA146"/>
      <c r="BCB146"/>
      <c r="BCC146"/>
      <c r="BCD146"/>
      <c r="BCE146"/>
      <c r="BCF146"/>
      <c r="BCG146"/>
      <c r="BCH146"/>
      <c r="BCI146"/>
      <c r="BCJ146"/>
      <c r="BCK146"/>
      <c r="BCL146"/>
      <c r="BCM146"/>
      <c r="BCN146"/>
      <c r="BCO146"/>
      <c r="BCP146"/>
      <c r="BCQ146"/>
      <c r="BCR146"/>
      <c r="BCS146"/>
      <c r="BCT146"/>
      <c r="BCU146"/>
      <c r="BCV146"/>
      <c r="BCW146"/>
      <c r="BCX146"/>
      <c r="BCY146"/>
      <c r="BCZ146"/>
      <c r="BDA146"/>
      <c r="BDB146"/>
      <c r="BDC146"/>
      <c r="BDD146"/>
      <c r="BDE146"/>
      <c r="BDF146"/>
      <c r="BDG146"/>
      <c r="BDH146"/>
      <c r="BDI146"/>
      <c r="BDJ146"/>
      <c r="BDK146"/>
      <c r="BDL146"/>
      <c r="BDM146"/>
      <c r="BDN146"/>
      <c r="BDO146"/>
      <c r="BDP146"/>
      <c r="BDQ146"/>
      <c r="BDR146"/>
      <c r="BDS146"/>
      <c r="BDT146"/>
      <c r="BDU146"/>
      <c r="BDV146"/>
      <c r="BDW146"/>
      <c r="BDX146"/>
      <c r="BDY146"/>
      <c r="BDZ146"/>
      <c r="BEA146"/>
      <c r="BEB146"/>
      <c r="BEC146"/>
      <c r="BED146"/>
      <c r="BEE146"/>
      <c r="BEF146"/>
      <c r="BEG146"/>
      <c r="BEH146"/>
      <c r="BEI146"/>
      <c r="BEJ146"/>
      <c r="BEK146"/>
      <c r="BEL146"/>
      <c r="BEM146"/>
      <c r="BEN146"/>
      <c r="BEO146"/>
      <c r="BEP146"/>
      <c r="BEQ146"/>
      <c r="BER146"/>
      <c r="BES146"/>
      <c r="BET146"/>
      <c r="BEU146"/>
      <c r="BEV146"/>
      <c r="BEW146"/>
      <c r="BEX146"/>
      <c r="BEY146"/>
      <c r="BEZ146"/>
      <c r="BFA146"/>
      <c r="BFB146"/>
      <c r="BFC146"/>
      <c r="BFD146"/>
      <c r="BFE146"/>
      <c r="BFF146"/>
      <c r="BFG146"/>
      <c r="BFH146"/>
      <c r="BFI146"/>
      <c r="BFJ146"/>
      <c r="BFK146"/>
      <c r="BFL146"/>
      <c r="BFM146"/>
      <c r="BFN146"/>
      <c r="BFO146"/>
      <c r="BFP146"/>
      <c r="BFQ146"/>
      <c r="BFR146"/>
      <c r="BFS146"/>
      <c r="BFT146"/>
      <c r="BFU146"/>
      <c r="BFV146"/>
      <c r="BFW146"/>
      <c r="BFX146"/>
      <c r="BFY146"/>
      <c r="BFZ146"/>
      <c r="BGA146"/>
      <c r="BGB146"/>
      <c r="BGC146"/>
      <c r="BGD146"/>
      <c r="BGE146"/>
      <c r="BGF146"/>
      <c r="BGG146"/>
      <c r="BGH146"/>
      <c r="BGI146"/>
      <c r="BGJ146"/>
      <c r="BGK146"/>
      <c r="BGL146"/>
      <c r="BGM146"/>
      <c r="BGN146"/>
      <c r="BGO146"/>
      <c r="BGP146"/>
      <c r="BGQ146"/>
      <c r="BGR146"/>
      <c r="BGS146"/>
      <c r="BGT146"/>
      <c r="BGU146"/>
      <c r="BGV146"/>
      <c r="BGW146"/>
      <c r="BGX146"/>
      <c r="BGY146"/>
      <c r="BGZ146"/>
      <c r="BHA146"/>
      <c r="BHB146"/>
      <c r="BHC146"/>
      <c r="BHD146"/>
      <c r="BHE146"/>
      <c r="BHF146"/>
      <c r="BHG146"/>
      <c r="BHH146"/>
      <c r="BHI146"/>
      <c r="BHJ146"/>
      <c r="BHK146"/>
      <c r="BHL146"/>
      <c r="BHM146"/>
      <c r="BHN146"/>
      <c r="BHO146"/>
      <c r="BHP146"/>
      <c r="BHQ146"/>
      <c r="BHR146"/>
      <c r="BHS146"/>
      <c r="BHT146"/>
      <c r="BHU146"/>
      <c r="BHV146"/>
      <c r="BHW146"/>
      <c r="BHX146"/>
      <c r="BHY146"/>
      <c r="BHZ146"/>
      <c r="BIA146"/>
      <c r="BIB146"/>
      <c r="BIC146"/>
      <c r="BID146"/>
      <c r="BIE146"/>
      <c r="BIF146"/>
      <c r="BIG146"/>
      <c r="BIH146"/>
      <c r="BII146"/>
      <c r="BIJ146"/>
      <c r="BIK146"/>
      <c r="BIL146"/>
      <c r="BIM146"/>
      <c r="BIN146"/>
      <c r="BIO146"/>
      <c r="BIP146"/>
      <c r="BIQ146"/>
      <c r="BIR146"/>
      <c r="BIS146"/>
      <c r="BIT146"/>
      <c r="BIU146"/>
      <c r="BIV146"/>
      <c r="BIW146"/>
      <c r="BIX146"/>
      <c r="BIY146"/>
      <c r="BIZ146"/>
      <c r="BJA146"/>
      <c r="BJB146"/>
      <c r="BJC146"/>
      <c r="BJD146"/>
      <c r="BJE146"/>
      <c r="BJF146"/>
      <c r="BJG146"/>
      <c r="BJH146"/>
      <c r="BJI146"/>
      <c r="BJJ146"/>
      <c r="BJK146"/>
      <c r="BJL146"/>
      <c r="BJM146"/>
      <c r="BJN146"/>
      <c r="BJO146"/>
      <c r="BJP146"/>
      <c r="BJQ146"/>
      <c r="BJR146"/>
      <c r="BJS146"/>
      <c r="BJT146"/>
      <c r="BJU146"/>
      <c r="BJV146"/>
      <c r="BJW146"/>
      <c r="BJX146"/>
      <c r="BJY146"/>
      <c r="BJZ146"/>
      <c r="BKA146"/>
      <c r="BKB146"/>
      <c r="BKC146"/>
      <c r="BKD146"/>
      <c r="BKE146"/>
      <c r="BKF146"/>
      <c r="BKG146"/>
      <c r="BKH146"/>
      <c r="BKI146"/>
      <c r="BKJ146"/>
      <c r="BKK146"/>
      <c r="BKL146"/>
      <c r="BKM146"/>
      <c r="BKN146"/>
      <c r="BKO146"/>
      <c r="BKP146"/>
      <c r="BKQ146"/>
      <c r="BKR146"/>
      <c r="BKS146"/>
      <c r="BKT146"/>
      <c r="BKU146"/>
      <c r="BKV146"/>
      <c r="BKW146"/>
      <c r="BKX146"/>
      <c r="BKY146"/>
      <c r="BKZ146"/>
      <c r="BLA146"/>
      <c r="BLB146"/>
      <c r="BLC146"/>
      <c r="BLD146"/>
      <c r="BLE146"/>
      <c r="BLF146"/>
      <c r="BLG146"/>
      <c r="BLH146"/>
      <c r="BLI146"/>
      <c r="BLJ146"/>
      <c r="BLK146"/>
      <c r="BLL146"/>
      <c r="BLM146"/>
      <c r="BLN146"/>
      <c r="BLO146"/>
      <c r="BLP146"/>
      <c r="BLQ146"/>
      <c r="BLR146"/>
      <c r="BLS146"/>
      <c r="BLT146"/>
      <c r="BLU146"/>
      <c r="BLV146"/>
      <c r="BLW146"/>
      <c r="BLX146"/>
      <c r="BLY146"/>
      <c r="BLZ146"/>
      <c r="BMA146"/>
      <c r="BMB146"/>
      <c r="BMC146"/>
      <c r="BMD146"/>
      <c r="BME146"/>
      <c r="BMF146"/>
      <c r="BMG146"/>
      <c r="BMH146"/>
      <c r="BMI146"/>
      <c r="BMJ146"/>
      <c r="BMK146"/>
      <c r="BML146"/>
      <c r="BMM146"/>
      <c r="BMN146"/>
      <c r="BMO146"/>
      <c r="BMP146"/>
      <c r="BMQ146"/>
      <c r="BMR146"/>
      <c r="BMS146"/>
      <c r="BMT146"/>
      <c r="BMU146"/>
      <c r="BMV146"/>
      <c r="BMW146"/>
      <c r="BMX146"/>
      <c r="BMY146"/>
      <c r="BMZ146"/>
      <c r="BNA146"/>
      <c r="BNB146"/>
      <c r="BNC146"/>
      <c r="BND146"/>
      <c r="BNE146"/>
      <c r="BNF146"/>
      <c r="BNG146"/>
      <c r="BNH146"/>
      <c r="BNI146"/>
      <c r="BNJ146"/>
      <c r="BNK146"/>
      <c r="BNL146"/>
      <c r="BNM146"/>
      <c r="BNN146"/>
      <c r="BNO146"/>
      <c r="BNP146"/>
      <c r="BNQ146"/>
      <c r="BNR146"/>
      <c r="BNS146"/>
      <c r="BNT146"/>
      <c r="BNU146"/>
      <c r="BNV146"/>
      <c r="BNW146"/>
      <c r="BNX146"/>
      <c r="BNY146"/>
      <c r="BNZ146"/>
      <c r="BOA146"/>
      <c r="BOB146"/>
      <c r="BOC146"/>
      <c r="BOD146"/>
      <c r="BOE146"/>
      <c r="BOF146"/>
      <c r="BOG146"/>
      <c r="BOH146"/>
      <c r="BOI146"/>
      <c r="BOJ146"/>
      <c r="BOK146"/>
      <c r="BOL146"/>
      <c r="BOM146"/>
      <c r="BON146"/>
      <c r="BOO146"/>
      <c r="BOP146"/>
      <c r="BOQ146"/>
      <c r="BOR146"/>
      <c r="BOS146"/>
      <c r="BOT146"/>
      <c r="BOU146"/>
      <c r="BOV146"/>
      <c r="BOW146"/>
      <c r="BOX146"/>
      <c r="BOY146"/>
      <c r="BOZ146"/>
      <c r="BPA146"/>
      <c r="BPB146"/>
      <c r="BPC146"/>
      <c r="BPD146"/>
      <c r="BPE146"/>
      <c r="BPF146"/>
      <c r="BPG146"/>
      <c r="BPH146"/>
      <c r="BPI146"/>
      <c r="BPJ146"/>
      <c r="BPK146"/>
      <c r="BPL146"/>
      <c r="BPM146"/>
      <c r="BPN146"/>
      <c r="BPO146"/>
      <c r="BPP146"/>
      <c r="BPQ146"/>
      <c r="BPR146"/>
      <c r="BPS146"/>
      <c r="BPT146"/>
      <c r="BPU146"/>
      <c r="BPV146"/>
      <c r="BPW146"/>
      <c r="BPX146"/>
      <c r="BPY146"/>
      <c r="BPZ146"/>
      <c r="BQA146"/>
      <c r="BQB146"/>
      <c r="BQC146"/>
      <c r="BQD146"/>
      <c r="BQE146"/>
      <c r="BQF146"/>
      <c r="BQG146"/>
      <c r="BQH146"/>
      <c r="BQI146"/>
      <c r="BQJ146"/>
      <c r="BQK146"/>
      <c r="BQL146"/>
      <c r="BQM146"/>
      <c r="BQN146"/>
      <c r="BQO146"/>
      <c r="BQP146"/>
      <c r="BQQ146"/>
      <c r="BQR146"/>
      <c r="BQS146"/>
      <c r="BQT146"/>
      <c r="BQU146"/>
      <c r="BQV146"/>
      <c r="BQW146"/>
      <c r="BQX146"/>
      <c r="BQY146"/>
      <c r="BQZ146"/>
      <c r="BRA146"/>
      <c r="BRB146"/>
      <c r="BRC146"/>
      <c r="BRD146"/>
      <c r="BRE146"/>
      <c r="BRF146"/>
      <c r="BRG146"/>
      <c r="BRH146"/>
      <c r="BRI146"/>
      <c r="BRJ146"/>
      <c r="BRK146"/>
      <c r="BRL146"/>
      <c r="BRM146"/>
      <c r="BRN146"/>
      <c r="BRO146"/>
      <c r="BRP146"/>
      <c r="BRQ146"/>
      <c r="BRR146"/>
      <c r="BRS146"/>
      <c r="BRT146"/>
      <c r="BRU146"/>
      <c r="BRV146"/>
      <c r="BRW146"/>
      <c r="BRX146"/>
      <c r="BRY146"/>
      <c r="BRZ146"/>
      <c r="BSA146"/>
      <c r="BSB146"/>
      <c r="BSC146"/>
      <c r="BSD146"/>
      <c r="BSE146"/>
      <c r="BSF146"/>
      <c r="BSG146"/>
      <c r="BSH146"/>
      <c r="BSI146"/>
      <c r="BSJ146"/>
      <c r="BSK146"/>
      <c r="BSL146"/>
      <c r="BSM146"/>
      <c r="BSN146"/>
      <c r="BSO146"/>
      <c r="BSP146"/>
      <c r="BSQ146"/>
      <c r="BSR146"/>
      <c r="BSS146"/>
      <c r="BST146"/>
      <c r="BSU146"/>
      <c r="BSV146"/>
      <c r="BSW146"/>
      <c r="BSX146"/>
      <c r="BSY146"/>
      <c r="BSZ146"/>
      <c r="BTA146"/>
      <c r="BTB146"/>
      <c r="BTC146"/>
      <c r="BTD146"/>
      <c r="BTE146"/>
      <c r="BTF146"/>
      <c r="BTG146"/>
      <c r="BTH146"/>
      <c r="BTI146"/>
      <c r="BTJ146"/>
      <c r="BTK146"/>
      <c r="BTL146"/>
      <c r="BTM146"/>
      <c r="BTN146"/>
      <c r="BTO146"/>
      <c r="BTP146"/>
      <c r="BTQ146"/>
      <c r="BTR146"/>
      <c r="BTS146"/>
      <c r="BTT146"/>
      <c r="BTU146"/>
      <c r="BTV146"/>
      <c r="BTW146"/>
      <c r="BTX146"/>
      <c r="BTY146"/>
      <c r="BTZ146"/>
      <c r="BUA146"/>
      <c r="BUB146"/>
      <c r="BUC146"/>
      <c r="BUD146"/>
      <c r="BUE146"/>
      <c r="BUF146"/>
      <c r="BUG146"/>
      <c r="BUH146"/>
      <c r="BUI146"/>
      <c r="BUJ146"/>
      <c r="BUK146"/>
      <c r="BUL146"/>
      <c r="BUM146"/>
      <c r="BUN146"/>
      <c r="BUO146"/>
      <c r="BUP146"/>
      <c r="BUQ146"/>
      <c r="BUR146"/>
      <c r="BUS146"/>
      <c r="BUT146"/>
      <c r="BUU146"/>
      <c r="BUV146"/>
      <c r="BUW146"/>
      <c r="BUX146"/>
      <c r="BUY146"/>
      <c r="BUZ146"/>
      <c r="BVA146"/>
      <c r="BVB146"/>
      <c r="BVC146"/>
      <c r="BVD146"/>
      <c r="BVE146"/>
      <c r="BVF146"/>
      <c r="BVG146"/>
      <c r="BVH146"/>
      <c r="BVI146"/>
      <c r="BVJ146"/>
      <c r="BVK146"/>
      <c r="BVL146"/>
      <c r="BVM146"/>
      <c r="BVN146"/>
      <c r="BVO146"/>
      <c r="BVP146"/>
      <c r="BVQ146"/>
      <c r="BVR146"/>
      <c r="BVS146"/>
      <c r="BVT146"/>
      <c r="BVU146"/>
      <c r="BVV146"/>
      <c r="BVW146"/>
      <c r="BVX146"/>
      <c r="BVY146"/>
      <c r="BVZ146"/>
      <c r="BWA146"/>
      <c r="BWB146"/>
      <c r="BWC146"/>
      <c r="BWD146"/>
      <c r="BWE146"/>
      <c r="BWF146"/>
      <c r="BWG146"/>
      <c r="BWH146"/>
      <c r="BWI146"/>
      <c r="BWJ146"/>
      <c r="BWK146"/>
      <c r="BWL146"/>
      <c r="BWM146"/>
      <c r="BWN146"/>
      <c r="BWO146"/>
      <c r="BWP146"/>
      <c r="BWQ146"/>
      <c r="BWR146"/>
      <c r="BWS146"/>
      <c r="BWT146"/>
      <c r="BWU146"/>
      <c r="BWV146"/>
      <c r="BWW146"/>
      <c r="BWX146"/>
      <c r="BWY146"/>
      <c r="BWZ146"/>
      <c r="BXA146"/>
      <c r="BXB146"/>
      <c r="BXC146"/>
      <c r="BXD146"/>
      <c r="BXE146"/>
      <c r="BXF146"/>
      <c r="BXG146"/>
      <c r="BXH146"/>
      <c r="BXI146"/>
      <c r="BXJ146"/>
      <c r="BXK146"/>
      <c r="BXL146"/>
      <c r="BXM146"/>
      <c r="BXN146"/>
      <c r="BXO146"/>
      <c r="BXP146"/>
      <c r="BXQ146"/>
      <c r="BXR146"/>
      <c r="BXS146"/>
      <c r="BXT146"/>
      <c r="BXU146"/>
      <c r="BXV146"/>
      <c r="BXW146"/>
      <c r="BXX146"/>
      <c r="BXY146"/>
      <c r="BXZ146"/>
      <c r="BYA146"/>
      <c r="BYB146"/>
      <c r="BYC146"/>
      <c r="BYD146"/>
      <c r="BYE146"/>
      <c r="BYF146"/>
      <c r="BYG146"/>
      <c r="BYH146"/>
      <c r="BYI146"/>
      <c r="BYJ146"/>
      <c r="BYK146"/>
      <c r="BYL146"/>
      <c r="BYM146"/>
      <c r="BYN146"/>
      <c r="BYO146"/>
      <c r="BYP146"/>
      <c r="BYQ146"/>
      <c r="BYR146"/>
      <c r="BYS146"/>
      <c r="BYT146"/>
      <c r="BYU146"/>
      <c r="BYV146"/>
      <c r="BYW146"/>
      <c r="BYX146"/>
      <c r="BYY146"/>
      <c r="BYZ146"/>
      <c r="BZA146"/>
      <c r="BZB146"/>
      <c r="BZC146"/>
      <c r="BZD146"/>
      <c r="BZE146"/>
      <c r="BZF146"/>
      <c r="BZG146"/>
      <c r="BZH146"/>
      <c r="BZI146"/>
      <c r="BZJ146"/>
      <c r="BZK146"/>
      <c r="BZL146"/>
      <c r="BZM146"/>
      <c r="BZN146"/>
      <c r="BZO146"/>
      <c r="BZP146"/>
      <c r="BZQ146"/>
      <c r="BZR146"/>
      <c r="BZS146"/>
      <c r="BZT146"/>
      <c r="BZU146"/>
      <c r="BZV146"/>
      <c r="BZW146"/>
      <c r="BZX146"/>
      <c r="BZY146"/>
      <c r="BZZ146"/>
      <c r="CAA146"/>
      <c r="CAB146"/>
      <c r="CAC146"/>
      <c r="CAD146"/>
      <c r="CAE146"/>
      <c r="CAF146"/>
      <c r="CAG146"/>
      <c r="CAH146"/>
      <c r="CAI146"/>
      <c r="CAJ146"/>
      <c r="CAK146"/>
      <c r="CAL146"/>
      <c r="CAM146"/>
      <c r="CAN146"/>
      <c r="CAO146"/>
      <c r="CAP146"/>
      <c r="CAQ146"/>
      <c r="CAR146"/>
      <c r="CAS146"/>
      <c r="CAT146"/>
      <c r="CAU146"/>
      <c r="CAV146"/>
      <c r="CAW146"/>
      <c r="CAX146"/>
      <c r="CAY146"/>
      <c r="CAZ146"/>
      <c r="CBA146"/>
      <c r="CBB146"/>
      <c r="CBC146"/>
      <c r="CBD146"/>
      <c r="CBE146"/>
      <c r="CBF146"/>
      <c r="CBG146"/>
      <c r="CBH146"/>
      <c r="CBI146"/>
      <c r="CBJ146"/>
      <c r="CBK146"/>
      <c r="CBL146"/>
      <c r="CBM146"/>
      <c r="CBN146"/>
      <c r="CBO146"/>
      <c r="CBP146"/>
      <c r="CBQ146"/>
      <c r="CBR146"/>
      <c r="CBS146"/>
      <c r="CBT146"/>
      <c r="CBU146"/>
      <c r="CBV146"/>
      <c r="CBW146"/>
      <c r="CBX146"/>
      <c r="CBY146"/>
      <c r="CBZ146"/>
      <c r="CCA146"/>
      <c r="CCB146"/>
      <c r="CCC146"/>
      <c r="CCD146"/>
      <c r="CCE146"/>
      <c r="CCF146"/>
      <c r="CCG146"/>
      <c r="CCH146"/>
      <c r="CCI146"/>
      <c r="CCJ146"/>
      <c r="CCK146"/>
      <c r="CCL146"/>
      <c r="CCM146"/>
      <c r="CCN146"/>
      <c r="CCO146"/>
      <c r="CCP146"/>
      <c r="CCQ146"/>
      <c r="CCR146"/>
      <c r="CCS146"/>
      <c r="CCT146"/>
      <c r="CCU146"/>
      <c r="CCV146"/>
      <c r="CCW146"/>
      <c r="CCX146"/>
      <c r="CCY146"/>
      <c r="CCZ146"/>
      <c r="CDA146"/>
      <c r="CDB146"/>
      <c r="CDC146"/>
      <c r="CDD146"/>
      <c r="CDE146"/>
      <c r="CDF146"/>
      <c r="CDG146"/>
      <c r="CDH146"/>
      <c r="CDI146"/>
      <c r="CDJ146"/>
      <c r="CDK146"/>
      <c r="CDL146"/>
      <c r="CDM146"/>
      <c r="CDN146"/>
      <c r="CDO146"/>
      <c r="CDP146"/>
      <c r="CDQ146"/>
      <c r="CDR146"/>
      <c r="CDS146"/>
      <c r="CDT146"/>
      <c r="CDU146"/>
      <c r="CDV146"/>
      <c r="CDW146"/>
      <c r="CDX146"/>
      <c r="CDY146"/>
      <c r="CDZ146"/>
      <c r="CEA146"/>
      <c r="CEB146"/>
      <c r="CEC146"/>
      <c r="CED146"/>
      <c r="CEE146"/>
      <c r="CEF146"/>
      <c r="CEG146"/>
      <c r="CEH146"/>
      <c r="CEI146"/>
      <c r="CEJ146"/>
      <c r="CEK146"/>
      <c r="CEL146"/>
      <c r="CEM146"/>
      <c r="CEN146"/>
      <c r="CEO146"/>
      <c r="CEP146"/>
      <c r="CEQ146"/>
      <c r="CER146"/>
      <c r="CES146"/>
      <c r="CET146"/>
      <c r="CEU146"/>
      <c r="CEV146"/>
      <c r="CEW146"/>
      <c r="CEX146"/>
      <c r="CEY146"/>
      <c r="CEZ146"/>
      <c r="CFA146"/>
      <c r="CFB146"/>
      <c r="CFC146"/>
      <c r="CFD146"/>
      <c r="CFE146"/>
      <c r="CFF146"/>
      <c r="CFG146"/>
      <c r="CFH146"/>
      <c r="CFI146"/>
      <c r="CFJ146"/>
      <c r="CFK146"/>
      <c r="CFL146"/>
      <c r="CFM146"/>
      <c r="CFN146"/>
      <c r="CFO146"/>
      <c r="CFP146"/>
      <c r="CFQ146"/>
      <c r="CFR146"/>
      <c r="CFS146"/>
      <c r="CFT146"/>
      <c r="CFU146"/>
      <c r="CFV146"/>
      <c r="CFW146"/>
      <c r="CFX146"/>
      <c r="CFY146"/>
      <c r="CFZ146"/>
      <c r="CGA146"/>
      <c r="CGB146"/>
      <c r="CGC146"/>
      <c r="CGD146"/>
      <c r="CGE146"/>
      <c r="CGF146"/>
      <c r="CGG146"/>
      <c r="CGH146"/>
      <c r="CGI146"/>
      <c r="CGJ146"/>
      <c r="CGK146"/>
      <c r="CGL146"/>
      <c r="CGM146"/>
      <c r="CGN146"/>
      <c r="CGO146"/>
      <c r="CGP146"/>
      <c r="CGQ146"/>
      <c r="CGR146"/>
      <c r="CGS146"/>
      <c r="CGT146"/>
      <c r="CGU146"/>
      <c r="CGV146"/>
      <c r="CGW146"/>
      <c r="CGX146"/>
      <c r="CGY146"/>
      <c r="CGZ146"/>
      <c r="CHA146"/>
      <c r="CHB146"/>
      <c r="CHC146"/>
      <c r="CHD146"/>
      <c r="CHE146"/>
      <c r="CHF146"/>
      <c r="CHG146"/>
      <c r="CHH146"/>
      <c r="CHI146"/>
      <c r="CHJ146"/>
      <c r="CHK146"/>
      <c r="CHL146"/>
      <c r="CHM146"/>
      <c r="CHN146"/>
      <c r="CHO146"/>
      <c r="CHP146"/>
      <c r="CHQ146"/>
      <c r="CHR146"/>
      <c r="CHS146"/>
      <c r="CHT146"/>
      <c r="CHU146"/>
      <c r="CHV146"/>
      <c r="CHW146"/>
      <c r="CHX146"/>
      <c r="CHY146"/>
      <c r="CHZ146"/>
      <c r="CIA146"/>
      <c r="CIB146"/>
      <c r="CIC146"/>
      <c r="CID146"/>
      <c r="CIE146"/>
      <c r="CIF146"/>
      <c r="CIG146"/>
      <c r="CIH146"/>
      <c r="CII146"/>
      <c r="CIJ146"/>
      <c r="CIK146"/>
      <c r="CIL146"/>
      <c r="CIM146"/>
      <c r="CIN146"/>
      <c r="CIO146"/>
      <c r="CIP146"/>
      <c r="CIQ146"/>
      <c r="CIR146"/>
      <c r="CIS146"/>
      <c r="CIT146"/>
      <c r="CIU146"/>
      <c r="CIV146"/>
      <c r="CIW146"/>
      <c r="CIX146"/>
      <c r="CIY146"/>
      <c r="CIZ146"/>
      <c r="CJA146"/>
      <c r="CJB146"/>
      <c r="CJC146"/>
      <c r="CJD146"/>
      <c r="CJE146"/>
      <c r="CJF146"/>
      <c r="CJG146"/>
      <c r="CJH146"/>
      <c r="CJI146"/>
      <c r="CJJ146"/>
      <c r="CJK146"/>
      <c r="CJL146"/>
      <c r="CJM146"/>
      <c r="CJN146"/>
      <c r="CJO146"/>
      <c r="CJP146"/>
      <c r="CJQ146"/>
      <c r="CJR146"/>
      <c r="CJS146"/>
      <c r="CJT146"/>
      <c r="CJU146"/>
      <c r="CJV146"/>
      <c r="CJW146"/>
      <c r="CJX146"/>
      <c r="CJY146"/>
      <c r="CJZ146"/>
      <c r="CKA146"/>
      <c r="CKB146"/>
      <c r="CKC146"/>
      <c r="CKD146"/>
      <c r="CKE146"/>
      <c r="CKF146"/>
      <c r="CKG146"/>
      <c r="CKH146"/>
      <c r="CKI146"/>
      <c r="CKJ146"/>
      <c r="CKK146"/>
      <c r="CKL146"/>
      <c r="CKM146"/>
      <c r="CKN146"/>
      <c r="CKO146"/>
      <c r="CKP146"/>
      <c r="CKQ146"/>
      <c r="CKR146"/>
      <c r="CKS146"/>
      <c r="CKT146"/>
      <c r="CKU146"/>
      <c r="CKV146"/>
      <c r="CKW146"/>
      <c r="CKX146"/>
      <c r="CKY146"/>
      <c r="CKZ146"/>
      <c r="CLA146"/>
      <c r="CLB146"/>
      <c r="CLC146"/>
      <c r="CLD146"/>
      <c r="CLE146"/>
      <c r="CLF146"/>
      <c r="CLG146"/>
      <c r="CLH146"/>
      <c r="CLI146"/>
      <c r="CLJ146"/>
      <c r="CLK146"/>
      <c r="CLL146"/>
      <c r="CLM146"/>
      <c r="CLN146"/>
      <c r="CLO146"/>
      <c r="CLP146"/>
      <c r="CLQ146"/>
      <c r="CLR146"/>
      <c r="CLS146"/>
      <c r="CLT146"/>
      <c r="CLU146"/>
      <c r="CLV146"/>
      <c r="CLW146"/>
      <c r="CLX146"/>
      <c r="CLY146"/>
      <c r="CLZ146"/>
      <c r="CMA146"/>
      <c r="CMB146"/>
      <c r="CMC146"/>
      <c r="CMD146"/>
      <c r="CME146"/>
      <c r="CMF146"/>
      <c r="CMG146"/>
      <c r="CMH146"/>
      <c r="CMI146"/>
      <c r="CMJ146"/>
      <c r="CMK146"/>
      <c r="CML146"/>
      <c r="CMM146"/>
      <c r="CMN146"/>
      <c r="CMO146"/>
      <c r="CMP146"/>
      <c r="CMQ146"/>
      <c r="CMR146"/>
      <c r="CMS146"/>
      <c r="CMT146"/>
      <c r="CMU146"/>
      <c r="CMV146"/>
      <c r="CMW146"/>
      <c r="CMX146"/>
      <c r="CMY146"/>
      <c r="CMZ146"/>
      <c r="CNA146"/>
      <c r="CNB146"/>
      <c r="CNC146"/>
      <c r="CND146"/>
      <c r="CNE146"/>
      <c r="CNF146"/>
      <c r="CNG146"/>
      <c r="CNH146"/>
      <c r="CNI146"/>
      <c r="CNJ146"/>
      <c r="CNK146"/>
      <c r="CNL146"/>
      <c r="CNM146"/>
      <c r="CNN146"/>
      <c r="CNO146"/>
      <c r="CNP146"/>
      <c r="CNQ146"/>
      <c r="CNR146"/>
      <c r="CNS146"/>
      <c r="CNT146"/>
      <c r="CNU146"/>
      <c r="CNV146"/>
      <c r="CNW146"/>
      <c r="CNX146"/>
      <c r="CNY146"/>
      <c r="CNZ146"/>
      <c r="COA146"/>
      <c r="COB146"/>
      <c r="COC146"/>
      <c r="COD146"/>
      <c r="COE146"/>
      <c r="COF146"/>
      <c r="COG146"/>
      <c r="COH146"/>
      <c r="COI146"/>
      <c r="COJ146"/>
      <c r="COK146"/>
      <c r="COL146"/>
      <c r="COM146"/>
      <c r="CON146"/>
      <c r="COO146"/>
      <c r="COP146"/>
      <c r="COQ146"/>
      <c r="COR146"/>
      <c r="COS146"/>
      <c r="COT146"/>
      <c r="COU146"/>
      <c r="COV146"/>
      <c r="COW146"/>
      <c r="COX146"/>
      <c r="COY146"/>
      <c r="COZ146"/>
      <c r="CPA146"/>
      <c r="CPB146"/>
      <c r="CPC146"/>
      <c r="CPD146"/>
      <c r="CPE146"/>
      <c r="CPF146"/>
      <c r="CPG146"/>
      <c r="CPH146"/>
      <c r="CPI146"/>
      <c r="CPJ146"/>
      <c r="CPK146"/>
      <c r="CPL146"/>
      <c r="CPM146"/>
      <c r="CPN146"/>
      <c r="CPO146"/>
      <c r="CPP146"/>
      <c r="CPQ146"/>
      <c r="CPR146"/>
      <c r="CPS146"/>
      <c r="CPT146"/>
      <c r="CPU146"/>
      <c r="CPV146"/>
      <c r="CPW146"/>
      <c r="CPX146"/>
      <c r="CPY146"/>
      <c r="CPZ146"/>
      <c r="CQA146"/>
      <c r="CQB146"/>
      <c r="CQC146"/>
      <c r="CQD146"/>
      <c r="CQE146"/>
      <c r="CQF146"/>
      <c r="CQG146"/>
      <c r="CQH146"/>
      <c r="CQI146"/>
      <c r="CQJ146"/>
      <c r="CQK146"/>
      <c r="CQL146"/>
      <c r="CQM146"/>
      <c r="CQN146"/>
      <c r="CQO146"/>
      <c r="CQP146"/>
      <c r="CQQ146"/>
      <c r="CQR146"/>
      <c r="CQS146"/>
      <c r="CQT146"/>
      <c r="CQU146"/>
      <c r="CQV146"/>
      <c r="CQW146"/>
      <c r="CQX146"/>
      <c r="CQY146"/>
      <c r="CQZ146"/>
      <c r="CRA146"/>
      <c r="CRB146"/>
      <c r="CRC146"/>
      <c r="CRD146"/>
      <c r="CRE146"/>
      <c r="CRF146"/>
      <c r="CRG146"/>
      <c r="CRH146"/>
      <c r="CRI146"/>
      <c r="CRJ146"/>
      <c r="CRK146"/>
      <c r="CRL146"/>
      <c r="CRM146"/>
      <c r="CRN146"/>
      <c r="CRO146"/>
      <c r="CRP146"/>
      <c r="CRQ146"/>
      <c r="CRR146"/>
      <c r="CRS146"/>
      <c r="CRT146"/>
      <c r="CRU146"/>
      <c r="CRV146"/>
      <c r="CRW146"/>
      <c r="CRX146"/>
      <c r="CRY146"/>
      <c r="CRZ146"/>
      <c r="CSA146"/>
      <c r="CSB146"/>
      <c r="CSC146"/>
      <c r="CSD146"/>
      <c r="CSE146"/>
      <c r="CSF146"/>
      <c r="CSG146"/>
      <c r="CSH146"/>
      <c r="CSI146"/>
      <c r="CSJ146"/>
      <c r="CSK146"/>
      <c r="CSL146"/>
      <c r="CSM146"/>
      <c r="CSN146"/>
      <c r="CSO146"/>
      <c r="CSP146"/>
      <c r="CSQ146"/>
      <c r="CSR146"/>
      <c r="CSS146"/>
      <c r="CST146"/>
      <c r="CSU146"/>
      <c r="CSV146"/>
      <c r="CSW146"/>
      <c r="CSX146"/>
      <c r="CSY146"/>
      <c r="CSZ146"/>
      <c r="CTA146"/>
      <c r="CTB146"/>
      <c r="CTC146"/>
      <c r="CTD146"/>
      <c r="CTE146"/>
      <c r="CTF146"/>
      <c r="CTG146"/>
      <c r="CTH146"/>
      <c r="CTI146"/>
      <c r="CTJ146"/>
      <c r="CTK146"/>
      <c r="CTL146"/>
      <c r="CTM146"/>
      <c r="CTN146"/>
      <c r="CTO146"/>
      <c r="CTP146"/>
      <c r="CTQ146"/>
      <c r="CTR146"/>
      <c r="CTS146"/>
      <c r="CTT146"/>
      <c r="CTU146"/>
      <c r="CTV146"/>
      <c r="CTW146"/>
      <c r="CTX146"/>
      <c r="CTY146"/>
      <c r="CTZ146"/>
      <c r="CUA146"/>
      <c r="CUB146"/>
      <c r="CUC146"/>
      <c r="CUD146"/>
      <c r="CUE146"/>
      <c r="CUF146"/>
      <c r="CUG146"/>
      <c r="CUH146"/>
      <c r="CUI146"/>
      <c r="CUJ146"/>
      <c r="CUK146"/>
      <c r="CUL146"/>
      <c r="CUM146"/>
      <c r="CUN146"/>
      <c r="CUO146"/>
      <c r="CUP146"/>
      <c r="CUQ146"/>
      <c r="CUR146"/>
      <c r="CUS146"/>
      <c r="CUT146"/>
      <c r="CUU146"/>
      <c r="CUV146"/>
      <c r="CUW146"/>
      <c r="CUX146"/>
      <c r="CUY146"/>
      <c r="CUZ146"/>
      <c r="CVA146"/>
      <c r="CVB146"/>
      <c r="CVC146"/>
      <c r="CVD146"/>
      <c r="CVE146"/>
      <c r="CVF146"/>
      <c r="CVG146"/>
      <c r="CVH146"/>
      <c r="CVI146"/>
      <c r="CVJ146"/>
      <c r="CVK146"/>
      <c r="CVL146"/>
      <c r="CVM146"/>
      <c r="CVN146"/>
      <c r="CVO146"/>
      <c r="CVP146"/>
      <c r="CVQ146"/>
      <c r="CVR146"/>
      <c r="CVS146"/>
      <c r="CVT146"/>
      <c r="CVU146"/>
      <c r="CVV146"/>
      <c r="CVW146"/>
      <c r="CVX146"/>
      <c r="CVY146"/>
      <c r="CVZ146"/>
      <c r="CWA146"/>
      <c r="CWB146"/>
      <c r="CWC146"/>
      <c r="CWD146"/>
      <c r="CWE146"/>
      <c r="CWF146"/>
      <c r="CWG146"/>
      <c r="CWH146"/>
      <c r="CWI146"/>
      <c r="CWJ146"/>
      <c r="CWK146"/>
      <c r="CWL146"/>
      <c r="CWM146"/>
      <c r="CWN146"/>
      <c r="CWO146"/>
      <c r="CWP146"/>
      <c r="CWQ146"/>
      <c r="CWR146"/>
      <c r="CWS146"/>
      <c r="CWT146"/>
      <c r="CWU146"/>
      <c r="CWV146"/>
      <c r="CWW146"/>
      <c r="CWX146"/>
      <c r="CWY146"/>
      <c r="CWZ146"/>
      <c r="CXA146"/>
      <c r="CXB146"/>
      <c r="CXC146"/>
      <c r="CXD146"/>
      <c r="CXE146"/>
      <c r="CXF146"/>
      <c r="CXG146"/>
      <c r="CXH146"/>
      <c r="CXI146"/>
      <c r="CXJ146"/>
      <c r="CXK146"/>
      <c r="CXL146"/>
      <c r="CXM146"/>
      <c r="CXN146"/>
      <c r="CXO146"/>
      <c r="CXP146"/>
      <c r="CXQ146"/>
      <c r="CXR146"/>
      <c r="CXS146"/>
      <c r="CXT146"/>
      <c r="CXU146"/>
      <c r="CXV146"/>
      <c r="CXW146"/>
      <c r="CXX146"/>
      <c r="CXY146"/>
      <c r="CXZ146"/>
      <c r="CYA146"/>
      <c r="CYB146"/>
      <c r="CYC146"/>
      <c r="CYD146"/>
      <c r="CYE146"/>
      <c r="CYF146"/>
      <c r="CYG146"/>
      <c r="CYH146"/>
      <c r="CYI146"/>
      <c r="CYJ146"/>
      <c r="CYK146"/>
      <c r="CYL146"/>
      <c r="CYM146"/>
      <c r="CYN146"/>
      <c r="CYO146"/>
      <c r="CYP146"/>
      <c r="CYQ146"/>
      <c r="CYR146"/>
      <c r="CYS146"/>
      <c r="CYT146"/>
      <c r="CYU146"/>
      <c r="CYV146"/>
      <c r="CYW146"/>
      <c r="CYX146"/>
      <c r="CYY146"/>
      <c r="CYZ146"/>
      <c r="CZA146"/>
      <c r="CZB146"/>
      <c r="CZC146"/>
      <c r="CZD146"/>
      <c r="CZE146"/>
      <c r="CZF146"/>
      <c r="CZG146"/>
      <c r="CZH146"/>
      <c r="CZI146"/>
      <c r="CZJ146"/>
      <c r="CZK146"/>
      <c r="CZL146"/>
      <c r="CZM146"/>
      <c r="CZN146"/>
      <c r="CZO146"/>
      <c r="CZP146"/>
      <c r="CZQ146"/>
      <c r="CZR146"/>
      <c r="CZS146"/>
      <c r="CZT146"/>
      <c r="CZU146"/>
      <c r="CZV146"/>
      <c r="CZW146"/>
      <c r="CZX146"/>
      <c r="CZY146"/>
      <c r="CZZ146"/>
      <c r="DAA146"/>
      <c r="DAB146"/>
      <c r="DAC146"/>
      <c r="DAD146"/>
      <c r="DAE146"/>
      <c r="DAF146"/>
      <c r="DAG146"/>
      <c r="DAH146"/>
      <c r="DAI146"/>
      <c r="DAJ146"/>
      <c r="DAK146"/>
      <c r="DAL146"/>
      <c r="DAM146"/>
      <c r="DAN146"/>
      <c r="DAO146"/>
      <c r="DAP146"/>
      <c r="DAQ146"/>
      <c r="DAR146"/>
      <c r="DAS146"/>
      <c r="DAT146"/>
      <c r="DAU146"/>
      <c r="DAV146"/>
      <c r="DAW146"/>
      <c r="DAX146"/>
      <c r="DAY146"/>
      <c r="DAZ146"/>
      <c r="DBA146"/>
      <c r="DBB146"/>
      <c r="DBC146"/>
      <c r="DBD146"/>
      <c r="DBE146"/>
      <c r="DBF146"/>
      <c r="DBG146"/>
      <c r="DBH146"/>
      <c r="DBI146"/>
      <c r="DBJ146"/>
      <c r="DBK146"/>
      <c r="DBL146"/>
      <c r="DBM146"/>
      <c r="DBN146"/>
      <c r="DBO146"/>
      <c r="DBP146"/>
      <c r="DBQ146"/>
      <c r="DBR146"/>
      <c r="DBS146"/>
      <c r="DBT146"/>
      <c r="DBU146"/>
      <c r="DBV146"/>
      <c r="DBW146"/>
      <c r="DBX146"/>
      <c r="DBY146"/>
      <c r="DBZ146"/>
      <c r="DCA146"/>
      <c r="DCB146"/>
      <c r="DCC146"/>
      <c r="DCD146"/>
      <c r="DCE146"/>
      <c r="DCF146"/>
      <c r="DCG146"/>
      <c r="DCH146"/>
      <c r="DCI146"/>
      <c r="DCJ146"/>
      <c r="DCK146"/>
      <c r="DCL146"/>
      <c r="DCM146"/>
      <c r="DCN146"/>
      <c r="DCO146"/>
      <c r="DCP146"/>
      <c r="DCQ146"/>
      <c r="DCR146"/>
      <c r="DCS146"/>
      <c r="DCT146"/>
      <c r="DCU146"/>
      <c r="DCV146"/>
      <c r="DCW146"/>
      <c r="DCX146"/>
      <c r="DCY146"/>
      <c r="DCZ146"/>
      <c r="DDA146"/>
      <c r="DDB146"/>
      <c r="DDC146"/>
      <c r="DDD146"/>
      <c r="DDE146"/>
      <c r="DDF146"/>
      <c r="DDG146"/>
      <c r="DDH146"/>
      <c r="DDI146"/>
      <c r="DDJ146"/>
      <c r="DDK146"/>
      <c r="DDL146"/>
      <c r="DDM146"/>
      <c r="DDN146"/>
      <c r="DDO146"/>
      <c r="DDP146"/>
      <c r="DDQ146"/>
      <c r="DDR146"/>
      <c r="DDS146"/>
      <c r="DDT146"/>
      <c r="DDU146"/>
      <c r="DDV146"/>
      <c r="DDW146"/>
      <c r="DDX146"/>
      <c r="DDY146"/>
      <c r="DDZ146"/>
      <c r="DEA146"/>
      <c r="DEB146"/>
      <c r="DEC146"/>
      <c r="DED146"/>
      <c r="DEE146"/>
      <c r="DEF146"/>
      <c r="DEG146"/>
      <c r="DEH146"/>
      <c r="DEI146"/>
      <c r="DEJ146"/>
      <c r="DEK146"/>
      <c r="DEL146"/>
      <c r="DEM146"/>
      <c r="DEN146"/>
      <c r="DEO146"/>
      <c r="DEP146"/>
      <c r="DEQ146"/>
      <c r="DER146"/>
      <c r="DES146"/>
      <c r="DET146"/>
      <c r="DEU146"/>
      <c r="DEV146"/>
      <c r="DEW146"/>
      <c r="DEX146"/>
      <c r="DEY146"/>
      <c r="DEZ146"/>
      <c r="DFA146"/>
      <c r="DFB146"/>
      <c r="DFC146"/>
      <c r="DFD146"/>
      <c r="DFE146"/>
      <c r="DFF146"/>
      <c r="DFG146"/>
      <c r="DFH146"/>
      <c r="DFI146"/>
      <c r="DFJ146"/>
      <c r="DFK146"/>
      <c r="DFL146"/>
      <c r="DFM146"/>
      <c r="DFN146"/>
      <c r="DFO146"/>
      <c r="DFP146"/>
      <c r="DFQ146"/>
      <c r="DFR146"/>
      <c r="DFS146"/>
      <c r="DFT146"/>
      <c r="DFU146"/>
      <c r="DFV146"/>
      <c r="DFW146"/>
      <c r="DFX146"/>
      <c r="DFY146"/>
      <c r="DFZ146"/>
      <c r="DGA146"/>
      <c r="DGB146"/>
      <c r="DGC146"/>
      <c r="DGD146"/>
      <c r="DGE146"/>
      <c r="DGF146"/>
      <c r="DGG146"/>
      <c r="DGH146"/>
      <c r="DGI146"/>
      <c r="DGJ146"/>
      <c r="DGK146"/>
      <c r="DGL146"/>
      <c r="DGM146"/>
      <c r="DGN146"/>
      <c r="DGO146"/>
      <c r="DGP146"/>
      <c r="DGQ146"/>
      <c r="DGR146"/>
      <c r="DGS146"/>
      <c r="DGT146"/>
      <c r="DGU146"/>
      <c r="DGV146"/>
      <c r="DGW146"/>
      <c r="DGX146"/>
      <c r="DGY146"/>
      <c r="DGZ146"/>
      <c r="DHA146"/>
      <c r="DHB146"/>
      <c r="DHC146"/>
      <c r="DHD146"/>
      <c r="DHE146"/>
      <c r="DHF146"/>
      <c r="DHG146"/>
      <c r="DHH146"/>
      <c r="DHI146"/>
      <c r="DHJ146"/>
      <c r="DHK146"/>
      <c r="DHL146"/>
      <c r="DHM146"/>
      <c r="DHN146"/>
      <c r="DHO146"/>
      <c r="DHP146"/>
      <c r="DHQ146"/>
      <c r="DHR146"/>
      <c r="DHS146"/>
      <c r="DHT146"/>
      <c r="DHU146"/>
      <c r="DHV146"/>
      <c r="DHW146"/>
      <c r="DHX146"/>
      <c r="DHY146"/>
      <c r="DHZ146"/>
      <c r="DIA146"/>
      <c r="DIB146"/>
      <c r="DIC146"/>
      <c r="DID146"/>
      <c r="DIE146"/>
      <c r="DIF146"/>
      <c r="DIG146"/>
      <c r="DIH146"/>
      <c r="DII146"/>
      <c r="DIJ146"/>
      <c r="DIK146"/>
      <c r="DIL146"/>
      <c r="DIM146"/>
      <c r="DIN146"/>
      <c r="DIO146"/>
      <c r="DIP146"/>
      <c r="DIQ146"/>
      <c r="DIR146"/>
      <c r="DIS146"/>
      <c r="DIT146"/>
      <c r="DIU146"/>
      <c r="DIV146"/>
      <c r="DIW146"/>
      <c r="DIX146"/>
      <c r="DIY146"/>
      <c r="DIZ146"/>
      <c r="DJA146"/>
      <c r="DJB146"/>
      <c r="DJC146"/>
      <c r="DJD146"/>
      <c r="DJE146"/>
      <c r="DJF146"/>
      <c r="DJG146"/>
      <c r="DJH146"/>
      <c r="DJI146"/>
      <c r="DJJ146"/>
      <c r="DJK146"/>
      <c r="DJL146"/>
      <c r="DJM146"/>
      <c r="DJN146"/>
      <c r="DJO146"/>
      <c r="DJP146"/>
      <c r="DJQ146"/>
      <c r="DJR146"/>
      <c r="DJS146"/>
      <c r="DJT146"/>
      <c r="DJU146"/>
      <c r="DJV146"/>
      <c r="DJW146"/>
      <c r="DJX146"/>
      <c r="DJY146"/>
      <c r="DJZ146"/>
      <c r="DKA146"/>
      <c r="DKB146"/>
      <c r="DKC146"/>
      <c r="DKD146"/>
      <c r="DKE146"/>
      <c r="DKF146"/>
      <c r="DKG146"/>
      <c r="DKH146"/>
      <c r="DKI146"/>
      <c r="DKJ146"/>
      <c r="DKK146"/>
      <c r="DKL146"/>
      <c r="DKM146"/>
      <c r="DKN146"/>
      <c r="DKO146"/>
      <c r="DKP146"/>
      <c r="DKQ146"/>
      <c r="DKR146"/>
      <c r="DKS146"/>
      <c r="DKT146"/>
      <c r="DKU146"/>
      <c r="DKV146"/>
      <c r="DKW146"/>
      <c r="DKX146"/>
      <c r="DKY146"/>
      <c r="DKZ146"/>
      <c r="DLA146"/>
      <c r="DLB146"/>
      <c r="DLC146"/>
      <c r="DLD146"/>
      <c r="DLE146"/>
      <c r="DLF146"/>
      <c r="DLG146"/>
      <c r="DLH146"/>
      <c r="DLI146"/>
      <c r="DLJ146"/>
      <c r="DLK146"/>
      <c r="DLL146"/>
      <c r="DLM146"/>
      <c r="DLN146"/>
      <c r="DLO146"/>
      <c r="DLP146"/>
      <c r="DLQ146"/>
      <c r="DLR146"/>
      <c r="DLS146"/>
      <c r="DLT146"/>
      <c r="DLU146"/>
      <c r="DLV146"/>
      <c r="DLW146"/>
      <c r="DLX146"/>
      <c r="DLY146"/>
      <c r="DLZ146"/>
      <c r="DMA146"/>
      <c r="DMB146"/>
      <c r="DMC146"/>
      <c r="DMD146"/>
      <c r="DME146"/>
      <c r="DMF146"/>
      <c r="DMG146"/>
      <c r="DMH146"/>
      <c r="DMI146"/>
      <c r="DMJ146"/>
      <c r="DMK146"/>
      <c r="DML146"/>
      <c r="DMM146"/>
      <c r="DMN146"/>
      <c r="DMO146"/>
      <c r="DMP146"/>
      <c r="DMQ146"/>
      <c r="DMR146"/>
      <c r="DMS146"/>
      <c r="DMT146"/>
      <c r="DMU146"/>
      <c r="DMV146"/>
      <c r="DMW146"/>
      <c r="DMX146"/>
      <c r="DMY146"/>
      <c r="DMZ146"/>
      <c r="DNA146"/>
      <c r="DNB146"/>
      <c r="DNC146"/>
      <c r="DND146"/>
      <c r="DNE146"/>
      <c r="DNF146"/>
      <c r="DNG146"/>
      <c r="DNH146"/>
      <c r="DNI146"/>
      <c r="DNJ146"/>
      <c r="DNK146"/>
      <c r="DNL146"/>
      <c r="DNM146"/>
      <c r="DNN146"/>
      <c r="DNO146"/>
      <c r="DNP146"/>
      <c r="DNQ146"/>
      <c r="DNR146"/>
      <c r="DNS146"/>
      <c r="DNT146"/>
      <c r="DNU146"/>
      <c r="DNV146"/>
      <c r="DNW146"/>
      <c r="DNX146"/>
      <c r="DNY146"/>
      <c r="DNZ146"/>
      <c r="DOA146"/>
      <c r="DOB146"/>
      <c r="DOC146"/>
      <c r="DOD146"/>
      <c r="DOE146"/>
      <c r="DOF146"/>
      <c r="DOG146"/>
      <c r="DOH146"/>
      <c r="DOI146"/>
      <c r="DOJ146"/>
      <c r="DOK146"/>
      <c r="DOL146"/>
      <c r="DOM146"/>
      <c r="DON146"/>
      <c r="DOO146"/>
      <c r="DOP146"/>
      <c r="DOQ146"/>
      <c r="DOR146"/>
      <c r="DOS146"/>
      <c r="DOT146"/>
      <c r="DOU146"/>
      <c r="DOV146"/>
      <c r="DOW146"/>
      <c r="DOX146"/>
      <c r="DOY146"/>
      <c r="DOZ146"/>
      <c r="DPA146"/>
      <c r="DPB146"/>
      <c r="DPC146"/>
      <c r="DPD146"/>
      <c r="DPE146"/>
      <c r="DPF146"/>
      <c r="DPG146"/>
      <c r="DPH146"/>
      <c r="DPI146"/>
      <c r="DPJ146"/>
      <c r="DPK146"/>
      <c r="DPL146"/>
      <c r="DPM146"/>
      <c r="DPN146"/>
      <c r="DPO146"/>
      <c r="DPP146"/>
      <c r="DPQ146"/>
      <c r="DPR146"/>
      <c r="DPS146"/>
      <c r="DPT146"/>
      <c r="DPU146"/>
      <c r="DPV146"/>
      <c r="DPW146"/>
      <c r="DPX146"/>
      <c r="DPY146"/>
      <c r="DPZ146"/>
      <c r="DQA146"/>
      <c r="DQB146"/>
      <c r="DQC146"/>
      <c r="DQD146"/>
      <c r="DQE146"/>
      <c r="DQF146"/>
      <c r="DQG146"/>
      <c r="DQH146"/>
      <c r="DQI146"/>
      <c r="DQJ146"/>
      <c r="DQK146"/>
      <c r="DQL146"/>
      <c r="DQM146"/>
      <c r="DQN146"/>
      <c r="DQO146"/>
      <c r="DQP146"/>
      <c r="DQQ146"/>
      <c r="DQR146"/>
      <c r="DQS146"/>
      <c r="DQT146"/>
      <c r="DQU146"/>
      <c r="DQV146"/>
      <c r="DQW146"/>
      <c r="DQX146"/>
      <c r="DQY146"/>
      <c r="DQZ146"/>
      <c r="DRA146"/>
      <c r="DRB146"/>
      <c r="DRC146"/>
      <c r="DRD146"/>
      <c r="DRE146"/>
      <c r="DRF146"/>
      <c r="DRG146"/>
      <c r="DRH146"/>
      <c r="DRI146"/>
      <c r="DRJ146"/>
      <c r="DRK146"/>
      <c r="DRL146"/>
      <c r="DRM146"/>
      <c r="DRN146"/>
      <c r="DRO146"/>
      <c r="DRP146"/>
      <c r="DRQ146"/>
      <c r="DRR146"/>
      <c r="DRS146"/>
      <c r="DRT146"/>
      <c r="DRU146"/>
      <c r="DRV146"/>
      <c r="DRW146"/>
      <c r="DRX146"/>
      <c r="DRY146"/>
      <c r="DRZ146"/>
      <c r="DSA146"/>
      <c r="DSB146"/>
      <c r="DSC146"/>
      <c r="DSD146"/>
      <c r="DSE146"/>
      <c r="DSF146"/>
      <c r="DSG146"/>
      <c r="DSH146"/>
      <c r="DSI146"/>
      <c r="DSJ146"/>
      <c r="DSK146"/>
      <c r="DSL146"/>
      <c r="DSM146"/>
      <c r="DSN146"/>
      <c r="DSO146"/>
      <c r="DSP146"/>
      <c r="DSQ146"/>
      <c r="DSR146"/>
      <c r="DSS146"/>
      <c r="DST146"/>
      <c r="DSU146"/>
      <c r="DSV146"/>
      <c r="DSW146"/>
      <c r="DSX146"/>
      <c r="DSY146"/>
      <c r="DSZ146"/>
      <c r="DTA146"/>
      <c r="DTB146"/>
      <c r="DTC146"/>
      <c r="DTD146"/>
      <c r="DTE146"/>
      <c r="DTF146"/>
      <c r="DTG146"/>
      <c r="DTH146"/>
      <c r="DTI146"/>
      <c r="DTJ146"/>
      <c r="DTK146"/>
      <c r="DTL146"/>
      <c r="DTM146"/>
      <c r="DTN146"/>
      <c r="DTO146"/>
      <c r="DTP146"/>
      <c r="DTQ146"/>
      <c r="DTR146"/>
      <c r="DTS146"/>
      <c r="DTT146"/>
      <c r="DTU146"/>
      <c r="DTV146"/>
      <c r="DTW146"/>
      <c r="DTX146"/>
      <c r="DTY146"/>
      <c r="DTZ146"/>
      <c r="DUA146"/>
      <c r="DUB146"/>
      <c r="DUC146"/>
      <c r="DUD146"/>
      <c r="DUE146"/>
      <c r="DUF146"/>
      <c r="DUG146"/>
      <c r="DUH146"/>
      <c r="DUI146"/>
      <c r="DUJ146"/>
      <c r="DUK146"/>
      <c r="DUL146"/>
      <c r="DUM146"/>
      <c r="DUN146"/>
      <c r="DUO146"/>
      <c r="DUP146"/>
      <c r="DUQ146"/>
      <c r="DUR146"/>
      <c r="DUS146"/>
      <c r="DUT146"/>
      <c r="DUU146"/>
      <c r="DUV146"/>
      <c r="DUW146"/>
      <c r="DUX146"/>
      <c r="DUY146"/>
      <c r="DUZ146"/>
      <c r="DVA146"/>
      <c r="DVB146"/>
      <c r="DVC146"/>
      <c r="DVD146"/>
      <c r="DVE146"/>
      <c r="DVF146"/>
      <c r="DVG146"/>
      <c r="DVH146"/>
      <c r="DVI146"/>
      <c r="DVJ146"/>
      <c r="DVK146"/>
      <c r="DVL146"/>
      <c r="DVM146"/>
      <c r="DVN146"/>
      <c r="DVO146"/>
      <c r="DVP146"/>
      <c r="DVQ146"/>
      <c r="DVR146"/>
      <c r="DVS146"/>
      <c r="DVT146"/>
      <c r="DVU146"/>
      <c r="DVV146"/>
      <c r="DVW146"/>
      <c r="DVX146"/>
      <c r="DVY146"/>
      <c r="DVZ146"/>
      <c r="DWA146"/>
      <c r="DWB146"/>
      <c r="DWC146"/>
      <c r="DWD146"/>
      <c r="DWE146"/>
      <c r="DWF146"/>
      <c r="DWG146"/>
      <c r="DWH146"/>
      <c r="DWI146"/>
      <c r="DWJ146"/>
      <c r="DWK146"/>
      <c r="DWL146"/>
      <c r="DWM146"/>
      <c r="DWN146"/>
      <c r="DWO146"/>
      <c r="DWP146"/>
      <c r="DWQ146"/>
      <c r="DWR146"/>
      <c r="DWS146"/>
      <c r="DWT146"/>
      <c r="DWU146"/>
      <c r="DWV146"/>
      <c r="DWW146"/>
      <c r="DWX146"/>
      <c r="DWY146"/>
      <c r="DWZ146"/>
      <c r="DXA146"/>
      <c r="DXB146"/>
      <c r="DXC146"/>
      <c r="DXD146"/>
      <c r="DXE146"/>
      <c r="DXF146"/>
      <c r="DXG146"/>
      <c r="DXH146"/>
      <c r="DXI146"/>
      <c r="DXJ146"/>
      <c r="DXK146"/>
      <c r="DXL146"/>
      <c r="DXM146"/>
      <c r="DXN146"/>
      <c r="DXO146"/>
      <c r="DXP146"/>
      <c r="DXQ146"/>
      <c r="DXR146"/>
      <c r="DXS146"/>
      <c r="DXT146"/>
      <c r="DXU146"/>
      <c r="DXV146"/>
      <c r="DXW146"/>
      <c r="DXX146"/>
      <c r="DXY146"/>
      <c r="DXZ146"/>
      <c r="DYA146"/>
      <c r="DYB146"/>
      <c r="DYC146"/>
      <c r="DYD146"/>
      <c r="DYE146"/>
      <c r="DYF146"/>
      <c r="DYG146"/>
      <c r="DYH146"/>
      <c r="DYI146"/>
      <c r="DYJ146"/>
      <c r="DYK146"/>
      <c r="DYL146"/>
      <c r="DYM146"/>
      <c r="DYN146"/>
      <c r="DYO146"/>
      <c r="DYP146"/>
      <c r="DYQ146"/>
      <c r="DYR146"/>
      <c r="DYS146"/>
      <c r="DYT146"/>
      <c r="DYU146"/>
      <c r="DYV146"/>
      <c r="DYW146"/>
      <c r="DYX146"/>
      <c r="DYY146"/>
      <c r="DYZ146"/>
      <c r="DZA146"/>
      <c r="DZB146"/>
      <c r="DZC146"/>
      <c r="DZD146"/>
      <c r="DZE146"/>
      <c r="DZF146"/>
      <c r="DZG146"/>
      <c r="DZH146"/>
      <c r="DZI146"/>
      <c r="DZJ146"/>
      <c r="DZK146"/>
      <c r="DZL146"/>
      <c r="DZM146"/>
      <c r="DZN146"/>
      <c r="DZO146"/>
      <c r="DZP146"/>
      <c r="DZQ146"/>
      <c r="DZR146"/>
      <c r="DZS146"/>
      <c r="DZT146"/>
      <c r="DZU146"/>
      <c r="DZV146"/>
      <c r="DZW146"/>
      <c r="DZX146"/>
      <c r="DZY146"/>
      <c r="DZZ146"/>
      <c r="EAA146"/>
      <c r="EAB146"/>
      <c r="EAC146"/>
      <c r="EAD146"/>
      <c r="EAE146"/>
      <c r="EAF146"/>
      <c r="EAG146"/>
      <c r="EAH146"/>
      <c r="EAI146"/>
      <c r="EAJ146"/>
      <c r="EAK146"/>
      <c r="EAL146"/>
      <c r="EAM146"/>
      <c r="EAN146"/>
      <c r="EAO146"/>
      <c r="EAP146"/>
      <c r="EAQ146"/>
      <c r="EAR146"/>
      <c r="EAS146"/>
      <c r="EAT146"/>
      <c r="EAU146"/>
      <c r="EAV146"/>
      <c r="EAW146"/>
      <c r="EAX146"/>
      <c r="EAY146"/>
      <c r="EAZ146"/>
      <c r="EBA146"/>
      <c r="EBB146"/>
      <c r="EBC146"/>
      <c r="EBD146"/>
      <c r="EBE146"/>
      <c r="EBF146"/>
      <c r="EBG146"/>
      <c r="EBH146"/>
      <c r="EBI146"/>
      <c r="EBJ146"/>
      <c r="EBK146"/>
      <c r="EBL146"/>
      <c r="EBM146"/>
      <c r="EBN146"/>
      <c r="EBO146"/>
      <c r="EBP146"/>
      <c r="EBQ146"/>
      <c r="EBR146"/>
      <c r="EBS146"/>
      <c r="EBT146"/>
      <c r="EBU146"/>
      <c r="EBV146"/>
      <c r="EBW146"/>
      <c r="EBX146"/>
      <c r="EBY146"/>
      <c r="EBZ146"/>
      <c r="ECA146"/>
      <c r="ECB146"/>
      <c r="ECC146"/>
      <c r="ECD146"/>
      <c r="ECE146"/>
      <c r="ECF146"/>
      <c r="ECG146"/>
      <c r="ECH146"/>
      <c r="ECI146"/>
      <c r="ECJ146"/>
      <c r="ECK146"/>
      <c r="ECL146"/>
      <c r="ECM146"/>
      <c r="ECN146"/>
      <c r="ECO146"/>
      <c r="ECP146"/>
      <c r="ECQ146"/>
      <c r="ECR146"/>
      <c r="ECS146"/>
      <c r="ECT146"/>
      <c r="ECU146"/>
      <c r="ECV146"/>
      <c r="ECW146"/>
      <c r="ECX146"/>
      <c r="ECY146"/>
      <c r="ECZ146"/>
      <c r="EDA146"/>
      <c r="EDB146"/>
      <c r="EDC146"/>
      <c r="EDD146"/>
      <c r="EDE146"/>
      <c r="EDF146"/>
      <c r="EDG146"/>
      <c r="EDH146"/>
      <c r="EDI146"/>
      <c r="EDJ146"/>
      <c r="EDK146"/>
      <c r="EDL146"/>
      <c r="EDM146"/>
      <c r="EDN146"/>
      <c r="EDO146"/>
      <c r="EDP146"/>
      <c r="EDQ146"/>
      <c r="EDR146"/>
      <c r="EDS146"/>
      <c r="EDT146"/>
      <c r="EDU146"/>
      <c r="EDV146"/>
      <c r="EDW146"/>
      <c r="EDX146"/>
      <c r="EDY146"/>
      <c r="EDZ146"/>
      <c r="EEA146"/>
      <c r="EEB146"/>
      <c r="EEC146"/>
      <c r="EED146"/>
      <c r="EEE146"/>
      <c r="EEF146"/>
      <c r="EEG146"/>
      <c r="EEH146"/>
      <c r="EEI146"/>
      <c r="EEJ146"/>
      <c r="EEK146"/>
      <c r="EEL146"/>
      <c r="EEM146"/>
      <c r="EEN146"/>
      <c r="EEO146"/>
      <c r="EEP146"/>
      <c r="EEQ146"/>
      <c r="EER146"/>
      <c r="EES146"/>
      <c r="EET146"/>
      <c r="EEU146"/>
      <c r="EEV146"/>
      <c r="EEW146"/>
      <c r="EEX146"/>
      <c r="EEY146"/>
      <c r="EEZ146"/>
      <c r="EFA146"/>
      <c r="EFB146"/>
      <c r="EFC146"/>
      <c r="EFD146"/>
      <c r="EFE146"/>
      <c r="EFF146"/>
      <c r="EFG146"/>
      <c r="EFH146"/>
      <c r="EFI146"/>
      <c r="EFJ146"/>
      <c r="EFK146"/>
      <c r="EFL146"/>
      <c r="EFM146"/>
      <c r="EFN146"/>
      <c r="EFO146"/>
      <c r="EFP146"/>
      <c r="EFQ146"/>
      <c r="EFR146"/>
      <c r="EFS146"/>
      <c r="EFT146"/>
      <c r="EFU146"/>
      <c r="EFV146"/>
      <c r="EFW146"/>
      <c r="EFX146"/>
      <c r="EFY146"/>
      <c r="EFZ146"/>
      <c r="EGA146"/>
      <c r="EGB146"/>
      <c r="EGC146"/>
      <c r="EGD146"/>
      <c r="EGE146"/>
      <c r="EGF146"/>
      <c r="EGG146"/>
      <c r="EGH146"/>
      <c r="EGI146"/>
      <c r="EGJ146"/>
      <c r="EGK146"/>
      <c r="EGL146"/>
      <c r="EGM146"/>
      <c r="EGN146"/>
      <c r="EGO146"/>
      <c r="EGP146"/>
      <c r="EGQ146"/>
      <c r="EGR146"/>
      <c r="EGS146"/>
      <c r="EGT146"/>
      <c r="EGU146"/>
      <c r="EGV146"/>
      <c r="EGW146"/>
      <c r="EGX146"/>
      <c r="EGY146"/>
      <c r="EGZ146"/>
      <c r="EHA146"/>
      <c r="EHB146"/>
      <c r="EHC146"/>
      <c r="EHD146"/>
      <c r="EHE146"/>
      <c r="EHF146"/>
      <c r="EHG146"/>
      <c r="EHH146"/>
      <c r="EHI146"/>
      <c r="EHJ146"/>
      <c r="EHK146"/>
      <c r="EHL146"/>
      <c r="EHM146"/>
      <c r="EHN146"/>
      <c r="EHO146"/>
      <c r="EHP146"/>
      <c r="EHQ146"/>
      <c r="EHR146"/>
      <c r="EHS146"/>
      <c r="EHT146"/>
      <c r="EHU146"/>
      <c r="EHV146"/>
      <c r="EHW146"/>
      <c r="EHX146"/>
      <c r="EHY146"/>
      <c r="EHZ146"/>
      <c r="EIA146"/>
      <c r="EIB146"/>
      <c r="EIC146"/>
      <c r="EID146"/>
      <c r="EIE146"/>
      <c r="EIF146"/>
      <c r="EIG146"/>
      <c r="EIH146"/>
      <c r="EII146"/>
      <c r="EIJ146"/>
      <c r="EIK146"/>
      <c r="EIL146"/>
      <c r="EIM146"/>
      <c r="EIN146"/>
      <c r="EIO146"/>
      <c r="EIP146"/>
      <c r="EIQ146"/>
      <c r="EIR146"/>
      <c r="EIS146"/>
      <c r="EIT146"/>
      <c r="EIU146"/>
      <c r="EIV146"/>
      <c r="EIW146"/>
      <c r="EIX146"/>
      <c r="EIY146"/>
      <c r="EIZ146"/>
      <c r="EJA146"/>
      <c r="EJB146"/>
      <c r="EJC146"/>
      <c r="EJD146"/>
      <c r="EJE146"/>
      <c r="EJF146"/>
      <c r="EJG146"/>
      <c r="EJH146"/>
      <c r="EJI146"/>
      <c r="EJJ146"/>
      <c r="EJK146"/>
      <c r="EJL146"/>
      <c r="EJM146"/>
      <c r="EJN146"/>
      <c r="EJO146"/>
      <c r="EJP146"/>
      <c r="EJQ146"/>
      <c r="EJR146"/>
      <c r="EJS146"/>
      <c r="EJT146"/>
      <c r="EJU146"/>
      <c r="EJV146"/>
      <c r="EJW146"/>
      <c r="EJX146"/>
      <c r="EJY146"/>
      <c r="EJZ146"/>
      <c r="EKA146"/>
      <c r="EKB146"/>
      <c r="EKC146"/>
      <c r="EKD146"/>
      <c r="EKE146"/>
      <c r="EKF146"/>
      <c r="EKG146"/>
      <c r="EKH146"/>
      <c r="EKI146"/>
      <c r="EKJ146"/>
      <c r="EKK146"/>
      <c r="EKL146"/>
      <c r="EKM146"/>
      <c r="EKN146"/>
      <c r="EKO146"/>
      <c r="EKP146"/>
      <c r="EKQ146"/>
      <c r="EKR146"/>
      <c r="EKS146"/>
      <c r="EKT146"/>
      <c r="EKU146"/>
      <c r="EKV146"/>
      <c r="EKW146"/>
      <c r="EKX146"/>
      <c r="EKY146"/>
      <c r="EKZ146"/>
      <c r="ELA146"/>
      <c r="ELB146"/>
      <c r="ELC146"/>
      <c r="ELD146"/>
      <c r="ELE146"/>
      <c r="ELF146"/>
      <c r="ELG146"/>
      <c r="ELH146"/>
      <c r="ELI146"/>
      <c r="ELJ146"/>
      <c r="ELK146"/>
      <c r="ELL146"/>
      <c r="ELM146"/>
      <c r="ELN146"/>
      <c r="ELO146"/>
      <c r="ELP146"/>
      <c r="ELQ146"/>
      <c r="ELR146"/>
      <c r="ELS146"/>
      <c r="ELT146"/>
      <c r="ELU146"/>
      <c r="ELV146"/>
      <c r="ELW146"/>
      <c r="ELX146"/>
      <c r="ELY146"/>
      <c r="ELZ146"/>
      <c r="EMA146"/>
      <c r="EMB146"/>
      <c r="EMC146"/>
      <c r="EMD146"/>
      <c r="EME146"/>
      <c r="EMF146"/>
      <c r="EMG146"/>
      <c r="EMH146"/>
      <c r="EMI146"/>
      <c r="EMJ146"/>
      <c r="EMK146"/>
      <c r="EML146"/>
      <c r="EMM146"/>
      <c r="EMN146"/>
      <c r="EMO146"/>
      <c r="EMP146"/>
      <c r="EMQ146"/>
      <c r="EMR146"/>
      <c r="EMS146"/>
      <c r="EMT146"/>
      <c r="EMU146"/>
      <c r="EMV146"/>
      <c r="EMW146"/>
      <c r="EMX146"/>
      <c r="EMY146"/>
      <c r="EMZ146"/>
      <c r="ENA146"/>
      <c r="ENB146"/>
      <c r="ENC146"/>
      <c r="END146"/>
      <c r="ENE146"/>
      <c r="ENF146"/>
      <c r="ENG146"/>
      <c r="ENH146"/>
      <c r="ENI146"/>
      <c r="ENJ146"/>
      <c r="ENK146"/>
      <c r="ENL146"/>
      <c r="ENM146"/>
      <c r="ENN146"/>
      <c r="ENO146"/>
      <c r="ENP146"/>
      <c r="ENQ146"/>
      <c r="ENR146"/>
      <c r="ENS146"/>
      <c r="ENT146"/>
      <c r="ENU146"/>
      <c r="ENV146"/>
      <c r="ENW146"/>
      <c r="ENX146"/>
      <c r="ENY146"/>
      <c r="ENZ146"/>
      <c r="EOA146"/>
      <c r="EOB146"/>
      <c r="EOC146"/>
      <c r="EOD146"/>
      <c r="EOE146"/>
      <c r="EOF146"/>
      <c r="EOG146"/>
      <c r="EOH146"/>
      <c r="EOI146"/>
      <c r="EOJ146"/>
      <c r="EOK146"/>
      <c r="EOL146"/>
      <c r="EOM146"/>
      <c r="EON146"/>
      <c r="EOO146"/>
      <c r="EOP146"/>
      <c r="EOQ146"/>
      <c r="EOR146"/>
      <c r="EOS146"/>
      <c r="EOT146"/>
      <c r="EOU146"/>
      <c r="EOV146"/>
      <c r="EOW146"/>
      <c r="EOX146"/>
      <c r="EOY146"/>
      <c r="EOZ146"/>
      <c r="EPA146"/>
      <c r="EPB146"/>
      <c r="EPC146"/>
      <c r="EPD146"/>
      <c r="EPE146"/>
      <c r="EPF146"/>
      <c r="EPG146"/>
      <c r="EPH146"/>
      <c r="EPI146"/>
      <c r="EPJ146"/>
      <c r="EPK146"/>
      <c r="EPL146"/>
      <c r="EPM146"/>
      <c r="EPN146"/>
      <c r="EPO146"/>
      <c r="EPP146"/>
      <c r="EPQ146"/>
      <c r="EPR146"/>
      <c r="EPS146"/>
      <c r="EPT146"/>
      <c r="EPU146"/>
      <c r="EPV146"/>
      <c r="EPW146"/>
      <c r="EPX146"/>
      <c r="EPY146"/>
      <c r="EPZ146"/>
      <c r="EQA146"/>
      <c r="EQB146"/>
      <c r="EQC146"/>
      <c r="EQD146"/>
      <c r="EQE146"/>
      <c r="EQF146"/>
      <c r="EQG146"/>
      <c r="EQH146"/>
      <c r="EQI146"/>
      <c r="EQJ146"/>
      <c r="EQK146"/>
      <c r="EQL146"/>
      <c r="EQM146"/>
      <c r="EQN146"/>
      <c r="EQO146"/>
      <c r="EQP146"/>
      <c r="EQQ146"/>
      <c r="EQR146"/>
      <c r="EQS146"/>
      <c r="EQT146"/>
      <c r="EQU146"/>
      <c r="EQV146"/>
      <c r="EQW146"/>
      <c r="EQX146"/>
      <c r="EQY146"/>
      <c r="EQZ146"/>
      <c r="ERA146"/>
      <c r="ERB146"/>
      <c r="ERC146"/>
      <c r="ERD146"/>
      <c r="ERE146"/>
      <c r="ERF146"/>
      <c r="ERG146"/>
      <c r="ERH146"/>
      <c r="ERI146"/>
      <c r="ERJ146"/>
      <c r="ERK146"/>
      <c r="ERL146"/>
      <c r="ERM146"/>
      <c r="ERN146"/>
      <c r="ERO146"/>
      <c r="ERP146"/>
      <c r="ERQ146"/>
      <c r="ERR146"/>
      <c r="ERS146"/>
      <c r="ERT146"/>
      <c r="ERU146"/>
      <c r="ERV146"/>
      <c r="ERW146"/>
      <c r="ERX146"/>
      <c r="ERY146"/>
      <c r="ERZ146"/>
      <c r="ESA146"/>
      <c r="ESB146"/>
      <c r="ESC146"/>
      <c r="ESD146"/>
      <c r="ESE146"/>
      <c r="ESF146"/>
      <c r="ESG146"/>
      <c r="ESH146"/>
      <c r="ESI146"/>
      <c r="ESJ146"/>
      <c r="ESK146"/>
      <c r="ESL146"/>
      <c r="ESM146"/>
      <c r="ESN146"/>
      <c r="ESO146"/>
      <c r="ESP146"/>
      <c r="ESQ146"/>
      <c r="ESR146"/>
      <c r="ESS146"/>
      <c r="EST146"/>
      <c r="ESU146"/>
      <c r="ESV146"/>
      <c r="ESW146"/>
      <c r="ESX146"/>
      <c r="ESY146"/>
      <c r="ESZ146"/>
      <c r="ETA146"/>
      <c r="ETB146"/>
      <c r="ETC146"/>
      <c r="ETD146"/>
      <c r="ETE146"/>
      <c r="ETF146"/>
      <c r="ETG146"/>
      <c r="ETH146"/>
      <c r="ETI146"/>
      <c r="ETJ146"/>
      <c r="ETK146"/>
      <c r="ETL146"/>
      <c r="ETM146"/>
      <c r="ETN146"/>
      <c r="ETO146"/>
      <c r="ETP146"/>
      <c r="ETQ146"/>
      <c r="ETR146"/>
      <c r="ETS146"/>
      <c r="ETT146"/>
      <c r="ETU146"/>
      <c r="ETV146"/>
      <c r="ETW146"/>
      <c r="ETX146"/>
      <c r="ETY146"/>
      <c r="ETZ146"/>
      <c r="EUA146"/>
      <c r="EUB146"/>
      <c r="EUC146"/>
      <c r="EUD146"/>
      <c r="EUE146"/>
      <c r="EUF146"/>
      <c r="EUG146"/>
      <c r="EUH146"/>
      <c r="EUI146"/>
      <c r="EUJ146"/>
      <c r="EUK146"/>
      <c r="EUL146"/>
      <c r="EUM146"/>
      <c r="EUN146"/>
      <c r="EUO146"/>
      <c r="EUP146"/>
      <c r="EUQ146"/>
      <c r="EUR146"/>
      <c r="EUS146"/>
      <c r="EUT146"/>
      <c r="EUU146"/>
      <c r="EUV146"/>
      <c r="EUW146"/>
      <c r="EUX146"/>
      <c r="EUY146"/>
      <c r="EUZ146"/>
      <c r="EVA146"/>
      <c r="EVB146"/>
      <c r="EVC146"/>
      <c r="EVD146"/>
      <c r="EVE146"/>
      <c r="EVF146"/>
      <c r="EVG146"/>
      <c r="EVH146"/>
      <c r="EVI146"/>
      <c r="EVJ146"/>
      <c r="EVK146"/>
      <c r="EVL146"/>
      <c r="EVM146"/>
      <c r="EVN146"/>
      <c r="EVO146"/>
      <c r="EVP146"/>
      <c r="EVQ146"/>
      <c r="EVR146"/>
      <c r="EVS146"/>
      <c r="EVT146"/>
      <c r="EVU146"/>
      <c r="EVV146"/>
      <c r="EVW146"/>
      <c r="EVX146"/>
      <c r="EVY146"/>
      <c r="EVZ146"/>
      <c r="EWA146"/>
      <c r="EWB146"/>
      <c r="EWC146"/>
      <c r="EWD146"/>
      <c r="EWE146"/>
      <c r="EWF146"/>
      <c r="EWG146"/>
      <c r="EWH146"/>
      <c r="EWI146"/>
      <c r="EWJ146"/>
      <c r="EWK146"/>
      <c r="EWL146"/>
      <c r="EWM146"/>
      <c r="EWN146"/>
      <c r="EWO146"/>
      <c r="EWP146"/>
      <c r="EWQ146"/>
      <c r="EWR146"/>
      <c r="EWS146"/>
      <c r="EWT146"/>
      <c r="EWU146"/>
      <c r="EWV146"/>
      <c r="EWW146"/>
      <c r="EWX146"/>
      <c r="EWY146"/>
      <c r="EWZ146"/>
      <c r="EXA146"/>
      <c r="EXB146"/>
      <c r="EXC146"/>
      <c r="EXD146"/>
      <c r="EXE146"/>
      <c r="EXF146"/>
      <c r="EXG146"/>
      <c r="EXH146"/>
      <c r="EXI146"/>
      <c r="EXJ146"/>
      <c r="EXK146"/>
      <c r="EXL146"/>
      <c r="EXM146"/>
      <c r="EXN146"/>
      <c r="EXO146"/>
      <c r="EXP146"/>
      <c r="EXQ146"/>
      <c r="EXR146"/>
      <c r="EXS146"/>
      <c r="EXT146"/>
      <c r="EXU146"/>
      <c r="EXV146"/>
      <c r="EXW146"/>
      <c r="EXX146"/>
      <c r="EXY146"/>
      <c r="EXZ146"/>
      <c r="EYA146"/>
      <c r="EYB146"/>
      <c r="EYC146"/>
      <c r="EYD146"/>
      <c r="EYE146"/>
      <c r="EYF146"/>
      <c r="EYG146"/>
      <c r="EYH146"/>
      <c r="EYI146"/>
      <c r="EYJ146"/>
      <c r="EYK146"/>
      <c r="EYL146"/>
      <c r="EYM146"/>
      <c r="EYN146"/>
      <c r="EYO146"/>
      <c r="EYP146"/>
      <c r="EYQ146"/>
      <c r="EYR146"/>
      <c r="EYS146"/>
      <c r="EYT146"/>
      <c r="EYU146"/>
      <c r="EYV146"/>
      <c r="EYW146"/>
      <c r="EYX146"/>
      <c r="EYY146"/>
      <c r="EYZ146"/>
      <c r="EZA146"/>
      <c r="EZB146"/>
      <c r="EZC146"/>
      <c r="EZD146"/>
      <c r="EZE146"/>
      <c r="EZF146"/>
      <c r="EZG146"/>
      <c r="EZH146"/>
      <c r="EZI146"/>
      <c r="EZJ146"/>
      <c r="EZK146"/>
      <c r="EZL146"/>
      <c r="EZM146"/>
      <c r="EZN146"/>
      <c r="EZO146"/>
      <c r="EZP146"/>
      <c r="EZQ146"/>
      <c r="EZR146"/>
      <c r="EZS146"/>
      <c r="EZT146"/>
      <c r="EZU146"/>
      <c r="EZV146"/>
      <c r="EZW146"/>
      <c r="EZX146"/>
      <c r="EZY146"/>
      <c r="EZZ146"/>
      <c r="FAA146"/>
      <c r="FAB146"/>
      <c r="FAC146"/>
      <c r="FAD146"/>
      <c r="FAE146"/>
      <c r="FAF146"/>
      <c r="FAG146"/>
      <c r="FAH146"/>
      <c r="FAI146"/>
      <c r="FAJ146"/>
      <c r="FAK146"/>
      <c r="FAL146"/>
      <c r="FAM146"/>
      <c r="FAN146"/>
      <c r="FAO146"/>
      <c r="FAP146"/>
      <c r="FAQ146"/>
      <c r="FAR146"/>
      <c r="FAS146"/>
      <c r="FAT146"/>
      <c r="FAU146"/>
      <c r="FAV146"/>
      <c r="FAW146"/>
      <c r="FAX146"/>
      <c r="FAY146"/>
      <c r="FAZ146"/>
      <c r="FBA146"/>
      <c r="FBB146"/>
      <c r="FBC146"/>
      <c r="FBD146"/>
      <c r="FBE146"/>
      <c r="FBF146"/>
      <c r="FBG146"/>
      <c r="FBH146"/>
      <c r="FBI146"/>
      <c r="FBJ146"/>
      <c r="FBK146"/>
      <c r="FBL146"/>
      <c r="FBM146"/>
      <c r="FBN146"/>
      <c r="FBO146"/>
      <c r="FBP146"/>
      <c r="FBQ146"/>
      <c r="FBR146"/>
      <c r="FBS146"/>
      <c r="FBT146"/>
      <c r="FBU146"/>
      <c r="FBV146"/>
      <c r="FBW146"/>
      <c r="FBX146"/>
      <c r="FBY146"/>
      <c r="FBZ146"/>
      <c r="FCA146"/>
      <c r="FCB146"/>
      <c r="FCC146"/>
      <c r="FCD146"/>
      <c r="FCE146"/>
      <c r="FCF146"/>
      <c r="FCG146"/>
      <c r="FCH146"/>
      <c r="FCI146"/>
      <c r="FCJ146"/>
      <c r="FCK146"/>
      <c r="FCL146"/>
      <c r="FCM146"/>
      <c r="FCN146"/>
      <c r="FCO146"/>
      <c r="FCP146"/>
      <c r="FCQ146"/>
      <c r="FCR146"/>
      <c r="FCS146"/>
      <c r="FCT146"/>
      <c r="FCU146"/>
      <c r="FCV146"/>
      <c r="FCW146"/>
      <c r="FCX146"/>
      <c r="FCY146"/>
      <c r="FCZ146"/>
      <c r="FDA146"/>
      <c r="FDB146"/>
      <c r="FDC146"/>
      <c r="FDD146"/>
      <c r="FDE146"/>
      <c r="FDF146"/>
      <c r="FDG146"/>
      <c r="FDH146"/>
      <c r="FDI146"/>
      <c r="FDJ146"/>
      <c r="FDK146"/>
      <c r="FDL146"/>
      <c r="FDM146"/>
      <c r="FDN146"/>
      <c r="FDO146"/>
      <c r="FDP146"/>
      <c r="FDQ146"/>
      <c r="FDR146"/>
      <c r="FDS146"/>
      <c r="FDT146"/>
      <c r="FDU146"/>
      <c r="FDV146"/>
      <c r="FDW146"/>
      <c r="FDX146"/>
      <c r="FDY146"/>
      <c r="FDZ146"/>
      <c r="FEA146"/>
      <c r="FEB146"/>
      <c r="FEC146"/>
      <c r="FED146"/>
      <c r="FEE146"/>
      <c r="FEF146"/>
      <c r="FEG146"/>
      <c r="FEH146"/>
      <c r="FEI146"/>
      <c r="FEJ146"/>
      <c r="FEK146"/>
      <c r="FEL146"/>
      <c r="FEM146"/>
      <c r="FEN146"/>
      <c r="FEO146"/>
      <c r="FEP146"/>
      <c r="FEQ146"/>
      <c r="FER146"/>
      <c r="FES146"/>
      <c r="FET146"/>
      <c r="FEU146"/>
      <c r="FEV146"/>
      <c r="FEW146"/>
      <c r="FEX146"/>
      <c r="FEY146"/>
      <c r="FEZ146"/>
      <c r="FFA146"/>
      <c r="FFB146"/>
      <c r="FFC146"/>
      <c r="FFD146"/>
      <c r="FFE146"/>
      <c r="FFF146"/>
      <c r="FFG146"/>
      <c r="FFH146"/>
      <c r="FFI146"/>
      <c r="FFJ146"/>
      <c r="FFK146"/>
      <c r="FFL146"/>
      <c r="FFM146"/>
      <c r="FFN146"/>
      <c r="FFO146"/>
      <c r="FFP146"/>
      <c r="FFQ146"/>
      <c r="FFR146"/>
      <c r="FFS146"/>
      <c r="FFT146"/>
      <c r="FFU146"/>
      <c r="FFV146"/>
      <c r="FFW146"/>
      <c r="FFX146"/>
      <c r="FFY146"/>
      <c r="FFZ146"/>
      <c r="FGA146"/>
      <c r="FGB146"/>
      <c r="FGC146"/>
      <c r="FGD146"/>
      <c r="FGE146"/>
      <c r="FGF146"/>
      <c r="FGG146"/>
      <c r="FGH146"/>
      <c r="FGI146"/>
      <c r="FGJ146"/>
      <c r="FGK146"/>
      <c r="FGL146"/>
      <c r="FGM146"/>
      <c r="FGN146"/>
      <c r="FGO146"/>
      <c r="FGP146"/>
      <c r="FGQ146"/>
      <c r="FGR146"/>
      <c r="FGS146"/>
      <c r="FGT146"/>
      <c r="FGU146"/>
      <c r="FGV146"/>
      <c r="FGW146"/>
      <c r="FGX146"/>
      <c r="FGY146"/>
      <c r="FGZ146"/>
      <c r="FHA146"/>
      <c r="FHB146"/>
      <c r="FHC146"/>
      <c r="FHD146"/>
      <c r="FHE146"/>
      <c r="FHF146"/>
      <c r="FHG146"/>
      <c r="FHH146"/>
      <c r="FHI146"/>
      <c r="FHJ146"/>
      <c r="FHK146"/>
      <c r="FHL146"/>
      <c r="FHM146"/>
      <c r="FHN146"/>
      <c r="FHO146"/>
      <c r="FHP146"/>
      <c r="FHQ146"/>
      <c r="FHR146"/>
      <c r="FHS146"/>
      <c r="FHT146"/>
      <c r="FHU146"/>
      <c r="FHV146"/>
      <c r="FHW146"/>
      <c r="FHX146"/>
      <c r="FHY146"/>
      <c r="FHZ146"/>
      <c r="FIA146"/>
      <c r="FIB146"/>
      <c r="FIC146"/>
      <c r="FID146"/>
      <c r="FIE146"/>
      <c r="FIF146"/>
      <c r="FIG146"/>
      <c r="FIH146"/>
      <c r="FII146"/>
      <c r="FIJ146"/>
      <c r="FIK146"/>
      <c r="FIL146"/>
      <c r="FIM146"/>
      <c r="FIN146"/>
      <c r="FIO146"/>
      <c r="FIP146"/>
      <c r="FIQ146"/>
      <c r="FIR146"/>
      <c r="FIS146"/>
      <c r="FIT146"/>
      <c r="FIU146"/>
      <c r="FIV146"/>
      <c r="FIW146"/>
      <c r="FIX146"/>
      <c r="FIY146"/>
      <c r="FIZ146"/>
      <c r="FJA146"/>
      <c r="FJB146"/>
      <c r="FJC146"/>
      <c r="FJD146"/>
      <c r="FJE146"/>
      <c r="FJF146"/>
      <c r="FJG146"/>
      <c r="FJH146"/>
      <c r="FJI146"/>
      <c r="FJJ146"/>
      <c r="FJK146"/>
      <c r="FJL146"/>
      <c r="FJM146"/>
      <c r="FJN146"/>
      <c r="FJO146"/>
      <c r="FJP146"/>
      <c r="FJQ146"/>
      <c r="FJR146"/>
      <c r="FJS146"/>
      <c r="FJT146"/>
      <c r="FJU146"/>
      <c r="FJV146"/>
      <c r="FJW146"/>
      <c r="FJX146"/>
      <c r="FJY146"/>
      <c r="FJZ146"/>
      <c r="FKA146"/>
      <c r="FKB146"/>
      <c r="FKC146"/>
      <c r="FKD146"/>
      <c r="FKE146"/>
      <c r="FKF146"/>
      <c r="FKG146"/>
      <c r="FKH146"/>
      <c r="FKI146"/>
      <c r="FKJ146"/>
      <c r="FKK146"/>
      <c r="FKL146"/>
      <c r="FKM146"/>
      <c r="FKN146"/>
      <c r="FKO146"/>
      <c r="FKP146"/>
      <c r="FKQ146"/>
      <c r="FKR146"/>
      <c r="FKS146"/>
      <c r="FKT146"/>
      <c r="FKU146"/>
      <c r="FKV146"/>
      <c r="FKW146"/>
      <c r="FKX146"/>
      <c r="FKY146"/>
      <c r="FKZ146"/>
      <c r="FLA146"/>
      <c r="FLB146"/>
      <c r="FLC146"/>
      <c r="FLD146"/>
      <c r="FLE146"/>
      <c r="FLF146"/>
      <c r="FLG146"/>
      <c r="FLH146"/>
      <c r="FLI146"/>
      <c r="FLJ146"/>
      <c r="FLK146"/>
      <c r="FLL146"/>
      <c r="FLM146"/>
      <c r="FLN146"/>
      <c r="FLO146"/>
      <c r="FLP146"/>
      <c r="FLQ146"/>
      <c r="FLR146"/>
      <c r="FLS146"/>
      <c r="FLT146"/>
      <c r="FLU146"/>
      <c r="FLV146"/>
      <c r="FLW146"/>
      <c r="FLX146"/>
      <c r="FLY146"/>
      <c r="FLZ146"/>
      <c r="FMA146"/>
      <c r="FMB146"/>
      <c r="FMC146"/>
      <c r="FMD146"/>
      <c r="FME146"/>
      <c r="FMF146"/>
      <c r="FMG146"/>
      <c r="FMH146"/>
      <c r="FMI146"/>
      <c r="FMJ146"/>
      <c r="FMK146"/>
      <c r="FML146"/>
      <c r="FMM146"/>
      <c r="FMN146"/>
      <c r="FMO146"/>
      <c r="FMP146"/>
      <c r="FMQ146"/>
      <c r="FMR146"/>
      <c r="FMS146"/>
      <c r="FMT146"/>
      <c r="FMU146"/>
      <c r="FMV146"/>
      <c r="FMW146"/>
      <c r="FMX146"/>
      <c r="FMY146"/>
      <c r="FMZ146"/>
      <c r="FNA146"/>
      <c r="FNB146"/>
      <c r="FNC146"/>
      <c r="FND146"/>
      <c r="FNE146"/>
      <c r="FNF146"/>
      <c r="FNG146"/>
      <c r="FNH146"/>
      <c r="FNI146"/>
      <c r="FNJ146"/>
      <c r="FNK146"/>
      <c r="FNL146"/>
      <c r="FNM146"/>
      <c r="FNN146"/>
      <c r="FNO146"/>
      <c r="FNP146"/>
      <c r="FNQ146"/>
      <c r="FNR146"/>
      <c r="FNS146"/>
      <c r="FNT146"/>
      <c r="FNU146"/>
      <c r="FNV146"/>
      <c r="FNW146"/>
      <c r="FNX146"/>
      <c r="FNY146"/>
      <c r="FNZ146"/>
      <c r="FOA146"/>
      <c r="FOB146"/>
      <c r="FOC146"/>
      <c r="FOD146"/>
      <c r="FOE146"/>
      <c r="FOF146"/>
      <c r="FOG146"/>
      <c r="FOH146"/>
      <c r="FOI146"/>
      <c r="FOJ146"/>
      <c r="FOK146"/>
      <c r="FOL146"/>
      <c r="FOM146"/>
      <c r="FON146"/>
      <c r="FOO146"/>
      <c r="FOP146"/>
      <c r="FOQ146"/>
      <c r="FOR146"/>
      <c r="FOS146"/>
      <c r="FOT146"/>
      <c r="FOU146"/>
      <c r="FOV146"/>
      <c r="FOW146"/>
      <c r="FOX146"/>
      <c r="FOY146"/>
      <c r="FOZ146"/>
      <c r="FPA146"/>
      <c r="FPB146"/>
      <c r="FPC146"/>
      <c r="FPD146"/>
      <c r="FPE146"/>
      <c r="FPF146"/>
      <c r="FPG146"/>
      <c r="FPH146"/>
      <c r="FPI146"/>
      <c r="FPJ146"/>
      <c r="FPK146"/>
      <c r="FPL146"/>
      <c r="FPM146"/>
      <c r="FPN146"/>
      <c r="FPO146"/>
      <c r="FPP146"/>
      <c r="FPQ146"/>
      <c r="FPR146"/>
      <c r="FPS146"/>
      <c r="FPT146"/>
      <c r="FPU146"/>
      <c r="FPV146"/>
      <c r="FPW146"/>
      <c r="FPX146"/>
      <c r="FPY146"/>
      <c r="FPZ146"/>
      <c r="FQA146"/>
      <c r="FQB146"/>
      <c r="FQC146"/>
      <c r="FQD146"/>
      <c r="FQE146"/>
      <c r="FQF146"/>
      <c r="FQG146"/>
      <c r="FQH146"/>
      <c r="FQI146"/>
      <c r="FQJ146"/>
      <c r="FQK146"/>
      <c r="FQL146"/>
      <c r="FQM146"/>
      <c r="FQN146"/>
      <c r="FQO146"/>
      <c r="FQP146"/>
      <c r="FQQ146"/>
      <c r="FQR146"/>
      <c r="FQS146"/>
      <c r="FQT146"/>
      <c r="FQU146"/>
      <c r="FQV146"/>
      <c r="FQW146"/>
      <c r="FQX146"/>
      <c r="FQY146"/>
      <c r="FQZ146"/>
      <c r="FRA146"/>
      <c r="FRB146"/>
      <c r="FRC146"/>
      <c r="FRD146"/>
      <c r="FRE146"/>
      <c r="FRF146"/>
      <c r="FRG146"/>
      <c r="FRH146"/>
      <c r="FRI146"/>
      <c r="FRJ146"/>
      <c r="FRK146"/>
      <c r="FRL146"/>
      <c r="FRM146"/>
      <c r="FRN146"/>
      <c r="FRO146"/>
      <c r="FRP146"/>
      <c r="FRQ146"/>
      <c r="FRR146"/>
      <c r="FRS146"/>
      <c r="FRT146"/>
      <c r="FRU146"/>
      <c r="FRV146"/>
      <c r="FRW146"/>
      <c r="FRX146"/>
      <c r="FRY146"/>
      <c r="FRZ146"/>
      <c r="FSA146"/>
      <c r="FSB146"/>
      <c r="FSC146"/>
      <c r="FSD146"/>
      <c r="FSE146"/>
      <c r="FSF146"/>
      <c r="FSG146"/>
      <c r="FSH146"/>
      <c r="FSI146"/>
      <c r="FSJ146"/>
      <c r="FSK146"/>
      <c r="FSL146"/>
      <c r="FSM146"/>
      <c r="FSN146"/>
      <c r="FSO146"/>
      <c r="FSP146"/>
      <c r="FSQ146"/>
      <c r="FSR146"/>
      <c r="FSS146"/>
      <c r="FST146"/>
      <c r="FSU146"/>
      <c r="FSV146"/>
      <c r="FSW146"/>
      <c r="FSX146"/>
      <c r="FSY146"/>
      <c r="FSZ146"/>
      <c r="FTA146"/>
      <c r="FTB146"/>
      <c r="FTC146"/>
      <c r="FTD146"/>
      <c r="FTE146"/>
      <c r="FTF146"/>
      <c r="FTG146"/>
      <c r="FTH146"/>
      <c r="FTI146"/>
      <c r="FTJ146"/>
      <c r="FTK146"/>
      <c r="FTL146"/>
      <c r="FTM146"/>
      <c r="FTN146"/>
      <c r="FTO146"/>
      <c r="FTP146"/>
      <c r="FTQ146"/>
      <c r="FTR146"/>
      <c r="FTS146"/>
      <c r="FTT146"/>
      <c r="FTU146"/>
      <c r="FTV146"/>
      <c r="FTW146"/>
      <c r="FTX146"/>
      <c r="FTY146"/>
      <c r="FTZ146"/>
      <c r="FUA146"/>
      <c r="FUB146"/>
      <c r="FUC146"/>
      <c r="FUD146"/>
      <c r="FUE146"/>
      <c r="FUF146"/>
      <c r="FUG146"/>
      <c r="FUH146"/>
      <c r="FUI146"/>
      <c r="FUJ146"/>
      <c r="FUK146"/>
      <c r="FUL146"/>
      <c r="FUM146"/>
      <c r="FUN146"/>
      <c r="FUO146"/>
      <c r="FUP146"/>
      <c r="FUQ146"/>
      <c r="FUR146"/>
      <c r="FUS146"/>
      <c r="FUT146"/>
      <c r="FUU146"/>
      <c r="FUV146"/>
      <c r="FUW146"/>
      <c r="FUX146"/>
      <c r="FUY146"/>
      <c r="FUZ146"/>
      <c r="FVA146"/>
      <c r="FVB146"/>
      <c r="FVC146"/>
      <c r="FVD146"/>
      <c r="FVE146"/>
      <c r="FVF146"/>
      <c r="FVG146"/>
      <c r="FVH146"/>
      <c r="FVI146"/>
      <c r="FVJ146"/>
      <c r="FVK146"/>
      <c r="FVL146"/>
      <c r="FVM146"/>
      <c r="FVN146"/>
      <c r="FVO146"/>
      <c r="FVP146"/>
      <c r="FVQ146"/>
      <c r="FVR146"/>
      <c r="FVS146"/>
      <c r="FVT146"/>
      <c r="FVU146"/>
      <c r="FVV146"/>
      <c r="FVW146"/>
      <c r="FVX146"/>
      <c r="FVY146"/>
      <c r="FVZ146"/>
      <c r="FWA146"/>
      <c r="FWB146"/>
      <c r="FWC146"/>
      <c r="FWD146"/>
      <c r="FWE146"/>
      <c r="FWF146"/>
      <c r="FWG146"/>
      <c r="FWH146"/>
      <c r="FWI146"/>
      <c r="FWJ146"/>
      <c r="FWK146"/>
      <c r="FWL146"/>
      <c r="FWM146"/>
      <c r="FWN146"/>
      <c r="FWO146"/>
      <c r="FWP146"/>
      <c r="FWQ146"/>
      <c r="FWR146"/>
      <c r="FWS146"/>
      <c r="FWT146"/>
      <c r="FWU146"/>
      <c r="FWV146"/>
      <c r="FWW146"/>
      <c r="FWX146"/>
      <c r="FWY146"/>
      <c r="FWZ146"/>
      <c r="FXA146"/>
      <c r="FXB146"/>
      <c r="FXC146"/>
      <c r="FXD146"/>
      <c r="FXE146"/>
      <c r="FXF146"/>
      <c r="FXG146"/>
      <c r="FXH146"/>
      <c r="FXI146"/>
      <c r="FXJ146"/>
      <c r="FXK146"/>
      <c r="FXL146"/>
      <c r="FXM146"/>
      <c r="FXN146"/>
      <c r="FXO146"/>
      <c r="FXP146"/>
      <c r="FXQ146"/>
      <c r="FXR146"/>
      <c r="FXS146"/>
      <c r="FXT146"/>
      <c r="FXU146"/>
      <c r="FXV146"/>
      <c r="FXW146"/>
      <c r="FXX146"/>
      <c r="FXY146"/>
      <c r="FXZ146"/>
      <c r="FYA146"/>
      <c r="FYB146"/>
      <c r="FYC146"/>
      <c r="FYD146"/>
      <c r="FYE146"/>
      <c r="FYF146"/>
      <c r="FYG146"/>
      <c r="FYH146"/>
      <c r="FYI146"/>
      <c r="FYJ146"/>
      <c r="FYK146"/>
      <c r="FYL146"/>
      <c r="FYM146"/>
      <c r="FYN146"/>
      <c r="FYO146"/>
      <c r="FYP146"/>
      <c r="FYQ146"/>
      <c r="FYR146"/>
      <c r="FYS146"/>
      <c r="FYT146"/>
      <c r="FYU146"/>
      <c r="FYV146"/>
      <c r="FYW146"/>
      <c r="FYX146"/>
      <c r="FYY146"/>
      <c r="FYZ146"/>
      <c r="FZA146"/>
      <c r="FZB146"/>
      <c r="FZC146"/>
      <c r="FZD146"/>
      <c r="FZE146"/>
      <c r="FZF146"/>
      <c r="FZG146"/>
      <c r="FZH146"/>
      <c r="FZI146"/>
      <c r="FZJ146"/>
      <c r="FZK146"/>
      <c r="FZL146"/>
      <c r="FZM146"/>
      <c r="FZN146"/>
      <c r="FZO146"/>
      <c r="FZP146"/>
      <c r="FZQ146"/>
      <c r="FZR146"/>
      <c r="FZS146"/>
      <c r="FZT146"/>
      <c r="FZU146"/>
      <c r="FZV146"/>
      <c r="FZW146"/>
      <c r="FZX146"/>
      <c r="FZY146"/>
      <c r="FZZ146"/>
      <c r="GAA146"/>
      <c r="GAB146"/>
      <c r="GAC146"/>
      <c r="GAD146"/>
      <c r="GAE146"/>
      <c r="GAF146"/>
      <c r="GAG146"/>
      <c r="GAH146"/>
      <c r="GAI146"/>
      <c r="GAJ146"/>
      <c r="GAK146"/>
      <c r="GAL146"/>
      <c r="GAM146"/>
      <c r="GAN146"/>
      <c r="GAO146"/>
      <c r="GAP146"/>
      <c r="GAQ146"/>
      <c r="GAR146"/>
      <c r="GAS146"/>
      <c r="GAT146"/>
      <c r="GAU146"/>
      <c r="GAV146"/>
      <c r="GAW146"/>
      <c r="GAX146"/>
      <c r="GAY146"/>
      <c r="GAZ146"/>
      <c r="GBA146"/>
      <c r="GBB146"/>
      <c r="GBC146"/>
      <c r="GBD146"/>
      <c r="GBE146"/>
      <c r="GBF146"/>
      <c r="GBG146"/>
      <c r="GBH146"/>
      <c r="GBI146"/>
      <c r="GBJ146"/>
      <c r="GBK146"/>
      <c r="GBL146"/>
      <c r="GBM146"/>
      <c r="GBN146"/>
      <c r="GBO146"/>
      <c r="GBP146"/>
      <c r="GBQ146"/>
      <c r="GBR146"/>
      <c r="GBS146"/>
      <c r="GBT146"/>
      <c r="GBU146"/>
      <c r="GBV146"/>
      <c r="GBW146"/>
      <c r="GBX146"/>
      <c r="GBY146"/>
      <c r="GBZ146"/>
      <c r="GCA146"/>
      <c r="GCB146"/>
      <c r="GCC146"/>
      <c r="GCD146"/>
      <c r="GCE146"/>
      <c r="GCF146"/>
      <c r="GCG146"/>
      <c r="GCH146"/>
      <c r="GCI146"/>
      <c r="GCJ146"/>
      <c r="GCK146"/>
      <c r="GCL146"/>
      <c r="GCM146"/>
      <c r="GCN146"/>
      <c r="GCO146"/>
      <c r="GCP146"/>
      <c r="GCQ146"/>
      <c r="GCR146"/>
      <c r="GCS146"/>
      <c r="GCT146"/>
      <c r="GCU146"/>
      <c r="GCV146"/>
      <c r="GCW146"/>
      <c r="GCX146"/>
      <c r="GCY146"/>
      <c r="GCZ146"/>
      <c r="GDA146"/>
      <c r="GDB146"/>
      <c r="GDC146"/>
      <c r="GDD146"/>
      <c r="GDE146"/>
      <c r="GDF146"/>
      <c r="GDG146"/>
      <c r="GDH146"/>
      <c r="GDI146"/>
      <c r="GDJ146"/>
      <c r="GDK146"/>
      <c r="GDL146"/>
      <c r="GDM146"/>
      <c r="GDN146"/>
      <c r="GDO146"/>
      <c r="GDP146"/>
      <c r="GDQ146"/>
      <c r="GDR146"/>
      <c r="GDS146"/>
      <c r="GDT146"/>
      <c r="GDU146"/>
      <c r="GDV146"/>
      <c r="GDW146"/>
      <c r="GDX146"/>
      <c r="GDY146"/>
      <c r="GDZ146"/>
      <c r="GEA146"/>
      <c r="GEB146"/>
      <c r="GEC146"/>
      <c r="GED146"/>
      <c r="GEE146"/>
      <c r="GEF146"/>
      <c r="GEG146"/>
      <c r="GEH146"/>
      <c r="GEI146"/>
      <c r="GEJ146"/>
      <c r="GEK146"/>
      <c r="GEL146"/>
      <c r="GEM146"/>
      <c r="GEN146"/>
      <c r="GEO146"/>
      <c r="GEP146"/>
      <c r="GEQ146"/>
      <c r="GER146"/>
      <c r="GES146"/>
      <c r="GET146"/>
      <c r="GEU146"/>
      <c r="GEV146"/>
      <c r="GEW146"/>
      <c r="GEX146"/>
      <c r="GEY146"/>
      <c r="GEZ146"/>
      <c r="GFA146"/>
      <c r="GFB146"/>
      <c r="GFC146"/>
      <c r="GFD146"/>
      <c r="GFE146"/>
      <c r="GFF146"/>
      <c r="GFG146"/>
      <c r="GFH146"/>
      <c r="GFI146"/>
      <c r="GFJ146"/>
      <c r="GFK146"/>
      <c r="GFL146"/>
      <c r="GFM146"/>
      <c r="GFN146"/>
      <c r="GFO146"/>
      <c r="GFP146"/>
      <c r="GFQ146"/>
      <c r="GFR146"/>
      <c r="GFS146"/>
      <c r="GFT146"/>
      <c r="GFU146"/>
      <c r="GFV146"/>
      <c r="GFW146"/>
      <c r="GFX146"/>
      <c r="GFY146"/>
      <c r="GFZ146"/>
      <c r="GGA146"/>
      <c r="GGB146"/>
      <c r="GGC146"/>
      <c r="GGD146"/>
      <c r="GGE146"/>
      <c r="GGF146"/>
      <c r="GGG146"/>
      <c r="GGH146"/>
      <c r="GGI146"/>
      <c r="GGJ146"/>
      <c r="GGK146"/>
      <c r="GGL146"/>
      <c r="GGM146"/>
      <c r="GGN146"/>
      <c r="GGO146"/>
      <c r="GGP146"/>
      <c r="GGQ146"/>
      <c r="GGR146"/>
      <c r="GGS146"/>
      <c r="GGT146"/>
      <c r="GGU146"/>
      <c r="GGV146"/>
      <c r="GGW146"/>
      <c r="GGX146"/>
      <c r="GGY146"/>
      <c r="GGZ146"/>
      <c r="GHA146"/>
      <c r="GHB146"/>
      <c r="GHC146"/>
      <c r="GHD146"/>
      <c r="GHE146"/>
      <c r="GHF146"/>
      <c r="GHG146"/>
      <c r="GHH146"/>
      <c r="GHI146"/>
      <c r="GHJ146"/>
      <c r="GHK146"/>
      <c r="GHL146"/>
      <c r="GHM146"/>
      <c r="GHN146"/>
      <c r="GHO146"/>
      <c r="GHP146"/>
      <c r="GHQ146"/>
      <c r="GHR146"/>
      <c r="GHS146"/>
      <c r="GHT146"/>
      <c r="GHU146"/>
      <c r="GHV146"/>
      <c r="GHW146"/>
      <c r="GHX146"/>
      <c r="GHY146"/>
      <c r="GHZ146"/>
      <c r="GIA146"/>
      <c r="GIB146"/>
      <c r="GIC146"/>
      <c r="GID146"/>
      <c r="GIE146"/>
      <c r="GIF146"/>
      <c r="GIG146"/>
      <c r="GIH146"/>
      <c r="GII146"/>
      <c r="GIJ146"/>
      <c r="GIK146"/>
      <c r="GIL146"/>
      <c r="GIM146"/>
      <c r="GIN146"/>
      <c r="GIO146"/>
      <c r="GIP146"/>
      <c r="GIQ146"/>
      <c r="GIR146"/>
      <c r="GIS146"/>
      <c r="GIT146"/>
      <c r="GIU146"/>
      <c r="GIV146"/>
      <c r="GIW146"/>
      <c r="GIX146"/>
      <c r="GIY146"/>
      <c r="GIZ146"/>
      <c r="GJA146"/>
      <c r="GJB146"/>
      <c r="GJC146"/>
      <c r="GJD146"/>
      <c r="GJE146"/>
      <c r="GJF146"/>
      <c r="GJG146"/>
      <c r="GJH146"/>
      <c r="GJI146"/>
      <c r="GJJ146"/>
      <c r="GJK146"/>
      <c r="GJL146"/>
      <c r="GJM146"/>
      <c r="GJN146"/>
      <c r="GJO146"/>
      <c r="GJP146"/>
      <c r="GJQ146"/>
      <c r="GJR146"/>
      <c r="GJS146"/>
      <c r="GJT146"/>
      <c r="GJU146"/>
      <c r="GJV146"/>
      <c r="GJW146"/>
      <c r="GJX146"/>
      <c r="GJY146"/>
      <c r="GJZ146"/>
      <c r="GKA146"/>
      <c r="GKB146"/>
      <c r="GKC146"/>
      <c r="GKD146"/>
      <c r="GKE146"/>
      <c r="GKF146"/>
      <c r="GKG146"/>
      <c r="GKH146"/>
      <c r="GKI146"/>
      <c r="GKJ146"/>
      <c r="GKK146"/>
      <c r="GKL146"/>
      <c r="GKM146"/>
      <c r="GKN146"/>
      <c r="GKO146"/>
      <c r="GKP146"/>
      <c r="GKQ146"/>
      <c r="GKR146"/>
      <c r="GKS146"/>
      <c r="GKT146"/>
      <c r="GKU146"/>
      <c r="GKV146"/>
      <c r="GKW146"/>
      <c r="GKX146"/>
      <c r="GKY146"/>
      <c r="GKZ146"/>
      <c r="GLA146"/>
      <c r="GLB146"/>
      <c r="GLC146"/>
      <c r="GLD146"/>
      <c r="GLE146"/>
      <c r="GLF146"/>
      <c r="GLG146"/>
      <c r="GLH146"/>
      <c r="GLI146"/>
      <c r="GLJ146"/>
      <c r="GLK146"/>
      <c r="GLL146"/>
      <c r="GLM146"/>
      <c r="GLN146"/>
      <c r="GLO146"/>
      <c r="GLP146"/>
      <c r="GLQ146"/>
      <c r="GLR146"/>
      <c r="GLS146"/>
      <c r="GLT146"/>
      <c r="GLU146"/>
      <c r="GLV146"/>
      <c r="GLW146"/>
      <c r="GLX146"/>
      <c r="GLY146"/>
      <c r="GLZ146"/>
      <c r="GMA146"/>
      <c r="GMB146"/>
      <c r="GMC146"/>
      <c r="GMD146"/>
      <c r="GME146"/>
      <c r="GMF146"/>
      <c r="GMG146"/>
      <c r="GMH146"/>
      <c r="GMI146"/>
      <c r="GMJ146"/>
      <c r="GMK146"/>
      <c r="GML146"/>
      <c r="GMM146"/>
      <c r="GMN146"/>
      <c r="GMO146"/>
      <c r="GMP146"/>
      <c r="GMQ146"/>
      <c r="GMR146"/>
      <c r="GMS146"/>
      <c r="GMT146"/>
      <c r="GMU146"/>
      <c r="GMV146"/>
      <c r="GMW146"/>
      <c r="GMX146"/>
      <c r="GMY146"/>
      <c r="GMZ146"/>
      <c r="GNA146"/>
      <c r="GNB146"/>
      <c r="GNC146"/>
      <c r="GND146"/>
      <c r="GNE146"/>
      <c r="GNF146"/>
      <c r="GNG146"/>
      <c r="GNH146"/>
      <c r="GNI146"/>
      <c r="GNJ146"/>
      <c r="GNK146"/>
      <c r="GNL146"/>
      <c r="GNM146"/>
      <c r="GNN146"/>
      <c r="GNO146"/>
      <c r="GNP146"/>
      <c r="GNQ146"/>
      <c r="GNR146"/>
      <c r="GNS146"/>
      <c r="GNT146"/>
      <c r="GNU146"/>
      <c r="GNV146"/>
      <c r="GNW146"/>
      <c r="GNX146"/>
      <c r="GNY146"/>
      <c r="GNZ146"/>
      <c r="GOA146"/>
      <c r="GOB146"/>
      <c r="GOC146"/>
      <c r="GOD146"/>
      <c r="GOE146"/>
      <c r="GOF146"/>
      <c r="GOG146"/>
      <c r="GOH146"/>
      <c r="GOI146"/>
      <c r="GOJ146"/>
      <c r="GOK146"/>
      <c r="GOL146"/>
      <c r="GOM146"/>
      <c r="GON146"/>
      <c r="GOO146"/>
      <c r="GOP146"/>
      <c r="GOQ146"/>
      <c r="GOR146"/>
      <c r="GOS146"/>
      <c r="GOT146"/>
      <c r="GOU146"/>
      <c r="GOV146"/>
      <c r="GOW146"/>
      <c r="GOX146"/>
      <c r="GOY146"/>
      <c r="GOZ146"/>
      <c r="GPA146"/>
      <c r="GPB146"/>
      <c r="GPC146"/>
      <c r="GPD146"/>
      <c r="GPE146"/>
      <c r="GPF146"/>
      <c r="GPG146"/>
      <c r="GPH146"/>
      <c r="GPI146"/>
      <c r="GPJ146"/>
      <c r="GPK146"/>
      <c r="GPL146"/>
      <c r="GPM146"/>
      <c r="GPN146"/>
      <c r="GPO146"/>
      <c r="GPP146"/>
      <c r="GPQ146"/>
      <c r="GPR146"/>
      <c r="GPS146"/>
      <c r="GPT146"/>
      <c r="GPU146"/>
      <c r="GPV146"/>
      <c r="GPW146"/>
      <c r="GPX146"/>
      <c r="GPY146"/>
      <c r="GPZ146"/>
      <c r="GQA146"/>
      <c r="GQB146"/>
      <c r="GQC146"/>
      <c r="GQD146"/>
      <c r="GQE146"/>
      <c r="GQF146"/>
      <c r="GQG146"/>
      <c r="GQH146"/>
      <c r="GQI146"/>
      <c r="GQJ146"/>
      <c r="GQK146"/>
      <c r="GQL146"/>
      <c r="GQM146"/>
      <c r="GQN146"/>
      <c r="GQO146"/>
      <c r="GQP146"/>
      <c r="GQQ146"/>
      <c r="GQR146"/>
      <c r="GQS146"/>
      <c r="GQT146"/>
      <c r="GQU146"/>
      <c r="GQV146"/>
      <c r="GQW146"/>
      <c r="GQX146"/>
      <c r="GQY146"/>
      <c r="GQZ146"/>
      <c r="GRA146"/>
      <c r="GRB146"/>
      <c r="GRC146"/>
      <c r="GRD146"/>
      <c r="GRE146"/>
      <c r="GRF146"/>
      <c r="GRG146"/>
      <c r="GRH146"/>
      <c r="GRI146"/>
      <c r="GRJ146"/>
      <c r="GRK146"/>
      <c r="GRL146"/>
      <c r="GRM146"/>
      <c r="GRN146"/>
      <c r="GRO146"/>
      <c r="GRP146"/>
      <c r="GRQ146"/>
      <c r="GRR146"/>
      <c r="GRS146"/>
      <c r="GRT146"/>
      <c r="GRU146"/>
      <c r="GRV146"/>
      <c r="GRW146"/>
      <c r="GRX146"/>
      <c r="GRY146"/>
      <c r="GRZ146"/>
      <c r="GSA146"/>
      <c r="GSB146"/>
      <c r="GSC146"/>
      <c r="GSD146"/>
      <c r="GSE146"/>
      <c r="GSF146"/>
      <c r="GSG146"/>
      <c r="GSH146"/>
      <c r="GSI146"/>
      <c r="GSJ146"/>
      <c r="GSK146"/>
      <c r="GSL146"/>
      <c r="GSM146"/>
      <c r="GSN146"/>
      <c r="GSO146"/>
      <c r="GSP146"/>
      <c r="GSQ146"/>
      <c r="GSR146"/>
      <c r="GSS146"/>
      <c r="GST146"/>
      <c r="GSU146"/>
      <c r="GSV146"/>
      <c r="GSW146"/>
      <c r="GSX146"/>
      <c r="GSY146"/>
      <c r="GSZ146"/>
      <c r="GTA146"/>
      <c r="GTB146"/>
      <c r="GTC146"/>
      <c r="GTD146"/>
      <c r="GTE146"/>
      <c r="GTF146"/>
      <c r="GTG146"/>
      <c r="GTH146"/>
      <c r="GTI146"/>
      <c r="GTJ146"/>
      <c r="GTK146"/>
      <c r="GTL146"/>
      <c r="GTM146"/>
      <c r="GTN146"/>
      <c r="GTO146"/>
      <c r="GTP146"/>
      <c r="GTQ146"/>
      <c r="GTR146"/>
      <c r="GTS146"/>
      <c r="GTT146"/>
      <c r="GTU146"/>
      <c r="GTV146"/>
      <c r="GTW146"/>
      <c r="GTX146"/>
      <c r="GTY146"/>
      <c r="GTZ146"/>
      <c r="GUA146"/>
      <c r="GUB146"/>
      <c r="GUC146"/>
      <c r="GUD146"/>
      <c r="GUE146"/>
      <c r="GUF146"/>
      <c r="GUG146"/>
      <c r="GUH146"/>
      <c r="GUI146"/>
      <c r="GUJ146"/>
      <c r="GUK146"/>
      <c r="GUL146"/>
      <c r="GUM146"/>
      <c r="GUN146"/>
      <c r="GUO146"/>
      <c r="GUP146"/>
      <c r="GUQ146"/>
      <c r="GUR146"/>
      <c r="GUS146"/>
      <c r="GUT146"/>
      <c r="GUU146"/>
      <c r="GUV146"/>
      <c r="GUW146"/>
      <c r="GUX146"/>
      <c r="GUY146"/>
      <c r="GUZ146"/>
      <c r="GVA146"/>
      <c r="GVB146"/>
      <c r="GVC146"/>
      <c r="GVD146"/>
      <c r="GVE146"/>
      <c r="GVF146"/>
      <c r="GVG146"/>
      <c r="GVH146"/>
      <c r="GVI146"/>
      <c r="GVJ146"/>
      <c r="GVK146"/>
      <c r="GVL146"/>
      <c r="GVM146"/>
      <c r="GVN146"/>
      <c r="GVO146"/>
      <c r="GVP146"/>
      <c r="GVQ146"/>
      <c r="GVR146"/>
      <c r="GVS146"/>
      <c r="GVT146"/>
      <c r="GVU146"/>
      <c r="GVV146"/>
      <c r="GVW146"/>
      <c r="GVX146"/>
      <c r="GVY146"/>
      <c r="GVZ146"/>
      <c r="GWA146"/>
      <c r="GWB146"/>
      <c r="GWC146"/>
      <c r="GWD146"/>
      <c r="GWE146"/>
      <c r="GWF146"/>
      <c r="GWG146"/>
      <c r="GWH146"/>
      <c r="GWI146"/>
      <c r="GWJ146"/>
      <c r="GWK146"/>
      <c r="GWL146"/>
      <c r="GWM146"/>
      <c r="GWN146"/>
      <c r="GWO146"/>
      <c r="GWP146"/>
      <c r="GWQ146"/>
      <c r="GWR146"/>
      <c r="GWS146"/>
      <c r="GWT146"/>
      <c r="GWU146"/>
      <c r="GWV146"/>
      <c r="GWW146"/>
      <c r="GWX146"/>
      <c r="GWY146"/>
      <c r="GWZ146"/>
      <c r="GXA146"/>
      <c r="GXB146"/>
      <c r="GXC146"/>
      <c r="GXD146"/>
      <c r="GXE146"/>
      <c r="GXF146"/>
      <c r="GXG146"/>
      <c r="GXH146"/>
      <c r="GXI146"/>
      <c r="GXJ146"/>
      <c r="GXK146"/>
      <c r="GXL146"/>
      <c r="GXM146"/>
      <c r="GXN146"/>
      <c r="GXO146"/>
      <c r="GXP146"/>
      <c r="GXQ146"/>
      <c r="GXR146"/>
      <c r="GXS146"/>
      <c r="GXT146"/>
      <c r="GXU146"/>
      <c r="GXV146"/>
      <c r="GXW146"/>
      <c r="GXX146"/>
      <c r="GXY146"/>
      <c r="GXZ146"/>
      <c r="GYA146"/>
      <c r="GYB146"/>
      <c r="GYC146"/>
      <c r="GYD146"/>
      <c r="GYE146"/>
      <c r="GYF146"/>
      <c r="GYG146"/>
      <c r="GYH146"/>
      <c r="GYI146"/>
      <c r="GYJ146"/>
      <c r="GYK146"/>
      <c r="GYL146"/>
      <c r="GYM146"/>
      <c r="GYN146"/>
      <c r="GYO146"/>
      <c r="GYP146"/>
      <c r="GYQ146"/>
      <c r="GYR146"/>
      <c r="GYS146"/>
      <c r="GYT146"/>
      <c r="GYU146"/>
      <c r="GYV146"/>
      <c r="GYW146"/>
      <c r="GYX146"/>
      <c r="GYY146"/>
      <c r="GYZ146"/>
      <c r="GZA146"/>
      <c r="GZB146"/>
      <c r="GZC146"/>
      <c r="GZD146"/>
      <c r="GZE146"/>
      <c r="GZF146"/>
      <c r="GZG146"/>
      <c r="GZH146"/>
      <c r="GZI146"/>
      <c r="GZJ146"/>
      <c r="GZK146"/>
      <c r="GZL146"/>
      <c r="GZM146"/>
      <c r="GZN146"/>
      <c r="GZO146"/>
      <c r="GZP146"/>
      <c r="GZQ146"/>
      <c r="GZR146"/>
      <c r="GZS146"/>
      <c r="GZT146"/>
      <c r="GZU146"/>
      <c r="GZV146"/>
      <c r="GZW146"/>
      <c r="GZX146"/>
      <c r="GZY146"/>
      <c r="GZZ146"/>
      <c r="HAA146"/>
      <c r="HAB146"/>
      <c r="HAC146"/>
      <c r="HAD146"/>
      <c r="HAE146"/>
      <c r="HAF146"/>
      <c r="HAG146"/>
      <c r="HAH146"/>
      <c r="HAI146"/>
      <c r="HAJ146"/>
      <c r="HAK146"/>
      <c r="HAL146"/>
      <c r="HAM146"/>
      <c r="HAN146"/>
      <c r="HAO146"/>
      <c r="HAP146"/>
      <c r="HAQ146"/>
      <c r="HAR146"/>
      <c r="HAS146"/>
      <c r="HAT146"/>
      <c r="HAU146"/>
      <c r="HAV146"/>
      <c r="HAW146"/>
      <c r="HAX146"/>
      <c r="HAY146"/>
      <c r="HAZ146"/>
      <c r="HBA146"/>
      <c r="HBB146"/>
      <c r="HBC146"/>
      <c r="HBD146"/>
      <c r="HBE146"/>
      <c r="HBF146"/>
      <c r="HBG146"/>
      <c r="HBH146"/>
      <c r="HBI146"/>
      <c r="HBJ146"/>
      <c r="HBK146"/>
      <c r="HBL146"/>
      <c r="HBM146"/>
      <c r="HBN146"/>
      <c r="HBO146"/>
      <c r="HBP146"/>
      <c r="HBQ146"/>
      <c r="HBR146"/>
      <c r="HBS146"/>
      <c r="HBT146"/>
      <c r="HBU146"/>
      <c r="HBV146"/>
      <c r="HBW146"/>
      <c r="HBX146"/>
      <c r="HBY146"/>
      <c r="HBZ146"/>
      <c r="HCA146"/>
      <c r="HCB146"/>
      <c r="HCC146"/>
      <c r="HCD146"/>
      <c r="HCE146"/>
      <c r="HCF146"/>
      <c r="HCG146"/>
      <c r="HCH146"/>
      <c r="HCI146"/>
      <c r="HCJ146"/>
      <c r="HCK146"/>
      <c r="HCL146"/>
      <c r="HCM146"/>
      <c r="HCN146"/>
      <c r="HCO146"/>
      <c r="HCP146"/>
      <c r="HCQ146"/>
      <c r="HCR146"/>
      <c r="HCS146"/>
      <c r="HCT146"/>
      <c r="HCU146"/>
      <c r="HCV146"/>
      <c r="HCW146"/>
      <c r="HCX146"/>
      <c r="HCY146"/>
      <c r="HCZ146"/>
      <c r="HDA146"/>
      <c r="HDB146"/>
      <c r="HDC146"/>
      <c r="HDD146"/>
      <c r="HDE146"/>
      <c r="HDF146"/>
      <c r="HDG146"/>
      <c r="HDH146"/>
      <c r="HDI146"/>
      <c r="HDJ146"/>
      <c r="HDK146"/>
      <c r="HDL146"/>
      <c r="HDM146"/>
      <c r="HDN146"/>
      <c r="HDO146"/>
      <c r="HDP146"/>
      <c r="HDQ146"/>
      <c r="HDR146"/>
      <c r="HDS146"/>
      <c r="HDT146"/>
      <c r="HDU146"/>
      <c r="HDV146"/>
      <c r="HDW146"/>
      <c r="HDX146"/>
      <c r="HDY146"/>
      <c r="HDZ146"/>
      <c r="HEA146"/>
      <c r="HEB146"/>
      <c r="HEC146"/>
      <c r="HED146"/>
      <c r="HEE146"/>
      <c r="HEF146"/>
      <c r="HEG146"/>
      <c r="HEH146"/>
      <c r="HEI146"/>
      <c r="HEJ146"/>
      <c r="HEK146"/>
      <c r="HEL146"/>
      <c r="HEM146"/>
      <c r="HEN146"/>
      <c r="HEO146"/>
      <c r="HEP146"/>
      <c r="HEQ146"/>
      <c r="HER146"/>
      <c r="HES146"/>
      <c r="HET146"/>
      <c r="HEU146"/>
      <c r="HEV146"/>
      <c r="HEW146"/>
      <c r="HEX146"/>
      <c r="HEY146"/>
      <c r="HEZ146"/>
      <c r="HFA146"/>
      <c r="HFB146"/>
      <c r="HFC146"/>
      <c r="HFD146"/>
      <c r="HFE146"/>
      <c r="HFF146"/>
      <c r="HFG146"/>
      <c r="HFH146"/>
      <c r="HFI146"/>
      <c r="HFJ146"/>
      <c r="HFK146"/>
      <c r="HFL146"/>
      <c r="HFM146"/>
      <c r="HFN146"/>
      <c r="HFO146"/>
      <c r="HFP146"/>
      <c r="HFQ146"/>
      <c r="HFR146"/>
      <c r="HFS146"/>
      <c r="HFT146"/>
      <c r="HFU146"/>
      <c r="HFV146"/>
      <c r="HFW146"/>
      <c r="HFX146"/>
      <c r="HFY146"/>
      <c r="HFZ146"/>
      <c r="HGA146"/>
      <c r="HGB146"/>
      <c r="HGC146"/>
      <c r="HGD146"/>
      <c r="HGE146"/>
      <c r="HGF146"/>
      <c r="HGG146"/>
      <c r="HGH146"/>
      <c r="HGI146"/>
      <c r="HGJ146"/>
      <c r="HGK146"/>
      <c r="HGL146"/>
      <c r="HGM146"/>
      <c r="HGN146"/>
      <c r="HGO146"/>
      <c r="HGP146"/>
      <c r="HGQ146"/>
      <c r="HGR146"/>
      <c r="HGS146"/>
      <c r="HGT146"/>
      <c r="HGU146"/>
      <c r="HGV146"/>
      <c r="HGW146"/>
      <c r="HGX146"/>
      <c r="HGY146"/>
      <c r="HGZ146"/>
      <c r="HHA146"/>
      <c r="HHB146"/>
      <c r="HHC146"/>
      <c r="HHD146"/>
      <c r="HHE146"/>
      <c r="HHF146"/>
      <c r="HHG146"/>
      <c r="HHH146"/>
      <c r="HHI146"/>
      <c r="HHJ146"/>
      <c r="HHK146"/>
      <c r="HHL146"/>
      <c r="HHM146"/>
      <c r="HHN146"/>
      <c r="HHO146"/>
      <c r="HHP146"/>
      <c r="HHQ146"/>
      <c r="HHR146"/>
      <c r="HHS146"/>
      <c r="HHT146"/>
      <c r="HHU146"/>
      <c r="HHV146"/>
      <c r="HHW146"/>
      <c r="HHX146"/>
      <c r="HHY146"/>
      <c r="HHZ146"/>
      <c r="HIA146"/>
      <c r="HIB146"/>
      <c r="HIC146"/>
      <c r="HID146"/>
      <c r="HIE146"/>
      <c r="HIF146"/>
      <c r="HIG146"/>
      <c r="HIH146"/>
      <c r="HII146"/>
      <c r="HIJ146"/>
      <c r="HIK146"/>
      <c r="HIL146"/>
      <c r="HIM146"/>
      <c r="HIN146"/>
      <c r="HIO146"/>
      <c r="HIP146"/>
      <c r="HIQ146"/>
      <c r="HIR146"/>
      <c r="HIS146"/>
      <c r="HIT146"/>
      <c r="HIU146"/>
      <c r="HIV146"/>
      <c r="HIW146"/>
      <c r="HIX146"/>
      <c r="HIY146"/>
      <c r="HIZ146"/>
      <c r="HJA146"/>
      <c r="HJB146"/>
      <c r="HJC146"/>
      <c r="HJD146"/>
      <c r="HJE146"/>
      <c r="HJF146"/>
      <c r="HJG146"/>
      <c r="HJH146"/>
      <c r="HJI146"/>
      <c r="HJJ146"/>
      <c r="HJK146"/>
      <c r="HJL146"/>
      <c r="HJM146"/>
      <c r="HJN146"/>
      <c r="HJO146"/>
      <c r="HJP146"/>
      <c r="HJQ146"/>
      <c r="HJR146"/>
      <c r="HJS146"/>
      <c r="HJT146"/>
      <c r="HJU146"/>
      <c r="HJV146"/>
      <c r="HJW146"/>
      <c r="HJX146"/>
      <c r="HJY146"/>
      <c r="HJZ146"/>
      <c r="HKA146"/>
      <c r="HKB146"/>
      <c r="HKC146"/>
      <c r="HKD146"/>
      <c r="HKE146"/>
      <c r="HKF146"/>
      <c r="HKG146"/>
      <c r="HKH146"/>
      <c r="HKI146"/>
      <c r="HKJ146"/>
      <c r="HKK146"/>
      <c r="HKL146"/>
      <c r="HKM146"/>
      <c r="HKN146"/>
      <c r="HKO146"/>
      <c r="HKP146"/>
      <c r="HKQ146"/>
      <c r="HKR146"/>
      <c r="HKS146"/>
      <c r="HKT146"/>
      <c r="HKU146"/>
      <c r="HKV146"/>
      <c r="HKW146"/>
      <c r="HKX146"/>
      <c r="HKY146"/>
      <c r="HKZ146"/>
      <c r="HLA146"/>
      <c r="HLB146"/>
      <c r="HLC146"/>
      <c r="HLD146"/>
      <c r="HLE146"/>
      <c r="HLF146"/>
      <c r="HLG146"/>
      <c r="HLH146"/>
      <c r="HLI146"/>
      <c r="HLJ146"/>
      <c r="HLK146"/>
      <c r="HLL146"/>
      <c r="HLM146"/>
      <c r="HLN146"/>
      <c r="HLO146"/>
      <c r="HLP146"/>
      <c r="HLQ146"/>
      <c r="HLR146"/>
      <c r="HLS146"/>
      <c r="HLT146"/>
      <c r="HLU146"/>
      <c r="HLV146"/>
      <c r="HLW146"/>
      <c r="HLX146"/>
      <c r="HLY146"/>
      <c r="HLZ146"/>
      <c r="HMA146"/>
      <c r="HMB146"/>
      <c r="HMC146"/>
      <c r="HMD146"/>
      <c r="HME146"/>
      <c r="HMF146"/>
      <c r="HMG146"/>
      <c r="HMH146"/>
      <c r="HMI146"/>
      <c r="HMJ146"/>
      <c r="HMK146"/>
      <c r="HML146"/>
      <c r="HMM146"/>
      <c r="HMN146"/>
      <c r="HMO146"/>
      <c r="HMP146"/>
      <c r="HMQ146"/>
      <c r="HMR146"/>
      <c r="HMS146"/>
      <c r="HMT146"/>
      <c r="HMU146"/>
      <c r="HMV146"/>
      <c r="HMW146"/>
      <c r="HMX146"/>
      <c r="HMY146"/>
      <c r="HMZ146"/>
      <c r="HNA146"/>
      <c r="HNB146"/>
      <c r="HNC146"/>
      <c r="HND146"/>
      <c r="HNE146"/>
      <c r="HNF146"/>
      <c r="HNG146"/>
      <c r="HNH146"/>
      <c r="HNI146"/>
      <c r="HNJ146"/>
      <c r="HNK146"/>
      <c r="HNL146"/>
      <c r="HNM146"/>
      <c r="HNN146"/>
      <c r="HNO146"/>
      <c r="HNP146"/>
      <c r="HNQ146"/>
      <c r="HNR146"/>
      <c r="HNS146"/>
      <c r="HNT146"/>
      <c r="HNU146"/>
      <c r="HNV146"/>
      <c r="HNW146"/>
      <c r="HNX146"/>
      <c r="HNY146"/>
      <c r="HNZ146"/>
      <c r="HOA146"/>
      <c r="HOB146"/>
      <c r="HOC146"/>
      <c r="HOD146"/>
      <c r="HOE146"/>
      <c r="HOF146"/>
      <c r="HOG146"/>
      <c r="HOH146"/>
      <c r="HOI146"/>
      <c r="HOJ146"/>
      <c r="HOK146"/>
      <c r="HOL146"/>
      <c r="HOM146"/>
      <c r="HON146"/>
      <c r="HOO146"/>
      <c r="HOP146"/>
      <c r="HOQ146"/>
      <c r="HOR146"/>
      <c r="HOS146"/>
      <c r="HOT146"/>
      <c r="HOU146"/>
      <c r="HOV146"/>
      <c r="HOW146"/>
      <c r="HOX146"/>
      <c r="HOY146"/>
      <c r="HOZ146"/>
      <c r="HPA146"/>
      <c r="HPB146"/>
      <c r="HPC146"/>
      <c r="HPD146"/>
      <c r="HPE146"/>
      <c r="HPF146"/>
      <c r="HPG146"/>
      <c r="HPH146"/>
      <c r="HPI146"/>
      <c r="HPJ146"/>
      <c r="HPK146"/>
      <c r="HPL146"/>
      <c r="HPM146"/>
      <c r="HPN146"/>
      <c r="HPO146"/>
      <c r="HPP146"/>
      <c r="HPQ146"/>
      <c r="HPR146"/>
      <c r="HPS146"/>
      <c r="HPT146"/>
      <c r="HPU146"/>
      <c r="HPV146"/>
      <c r="HPW146"/>
      <c r="HPX146"/>
      <c r="HPY146"/>
      <c r="HPZ146"/>
      <c r="HQA146"/>
      <c r="HQB146"/>
      <c r="HQC146"/>
      <c r="HQD146"/>
      <c r="HQE146"/>
      <c r="HQF146"/>
      <c r="HQG146"/>
      <c r="HQH146"/>
      <c r="HQI146"/>
      <c r="HQJ146"/>
      <c r="HQK146"/>
      <c r="HQL146"/>
      <c r="HQM146"/>
      <c r="HQN146"/>
      <c r="HQO146"/>
      <c r="HQP146"/>
      <c r="HQQ146"/>
      <c r="HQR146"/>
      <c r="HQS146"/>
      <c r="HQT146"/>
      <c r="HQU146"/>
      <c r="HQV146"/>
      <c r="HQW146"/>
      <c r="HQX146"/>
      <c r="HQY146"/>
      <c r="HQZ146"/>
      <c r="HRA146"/>
      <c r="HRB146"/>
      <c r="HRC146"/>
      <c r="HRD146"/>
      <c r="HRE146"/>
      <c r="HRF146"/>
      <c r="HRG146"/>
      <c r="HRH146"/>
      <c r="HRI146"/>
      <c r="HRJ146"/>
      <c r="HRK146"/>
      <c r="HRL146"/>
      <c r="HRM146"/>
      <c r="HRN146"/>
      <c r="HRO146"/>
      <c r="HRP146"/>
      <c r="HRQ146"/>
      <c r="HRR146"/>
      <c r="HRS146"/>
      <c r="HRT146"/>
      <c r="HRU146"/>
      <c r="HRV146"/>
      <c r="HRW146"/>
      <c r="HRX146"/>
      <c r="HRY146"/>
      <c r="HRZ146"/>
      <c r="HSA146"/>
      <c r="HSB146"/>
      <c r="HSC146"/>
      <c r="HSD146"/>
      <c r="HSE146"/>
      <c r="HSF146"/>
      <c r="HSG146"/>
      <c r="HSH146"/>
      <c r="HSI146"/>
      <c r="HSJ146"/>
      <c r="HSK146"/>
      <c r="HSL146"/>
      <c r="HSM146"/>
      <c r="HSN146"/>
      <c r="HSO146"/>
      <c r="HSP146"/>
      <c r="HSQ146"/>
      <c r="HSR146"/>
      <c r="HSS146"/>
      <c r="HST146"/>
      <c r="HSU146"/>
      <c r="HSV146"/>
      <c r="HSW146"/>
      <c r="HSX146"/>
      <c r="HSY146"/>
      <c r="HSZ146"/>
      <c r="HTA146"/>
      <c r="HTB146"/>
      <c r="HTC146"/>
      <c r="HTD146"/>
      <c r="HTE146"/>
      <c r="HTF146"/>
      <c r="HTG146"/>
      <c r="HTH146"/>
      <c r="HTI146"/>
      <c r="HTJ146"/>
      <c r="HTK146"/>
      <c r="HTL146"/>
      <c r="HTM146"/>
      <c r="HTN146"/>
      <c r="HTO146"/>
      <c r="HTP146"/>
      <c r="HTQ146"/>
      <c r="HTR146"/>
      <c r="HTS146"/>
      <c r="HTT146"/>
      <c r="HTU146"/>
      <c r="HTV146"/>
      <c r="HTW146"/>
      <c r="HTX146"/>
      <c r="HTY146"/>
      <c r="HTZ146"/>
      <c r="HUA146"/>
      <c r="HUB146"/>
      <c r="HUC146"/>
      <c r="HUD146"/>
      <c r="HUE146"/>
      <c r="HUF146"/>
      <c r="HUG146"/>
      <c r="HUH146"/>
      <c r="HUI146"/>
      <c r="HUJ146"/>
      <c r="HUK146"/>
      <c r="HUL146"/>
      <c r="HUM146"/>
      <c r="HUN146"/>
      <c r="HUO146"/>
      <c r="HUP146"/>
      <c r="HUQ146"/>
      <c r="HUR146"/>
      <c r="HUS146"/>
      <c r="HUT146"/>
      <c r="HUU146"/>
      <c r="HUV146"/>
      <c r="HUW146"/>
      <c r="HUX146"/>
      <c r="HUY146"/>
      <c r="HUZ146"/>
      <c r="HVA146"/>
      <c r="HVB146"/>
      <c r="HVC146"/>
      <c r="HVD146"/>
      <c r="HVE146"/>
      <c r="HVF146"/>
      <c r="HVG146"/>
      <c r="HVH146"/>
      <c r="HVI146"/>
      <c r="HVJ146"/>
      <c r="HVK146"/>
      <c r="HVL146"/>
      <c r="HVM146"/>
      <c r="HVN146"/>
      <c r="HVO146"/>
      <c r="HVP146"/>
      <c r="HVQ146"/>
      <c r="HVR146"/>
      <c r="HVS146"/>
      <c r="HVT146"/>
      <c r="HVU146"/>
      <c r="HVV146"/>
      <c r="HVW146"/>
      <c r="HVX146"/>
      <c r="HVY146"/>
      <c r="HVZ146"/>
      <c r="HWA146"/>
      <c r="HWB146"/>
      <c r="HWC146"/>
      <c r="HWD146"/>
      <c r="HWE146"/>
      <c r="HWF146"/>
      <c r="HWG146"/>
      <c r="HWH146"/>
      <c r="HWI146"/>
      <c r="HWJ146"/>
      <c r="HWK146"/>
      <c r="HWL146"/>
      <c r="HWM146"/>
      <c r="HWN146"/>
      <c r="HWO146"/>
      <c r="HWP146"/>
      <c r="HWQ146"/>
      <c r="HWR146"/>
      <c r="HWS146"/>
      <c r="HWT146"/>
      <c r="HWU146"/>
      <c r="HWV146"/>
      <c r="HWW146"/>
      <c r="HWX146"/>
      <c r="HWY146"/>
      <c r="HWZ146"/>
      <c r="HXA146"/>
      <c r="HXB146"/>
      <c r="HXC146"/>
      <c r="HXD146"/>
      <c r="HXE146"/>
      <c r="HXF146"/>
      <c r="HXG146"/>
      <c r="HXH146"/>
      <c r="HXI146"/>
      <c r="HXJ146"/>
      <c r="HXK146"/>
      <c r="HXL146"/>
      <c r="HXM146"/>
      <c r="HXN146"/>
      <c r="HXO146"/>
      <c r="HXP146"/>
      <c r="HXQ146"/>
      <c r="HXR146"/>
      <c r="HXS146"/>
      <c r="HXT146"/>
      <c r="HXU146"/>
      <c r="HXV146"/>
      <c r="HXW146"/>
      <c r="HXX146"/>
      <c r="HXY146"/>
      <c r="HXZ146"/>
      <c r="HYA146"/>
      <c r="HYB146"/>
      <c r="HYC146"/>
      <c r="HYD146"/>
      <c r="HYE146"/>
      <c r="HYF146"/>
      <c r="HYG146"/>
      <c r="HYH146"/>
      <c r="HYI146"/>
      <c r="HYJ146"/>
      <c r="HYK146"/>
      <c r="HYL146"/>
      <c r="HYM146"/>
      <c r="HYN146"/>
      <c r="HYO146"/>
      <c r="HYP146"/>
      <c r="HYQ146"/>
      <c r="HYR146"/>
      <c r="HYS146"/>
      <c r="HYT146"/>
      <c r="HYU146"/>
      <c r="HYV146"/>
      <c r="HYW146"/>
      <c r="HYX146"/>
      <c r="HYY146"/>
      <c r="HYZ146"/>
      <c r="HZA146"/>
      <c r="HZB146"/>
      <c r="HZC146"/>
      <c r="HZD146"/>
      <c r="HZE146"/>
      <c r="HZF146"/>
      <c r="HZG146"/>
      <c r="HZH146"/>
      <c r="HZI146"/>
      <c r="HZJ146"/>
      <c r="HZK146"/>
      <c r="HZL146"/>
      <c r="HZM146"/>
      <c r="HZN146"/>
      <c r="HZO146"/>
      <c r="HZP146"/>
      <c r="HZQ146"/>
      <c r="HZR146"/>
      <c r="HZS146"/>
      <c r="HZT146"/>
      <c r="HZU146"/>
      <c r="HZV146"/>
      <c r="HZW146"/>
      <c r="HZX146"/>
      <c r="HZY146"/>
      <c r="HZZ146"/>
      <c r="IAA146"/>
      <c r="IAB146"/>
      <c r="IAC146"/>
      <c r="IAD146"/>
      <c r="IAE146"/>
      <c r="IAF146"/>
      <c r="IAG146"/>
      <c r="IAH146"/>
      <c r="IAI146"/>
      <c r="IAJ146"/>
      <c r="IAK146"/>
      <c r="IAL146"/>
      <c r="IAM146"/>
      <c r="IAN146"/>
      <c r="IAO146"/>
      <c r="IAP146"/>
      <c r="IAQ146"/>
      <c r="IAR146"/>
      <c r="IAS146"/>
      <c r="IAT146"/>
      <c r="IAU146"/>
      <c r="IAV146"/>
      <c r="IAW146"/>
      <c r="IAX146"/>
      <c r="IAY146"/>
      <c r="IAZ146"/>
      <c r="IBA146"/>
      <c r="IBB146"/>
      <c r="IBC146"/>
      <c r="IBD146"/>
      <c r="IBE146"/>
      <c r="IBF146"/>
      <c r="IBG146"/>
      <c r="IBH146"/>
      <c r="IBI146"/>
      <c r="IBJ146"/>
      <c r="IBK146"/>
      <c r="IBL146"/>
      <c r="IBM146"/>
      <c r="IBN146"/>
      <c r="IBO146"/>
      <c r="IBP146"/>
      <c r="IBQ146"/>
      <c r="IBR146"/>
      <c r="IBS146"/>
      <c r="IBT146"/>
      <c r="IBU146"/>
      <c r="IBV146"/>
      <c r="IBW146"/>
      <c r="IBX146"/>
      <c r="IBY146"/>
      <c r="IBZ146"/>
      <c r="ICA146"/>
      <c r="ICB146"/>
      <c r="ICC146"/>
      <c r="ICD146"/>
      <c r="ICE146"/>
      <c r="ICF146"/>
      <c r="ICG146"/>
      <c r="ICH146"/>
      <c r="ICI146"/>
      <c r="ICJ146"/>
      <c r="ICK146"/>
      <c r="ICL146"/>
      <c r="ICM146"/>
      <c r="ICN146"/>
      <c r="ICO146"/>
      <c r="ICP146"/>
      <c r="ICQ146"/>
      <c r="ICR146"/>
      <c r="ICS146"/>
      <c r="ICT146"/>
      <c r="ICU146"/>
      <c r="ICV146"/>
      <c r="ICW146"/>
      <c r="ICX146"/>
      <c r="ICY146"/>
      <c r="ICZ146"/>
      <c r="IDA146"/>
      <c r="IDB146"/>
      <c r="IDC146"/>
      <c r="IDD146"/>
      <c r="IDE146"/>
      <c r="IDF146"/>
      <c r="IDG146"/>
      <c r="IDH146"/>
      <c r="IDI146"/>
      <c r="IDJ146"/>
      <c r="IDK146"/>
      <c r="IDL146"/>
      <c r="IDM146"/>
      <c r="IDN146"/>
      <c r="IDO146"/>
      <c r="IDP146"/>
      <c r="IDQ146"/>
      <c r="IDR146"/>
      <c r="IDS146"/>
      <c r="IDT146"/>
      <c r="IDU146"/>
      <c r="IDV146"/>
      <c r="IDW146"/>
      <c r="IDX146"/>
      <c r="IDY146"/>
      <c r="IDZ146"/>
      <c r="IEA146"/>
      <c r="IEB146"/>
      <c r="IEC146"/>
      <c r="IED146"/>
      <c r="IEE146"/>
      <c r="IEF146"/>
      <c r="IEG146"/>
      <c r="IEH146"/>
      <c r="IEI146"/>
      <c r="IEJ146"/>
      <c r="IEK146"/>
      <c r="IEL146"/>
      <c r="IEM146"/>
      <c r="IEN146"/>
      <c r="IEO146"/>
      <c r="IEP146"/>
      <c r="IEQ146"/>
      <c r="IER146"/>
      <c r="IES146"/>
      <c r="IET146"/>
      <c r="IEU146"/>
      <c r="IEV146"/>
      <c r="IEW146"/>
      <c r="IEX146"/>
      <c r="IEY146"/>
      <c r="IEZ146"/>
      <c r="IFA146"/>
      <c r="IFB146"/>
      <c r="IFC146"/>
      <c r="IFD146"/>
      <c r="IFE146"/>
      <c r="IFF146"/>
      <c r="IFG146"/>
      <c r="IFH146"/>
      <c r="IFI146"/>
      <c r="IFJ146"/>
      <c r="IFK146"/>
      <c r="IFL146"/>
      <c r="IFM146"/>
      <c r="IFN146"/>
      <c r="IFO146"/>
      <c r="IFP146"/>
      <c r="IFQ146"/>
      <c r="IFR146"/>
      <c r="IFS146"/>
      <c r="IFT146"/>
      <c r="IFU146"/>
      <c r="IFV146"/>
      <c r="IFW146"/>
      <c r="IFX146"/>
      <c r="IFY146"/>
      <c r="IFZ146"/>
      <c r="IGA146"/>
      <c r="IGB146"/>
      <c r="IGC146"/>
      <c r="IGD146"/>
      <c r="IGE146"/>
      <c r="IGF146"/>
      <c r="IGG146"/>
      <c r="IGH146"/>
      <c r="IGI146"/>
      <c r="IGJ146"/>
      <c r="IGK146"/>
      <c r="IGL146"/>
      <c r="IGM146"/>
      <c r="IGN146"/>
      <c r="IGO146"/>
      <c r="IGP146"/>
      <c r="IGQ146"/>
      <c r="IGR146"/>
      <c r="IGS146"/>
      <c r="IGT146"/>
      <c r="IGU146"/>
      <c r="IGV146"/>
      <c r="IGW146"/>
      <c r="IGX146"/>
      <c r="IGY146"/>
      <c r="IGZ146"/>
      <c r="IHA146"/>
      <c r="IHB146"/>
      <c r="IHC146"/>
      <c r="IHD146"/>
      <c r="IHE146"/>
      <c r="IHF146"/>
      <c r="IHG146"/>
      <c r="IHH146"/>
      <c r="IHI146"/>
      <c r="IHJ146"/>
      <c r="IHK146"/>
      <c r="IHL146"/>
      <c r="IHM146"/>
      <c r="IHN146"/>
      <c r="IHO146"/>
      <c r="IHP146"/>
      <c r="IHQ146"/>
      <c r="IHR146"/>
      <c r="IHS146"/>
      <c r="IHT146"/>
      <c r="IHU146"/>
      <c r="IHV146"/>
      <c r="IHW146"/>
      <c r="IHX146"/>
      <c r="IHY146"/>
      <c r="IHZ146"/>
      <c r="IIA146"/>
      <c r="IIB146"/>
      <c r="IIC146"/>
      <c r="IID146"/>
      <c r="IIE146"/>
      <c r="IIF146"/>
      <c r="IIG146"/>
      <c r="IIH146"/>
      <c r="III146"/>
      <c r="IIJ146"/>
      <c r="IIK146"/>
      <c r="IIL146"/>
      <c r="IIM146"/>
      <c r="IIN146"/>
      <c r="IIO146"/>
      <c r="IIP146"/>
      <c r="IIQ146"/>
      <c r="IIR146"/>
      <c r="IIS146"/>
      <c r="IIT146"/>
      <c r="IIU146"/>
      <c r="IIV146"/>
      <c r="IIW146"/>
      <c r="IIX146"/>
      <c r="IIY146"/>
      <c r="IIZ146"/>
      <c r="IJA146"/>
      <c r="IJB146"/>
      <c r="IJC146"/>
      <c r="IJD146"/>
      <c r="IJE146"/>
      <c r="IJF146"/>
      <c r="IJG146"/>
      <c r="IJH146"/>
      <c r="IJI146"/>
      <c r="IJJ146"/>
      <c r="IJK146"/>
      <c r="IJL146"/>
      <c r="IJM146"/>
      <c r="IJN146"/>
      <c r="IJO146"/>
      <c r="IJP146"/>
      <c r="IJQ146"/>
      <c r="IJR146"/>
      <c r="IJS146"/>
      <c r="IJT146"/>
      <c r="IJU146"/>
      <c r="IJV146"/>
      <c r="IJW146"/>
      <c r="IJX146"/>
      <c r="IJY146"/>
      <c r="IJZ146"/>
      <c r="IKA146"/>
      <c r="IKB146"/>
      <c r="IKC146"/>
      <c r="IKD146"/>
      <c r="IKE146"/>
      <c r="IKF146"/>
      <c r="IKG146"/>
      <c r="IKH146"/>
      <c r="IKI146"/>
      <c r="IKJ146"/>
      <c r="IKK146"/>
      <c r="IKL146"/>
      <c r="IKM146"/>
      <c r="IKN146"/>
      <c r="IKO146"/>
      <c r="IKP146"/>
      <c r="IKQ146"/>
      <c r="IKR146"/>
      <c r="IKS146"/>
      <c r="IKT146"/>
      <c r="IKU146"/>
      <c r="IKV146"/>
      <c r="IKW146"/>
      <c r="IKX146"/>
      <c r="IKY146"/>
      <c r="IKZ146"/>
      <c r="ILA146"/>
      <c r="ILB146"/>
      <c r="ILC146"/>
      <c r="ILD146"/>
      <c r="ILE146"/>
      <c r="ILF146"/>
      <c r="ILG146"/>
      <c r="ILH146"/>
      <c r="ILI146"/>
      <c r="ILJ146"/>
      <c r="ILK146"/>
      <c r="ILL146"/>
      <c r="ILM146"/>
      <c r="ILN146"/>
      <c r="ILO146"/>
      <c r="ILP146"/>
      <c r="ILQ146"/>
      <c r="ILR146"/>
      <c r="ILS146"/>
      <c r="ILT146"/>
      <c r="ILU146"/>
      <c r="ILV146"/>
      <c r="ILW146"/>
      <c r="ILX146"/>
      <c r="ILY146"/>
      <c r="ILZ146"/>
      <c r="IMA146"/>
      <c r="IMB146"/>
      <c r="IMC146"/>
      <c r="IMD146"/>
      <c r="IME146"/>
      <c r="IMF146"/>
      <c r="IMG146"/>
      <c r="IMH146"/>
      <c r="IMI146"/>
      <c r="IMJ146"/>
      <c r="IMK146"/>
      <c r="IML146"/>
      <c r="IMM146"/>
      <c r="IMN146"/>
      <c r="IMO146"/>
      <c r="IMP146"/>
      <c r="IMQ146"/>
      <c r="IMR146"/>
      <c r="IMS146"/>
      <c r="IMT146"/>
      <c r="IMU146"/>
      <c r="IMV146"/>
      <c r="IMW146"/>
      <c r="IMX146"/>
      <c r="IMY146"/>
      <c r="IMZ146"/>
      <c r="INA146"/>
      <c r="INB146"/>
      <c r="INC146"/>
      <c r="IND146"/>
      <c r="INE146"/>
      <c r="INF146"/>
      <c r="ING146"/>
      <c r="INH146"/>
      <c r="INI146"/>
      <c r="INJ146"/>
      <c r="INK146"/>
      <c r="INL146"/>
      <c r="INM146"/>
      <c r="INN146"/>
      <c r="INO146"/>
      <c r="INP146"/>
      <c r="INQ146"/>
      <c r="INR146"/>
      <c r="INS146"/>
      <c r="INT146"/>
      <c r="INU146"/>
      <c r="INV146"/>
      <c r="INW146"/>
      <c r="INX146"/>
      <c r="INY146"/>
      <c r="INZ146"/>
      <c r="IOA146"/>
      <c r="IOB146"/>
      <c r="IOC146"/>
      <c r="IOD146"/>
      <c r="IOE146"/>
      <c r="IOF146"/>
      <c r="IOG146"/>
      <c r="IOH146"/>
      <c r="IOI146"/>
      <c r="IOJ146"/>
      <c r="IOK146"/>
      <c r="IOL146"/>
      <c r="IOM146"/>
      <c r="ION146"/>
      <c r="IOO146"/>
      <c r="IOP146"/>
      <c r="IOQ146"/>
      <c r="IOR146"/>
      <c r="IOS146"/>
      <c r="IOT146"/>
      <c r="IOU146"/>
      <c r="IOV146"/>
      <c r="IOW146"/>
      <c r="IOX146"/>
      <c r="IOY146"/>
      <c r="IOZ146"/>
      <c r="IPA146"/>
      <c r="IPB146"/>
      <c r="IPC146"/>
      <c r="IPD146"/>
      <c r="IPE146"/>
      <c r="IPF146"/>
      <c r="IPG146"/>
      <c r="IPH146"/>
      <c r="IPI146"/>
      <c r="IPJ146"/>
      <c r="IPK146"/>
      <c r="IPL146"/>
      <c r="IPM146"/>
      <c r="IPN146"/>
      <c r="IPO146"/>
      <c r="IPP146"/>
      <c r="IPQ146"/>
      <c r="IPR146"/>
      <c r="IPS146"/>
      <c r="IPT146"/>
      <c r="IPU146"/>
      <c r="IPV146"/>
      <c r="IPW146"/>
      <c r="IPX146"/>
      <c r="IPY146"/>
      <c r="IPZ146"/>
      <c r="IQA146"/>
      <c r="IQB146"/>
      <c r="IQC146"/>
      <c r="IQD146"/>
      <c r="IQE146"/>
      <c r="IQF146"/>
      <c r="IQG146"/>
      <c r="IQH146"/>
      <c r="IQI146"/>
      <c r="IQJ146"/>
      <c r="IQK146"/>
      <c r="IQL146"/>
      <c r="IQM146"/>
      <c r="IQN146"/>
      <c r="IQO146"/>
      <c r="IQP146"/>
      <c r="IQQ146"/>
      <c r="IQR146"/>
      <c r="IQS146"/>
      <c r="IQT146"/>
      <c r="IQU146"/>
      <c r="IQV146"/>
      <c r="IQW146"/>
      <c r="IQX146"/>
      <c r="IQY146"/>
      <c r="IQZ146"/>
      <c r="IRA146"/>
      <c r="IRB146"/>
      <c r="IRC146"/>
      <c r="IRD146"/>
      <c r="IRE146"/>
      <c r="IRF146"/>
      <c r="IRG146"/>
      <c r="IRH146"/>
      <c r="IRI146"/>
      <c r="IRJ146"/>
      <c r="IRK146"/>
      <c r="IRL146"/>
      <c r="IRM146"/>
      <c r="IRN146"/>
      <c r="IRO146"/>
      <c r="IRP146"/>
      <c r="IRQ146"/>
      <c r="IRR146"/>
      <c r="IRS146"/>
      <c r="IRT146"/>
      <c r="IRU146"/>
      <c r="IRV146"/>
      <c r="IRW146"/>
      <c r="IRX146"/>
      <c r="IRY146"/>
      <c r="IRZ146"/>
      <c r="ISA146"/>
      <c r="ISB146"/>
      <c r="ISC146"/>
      <c r="ISD146"/>
      <c r="ISE146"/>
      <c r="ISF146"/>
      <c r="ISG146"/>
      <c r="ISH146"/>
      <c r="ISI146"/>
      <c r="ISJ146"/>
      <c r="ISK146"/>
      <c r="ISL146"/>
      <c r="ISM146"/>
      <c r="ISN146"/>
      <c r="ISO146"/>
      <c r="ISP146"/>
      <c r="ISQ146"/>
      <c r="ISR146"/>
      <c r="ISS146"/>
      <c r="IST146"/>
      <c r="ISU146"/>
      <c r="ISV146"/>
      <c r="ISW146"/>
      <c r="ISX146"/>
      <c r="ISY146"/>
      <c r="ISZ146"/>
      <c r="ITA146"/>
      <c r="ITB146"/>
      <c r="ITC146"/>
      <c r="ITD146"/>
      <c r="ITE146"/>
      <c r="ITF146"/>
      <c r="ITG146"/>
      <c r="ITH146"/>
      <c r="ITI146"/>
      <c r="ITJ146"/>
      <c r="ITK146"/>
      <c r="ITL146"/>
      <c r="ITM146"/>
      <c r="ITN146"/>
      <c r="ITO146"/>
      <c r="ITP146"/>
      <c r="ITQ146"/>
      <c r="ITR146"/>
      <c r="ITS146"/>
      <c r="ITT146"/>
      <c r="ITU146"/>
      <c r="ITV146"/>
      <c r="ITW146"/>
      <c r="ITX146"/>
      <c r="ITY146"/>
      <c r="ITZ146"/>
      <c r="IUA146"/>
      <c r="IUB146"/>
      <c r="IUC146"/>
      <c r="IUD146"/>
      <c r="IUE146"/>
      <c r="IUF146"/>
      <c r="IUG146"/>
      <c r="IUH146"/>
      <c r="IUI146"/>
      <c r="IUJ146"/>
      <c r="IUK146"/>
      <c r="IUL146"/>
      <c r="IUM146"/>
      <c r="IUN146"/>
      <c r="IUO146"/>
      <c r="IUP146"/>
      <c r="IUQ146"/>
      <c r="IUR146"/>
      <c r="IUS146"/>
      <c r="IUT146"/>
      <c r="IUU146"/>
      <c r="IUV146"/>
      <c r="IUW146"/>
      <c r="IUX146"/>
      <c r="IUY146"/>
      <c r="IUZ146"/>
      <c r="IVA146"/>
      <c r="IVB146"/>
      <c r="IVC146"/>
      <c r="IVD146"/>
      <c r="IVE146"/>
      <c r="IVF146"/>
      <c r="IVG146"/>
      <c r="IVH146"/>
      <c r="IVI146"/>
      <c r="IVJ146"/>
      <c r="IVK146"/>
      <c r="IVL146"/>
      <c r="IVM146"/>
      <c r="IVN146"/>
      <c r="IVO146"/>
      <c r="IVP146"/>
      <c r="IVQ146"/>
      <c r="IVR146"/>
      <c r="IVS146"/>
      <c r="IVT146"/>
      <c r="IVU146"/>
      <c r="IVV146"/>
      <c r="IVW146"/>
      <c r="IVX146"/>
      <c r="IVY146"/>
      <c r="IVZ146"/>
      <c r="IWA146"/>
      <c r="IWB146"/>
      <c r="IWC146"/>
      <c r="IWD146"/>
      <c r="IWE146"/>
      <c r="IWF146"/>
      <c r="IWG146"/>
      <c r="IWH146"/>
      <c r="IWI146"/>
      <c r="IWJ146"/>
      <c r="IWK146"/>
      <c r="IWL146"/>
      <c r="IWM146"/>
      <c r="IWN146"/>
      <c r="IWO146"/>
      <c r="IWP146"/>
      <c r="IWQ146"/>
      <c r="IWR146"/>
      <c r="IWS146"/>
      <c r="IWT146"/>
      <c r="IWU146"/>
      <c r="IWV146"/>
      <c r="IWW146"/>
      <c r="IWX146"/>
      <c r="IWY146"/>
      <c r="IWZ146"/>
      <c r="IXA146"/>
      <c r="IXB146"/>
      <c r="IXC146"/>
      <c r="IXD146"/>
      <c r="IXE146"/>
      <c r="IXF146"/>
      <c r="IXG146"/>
      <c r="IXH146"/>
      <c r="IXI146"/>
      <c r="IXJ146"/>
      <c r="IXK146"/>
      <c r="IXL146"/>
      <c r="IXM146"/>
      <c r="IXN146"/>
      <c r="IXO146"/>
      <c r="IXP146"/>
      <c r="IXQ146"/>
      <c r="IXR146"/>
      <c r="IXS146"/>
      <c r="IXT146"/>
      <c r="IXU146"/>
      <c r="IXV146"/>
      <c r="IXW146"/>
      <c r="IXX146"/>
      <c r="IXY146"/>
      <c r="IXZ146"/>
      <c r="IYA146"/>
      <c r="IYB146"/>
      <c r="IYC146"/>
      <c r="IYD146"/>
      <c r="IYE146"/>
      <c r="IYF146"/>
      <c r="IYG146"/>
      <c r="IYH146"/>
      <c r="IYI146"/>
      <c r="IYJ146"/>
      <c r="IYK146"/>
      <c r="IYL146"/>
      <c r="IYM146"/>
      <c r="IYN146"/>
      <c r="IYO146"/>
      <c r="IYP146"/>
      <c r="IYQ146"/>
      <c r="IYR146"/>
      <c r="IYS146"/>
      <c r="IYT146"/>
      <c r="IYU146"/>
      <c r="IYV146"/>
      <c r="IYW146"/>
      <c r="IYX146"/>
      <c r="IYY146"/>
      <c r="IYZ146"/>
      <c r="IZA146"/>
      <c r="IZB146"/>
      <c r="IZC146"/>
      <c r="IZD146"/>
      <c r="IZE146"/>
      <c r="IZF146"/>
      <c r="IZG146"/>
      <c r="IZH146"/>
      <c r="IZI146"/>
      <c r="IZJ146"/>
      <c r="IZK146"/>
      <c r="IZL146"/>
      <c r="IZM146"/>
      <c r="IZN146"/>
      <c r="IZO146"/>
      <c r="IZP146"/>
      <c r="IZQ146"/>
      <c r="IZR146"/>
      <c r="IZS146"/>
      <c r="IZT146"/>
      <c r="IZU146"/>
      <c r="IZV146"/>
      <c r="IZW146"/>
      <c r="IZX146"/>
      <c r="IZY146"/>
      <c r="IZZ146"/>
      <c r="JAA146"/>
      <c r="JAB146"/>
      <c r="JAC146"/>
      <c r="JAD146"/>
      <c r="JAE146"/>
      <c r="JAF146"/>
      <c r="JAG146"/>
      <c r="JAH146"/>
      <c r="JAI146"/>
      <c r="JAJ146"/>
      <c r="JAK146"/>
      <c r="JAL146"/>
      <c r="JAM146"/>
      <c r="JAN146"/>
      <c r="JAO146"/>
      <c r="JAP146"/>
      <c r="JAQ146"/>
      <c r="JAR146"/>
      <c r="JAS146"/>
      <c r="JAT146"/>
      <c r="JAU146"/>
      <c r="JAV146"/>
      <c r="JAW146"/>
      <c r="JAX146"/>
      <c r="JAY146"/>
      <c r="JAZ146"/>
      <c r="JBA146"/>
      <c r="JBB146"/>
      <c r="JBC146"/>
      <c r="JBD146"/>
      <c r="JBE146"/>
      <c r="JBF146"/>
      <c r="JBG146"/>
      <c r="JBH146"/>
      <c r="JBI146"/>
      <c r="JBJ146"/>
      <c r="JBK146"/>
      <c r="JBL146"/>
      <c r="JBM146"/>
      <c r="JBN146"/>
      <c r="JBO146"/>
      <c r="JBP146"/>
      <c r="JBQ146"/>
      <c r="JBR146"/>
      <c r="JBS146"/>
      <c r="JBT146"/>
      <c r="JBU146"/>
      <c r="JBV146"/>
      <c r="JBW146"/>
      <c r="JBX146"/>
      <c r="JBY146"/>
      <c r="JBZ146"/>
      <c r="JCA146"/>
      <c r="JCB146"/>
      <c r="JCC146"/>
      <c r="JCD146"/>
      <c r="JCE146"/>
      <c r="JCF146"/>
      <c r="JCG146"/>
      <c r="JCH146"/>
      <c r="JCI146"/>
      <c r="JCJ146"/>
      <c r="JCK146"/>
      <c r="JCL146"/>
      <c r="JCM146"/>
      <c r="JCN146"/>
      <c r="JCO146"/>
      <c r="JCP146"/>
      <c r="JCQ146"/>
      <c r="JCR146"/>
      <c r="JCS146"/>
      <c r="JCT146"/>
      <c r="JCU146"/>
      <c r="JCV146"/>
      <c r="JCW146"/>
      <c r="JCX146"/>
      <c r="JCY146"/>
      <c r="JCZ146"/>
      <c r="JDA146"/>
      <c r="JDB146"/>
      <c r="JDC146"/>
      <c r="JDD146"/>
      <c r="JDE146"/>
      <c r="JDF146"/>
      <c r="JDG146"/>
      <c r="JDH146"/>
      <c r="JDI146"/>
      <c r="JDJ146"/>
      <c r="JDK146"/>
      <c r="JDL146"/>
      <c r="JDM146"/>
      <c r="JDN146"/>
      <c r="JDO146"/>
      <c r="JDP146"/>
      <c r="JDQ146"/>
      <c r="JDR146"/>
      <c r="JDS146"/>
      <c r="JDT146"/>
      <c r="JDU146"/>
      <c r="JDV146"/>
      <c r="JDW146"/>
      <c r="JDX146"/>
      <c r="JDY146"/>
      <c r="JDZ146"/>
      <c r="JEA146"/>
      <c r="JEB146"/>
      <c r="JEC146"/>
      <c r="JED146"/>
      <c r="JEE146"/>
      <c r="JEF146"/>
      <c r="JEG146"/>
      <c r="JEH146"/>
      <c r="JEI146"/>
      <c r="JEJ146"/>
      <c r="JEK146"/>
      <c r="JEL146"/>
      <c r="JEM146"/>
      <c r="JEN146"/>
      <c r="JEO146"/>
      <c r="JEP146"/>
      <c r="JEQ146"/>
      <c r="JER146"/>
      <c r="JES146"/>
      <c r="JET146"/>
      <c r="JEU146"/>
      <c r="JEV146"/>
      <c r="JEW146"/>
      <c r="JEX146"/>
      <c r="JEY146"/>
      <c r="JEZ146"/>
      <c r="JFA146"/>
      <c r="JFB146"/>
      <c r="JFC146"/>
      <c r="JFD146"/>
      <c r="JFE146"/>
      <c r="JFF146"/>
      <c r="JFG146"/>
      <c r="JFH146"/>
      <c r="JFI146"/>
      <c r="JFJ146"/>
      <c r="JFK146"/>
      <c r="JFL146"/>
      <c r="JFM146"/>
      <c r="JFN146"/>
      <c r="JFO146"/>
      <c r="JFP146"/>
      <c r="JFQ146"/>
      <c r="JFR146"/>
      <c r="JFS146"/>
      <c r="JFT146"/>
      <c r="JFU146"/>
      <c r="JFV146"/>
      <c r="JFW146"/>
      <c r="JFX146"/>
      <c r="JFY146"/>
      <c r="JFZ146"/>
      <c r="JGA146"/>
      <c r="JGB146"/>
      <c r="JGC146"/>
      <c r="JGD146"/>
      <c r="JGE146"/>
      <c r="JGF146"/>
      <c r="JGG146"/>
      <c r="JGH146"/>
      <c r="JGI146"/>
      <c r="JGJ146"/>
      <c r="JGK146"/>
      <c r="JGL146"/>
      <c r="JGM146"/>
      <c r="JGN146"/>
      <c r="JGO146"/>
      <c r="JGP146"/>
      <c r="JGQ146"/>
      <c r="JGR146"/>
      <c r="JGS146"/>
      <c r="JGT146"/>
      <c r="JGU146"/>
      <c r="JGV146"/>
      <c r="JGW146"/>
      <c r="JGX146"/>
      <c r="JGY146"/>
      <c r="JGZ146"/>
      <c r="JHA146"/>
      <c r="JHB146"/>
      <c r="JHC146"/>
      <c r="JHD146"/>
      <c r="JHE146"/>
      <c r="JHF146"/>
      <c r="JHG146"/>
      <c r="JHH146"/>
      <c r="JHI146"/>
      <c r="JHJ146"/>
      <c r="JHK146"/>
      <c r="JHL146"/>
      <c r="JHM146"/>
      <c r="JHN146"/>
      <c r="JHO146"/>
      <c r="JHP146"/>
      <c r="JHQ146"/>
      <c r="JHR146"/>
      <c r="JHS146"/>
      <c r="JHT146"/>
      <c r="JHU146"/>
      <c r="JHV146"/>
      <c r="JHW146"/>
      <c r="JHX146"/>
      <c r="JHY146"/>
      <c r="JHZ146"/>
      <c r="JIA146"/>
      <c r="JIB146"/>
      <c r="JIC146"/>
      <c r="JID146"/>
      <c r="JIE146"/>
      <c r="JIF146"/>
      <c r="JIG146"/>
      <c r="JIH146"/>
      <c r="JII146"/>
      <c r="JIJ146"/>
      <c r="JIK146"/>
      <c r="JIL146"/>
      <c r="JIM146"/>
      <c r="JIN146"/>
      <c r="JIO146"/>
      <c r="JIP146"/>
      <c r="JIQ146"/>
      <c r="JIR146"/>
      <c r="JIS146"/>
      <c r="JIT146"/>
      <c r="JIU146"/>
      <c r="JIV146"/>
      <c r="JIW146"/>
      <c r="JIX146"/>
      <c r="JIY146"/>
      <c r="JIZ146"/>
      <c r="JJA146"/>
      <c r="JJB146"/>
      <c r="JJC146"/>
      <c r="JJD146"/>
      <c r="JJE146"/>
      <c r="JJF146"/>
      <c r="JJG146"/>
      <c r="JJH146"/>
      <c r="JJI146"/>
      <c r="JJJ146"/>
      <c r="JJK146"/>
      <c r="JJL146"/>
      <c r="JJM146"/>
      <c r="JJN146"/>
      <c r="JJO146"/>
      <c r="JJP146"/>
      <c r="JJQ146"/>
      <c r="JJR146"/>
      <c r="JJS146"/>
      <c r="JJT146"/>
      <c r="JJU146"/>
      <c r="JJV146"/>
      <c r="JJW146"/>
      <c r="JJX146"/>
      <c r="JJY146"/>
      <c r="JJZ146"/>
      <c r="JKA146"/>
      <c r="JKB146"/>
      <c r="JKC146"/>
      <c r="JKD146"/>
      <c r="JKE146"/>
      <c r="JKF146"/>
      <c r="JKG146"/>
      <c r="JKH146"/>
      <c r="JKI146"/>
      <c r="JKJ146"/>
      <c r="JKK146"/>
      <c r="JKL146"/>
      <c r="JKM146"/>
      <c r="JKN146"/>
      <c r="JKO146"/>
      <c r="JKP146"/>
      <c r="JKQ146"/>
      <c r="JKR146"/>
      <c r="JKS146"/>
      <c r="JKT146"/>
      <c r="JKU146"/>
      <c r="JKV146"/>
      <c r="JKW146"/>
      <c r="JKX146"/>
      <c r="JKY146"/>
      <c r="JKZ146"/>
      <c r="JLA146"/>
      <c r="JLB146"/>
      <c r="JLC146"/>
      <c r="JLD146"/>
      <c r="JLE146"/>
      <c r="JLF146"/>
      <c r="JLG146"/>
      <c r="JLH146"/>
      <c r="JLI146"/>
      <c r="JLJ146"/>
      <c r="JLK146"/>
      <c r="JLL146"/>
      <c r="JLM146"/>
      <c r="JLN146"/>
      <c r="JLO146"/>
      <c r="JLP146"/>
      <c r="JLQ146"/>
      <c r="JLR146"/>
      <c r="JLS146"/>
      <c r="JLT146"/>
      <c r="JLU146"/>
      <c r="JLV146"/>
      <c r="JLW146"/>
      <c r="JLX146"/>
      <c r="JLY146"/>
      <c r="JLZ146"/>
      <c r="JMA146"/>
      <c r="JMB146"/>
      <c r="JMC146"/>
      <c r="JMD146"/>
      <c r="JME146"/>
      <c r="JMF146"/>
      <c r="JMG146"/>
      <c r="JMH146"/>
      <c r="JMI146"/>
      <c r="JMJ146"/>
      <c r="JMK146"/>
      <c r="JML146"/>
      <c r="JMM146"/>
      <c r="JMN146"/>
      <c r="JMO146"/>
      <c r="JMP146"/>
      <c r="JMQ146"/>
      <c r="JMR146"/>
      <c r="JMS146"/>
      <c r="JMT146"/>
      <c r="JMU146"/>
      <c r="JMV146"/>
      <c r="JMW146"/>
      <c r="JMX146"/>
      <c r="JMY146"/>
      <c r="JMZ146"/>
      <c r="JNA146"/>
      <c r="JNB146"/>
      <c r="JNC146"/>
      <c r="JND146"/>
      <c r="JNE146"/>
      <c r="JNF146"/>
      <c r="JNG146"/>
      <c r="JNH146"/>
      <c r="JNI146"/>
      <c r="JNJ146"/>
      <c r="JNK146"/>
      <c r="JNL146"/>
      <c r="JNM146"/>
      <c r="JNN146"/>
      <c r="JNO146"/>
      <c r="JNP146"/>
      <c r="JNQ146"/>
      <c r="JNR146"/>
      <c r="JNS146"/>
      <c r="JNT146"/>
      <c r="JNU146"/>
      <c r="JNV146"/>
      <c r="JNW146"/>
      <c r="JNX146"/>
      <c r="JNY146"/>
      <c r="JNZ146"/>
      <c r="JOA146"/>
      <c r="JOB146"/>
      <c r="JOC146"/>
      <c r="JOD146"/>
      <c r="JOE146"/>
      <c r="JOF146"/>
      <c r="JOG146"/>
      <c r="JOH146"/>
      <c r="JOI146"/>
      <c r="JOJ146"/>
      <c r="JOK146"/>
      <c r="JOL146"/>
      <c r="JOM146"/>
      <c r="JON146"/>
      <c r="JOO146"/>
      <c r="JOP146"/>
      <c r="JOQ146"/>
      <c r="JOR146"/>
      <c r="JOS146"/>
      <c r="JOT146"/>
      <c r="JOU146"/>
      <c r="JOV146"/>
      <c r="JOW146"/>
      <c r="JOX146"/>
      <c r="JOY146"/>
      <c r="JOZ146"/>
      <c r="JPA146"/>
      <c r="JPB146"/>
      <c r="JPC146"/>
      <c r="JPD146"/>
      <c r="JPE146"/>
      <c r="JPF146"/>
      <c r="JPG146"/>
      <c r="JPH146"/>
      <c r="JPI146"/>
      <c r="JPJ146"/>
      <c r="JPK146"/>
      <c r="JPL146"/>
      <c r="JPM146"/>
      <c r="JPN146"/>
      <c r="JPO146"/>
      <c r="JPP146"/>
      <c r="JPQ146"/>
      <c r="JPR146"/>
      <c r="JPS146"/>
      <c r="JPT146"/>
      <c r="JPU146"/>
      <c r="JPV146"/>
      <c r="JPW146"/>
      <c r="JPX146"/>
      <c r="JPY146"/>
      <c r="JPZ146"/>
      <c r="JQA146"/>
      <c r="JQB146"/>
      <c r="JQC146"/>
      <c r="JQD146"/>
      <c r="JQE146"/>
      <c r="JQF146"/>
      <c r="JQG146"/>
      <c r="JQH146"/>
      <c r="JQI146"/>
      <c r="JQJ146"/>
      <c r="JQK146"/>
      <c r="JQL146"/>
      <c r="JQM146"/>
      <c r="JQN146"/>
      <c r="JQO146"/>
      <c r="JQP146"/>
      <c r="JQQ146"/>
      <c r="JQR146"/>
      <c r="JQS146"/>
      <c r="JQT146"/>
      <c r="JQU146"/>
      <c r="JQV146"/>
      <c r="JQW146"/>
      <c r="JQX146"/>
      <c r="JQY146"/>
      <c r="JQZ146"/>
      <c r="JRA146"/>
      <c r="JRB146"/>
      <c r="JRC146"/>
      <c r="JRD146"/>
      <c r="JRE146"/>
      <c r="JRF146"/>
      <c r="JRG146"/>
      <c r="JRH146"/>
      <c r="JRI146"/>
      <c r="JRJ146"/>
      <c r="JRK146"/>
      <c r="JRL146"/>
      <c r="JRM146"/>
      <c r="JRN146"/>
      <c r="JRO146"/>
      <c r="JRP146"/>
      <c r="JRQ146"/>
      <c r="JRR146"/>
      <c r="JRS146"/>
      <c r="JRT146"/>
      <c r="JRU146"/>
      <c r="JRV146"/>
      <c r="JRW146"/>
      <c r="JRX146"/>
      <c r="JRY146"/>
      <c r="JRZ146"/>
      <c r="JSA146"/>
      <c r="JSB146"/>
      <c r="JSC146"/>
      <c r="JSD146"/>
      <c r="JSE146"/>
      <c r="JSF146"/>
      <c r="JSG146"/>
      <c r="JSH146"/>
      <c r="JSI146"/>
      <c r="JSJ146"/>
      <c r="JSK146"/>
      <c r="JSL146"/>
      <c r="JSM146"/>
      <c r="JSN146"/>
      <c r="JSO146"/>
      <c r="JSP146"/>
      <c r="JSQ146"/>
      <c r="JSR146"/>
      <c r="JSS146"/>
      <c r="JST146"/>
      <c r="JSU146"/>
      <c r="JSV146"/>
      <c r="JSW146"/>
      <c r="JSX146"/>
      <c r="JSY146"/>
      <c r="JSZ146"/>
      <c r="JTA146"/>
      <c r="JTB146"/>
      <c r="JTC146"/>
      <c r="JTD146"/>
      <c r="JTE146"/>
      <c r="JTF146"/>
      <c r="JTG146"/>
      <c r="JTH146"/>
      <c r="JTI146"/>
      <c r="JTJ146"/>
      <c r="JTK146"/>
      <c r="JTL146"/>
      <c r="JTM146"/>
      <c r="JTN146"/>
      <c r="JTO146"/>
      <c r="JTP146"/>
      <c r="JTQ146"/>
      <c r="JTR146"/>
      <c r="JTS146"/>
      <c r="JTT146"/>
      <c r="JTU146"/>
      <c r="JTV146"/>
      <c r="JTW146"/>
      <c r="JTX146"/>
      <c r="JTY146"/>
      <c r="JTZ146"/>
      <c r="JUA146"/>
      <c r="JUB146"/>
      <c r="JUC146"/>
      <c r="JUD146"/>
      <c r="JUE146"/>
      <c r="JUF146"/>
      <c r="JUG146"/>
      <c r="JUH146"/>
      <c r="JUI146"/>
      <c r="JUJ146"/>
      <c r="JUK146"/>
      <c r="JUL146"/>
      <c r="JUM146"/>
      <c r="JUN146"/>
      <c r="JUO146"/>
      <c r="JUP146"/>
      <c r="JUQ146"/>
      <c r="JUR146"/>
      <c r="JUS146"/>
      <c r="JUT146"/>
      <c r="JUU146"/>
      <c r="JUV146"/>
      <c r="JUW146"/>
      <c r="JUX146"/>
      <c r="JUY146"/>
      <c r="JUZ146"/>
      <c r="JVA146"/>
      <c r="JVB146"/>
      <c r="JVC146"/>
      <c r="JVD146"/>
      <c r="JVE146"/>
      <c r="JVF146"/>
      <c r="JVG146"/>
      <c r="JVH146"/>
      <c r="JVI146"/>
      <c r="JVJ146"/>
      <c r="JVK146"/>
      <c r="JVL146"/>
      <c r="JVM146"/>
      <c r="JVN146"/>
      <c r="JVO146"/>
      <c r="JVP146"/>
      <c r="JVQ146"/>
      <c r="JVR146"/>
      <c r="JVS146"/>
      <c r="JVT146"/>
      <c r="JVU146"/>
      <c r="JVV146"/>
      <c r="JVW146"/>
      <c r="JVX146"/>
      <c r="JVY146"/>
      <c r="JVZ146"/>
      <c r="JWA146"/>
      <c r="JWB146"/>
      <c r="JWC146"/>
      <c r="JWD146"/>
      <c r="JWE146"/>
      <c r="JWF146"/>
      <c r="JWG146"/>
      <c r="JWH146"/>
      <c r="JWI146"/>
      <c r="JWJ146"/>
      <c r="JWK146"/>
      <c r="JWL146"/>
      <c r="JWM146"/>
      <c r="JWN146"/>
      <c r="JWO146"/>
      <c r="JWP146"/>
      <c r="JWQ146"/>
      <c r="JWR146"/>
      <c r="JWS146"/>
      <c r="JWT146"/>
      <c r="JWU146"/>
      <c r="JWV146"/>
      <c r="JWW146"/>
      <c r="JWX146"/>
      <c r="JWY146"/>
      <c r="JWZ146"/>
      <c r="JXA146"/>
      <c r="JXB146"/>
      <c r="JXC146"/>
      <c r="JXD146"/>
      <c r="JXE146"/>
      <c r="JXF146"/>
      <c r="JXG146"/>
      <c r="JXH146"/>
      <c r="JXI146"/>
      <c r="JXJ146"/>
      <c r="JXK146"/>
      <c r="JXL146"/>
      <c r="JXM146"/>
      <c r="JXN146"/>
      <c r="JXO146"/>
      <c r="JXP146"/>
      <c r="JXQ146"/>
      <c r="JXR146"/>
      <c r="JXS146"/>
      <c r="JXT146"/>
      <c r="JXU146"/>
      <c r="JXV146"/>
      <c r="JXW146"/>
      <c r="JXX146"/>
      <c r="JXY146"/>
      <c r="JXZ146"/>
      <c r="JYA146"/>
      <c r="JYB146"/>
      <c r="JYC146"/>
      <c r="JYD146"/>
      <c r="JYE146"/>
      <c r="JYF146"/>
      <c r="JYG146"/>
      <c r="JYH146"/>
      <c r="JYI146"/>
      <c r="JYJ146"/>
      <c r="JYK146"/>
      <c r="JYL146"/>
      <c r="JYM146"/>
      <c r="JYN146"/>
      <c r="JYO146"/>
      <c r="JYP146"/>
      <c r="JYQ146"/>
      <c r="JYR146"/>
      <c r="JYS146"/>
      <c r="JYT146"/>
      <c r="JYU146"/>
      <c r="JYV146"/>
      <c r="JYW146"/>
      <c r="JYX146"/>
      <c r="JYY146"/>
      <c r="JYZ146"/>
      <c r="JZA146"/>
      <c r="JZB146"/>
      <c r="JZC146"/>
      <c r="JZD146"/>
      <c r="JZE146"/>
      <c r="JZF146"/>
      <c r="JZG146"/>
      <c r="JZH146"/>
      <c r="JZI146"/>
      <c r="JZJ146"/>
      <c r="JZK146"/>
      <c r="JZL146"/>
      <c r="JZM146"/>
      <c r="JZN146"/>
      <c r="JZO146"/>
      <c r="JZP146"/>
      <c r="JZQ146"/>
      <c r="JZR146"/>
      <c r="JZS146"/>
      <c r="JZT146"/>
      <c r="JZU146"/>
      <c r="JZV146"/>
      <c r="JZW146"/>
      <c r="JZX146"/>
      <c r="JZY146"/>
      <c r="JZZ146"/>
      <c r="KAA146"/>
      <c r="KAB146"/>
      <c r="KAC146"/>
      <c r="KAD146"/>
      <c r="KAE146"/>
      <c r="KAF146"/>
      <c r="KAG146"/>
      <c r="KAH146"/>
      <c r="KAI146"/>
      <c r="KAJ146"/>
      <c r="KAK146"/>
      <c r="KAL146"/>
      <c r="KAM146"/>
      <c r="KAN146"/>
      <c r="KAO146"/>
      <c r="KAP146"/>
      <c r="KAQ146"/>
      <c r="KAR146"/>
      <c r="KAS146"/>
      <c r="KAT146"/>
      <c r="KAU146"/>
      <c r="KAV146"/>
      <c r="KAW146"/>
      <c r="KAX146"/>
      <c r="KAY146"/>
      <c r="KAZ146"/>
      <c r="KBA146"/>
      <c r="KBB146"/>
      <c r="KBC146"/>
      <c r="KBD146"/>
      <c r="KBE146"/>
      <c r="KBF146"/>
      <c r="KBG146"/>
      <c r="KBH146"/>
      <c r="KBI146"/>
      <c r="KBJ146"/>
      <c r="KBK146"/>
      <c r="KBL146"/>
      <c r="KBM146"/>
      <c r="KBN146"/>
      <c r="KBO146"/>
      <c r="KBP146"/>
      <c r="KBQ146"/>
      <c r="KBR146"/>
      <c r="KBS146"/>
      <c r="KBT146"/>
      <c r="KBU146"/>
      <c r="KBV146"/>
      <c r="KBW146"/>
      <c r="KBX146"/>
      <c r="KBY146"/>
      <c r="KBZ146"/>
      <c r="KCA146"/>
      <c r="KCB146"/>
      <c r="KCC146"/>
      <c r="KCD146"/>
      <c r="KCE146"/>
      <c r="KCF146"/>
      <c r="KCG146"/>
      <c r="KCH146"/>
      <c r="KCI146"/>
      <c r="KCJ146"/>
      <c r="KCK146"/>
      <c r="KCL146"/>
      <c r="KCM146"/>
      <c r="KCN146"/>
      <c r="KCO146"/>
      <c r="KCP146"/>
      <c r="KCQ146"/>
      <c r="KCR146"/>
      <c r="KCS146"/>
      <c r="KCT146"/>
      <c r="KCU146"/>
      <c r="KCV146"/>
      <c r="KCW146"/>
      <c r="KCX146"/>
      <c r="KCY146"/>
      <c r="KCZ146"/>
      <c r="KDA146"/>
      <c r="KDB146"/>
      <c r="KDC146"/>
      <c r="KDD146"/>
      <c r="KDE146"/>
      <c r="KDF146"/>
      <c r="KDG146"/>
      <c r="KDH146"/>
      <c r="KDI146"/>
      <c r="KDJ146"/>
      <c r="KDK146"/>
      <c r="KDL146"/>
      <c r="KDM146"/>
      <c r="KDN146"/>
      <c r="KDO146"/>
      <c r="KDP146"/>
      <c r="KDQ146"/>
      <c r="KDR146"/>
      <c r="KDS146"/>
      <c r="KDT146"/>
      <c r="KDU146"/>
      <c r="KDV146"/>
      <c r="KDW146"/>
      <c r="KDX146"/>
      <c r="KDY146"/>
      <c r="KDZ146"/>
      <c r="KEA146"/>
      <c r="KEB146"/>
      <c r="KEC146"/>
      <c r="KED146"/>
      <c r="KEE146"/>
      <c r="KEF146"/>
      <c r="KEG146"/>
      <c r="KEH146"/>
      <c r="KEI146"/>
      <c r="KEJ146"/>
      <c r="KEK146"/>
      <c r="KEL146"/>
      <c r="KEM146"/>
      <c r="KEN146"/>
      <c r="KEO146"/>
      <c r="KEP146"/>
      <c r="KEQ146"/>
      <c r="KER146"/>
      <c r="KES146"/>
      <c r="KET146"/>
      <c r="KEU146"/>
      <c r="KEV146"/>
      <c r="KEW146"/>
      <c r="KEX146"/>
      <c r="KEY146"/>
      <c r="KEZ146"/>
      <c r="KFA146"/>
      <c r="KFB146"/>
      <c r="KFC146"/>
      <c r="KFD146"/>
      <c r="KFE146"/>
      <c r="KFF146"/>
      <c r="KFG146"/>
      <c r="KFH146"/>
      <c r="KFI146"/>
      <c r="KFJ146"/>
      <c r="KFK146"/>
      <c r="KFL146"/>
      <c r="KFM146"/>
      <c r="KFN146"/>
      <c r="KFO146"/>
      <c r="KFP146"/>
      <c r="KFQ146"/>
      <c r="KFR146"/>
      <c r="KFS146"/>
      <c r="KFT146"/>
      <c r="KFU146"/>
      <c r="KFV146"/>
      <c r="KFW146"/>
      <c r="KFX146"/>
      <c r="KFY146"/>
      <c r="KFZ146"/>
      <c r="KGA146"/>
      <c r="KGB146"/>
      <c r="KGC146"/>
      <c r="KGD146"/>
      <c r="KGE146"/>
      <c r="KGF146"/>
      <c r="KGG146"/>
      <c r="KGH146"/>
      <c r="KGI146"/>
      <c r="KGJ146"/>
      <c r="KGK146"/>
      <c r="KGL146"/>
      <c r="KGM146"/>
      <c r="KGN146"/>
      <c r="KGO146"/>
      <c r="KGP146"/>
      <c r="KGQ146"/>
      <c r="KGR146"/>
      <c r="KGS146"/>
      <c r="KGT146"/>
      <c r="KGU146"/>
      <c r="KGV146"/>
      <c r="KGW146"/>
      <c r="KGX146"/>
      <c r="KGY146"/>
      <c r="KGZ146"/>
      <c r="KHA146"/>
      <c r="KHB146"/>
      <c r="KHC146"/>
      <c r="KHD146"/>
      <c r="KHE146"/>
      <c r="KHF146"/>
      <c r="KHG146"/>
      <c r="KHH146"/>
      <c r="KHI146"/>
      <c r="KHJ146"/>
      <c r="KHK146"/>
      <c r="KHL146"/>
      <c r="KHM146"/>
      <c r="KHN146"/>
      <c r="KHO146"/>
      <c r="KHP146"/>
      <c r="KHQ146"/>
      <c r="KHR146"/>
      <c r="KHS146"/>
      <c r="KHT146"/>
      <c r="KHU146"/>
      <c r="KHV146"/>
      <c r="KHW146"/>
      <c r="KHX146"/>
      <c r="KHY146"/>
      <c r="KHZ146"/>
      <c r="KIA146"/>
      <c r="KIB146"/>
      <c r="KIC146"/>
      <c r="KID146"/>
      <c r="KIE146"/>
      <c r="KIF146"/>
      <c r="KIG146"/>
      <c r="KIH146"/>
      <c r="KII146"/>
      <c r="KIJ146"/>
      <c r="KIK146"/>
      <c r="KIL146"/>
      <c r="KIM146"/>
      <c r="KIN146"/>
      <c r="KIO146"/>
      <c r="KIP146"/>
      <c r="KIQ146"/>
      <c r="KIR146"/>
      <c r="KIS146"/>
      <c r="KIT146"/>
      <c r="KIU146"/>
      <c r="KIV146"/>
      <c r="KIW146"/>
      <c r="KIX146"/>
      <c r="KIY146"/>
      <c r="KIZ146"/>
      <c r="KJA146"/>
      <c r="KJB146"/>
      <c r="KJC146"/>
      <c r="KJD146"/>
      <c r="KJE146"/>
      <c r="KJF146"/>
      <c r="KJG146"/>
      <c r="KJH146"/>
      <c r="KJI146"/>
      <c r="KJJ146"/>
      <c r="KJK146"/>
      <c r="KJL146"/>
      <c r="KJM146"/>
      <c r="KJN146"/>
      <c r="KJO146"/>
      <c r="KJP146"/>
      <c r="KJQ146"/>
      <c r="KJR146"/>
      <c r="KJS146"/>
      <c r="KJT146"/>
      <c r="KJU146"/>
      <c r="KJV146"/>
      <c r="KJW146"/>
      <c r="KJX146"/>
      <c r="KJY146"/>
      <c r="KJZ146"/>
      <c r="KKA146"/>
      <c r="KKB146"/>
      <c r="KKC146"/>
      <c r="KKD146"/>
      <c r="KKE146"/>
      <c r="KKF146"/>
      <c r="KKG146"/>
      <c r="KKH146"/>
      <c r="KKI146"/>
      <c r="KKJ146"/>
      <c r="KKK146"/>
      <c r="KKL146"/>
      <c r="KKM146"/>
      <c r="KKN146"/>
      <c r="KKO146"/>
      <c r="KKP146"/>
      <c r="KKQ146"/>
      <c r="KKR146"/>
      <c r="KKS146"/>
      <c r="KKT146"/>
      <c r="KKU146"/>
      <c r="KKV146"/>
      <c r="KKW146"/>
      <c r="KKX146"/>
      <c r="KKY146"/>
      <c r="KKZ146"/>
      <c r="KLA146"/>
      <c r="KLB146"/>
      <c r="KLC146"/>
      <c r="KLD146"/>
      <c r="KLE146"/>
      <c r="KLF146"/>
      <c r="KLG146"/>
      <c r="KLH146"/>
      <c r="KLI146"/>
      <c r="KLJ146"/>
      <c r="KLK146"/>
      <c r="KLL146"/>
      <c r="KLM146"/>
      <c r="KLN146"/>
      <c r="KLO146"/>
      <c r="KLP146"/>
      <c r="KLQ146"/>
      <c r="KLR146"/>
      <c r="KLS146"/>
      <c r="KLT146"/>
      <c r="KLU146"/>
      <c r="KLV146"/>
      <c r="KLW146"/>
      <c r="KLX146"/>
      <c r="KLY146"/>
      <c r="KLZ146"/>
      <c r="KMA146"/>
      <c r="KMB146"/>
      <c r="KMC146"/>
      <c r="KMD146"/>
      <c r="KME146"/>
      <c r="KMF146"/>
      <c r="KMG146"/>
      <c r="KMH146"/>
      <c r="KMI146"/>
      <c r="KMJ146"/>
      <c r="KMK146"/>
      <c r="KML146"/>
      <c r="KMM146"/>
      <c r="KMN146"/>
      <c r="KMO146"/>
      <c r="KMP146"/>
      <c r="KMQ146"/>
      <c r="KMR146"/>
      <c r="KMS146"/>
      <c r="KMT146"/>
      <c r="KMU146"/>
      <c r="KMV146"/>
      <c r="KMW146"/>
      <c r="KMX146"/>
      <c r="KMY146"/>
      <c r="KMZ146"/>
      <c r="KNA146"/>
      <c r="KNB146"/>
      <c r="KNC146"/>
      <c r="KND146"/>
      <c r="KNE146"/>
      <c r="KNF146"/>
      <c r="KNG146"/>
      <c r="KNH146"/>
      <c r="KNI146"/>
      <c r="KNJ146"/>
      <c r="KNK146"/>
      <c r="KNL146"/>
      <c r="KNM146"/>
      <c r="KNN146"/>
      <c r="KNO146"/>
      <c r="KNP146"/>
      <c r="KNQ146"/>
      <c r="KNR146"/>
      <c r="KNS146"/>
      <c r="KNT146"/>
      <c r="KNU146"/>
      <c r="KNV146"/>
      <c r="KNW146"/>
      <c r="KNX146"/>
      <c r="KNY146"/>
      <c r="KNZ146"/>
      <c r="KOA146"/>
      <c r="KOB146"/>
      <c r="KOC146"/>
      <c r="KOD146"/>
      <c r="KOE146"/>
      <c r="KOF146"/>
      <c r="KOG146"/>
      <c r="KOH146"/>
      <c r="KOI146"/>
      <c r="KOJ146"/>
      <c r="KOK146"/>
      <c r="KOL146"/>
      <c r="KOM146"/>
      <c r="KON146"/>
      <c r="KOO146"/>
      <c r="KOP146"/>
      <c r="KOQ146"/>
      <c r="KOR146"/>
      <c r="KOS146"/>
      <c r="KOT146"/>
      <c r="KOU146"/>
      <c r="KOV146"/>
      <c r="KOW146"/>
      <c r="KOX146"/>
      <c r="KOY146"/>
      <c r="KOZ146"/>
      <c r="KPA146"/>
      <c r="KPB146"/>
      <c r="KPC146"/>
      <c r="KPD146"/>
      <c r="KPE146"/>
      <c r="KPF146"/>
      <c r="KPG146"/>
      <c r="KPH146"/>
      <c r="KPI146"/>
      <c r="KPJ146"/>
      <c r="KPK146"/>
      <c r="KPL146"/>
      <c r="KPM146"/>
      <c r="KPN146"/>
      <c r="KPO146"/>
      <c r="KPP146"/>
      <c r="KPQ146"/>
      <c r="KPR146"/>
      <c r="KPS146"/>
      <c r="KPT146"/>
      <c r="KPU146"/>
      <c r="KPV146"/>
      <c r="KPW146"/>
      <c r="KPX146"/>
      <c r="KPY146"/>
      <c r="KPZ146"/>
      <c r="KQA146"/>
      <c r="KQB146"/>
      <c r="KQC146"/>
      <c r="KQD146"/>
      <c r="KQE146"/>
      <c r="KQF146"/>
      <c r="KQG146"/>
      <c r="KQH146"/>
      <c r="KQI146"/>
      <c r="KQJ146"/>
      <c r="KQK146"/>
      <c r="KQL146"/>
      <c r="KQM146"/>
      <c r="KQN146"/>
      <c r="KQO146"/>
      <c r="KQP146"/>
      <c r="KQQ146"/>
      <c r="KQR146"/>
      <c r="KQS146"/>
      <c r="KQT146"/>
      <c r="KQU146"/>
      <c r="KQV146"/>
      <c r="KQW146"/>
      <c r="KQX146"/>
      <c r="KQY146"/>
      <c r="KQZ146"/>
      <c r="KRA146"/>
      <c r="KRB146"/>
      <c r="KRC146"/>
      <c r="KRD146"/>
      <c r="KRE146"/>
      <c r="KRF146"/>
      <c r="KRG146"/>
      <c r="KRH146"/>
      <c r="KRI146"/>
      <c r="KRJ146"/>
      <c r="KRK146"/>
      <c r="KRL146"/>
      <c r="KRM146"/>
      <c r="KRN146"/>
      <c r="KRO146"/>
      <c r="KRP146"/>
      <c r="KRQ146"/>
      <c r="KRR146"/>
      <c r="KRS146"/>
      <c r="KRT146"/>
      <c r="KRU146"/>
      <c r="KRV146"/>
      <c r="KRW146"/>
      <c r="KRX146"/>
      <c r="KRY146"/>
      <c r="KRZ146"/>
      <c r="KSA146"/>
      <c r="KSB146"/>
      <c r="KSC146"/>
      <c r="KSD146"/>
      <c r="KSE146"/>
      <c r="KSF146"/>
      <c r="KSG146"/>
      <c r="KSH146"/>
      <c r="KSI146"/>
      <c r="KSJ146"/>
      <c r="KSK146"/>
      <c r="KSL146"/>
      <c r="KSM146"/>
      <c r="KSN146"/>
      <c r="KSO146"/>
      <c r="KSP146"/>
      <c r="KSQ146"/>
      <c r="KSR146"/>
      <c r="KSS146"/>
      <c r="KST146"/>
      <c r="KSU146"/>
      <c r="KSV146"/>
      <c r="KSW146"/>
      <c r="KSX146"/>
      <c r="KSY146"/>
      <c r="KSZ146"/>
      <c r="KTA146"/>
      <c r="KTB146"/>
      <c r="KTC146"/>
      <c r="KTD146"/>
      <c r="KTE146"/>
      <c r="KTF146"/>
      <c r="KTG146"/>
      <c r="KTH146"/>
      <c r="KTI146"/>
      <c r="KTJ146"/>
      <c r="KTK146"/>
      <c r="KTL146"/>
      <c r="KTM146"/>
      <c r="KTN146"/>
      <c r="KTO146"/>
      <c r="KTP146"/>
      <c r="KTQ146"/>
      <c r="KTR146"/>
      <c r="KTS146"/>
      <c r="KTT146"/>
      <c r="KTU146"/>
      <c r="KTV146"/>
      <c r="KTW146"/>
      <c r="KTX146"/>
      <c r="KTY146"/>
      <c r="KTZ146"/>
      <c r="KUA146"/>
      <c r="KUB146"/>
      <c r="KUC146"/>
      <c r="KUD146"/>
      <c r="KUE146"/>
      <c r="KUF146"/>
      <c r="KUG146"/>
      <c r="KUH146"/>
      <c r="KUI146"/>
      <c r="KUJ146"/>
      <c r="KUK146"/>
      <c r="KUL146"/>
      <c r="KUM146"/>
      <c r="KUN146"/>
      <c r="KUO146"/>
      <c r="KUP146"/>
      <c r="KUQ146"/>
      <c r="KUR146"/>
      <c r="KUS146"/>
      <c r="KUT146"/>
      <c r="KUU146"/>
      <c r="KUV146"/>
      <c r="KUW146"/>
      <c r="KUX146"/>
      <c r="KUY146"/>
      <c r="KUZ146"/>
      <c r="KVA146"/>
      <c r="KVB146"/>
      <c r="KVC146"/>
      <c r="KVD146"/>
      <c r="KVE146"/>
      <c r="KVF146"/>
      <c r="KVG146"/>
      <c r="KVH146"/>
      <c r="KVI146"/>
      <c r="KVJ146"/>
      <c r="KVK146"/>
      <c r="KVL146"/>
      <c r="KVM146"/>
      <c r="KVN146"/>
      <c r="KVO146"/>
      <c r="KVP146"/>
      <c r="KVQ146"/>
      <c r="KVR146"/>
      <c r="KVS146"/>
      <c r="KVT146"/>
      <c r="KVU146"/>
      <c r="KVV146"/>
      <c r="KVW146"/>
      <c r="KVX146"/>
      <c r="KVY146"/>
      <c r="KVZ146"/>
      <c r="KWA146"/>
      <c r="KWB146"/>
      <c r="KWC146"/>
      <c r="KWD146"/>
      <c r="KWE146"/>
      <c r="KWF146"/>
      <c r="KWG146"/>
      <c r="KWH146"/>
      <c r="KWI146"/>
      <c r="KWJ146"/>
      <c r="KWK146"/>
      <c r="KWL146"/>
      <c r="KWM146"/>
      <c r="KWN146"/>
      <c r="KWO146"/>
      <c r="KWP146"/>
      <c r="KWQ146"/>
      <c r="KWR146"/>
      <c r="KWS146"/>
      <c r="KWT146"/>
      <c r="KWU146"/>
      <c r="KWV146"/>
      <c r="KWW146"/>
      <c r="KWX146"/>
      <c r="KWY146"/>
      <c r="KWZ146"/>
      <c r="KXA146"/>
      <c r="KXB146"/>
      <c r="KXC146"/>
      <c r="KXD146"/>
      <c r="KXE146"/>
      <c r="KXF146"/>
      <c r="KXG146"/>
      <c r="KXH146"/>
      <c r="KXI146"/>
      <c r="KXJ146"/>
      <c r="KXK146"/>
      <c r="KXL146"/>
      <c r="KXM146"/>
      <c r="KXN146"/>
      <c r="KXO146"/>
      <c r="KXP146"/>
      <c r="KXQ146"/>
      <c r="KXR146"/>
      <c r="KXS146"/>
      <c r="KXT146"/>
      <c r="KXU146"/>
      <c r="KXV146"/>
      <c r="KXW146"/>
      <c r="KXX146"/>
      <c r="KXY146"/>
      <c r="KXZ146"/>
      <c r="KYA146"/>
      <c r="KYB146"/>
      <c r="KYC146"/>
      <c r="KYD146"/>
      <c r="KYE146"/>
      <c r="KYF146"/>
      <c r="KYG146"/>
      <c r="KYH146"/>
      <c r="KYI146"/>
      <c r="KYJ146"/>
      <c r="KYK146"/>
      <c r="KYL146"/>
      <c r="KYM146"/>
      <c r="KYN146"/>
      <c r="KYO146"/>
      <c r="KYP146"/>
      <c r="KYQ146"/>
      <c r="KYR146"/>
      <c r="KYS146"/>
      <c r="KYT146"/>
      <c r="KYU146"/>
      <c r="KYV146"/>
      <c r="KYW146"/>
      <c r="KYX146"/>
      <c r="KYY146"/>
      <c r="KYZ146"/>
      <c r="KZA146"/>
      <c r="KZB146"/>
      <c r="KZC146"/>
      <c r="KZD146"/>
      <c r="KZE146"/>
      <c r="KZF146"/>
      <c r="KZG146"/>
      <c r="KZH146"/>
      <c r="KZI146"/>
      <c r="KZJ146"/>
      <c r="KZK146"/>
      <c r="KZL146"/>
      <c r="KZM146"/>
      <c r="KZN146"/>
      <c r="KZO146"/>
      <c r="KZP146"/>
      <c r="KZQ146"/>
      <c r="KZR146"/>
      <c r="KZS146"/>
      <c r="KZT146"/>
      <c r="KZU146"/>
      <c r="KZV146"/>
      <c r="KZW146"/>
      <c r="KZX146"/>
      <c r="KZY146"/>
      <c r="KZZ146"/>
      <c r="LAA146"/>
      <c r="LAB146"/>
      <c r="LAC146"/>
      <c r="LAD146"/>
      <c r="LAE146"/>
      <c r="LAF146"/>
      <c r="LAG146"/>
      <c r="LAH146"/>
      <c r="LAI146"/>
      <c r="LAJ146"/>
      <c r="LAK146"/>
      <c r="LAL146"/>
      <c r="LAM146"/>
      <c r="LAN146"/>
      <c r="LAO146"/>
      <c r="LAP146"/>
      <c r="LAQ146"/>
      <c r="LAR146"/>
      <c r="LAS146"/>
      <c r="LAT146"/>
      <c r="LAU146"/>
      <c r="LAV146"/>
      <c r="LAW146"/>
      <c r="LAX146"/>
      <c r="LAY146"/>
      <c r="LAZ146"/>
      <c r="LBA146"/>
      <c r="LBB146"/>
      <c r="LBC146"/>
      <c r="LBD146"/>
      <c r="LBE146"/>
      <c r="LBF146"/>
      <c r="LBG146"/>
      <c r="LBH146"/>
      <c r="LBI146"/>
      <c r="LBJ146"/>
      <c r="LBK146"/>
      <c r="LBL146"/>
      <c r="LBM146"/>
      <c r="LBN146"/>
      <c r="LBO146"/>
      <c r="LBP146"/>
      <c r="LBQ146"/>
      <c r="LBR146"/>
      <c r="LBS146"/>
      <c r="LBT146"/>
      <c r="LBU146"/>
      <c r="LBV146"/>
      <c r="LBW146"/>
      <c r="LBX146"/>
      <c r="LBY146"/>
      <c r="LBZ146"/>
      <c r="LCA146"/>
      <c r="LCB146"/>
      <c r="LCC146"/>
      <c r="LCD146"/>
      <c r="LCE146"/>
      <c r="LCF146"/>
      <c r="LCG146"/>
      <c r="LCH146"/>
      <c r="LCI146"/>
      <c r="LCJ146"/>
      <c r="LCK146"/>
      <c r="LCL146"/>
      <c r="LCM146"/>
      <c r="LCN146"/>
      <c r="LCO146"/>
      <c r="LCP146"/>
      <c r="LCQ146"/>
      <c r="LCR146"/>
      <c r="LCS146"/>
      <c r="LCT146"/>
      <c r="LCU146"/>
      <c r="LCV146"/>
      <c r="LCW146"/>
      <c r="LCX146"/>
      <c r="LCY146"/>
      <c r="LCZ146"/>
      <c r="LDA146"/>
      <c r="LDB146"/>
      <c r="LDC146"/>
      <c r="LDD146"/>
      <c r="LDE146"/>
      <c r="LDF146"/>
      <c r="LDG146"/>
      <c r="LDH146"/>
      <c r="LDI146"/>
      <c r="LDJ146"/>
      <c r="LDK146"/>
      <c r="LDL146"/>
      <c r="LDM146"/>
      <c r="LDN146"/>
      <c r="LDO146"/>
      <c r="LDP146"/>
      <c r="LDQ146"/>
      <c r="LDR146"/>
      <c r="LDS146"/>
      <c r="LDT146"/>
      <c r="LDU146"/>
      <c r="LDV146"/>
      <c r="LDW146"/>
      <c r="LDX146"/>
      <c r="LDY146"/>
      <c r="LDZ146"/>
      <c r="LEA146"/>
      <c r="LEB146"/>
      <c r="LEC146"/>
      <c r="LED146"/>
      <c r="LEE146"/>
      <c r="LEF146"/>
      <c r="LEG146"/>
      <c r="LEH146"/>
      <c r="LEI146"/>
      <c r="LEJ146"/>
      <c r="LEK146"/>
      <c r="LEL146"/>
      <c r="LEM146"/>
      <c r="LEN146"/>
      <c r="LEO146"/>
      <c r="LEP146"/>
      <c r="LEQ146"/>
      <c r="LER146"/>
      <c r="LES146"/>
      <c r="LET146"/>
      <c r="LEU146"/>
      <c r="LEV146"/>
      <c r="LEW146"/>
      <c r="LEX146"/>
      <c r="LEY146"/>
      <c r="LEZ146"/>
      <c r="LFA146"/>
      <c r="LFB146"/>
      <c r="LFC146"/>
      <c r="LFD146"/>
      <c r="LFE146"/>
      <c r="LFF146"/>
      <c r="LFG146"/>
      <c r="LFH146"/>
      <c r="LFI146"/>
      <c r="LFJ146"/>
      <c r="LFK146"/>
      <c r="LFL146"/>
      <c r="LFM146"/>
      <c r="LFN146"/>
      <c r="LFO146"/>
      <c r="LFP146"/>
      <c r="LFQ146"/>
      <c r="LFR146"/>
      <c r="LFS146"/>
      <c r="LFT146"/>
      <c r="LFU146"/>
      <c r="LFV146"/>
      <c r="LFW146"/>
      <c r="LFX146"/>
      <c r="LFY146"/>
      <c r="LFZ146"/>
      <c r="LGA146"/>
      <c r="LGB146"/>
      <c r="LGC146"/>
      <c r="LGD146"/>
      <c r="LGE146"/>
      <c r="LGF146"/>
      <c r="LGG146"/>
      <c r="LGH146"/>
      <c r="LGI146"/>
      <c r="LGJ146"/>
      <c r="LGK146"/>
      <c r="LGL146"/>
      <c r="LGM146"/>
      <c r="LGN146"/>
      <c r="LGO146"/>
      <c r="LGP146"/>
      <c r="LGQ146"/>
      <c r="LGR146"/>
      <c r="LGS146"/>
      <c r="LGT146"/>
      <c r="LGU146"/>
      <c r="LGV146"/>
      <c r="LGW146"/>
      <c r="LGX146"/>
      <c r="LGY146"/>
      <c r="LGZ146"/>
      <c r="LHA146"/>
      <c r="LHB146"/>
      <c r="LHC146"/>
      <c r="LHD146"/>
      <c r="LHE146"/>
      <c r="LHF146"/>
      <c r="LHG146"/>
      <c r="LHH146"/>
      <c r="LHI146"/>
      <c r="LHJ146"/>
      <c r="LHK146"/>
      <c r="LHL146"/>
      <c r="LHM146"/>
      <c r="LHN146"/>
      <c r="LHO146"/>
      <c r="LHP146"/>
      <c r="LHQ146"/>
      <c r="LHR146"/>
      <c r="LHS146"/>
      <c r="LHT146"/>
      <c r="LHU146"/>
      <c r="LHV146"/>
      <c r="LHW146"/>
      <c r="LHX146"/>
      <c r="LHY146"/>
      <c r="LHZ146"/>
      <c r="LIA146"/>
      <c r="LIB146"/>
      <c r="LIC146"/>
      <c r="LID146"/>
      <c r="LIE146"/>
      <c r="LIF146"/>
      <c r="LIG146"/>
      <c r="LIH146"/>
      <c r="LII146"/>
      <c r="LIJ146"/>
      <c r="LIK146"/>
      <c r="LIL146"/>
      <c r="LIM146"/>
      <c r="LIN146"/>
      <c r="LIO146"/>
      <c r="LIP146"/>
      <c r="LIQ146"/>
      <c r="LIR146"/>
      <c r="LIS146"/>
      <c r="LIT146"/>
      <c r="LIU146"/>
      <c r="LIV146"/>
      <c r="LIW146"/>
      <c r="LIX146"/>
      <c r="LIY146"/>
      <c r="LIZ146"/>
      <c r="LJA146"/>
      <c r="LJB146"/>
      <c r="LJC146"/>
      <c r="LJD146"/>
      <c r="LJE146"/>
      <c r="LJF146"/>
      <c r="LJG146"/>
      <c r="LJH146"/>
      <c r="LJI146"/>
      <c r="LJJ146"/>
      <c r="LJK146"/>
      <c r="LJL146"/>
      <c r="LJM146"/>
      <c r="LJN146"/>
      <c r="LJO146"/>
      <c r="LJP146"/>
      <c r="LJQ146"/>
      <c r="LJR146"/>
      <c r="LJS146"/>
      <c r="LJT146"/>
      <c r="LJU146"/>
      <c r="LJV146"/>
      <c r="LJW146"/>
      <c r="LJX146"/>
      <c r="LJY146"/>
      <c r="LJZ146"/>
      <c r="LKA146"/>
      <c r="LKB146"/>
      <c r="LKC146"/>
      <c r="LKD146"/>
      <c r="LKE146"/>
      <c r="LKF146"/>
      <c r="LKG146"/>
      <c r="LKH146"/>
      <c r="LKI146"/>
      <c r="LKJ146"/>
      <c r="LKK146"/>
      <c r="LKL146"/>
      <c r="LKM146"/>
      <c r="LKN146"/>
      <c r="LKO146"/>
      <c r="LKP146"/>
      <c r="LKQ146"/>
      <c r="LKR146"/>
      <c r="LKS146"/>
      <c r="LKT146"/>
      <c r="LKU146"/>
      <c r="LKV146"/>
      <c r="LKW146"/>
      <c r="LKX146"/>
      <c r="LKY146"/>
      <c r="LKZ146"/>
      <c r="LLA146"/>
      <c r="LLB146"/>
      <c r="LLC146"/>
      <c r="LLD146"/>
      <c r="LLE146"/>
      <c r="LLF146"/>
      <c r="LLG146"/>
      <c r="LLH146"/>
      <c r="LLI146"/>
      <c r="LLJ146"/>
      <c r="LLK146"/>
      <c r="LLL146"/>
      <c r="LLM146"/>
      <c r="LLN146"/>
      <c r="LLO146"/>
      <c r="LLP146"/>
      <c r="LLQ146"/>
      <c r="LLR146"/>
      <c r="LLS146"/>
      <c r="LLT146"/>
      <c r="LLU146"/>
      <c r="LLV146"/>
      <c r="LLW146"/>
      <c r="LLX146"/>
      <c r="LLY146"/>
      <c r="LLZ146"/>
      <c r="LMA146"/>
      <c r="LMB146"/>
      <c r="LMC146"/>
      <c r="LMD146"/>
      <c r="LME146"/>
      <c r="LMF146"/>
      <c r="LMG146"/>
      <c r="LMH146"/>
      <c r="LMI146"/>
      <c r="LMJ146"/>
      <c r="LMK146"/>
      <c r="LML146"/>
      <c r="LMM146"/>
      <c r="LMN146"/>
      <c r="LMO146"/>
      <c r="LMP146"/>
      <c r="LMQ146"/>
      <c r="LMR146"/>
      <c r="LMS146"/>
      <c r="LMT146"/>
      <c r="LMU146"/>
      <c r="LMV146"/>
      <c r="LMW146"/>
      <c r="LMX146"/>
      <c r="LMY146"/>
      <c r="LMZ146"/>
      <c r="LNA146"/>
      <c r="LNB146"/>
      <c r="LNC146"/>
      <c r="LND146"/>
      <c r="LNE146"/>
      <c r="LNF146"/>
      <c r="LNG146"/>
      <c r="LNH146"/>
      <c r="LNI146"/>
      <c r="LNJ146"/>
      <c r="LNK146"/>
      <c r="LNL146"/>
      <c r="LNM146"/>
      <c r="LNN146"/>
      <c r="LNO146"/>
      <c r="LNP146"/>
      <c r="LNQ146"/>
      <c r="LNR146"/>
      <c r="LNS146"/>
      <c r="LNT146"/>
      <c r="LNU146"/>
      <c r="LNV146"/>
      <c r="LNW146"/>
      <c r="LNX146"/>
      <c r="LNY146"/>
      <c r="LNZ146"/>
      <c r="LOA146"/>
      <c r="LOB146"/>
      <c r="LOC146"/>
      <c r="LOD146"/>
      <c r="LOE146"/>
      <c r="LOF146"/>
      <c r="LOG146"/>
      <c r="LOH146"/>
      <c r="LOI146"/>
      <c r="LOJ146"/>
      <c r="LOK146"/>
      <c r="LOL146"/>
      <c r="LOM146"/>
      <c r="LON146"/>
      <c r="LOO146"/>
      <c r="LOP146"/>
      <c r="LOQ146"/>
      <c r="LOR146"/>
      <c r="LOS146"/>
      <c r="LOT146"/>
      <c r="LOU146"/>
      <c r="LOV146"/>
      <c r="LOW146"/>
      <c r="LOX146"/>
      <c r="LOY146"/>
      <c r="LOZ146"/>
      <c r="LPA146"/>
      <c r="LPB146"/>
      <c r="LPC146"/>
      <c r="LPD146"/>
      <c r="LPE146"/>
      <c r="LPF146"/>
      <c r="LPG146"/>
      <c r="LPH146"/>
      <c r="LPI146"/>
      <c r="LPJ146"/>
      <c r="LPK146"/>
      <c r="LPL146"/>
      <c r="LPM146"/>
      <c r="LPN146"/>
      <c r="LPO146"/>
      <c r="LPP146"/>
      <c r="LPQ146"/>
      <c r="LPR146"/>
      <c r="LPS146"/>
      <c r="LPT146"/>
      <c r="LPU146"/>
      <c r="LPV146"/>
      <c r="LPW146"/>
      <c r="LPX146"/>
      <c r="LPY146"/>
      <c r="LPZ146"/>
      <c r="LQA146"/>
      <c r="LQB146"/>
      <c r="LQC146"/>
      <c r="LQD146"/>
      <c r="LQE146"/>
      <c r="LQF146"/>
      <c r="LQG146"/>
      <c r="LQH146"/>
      <c r="LQI146"/>
      <c r="LQJ146"/>
      <c r="LQK146"/>
      <c r="LQL146"/>
      <c r="LQM146"/>
      <c r="LQN146"/>
      <c r="LQO146"/>
      <c r="LQP146"/>
      <c r="LQQ146"/>
      <c r="LQR146"/>
      <c r="LQS146"/>
      <c r="LQT146"/>
      <c r="LQU146"/>
      <c r="LQV146"/>
      <c r="LQW146"/>
      <c r="LQX146"/>
      <c r="LQY146"/>
      <c r="LQZ146"/>
      <c r="LRA146"/>
      <c r="LRB146"/>
      <c r="LRC146"/>
      <c r="LRD146"/>
      <c r="LRE146"/>
      <c r="LRF146"/>
      <c r="LRG146"/>
      <c r="LRH146"/>
      <c r="LRI146"/>
      <c r="LRJ146"/>
      <c r="LRK146"/>
      <c r="LRL146"/>
      <c r="LRM146"/>
      <c r="LRN146"/>
      <c r="LRO146"/>
      <c r="LRP146"/>
      <c r="LRQ146"/>
      <c r="LRR146"/>
      <c r="LRS146"/>
      <c r="LRT146"/>
      <c r="LRU146"/>
      <c r="LRV146"/>
      <c r="LRW146"/>
      <c r="LRX146"/>
      <c r="LRY146"/>
      <c r="LRZ146"/>
      <c r="LSA146"/>
      <c r="LSB146"/>
      <c r="LSC146"/>
      <c r="LSD146"/>
      <c r="LSE146"/>
      <c r="LSF146"/>
      <c r="LSG146"/>
      <c r="LSH146"/>
      <c r="LSI146"/>
      <c r="LSJ146"/>
      <c r="LSK146"/>
      <c r="LSL146"/>
      <c r="LSM146"/>
      <c r="LSN146"/>
      <c r="LSO146"/>
      <c r="LSP146"/>
      <c r="LSQ146"/>
      <c r="LSR146"/>
      <c r="LSS146"/>
      <c r="LST146"/>
      <c r="LSU146"/>
      <c r="LSV146"/>
      <c r="LSW146"/>
      <c r="LSX146"/>
      <c r="LSY146"/>
      <c r="LSZ146"/>
      <c r="LTA146"/>
      <c r="LTB146"/>
      <c r="LTC146"/>
      <c r="LTD146"/>
      <c r="LTE146"/>
      <c r="LTF146"/>
      <c r="LTG146"/>
      <c r="LTH146"/>
      <c r="LTI146"/>
      <c r="LTJ146"/>
      <c r="LTK146"/>
      <c r="LTL146"/>
      <c r="LTM146"/>
      <c r="LTN146"/>
      <c r="LTO146"/>
      <c r="LTP146"/>
      <c r="LTQ146"/>
      <c r="LTR146"/>
      <c r="LTS146"/>
      <c r="LTT146"/>
      <c r="LTU146"/>
      <c r="LTV146"/>
      <c r="LTW146"/>
      <c r="LTX146"/>
      <c r="LTY146"/>
      <c r="LTZ146"/>
      <c r="LUA146"/>
      <c r="LUB146"/>
      <c r="LUC146"/>
      <c r="LUD146"/>
      <c r="LUE146"/>
      <c r="LUF146"/>
      <c r="LUG146"/>
      <c r="LUH146"/>
      <c r="LUI146"/>
      <c r="LUJ146"/>
      <c r="LUK146"/>
      <c r="LUL146"/>
      <c r="LUM146"/>
      <c r="LUN146"/>
      <c r="LUO146"/>
      <c r="LUP146"/>
      <c r="LUQ146"/>
      <c r="LUR146"/>
      <c r="LUS146"/>
      <c r="LUT146"/>
      <c r="LUU146"/>
      <c r="LUV146"/>
      <c r="LUW146"/>
      <c r="LUX146"/>
      <c r="LUY146"/>
      <c r="LUZ146"/>
      <c r="LVA146"/>
      <c r="LVB146"/>
      <c r="LVC146"/>
      <c r="LVD146"/>
      <c r="LVE146"/>
      <c r="LVF146"/>
      <c r="LVG146"/>
      <c r="LVH146"/>
      <c r="LVI146"/>
      <c r="LVJ146"/>
      <c r="LVK146"/>
      <c r="LVL146"/>
      <c r="LVM146"/>
      <c r="LVN146"/>
      <c r="LVO146"/>
      <c r="LVP146"/>
      <c r="LVQ146"/>
      <c r="LVR146"/>
      <c r="LVS146"/>
      <c r="LVT146"/>
      <c r="LVU146"/>
      <c r="LVV146"/>
      <c r="LVW146"/>
      <c r="LVX146"/>
      <c r="LVY146"/>
      <c r="LVZ146"/>
      <c r="LWA146"/>
      <c r="LWB146"/>
      <c r="LWC146"/>
      <c r="LWD146"/>
      <c r="LWE146"/>
      <c r="LWF146"/>
      <c r="LWG146"/>
      <c r="LWH146"/>
      <c r="LWI146"/>
      <c r="LWJ146"/>
      <c r="LWK146"/>
      <c r="LWL146"/>
      <c r="LWM146"/>
      <c r="LWN146"/>
      <c r="LWO146"/>
      <c r="LWP146"/>
      <c r="LWQ146"/>
      <c r="LWR146"/>
      <c r="LWS146"/>
      <c r="LWT146"/>
      <c r="LWU146"/>
      <c r="LWV146"/>
      <c r="LWW146"/>
      <c r="LWX146"/>
      <c r="LWY146"/>
      <c r="LWZ146"/>
      <c r="LXA146"/>
      <c r="LXB146"/>
      <c r="LXC146"/>
      <c r="LXD146"/>
      <c r="LXE146"/>
      <c r="LXF146"/>
      <c r="LXG146"/>
      <c r="LXH146"/>
      <c r="LXI146"/>
      <c r="LXJ146"/>
      <c r="LXK146"/>
      <c r="LXL146"/>
      <c r="LXM146"/>
      <c r="LXN146"/>
      <c r="LXO146"/>
      <c r="LXP146"/>
      <c r="LXQ146"/>
      <c r="LXR146"/>
      <c r="LXS146"/>
      <c r="LXT146"/>
      <c r="LXU146"/>
      <c r="LXV146"/>
      <c r="LXW146"/>
      <c r="LXX146"/>
      <c r="LXY146"/>
      <c r="LXZ146"/>
      <c r="LYA146"/>
      <c r="LYB146"/>
      <c r="LYC146"/>
      <c r="LYD146"/>
      <c r="LYE146"/>
      <c r="LYF146"/>
      <c r="LYG146"/>
      <c r="LYH146"/>
      <c r="LYI146"/>
      <c r="LYJ146"/>
      <c r="LYK146"/>
      <c r="LYL146"/>
      <c r="LYM146"/>
      <c r="LYN146"/>
      <c r="LYO146"/>
      <c r="LYP146"/>
      <c r="LYQ146"/>
      <c r="LYR146"/>
      <c r="LYS146"/>
      <c r="LYT146"/>
      <c r="LYU146"/>
      <c r="LYV146"/>
      <c r="LYW146"/>
      <c r="LYX146"/>
      <c r="LYY146"/>
      <c r="LYZ146"/>
      <c r="LZA146"/>
      <c r="LZB146"/>
      <c r="LZC146"/>
      <c r="LZD146"/>
      <c r="LZE146"/>
      <c r="LZF146"/>
      <c r="LZG146"/>
      <c r="LZH146"/>
      <c r="LZI146"/>
      <c r="LZJ146"/>
      <c r="LZK146"/>
      <c r="LZL146"/>
      <c r="LZM146"/>
      <c r="LZN146"/>
      <c r="LZO146"/>
      <c r="LZP146"/>
      <c r="LZQ146"/>
      <c r="LZR146"/>
      <c r="LZS146"/>
      <c r="LZT146"/>
      <c r="LZU146"/>
      <c r="LZV146"/>
      <c r="LZW146"/>
      <c r="LZX146"/>
      <c r="LZY146"/>
      <c r="LZZ146"/>
      <c r="MAA146"/>
      <c r="MAB146"/>
      <c r="MAC146"/>
      <c r="MAD146"/>
      <c r="MAE146"/>
      <c r="MAF146"/>
      <c r="MAG146"/>
      <c r="MAH146"/>
      <c r="MAI146"/>
      <c r="MAJ146"/>
      <c r="MAK146"/>
      <c r="MAL146"/>
      <c r="MAM146"/>
      <c r="MAN146"/>
      <c r="MAO146"/>
      <c r="MAP146"/>
      <c r="MAQ146"/>
      <c r="MAR146"/>
      <c r="MAS146"/>
      <c r="MAT146"/>
      <c r="MAU146"/>
      <c r="MAV146"/>
      <c r="MAW146"/>
      <c r="MAX146"/>
      <c r="MAY146"/>
      <c r="MAZ146"/>
      <c r="MBA146"/>
      <c r="MBB146"/>
      <c r="MBC146"/>
      <c r="MBD146"/>
      <c r="MBE146"/>
      <c r="MBF146"/>
      <c r="MBG146"/>
      <c r="MBH146"/>
      <c r="MBI146"/>
      <c r="MBJ146"/>
      <c r="MBK146"/>
      <c r="MBL146"/>
      <c r="MBM146"/>
      <c r="MBN146"/>
      <c r="MBO146"/>
      <c r="MBP146"/>
      <c r="MBQ146"/>
      <c r="MBR146"/>
      <c r="MBS146"/>
      <c r="MBT146"/>
      <c r="MBU146"/>
      <c r="MBV146"/>
      <c r="MBW146"/>
      <c r="MBX146"/>
      <c r="MBY146"/>
      <c r="MBZ146"/>
      <c r="MCA146"/>
      <c r="MCB146"/>
      <c r="MCC146"/>
      <c r="MCD146"/>
      <c r="MCE146"/>
      <c r="MCF146"/>
      <c r="MCG146"/>
      <c r="MCH146"/>
      <c r="MCI146"/>
      <c r="MCJ146"/>
      <c r="MCK146"/>
      <c r="MCL146"/>
      <c r="MCM146"/>
      <c r="MCN146"/>
      <c r="MCO146"/>
      <c r="MCP146"/>
      <c r="MCQ146"/>
      <c r="MCR146"/>
      <c r="MCS146"/>
      <c r="MCT146"/>
      <c r="MCU146"/>
      <c r="MCV146"/>
      <c r="MCW146"/>
      <c r="MCX146"/>
      <c r="MCY146"/>
      <c r="MCZ146"/>
      <c r="MDA146"/>
      <c r="MDB146"/>
      <c r="MDC146"/>
      <c r="MDD146"/>
      <c r="MDE146"/>
      <c r="MDF146"/>
      <c r="MDG146"/>
      <c r="MDH146"/>
      <c r="MDI146"/>
      <c r="MDJ146"/>
      <c r="MDK146"/>
      <c r="MDL146"/>
      <c r="MDM146"/>
      <c r="MDN146"/>
      <c r="MDO146"/>
      <c r="MDP146"/>
      <c r="MDQ146"/>
      <c r="MDR146"/>
      <c r="MDS146"/>
      <c r="MDT146"/>
      <c r="MDU146"/>
      <c r="MDV146"/>
      <c r="MDW146"/>
      <c r="MDX146"/>
      <c r="MDY146"/>
      <c r="MDZ146"/>
      <c r="MEA146"/>
      <c r="MEB146"/>
      <c r="MEC146"/>
      <c r="MED146"/>
      <c r="MEE146"/>
      <c r="MEF146"/>
      <c r="MEG146"/>
      <c r="MEH146"/>
      <c r="MEI146"/>
      <c r="MEJ146"/>
      <c r="MEK146"/>
      <c r="MEL146"/>
      <c r="MEM146"/>
      <c r="MEN146"/>
      <c r="MEO146"/>
      <c r="MEP146"/>
      <c r="MEQ146"/>
      <c r="MER146"/>
      <c r="MES146"/>
      <c r="MET146"/>
      <c r="MEU146"/>
      <c r="MEV146"/>
      <c r="MEW146"/>
      <c r="MEX146"/>
      <c r="MEY146"/>
      <c r="MEZ146"/>
      <c r="MFA146"/>
      <c r="MFB146"/>
      <c r="MFC146"/>
      <c r="MFD146"/>
      <c r="MFE146"/>
      <c r="MFF146"/>
      <c r="MFG146"/>
      <c r="MFH146"/>
      <c r="MFI146"/>
      <c r="MFJ146"/>
      <c r="MFK146"/>
      <c r="MFL146"/>
      <c r="MFM146"/>
      <c r="MFN146"/>
      <c r="MFO146"/>
      <c r="MFP146"/>
      <c r="MFQ146"/>
      <c r="MFR146"/>
      <c r="MFS146"/>
      <c r="MFT146"/>
      <c r="MFU146"/>
      <c r="MFV146"/>
      <c r="MFW146"/>
      <c r="MFX146"/>
      <c r="MFY146"/>
      <c r="MFZ146"/>
      <c r="MGA146"/>
      <c r="MGB146"/>
      <c r="MGC146"/>
      <c r="MGD146"/>
      <c r="MGE146"/>
      <c r="MGF146"/>
      <c r="MGG146"/>
      <c r="MGH146"/>
      <c r="MGI146"/>
      <c r="MGJ146"/>
      <c r="MGK146"/>
      <c r="MGL146"/>
      <c r="MGM146"/>
      <c r="MGN146"/>
      <c r="MGO146"/>
      <c r="MGP146"/>
      <c r="MGQ146"/>
      <c r="MGR146"/>
      <c r="MGS146"/>
      <c r="MGT146"/>
      <c r="MGU146"/>
      <c r="MGV146"/>
      <c r="MGW146"/>
      <c r="MGX146"/>
      <c r="MGY146"/>
      <c r="MGZ146"/>
      <c r="MHA146"/>
      <c r="MHB146"/>
      <c r="MHC146"/>
      <c r="MHD146"/>
      <c r="MHE146"/>
      <c r="MHF146"/>
      <c r="MHG146"/>
      <c r="MHH146"/>
      <c r="MHI146"/>
      <c r="MHJ146"/>
      <c r="MHK146"/>
      <c r="MHL146"/>
      <c r="MHM146"/>
      <c r="MHN146"/>
      <c r="MHO146"/>
      <c r="MHP146"/>
      <c r="MHQ146"/>
      <c r="MHR146"/>
      <c r="MHS146"/>
      <c r="MHT146"/>
      <c r="MHU146"/>
      <c r="MHV146"/>
      <c r="MHW146"/>
      <c r="MHX146"/>
      <c r="MHY146"/>
      <c r="MHZ146"/>
      <c r="MIA146"/>
      <c r="MIB146"/>
      <c r="MIC146"/>
      <c r="MID146"/>
      <c r="MIE146"/>
      <c r="MIF146"/>
      <c r="MIG146"/>
      <c r="MIH146"/>
      <c r="MII146"/>
      <c r="MIJ146"/>
      <c r="MIK146"/>
      <c r="MIL146"/>
      <c r="MIM146"/>
      <c r="MIN146"/>
      <c r="MIO146"/>
      <c r="MIP146"/>
      <c r="MIQ146"/>
      <c r="MIR146"/>
      <c r="MIS146"/>
      <c r="MIT146"/>
      <c r="MIU146"/>
      <c r="MIV146"/>
      <c r="MIW146"/>
      <c r="MIX146"/>
      <c r="MIY146"/>
      <c r="MIZ146"/>
      <c r="MJA146"/>
      <c r="MJB146"/>
      <c r="MJC146"/>
      <c r="MJD146"/>
      <c r="MJE146"/>
      <c r="MJF146"/>
      <c r="MJG146"/>
      <c r="MJH146"/>
      <c r="MJI146"/>
      <c r="MJJ146"/>
      <c r="MJK146"/>
      <c r="MJL146"/>
      <c r="MJM146"/>
      <c r="MJN146"/>
      <c r="MJO146"/>
      <c r="MJP146"/>
      <c r="MJQ146"/>
      <c r="MJR146"/>
      <c r="MJS146"/>
      <c r="MJT146"/>
      <c r="MJU146"/>
      <c r="MJV146"/>
      <c r="MJW146"/>
      <c r="MJX146"/>
      <c r="MJY146"/>
      <c r="MJZ146"/>
      <c r="MKA146"/>
      <c r="MKB146"/>
      <c r="MKC146"/>
      <c r="MKD146"/>
      <c r="MKE146"/>
      <c r="MKF146"/>
      <c r="MKG146"/>
      <c r="MKH146"/>
      <c r="MKI146"/>
      <c r="MKJ146"/>
      <c r="MKK146"/>
      <c r="MKL146"/>
      <c r="MKM146"/>
      <c r="MKN146"/>
      <c r="MKO146"/>
      <c r="MKP146"/>
      <c r="MKQ146"/>
      <c r="MKR146"/>
      <c r="MKS146"/>
      <c r="MKT146"/>
      <c r="MKU146"/>
      <c r="MKV146"/>
      <c r="MKW146"/>
      <c r="MKX146"/>
      <c r="MKY146"/>
      <c r="MKZ146"/>
      <c r="MLA146"/>
      <c r="MLB146"/>
      <c r="MLC146"/>
      <c r="MLD146"/>
      <c r="MLE146"/>
      <c r="MLF146"/>
      <c r="MLG146"/>
      <c r="MLH146"/>
      <c r="MLI146"/>
      <c r="MLJ146"/>
      <c r="MLK146"/>
      <c r="MLL146"/>
      <c r="MLM146"/>
      <c r="MLN146"/>
      <c r="MLO146"/>
      <c r="MLP146"/>
      <c r="MLQ146"/>
      <c r="MLR146"/>
      <c r="MLS146"/>
      <c r="MLT146"/>
      <c r="MLU146"/>
      <c r="MLV146"/>
      <c r="MLW146"/>
      <c r="MLX146"/>
      <c r="MLY146"/>
      <c r="MLZ146"/>
      <c r="MMA146"/>
      <c r="MMB146"/>
      <c r="MMC146"/>
      <c r="MMD146"/>
      <c r="MME146"/>
      <c r="MMF146"/>
      <c r="MMG146"/>
      <c r="MMH146"/>
      <c r="MMI146"/>
      <c r="MMJ146"/>
      <c r="MMK146"/>
      <c r="MML146"/>
      <c r="MMM146"/>
      <c r="MMN146"/>
      <c r="MMO146"/>
      <c r="MMP146"/>
      <c r="MMQ146"/>
      <c r="MMR146"/>
      <c r="MMS146"/>
      <c r="MMT146"/>
      <c r="MMU146"/>
      <c r="MMV146"/>
      <c r="MMW146"/>
      <c r="MMX146"/>
      <c r="MMY146"/>
      <c r="MMZ146"/>
      <c r="MNA146"/>
      <c r="MNB146"/>
      <c r="MNC146"/>
      <c r="MND146"/>
      <c r="MNE146"/>
      <c r="MNF146"/>
      <c r="MNG146"/>
      <c r="MNH146"/>
      <c r="MNI146"/>
      <c r="MNJ146"/>
      <c r="MNK146"/>
      <c r="MNL146"/>
      <c r="MNM146"/>
      <c r="MNN146"/>
      <c r="MNO146"/>
      <c r="MNP146"/>
      <c r="MNQ146"/>
      <c r="MNR146"/>
      <c r="MNS146"/>
      <c r="MNT146"/>
      <c r="MNU146"/>
      <c r="MNV146"/>
      <c r="MNW146"/>
      <c r="MNX146"/>
      <c r="MNY146"/>
      <c r="MNZ146"/>
      <c r="MOA146"/>
      <c r="MOB146"/>
      <c r="MOC146"/>
      <c r="MOD146"/>
      <c r="MOE146"/>
      <c r="MOF146"/>
      <c r="MOG146"/>
      <c r="MOH146"/>
      <c r="MOI146"/>
      <c r="MOJ146"/>
      <c r="MOK146"/>
      <c r="MOL146"/>
      <c r="MOM146"/>
      <c r="MON146"/>
      <c r="MOO146"/>
      <c r="MOP146"/>
      <c r="MOQ146"/>
      <c r="MOR146"/>
      <c r="MOS146"/>
      <c r="MOT146"/>
      <c r="MOU146"/>
      <c r="MOV146"/>
      <c r="MOW146"/>
      <c r="MOX146"/>
      <c r="MOY146"/>
      <c r="MOZ146"/>
      <c r="MPA146"/>
      <c r="MPB146"/>
      <c r="MPC146"/>
      <c r="MPD146"/>
      <c r="MPE146"/>
      <c r="MPF146"/>
      <c r="MPG146"/>
      <c r="MPH146"/>
      <c r="MPI146"/>
      <c r="MPJ146"/>
      <c r="MPK146"/>
      <c r="MPL146"/>
      <c r="MPM146"/>
      <c r="MPN146"/>
      <c r="MPO146"/>
      <c r="MPP146"/>
      <c r="MPQ146"/>
      <c r="MPR146"/>
      <c r="MPS146"/>
      <c r="MPT146"/>
      <c r="MPU146"/>
      <c r="MPV146"/>
      <c r="MPW146"/>
      <c r="MPX146"/>
      <c r="MPY146"/>
      <c r="MPZ146"/>
      <c r="MQA146"/>
      <c r="MQB146"/>
      <c r="MQC146"/>
      <c r="MQD146"/>
      <c r="MQE146"/>
      <c r="MQF146"/>
      <c r="MQG146"/>
      <c r="MQH146"/>
      <c r="MQI146"/>
      <c r="MQJ146"/>
      <c r="MQK146"/>
      <c r="MQL146"/>
      <c r="MQM146"/>
      <c r="MQN146"/>
      <c r="MQO146"/>
      <c r="MQP146"/>
      <c r="MQQ146"/>
      <c r="MQR146"/>
      <c r="MQS146"/>
      <c r="MQT146"/>
      <c r="MQU146"/>
      <c r="MQV146"/>
      <c r="MQW146"/>
      <c r="MQX146"/>
      <c r="MQY146"/>
      <c r="MQZ146"/>
      <c r="MRA146"/>
      <c r="MRB146"/>
      <c r="MRC146"/>
      <c r="MRD146"/>
      <c r="MRE146"/>
      <c r="MRF146"/>
      <c r="MRG146"/>
      <c r="MRH146"/>
      <c r="MRI146"/>
      <c r="MRJ146"/>
      <c r="MRK146"/>
      <c r="MRL146"/>
      <c r="MRM146"/>
      <c r="MRN146"/>
      <c r="MRO146"/>
      <c r="MRP146"/>
      <c r="MRQ146"/>
      <c r="MRR146"/>
      <c r="MRS146"/>
      <c r="MRT146"/>
      <c r="MRU146"/>
      <c r="MRV146"/>
      <c r="MRW146"/>
      <c r="MRX146"/>
      <c r="MRY146"/>
      <c r="MRZ146"/>
      <c r="MSA146"/>
      <c r="MSB146"/>
      <c r="MSC146"/>
      <c r="MSD146"/>
      <c r="MSE146"/>
      <c r="MSF146"/>
      <c r="MSG146"/>
      <c r="MSH146"/>
      <c r="MSI146"/>
      <c r="MSJ146"/>
      <c r="MSK146"/>
      <c r="MSL146"/>
      <c r="MSM146"/>
      <c r="MSN146"/>
      <c r="MSO146"/>
      <c r="MSP146"/>
      <c r="MSQ146"/>
      <c r="MSR146"/>
      <c r="MSS146"/>
      <c r="MST146"/>
      <c r="MSU146"/>
      <c r="MSV146"/>
      <c r="MSW146"/>
      <c r="MSX146"/>
      <c r="MSY146"/>
      <c r="MSZ146"/>
      <c r="MTA146"/>
      <c r="MTB146"/>
      <c r="MTC146"/>
      <c r="MTD146"/>
      <c r="MTE146"/>
      <c r="MTF146"/>
      <c r="MTG146"/>
      <c r="MTH146"/>
      <c r="MTI146"/>
      <c r="MTJ146"/>
      <c r="MTK146"/>
      <c r="MTL146"/>
      <c r="MTM146"/>
      <c r="MTN146"/>
      <c r="MTO146"/>
      <c r="MTP146"/>
      <c r="MTQ146"/>
      <c r="MTR146"/>
      <c r="MTS146"/>
      <c r="MTT146"/>
      <c r="MTU146"/>
      <c r="MTV146"/>
      <c r="MTW146"/>
      <c r="MTX146"/>
      <c r="MTY146"/>
      <c r="MTZ146"/>
      <c r="MUA146"/>
      <c r="MUB146"/>
      <c r="MUC146"/>
      <c r="MUD146"/>
      <c r="MUE146"/>
      <c r="MUF146"/>
      <c r="MUG146"/>
      <c r="MUH146"/>
      <c r="MUI146"/>
      <c r="MUJ146"/>
      <c r="MUK146"/>
      <c r="MUL146"/>
      <c r="MUM146"/>
      <c r="MUN146"/>
      <c r="MUO146"/>
      <c r="MUP146"/>
      <c r="MUQ146"/>
      <c r="MUR146"/>
      <c r="MUS146"/>
      <c r="MUT146"/>
      <c r="MUU146"/>
      <c r="MUV146"/>
      <c r="MUW146"/>
      <c r="MUX146"/>
      <c r="MUY146"/>
      <c r="MUZ146"/>
      <c r="MVA146"/>
      <c r="MVB146"/>
      <c r="MVC146"/>
      <c r="MVD146"/>
      <c r="MVE146"/>
      <c r="MVF146"/>
      <c r="MVG146"/>
      <c r="MVH146"/>
      <c r="MVI146"/>
      <c r="MVJ146"/>
      <c r="MVK146"/>
      <c r="MVL146"/>
      <c r="MVM146"/>
      <c r="MVN146"/>
      <c r="MVO146"/>
      <c r="MVP146"/>
      <c r="MVQ146"/>
      <c r="MVR146"/>
      <c r="MVS146"/>
      <c r="MVT146"/>
      <c r="MVU146"/>
      <c r="MVV146"/>
      <c r="MVW146"/>
      <c r="MVX146"/>
      <c r="MVY146"/>
      <c r="MVZ146"/>
      <c r="MWA146"/>
      <c r="MWB146"/>
      <c r="MWC146"/>
      <c r="MWD146"/>
      <c r="MWE146"/>
      <c r="MWF146"/>
      <c r="MWG146"/>
      <c r="MWH146"/>
      <c r="MWI146"/>
      <c r="MWJ146"/>
      <c r="MWK146"/>
      <c r="MWL146"/>
      <c r="MWM146"/>
      <c r="MWN146"/>
      <c r="MWO146"/>
      <c r="MWP146"/>
      <c r="MWQ146"/>
      <c r="MWR146"/>
      <c r="MWS146"/>
      <c r="MWT146"/>
      <c r="MWU146"/>
      <c r="MWV146"/>
      <c r="MWW146"/>
      <c r="MWX146"/>
      <c r="MWY146"/>
      <c r="MWZ146"/>
      <c r="MXA146"/>
      <c r="MXB146"/>
      <c r="MXC146"/>
      <c r="MXD146"/>
      <c r="MXE146"/>
      <c r="MXF146"/>
      <c r="MXG146"/>
      <c r="MXH146"/>
      <c r="MXI146"/>
      <c r="MXJ146"/>
      <c r="MXK146"/>
      <c r="MXL146"/>
      <c r="MXM146"/>
      <c r="MXN146"/>
      <c r="MXO146"/>
      <c r="MXP146"/>
      <c r="MXQ146"/>
      <c r="MXR146"/>
      <c r="MXS146"/>
      <c r="MXT146"/>
      <c r="MXU146"/>
      <c r="MXV146"/>
      <c r="MXW146"/>
      <c r="MXX146"/>
      <c r="MXY146"/>
      <c r="MXZ146"/>
      <c r="MYA146"/>
      <c r="MYB146"/>
      <c r="MYC146"/>
      <c r="MYD146"/>
      <c r="MYE146"/>
      <c r="MYF146"/>
      <c r="MYG146"/>
      <c r="MYH146"/>
      <c r="MYI146"/>
      <c r="MYJ146"/>
      <c r="MYK146"/>
      <c r="MYL146"/>
      <c r="MYM146"/>
      <c r="MYN146"/>
      <c r="MYO146"/>
      <c r="MYP146"/>
      <c r="MYQ146"/>
      <c r="MYR146"/>
      <c r="MYS146"/>
      <c r="MYT146"/>
      <c r="MYU146"/>
      <c r="MYV146"/>
      <c r="MYW146"/>
      <c r="MYX146"/>
      <c r="MYY146"/>
      <c r="MYZ146"/>
      <c r="MZA146"/>
      <c r="MZB146"/>
      <c r="MZC146"/>
      <c r="MZD146"/>
      <c r="MZE146"/>
      <c r="MZF146"/>
      <c r="MZG146"/>
      <c r="MZH146"/>
      <c r="MZI146"/>
      <c r="MZJ146"/>
      <c r="MZK146"/>
      <c r="MZL146"/>
      <c r="MZM146"/>
      <c r="MZN146"/>
      <c r="MZO146"/>
      <c r="MZP146"/>
      <c r="MZQ146"/>
      <c r="MZR146"/>
      <c r="MZS146"/>
      <c r="MZT146"/>
      <c r="MZU146"/>
      <c r="MZV146"/>
      <c r="MZW146"/>
      <c r="MZX146"/>
      <c r="MZY146"/>
      <c r="MZZ146"/>
      <c r="NAA146"/>
      <c r="NAB146"/>
      <c r="NAC146"/>
      <c r="NAD146"/>
      <c r="NAE146"/>
      <c r="NAF146"/>
      <c r="NAG146"/>
      <c r="NAH146"/>
      <c r="NAI146"/>
      <c r="NAJ146"/>
      <c r="NAK146"/>
      <c r="NAL146"/>
      <c r="NAM146"/>
      <c r="NAN146"/>
      <c r="NAO146"/>
      <c r="NAP146"/>
      <c r="NAQ146"/>
      <c r="NAR146"/>
      <c r="NAS146"/>
      <c r="NAT146"/>
      <c r="NAU146"/>
      <c r="NAV146"/>
      <c r="NAW146"/>
      <c r="NAX146"/>
      <c r="NAY146"/>
      <c r="NAZ146"/>
      <c r="NBA146"/>
      <c r="NBB146"/>
      <c r="NBC146"/>
      <c r="NBD146"/>
      <c r="NBE146"/>
      <c r="NBF146"/>
      <c r="NBG146"/>
      <c r="NBH146"/>
      <c r="NBI146"/>
      <c r="NBJ146"/>
      <c r="NBK146"/>
      <c r="NBL146"/>
      <c r="NBM146"/>
      <c r="NBN146"/>
      <c r="NBO146"/>
      <c r="NBP146"/>
      <c r="NBQ146"/>
      <c r="NBR146"/>
      <c r="NBS146"/>
      <c r="NBT146"/>
      <c r="NBU146"/>
      <c r="NBV146"/>
      <c r="NBW146"/>
      <c r="NBX146"/>
      <c r="NBY146"/>
      <c r="NBZ146"/>
      <c r="NCA146"/>
      <c r="NCB146"/>
      <c r="NCC146"/>
      <c r="NCD146"/>
      <c r="NCE146"/>
      <c r="NCF146"/>
      <c r="NCG146"/>
      <c r="NCH146"/>
      <c r="NCI146"/>
      <c r="NCJ146"/>
      <c r="NCK146"/>
      <c r="NCL146"/>
      <c r="NCM146"/>
      <c r="NCN146"/>
      <c r="NCO146"/>
      <c r="NCP146"/>
      <c r="NCQ146"/>
      <c r="NCR146"/>
      <c r="NCS146"/>
      <c r="NCT146"/>
      <c r="NCU146"/>
      <c r="NCV146"/>
      <c r="NCW146"/>
      <c r="NCX146"/>
      <c r="NCY146"/>
      <c r="NCZ146"/>
      <c r="NDA146"/>
      <c r="NDB146"/>
      <c r="NDC146"/>
      <c r="NDD146"/>
      <c r="NDE146"/>
      <c r="NDF146"/>
      <c r="NDG146"/>
      <c r="NDH146"/>
      <c r="NDI146"/>
      <c r="NDJ146"/>
      <c r="NDK146"/>
      <c r="NDL146"/>
      <c r="NDM146"/>
      <c r="NDN146"/>
      <c r="NDO146"/>
      <c r="NDP146"/>
      <c r="NDQ146"/>
      <c r="NDR146"/>
      <c r="NDS146"/>
      <c r="NDT146"/>
      <c r="NDU146"/>
      <c r="NDV146"/>
      <c r="NDW146"/>
      <c r="NDX146"/>
      <c r="NDY146"/>
      <c r="NDZ146"/>
      <c r="NEA146"/>
      <c r="NEB146"/>
      <c r="NEC146"/>
      <c r="NED146"/>
      <c r="NEE146"/>
      <c r="NEF146"/>
      <c r="NEG146"/>
      <c r="NEH146"/>
      <c r="NEI146"/>
      <c r="NEJ146"/>
      <c r="NEK146"/>
      <c r="NEL146"/>
      <c r="NEM146"/>
      <c r="NEN146"/>
      <c r="NEO146"/>
      <c r="NEP146"/>
      <c r="NEQ146"/>
      <c r="NER146"/>
      <c r="NES146"/>
      <c r="NET146"/>
      <c r="NEU146"/>
      <c r="NEV146"/>
      <c r="NEW146"/>
      <c r="NEX146"/>
      <c r="NEY146"/>
      <c r="NEZ146"/>
      <c r="NFA146"/>
      <c r="NFB146"/>
      <c r="NFC146"/>
      <c r="NFD146"/>
      <c r="NFE146"/>
      <c r="NFF146"/>
      <c r="NFG146"/>
      <c r="NFH146"/>
      <c r="NFI146"/>
      <c r="NFJ146"/>
      <c r="NFK146"/>
      <c r="NFL146"/>
      <c r="NFM146"/>
      <c r="NFN146"/>
      <c r="NFO146"/>
      <c r="NFP146"/>
      <c r="NFQ146"/>
      <c r="NFR146"/>
      <c r="NFS146"/>
      <c r="NFT146"/>
      <c r="NFU146"/>
      <c r="NFV146"/>
      <c r="NFW146"/>
      <c r="NFX146"/>
      <c r="NFY146"/>
      <c r="NFZ146"/>
      <c r="NGA146"/>
      <c r="NGB146"/>
      <c r="NGC146"/>
      <c r="NGD146"/>
      <c r="NGE146"/>
      <c r="NGF146"/>
      <c r="NGG146"/>
      <c r="NGH146"/>
      <c r="NGI146"/>
      <c r="NGJ146"/>
      <c r="NGK146"/>
      <c r="NGL146"/>
      <c r="NGM146"/>
      <c r="NGN146"/>
      <c r="NGO146"/>
      <c r="NGP146"/>
      <c r="NGQ146"/>
      <c r="NGR146"/>
      <c r="NGS146"/>
      <c r="NGT146"/>
      <c r="NGU146"/>
      <c r="NGV146"/>
      <c r="NGW146"/>
      <c r="NGX146"/>
      <c r="NGY146"/>
      <c r="NGZ146"/>
      <c r="NHA146"/>
      <c r="NHB146"/>
      <c r="NHC146"/>
      <c r="NHD146"/>
      <c r="NHE146"/>
      <c r="NHF146"/>
      <c r="NHG146"/>
      <c r="NHH146"/>
      <c r="NHI146"/>
      <c r="NHJ146"/>
      <c r="NHK146"/>
      <c r="NHL146"/>
      <c r="NHM146"/>
      <c r="NHN146"/>
      <c r="NHO146"/>
      <c r="NHP146"/>
      <c r="NHQ146"/>
      <c r="NHR146"/>
      <c r="NHS146"/>
      <c r="NHT146"/>
      <c r="NHU146"/>
      <c r="NHV146"/>
      <c r="NHW146"/>
      <c r="NHX146"/>
      <c r="NHY146"/>
      <c r="NHZ146"/>
      <c r="NIA146"/>
      <c r="NIB146"/>
      <c r="NIC146"/>
      <c r="NID146"/>
      <c r="NIE146"/>
      <c r="NIF146"/>
      <c r="NIG146"/>
      <c r="NIH146"/>
      <c r="NII146"/>
      <c r="NIJ146"/>
      <c r="NIK146"/>
      <c r="NIL146"/>
      <c r="NIM146"/>
      <c r="NIN146"/>
      <c r="NIO146"/>
      <c r="NIP146"/>
      <c r="NIQ146"/>
      <c r="NIR146"/>
      <c r="NIS146"/>
      <c r="NIT146"/>
      <c r="NIU146"/>
      <c r="NIV146"/>
      <c r="NIW146"/>
      <c r="NIX146"/>
      <c r="NIY146"/>
      <c r="NIZ146"/>
      <c r="NJA146"/>
      <c r="NJB146"/>
      <c r="NJC146"/>
      <c r="NJD146"/>
      <c r="NJE146"/>
      <c r="NJF146"/>
      <c r="NJG146"/>
      <c r="NJH146"/>
      <c r="NJI146"/>
      <c r="NJJ146"/>
      <c r="NJK146"/>
      <c r="NJL146"/>
      <c r="NJM146"/>
      <c r="NJN146"/>
      <c r="NJO146"/>
      <c r="NJP146"/>
      <c r="NJQ146"/>
      <c r="NJR146"/>
      <c r="NJS146"/>
      <c r="NJT146"/>
      <c r="NJU146"/>
      <c r="NJV146"/>
      <c r="NJW146"/>
      <c r="NJX146"/>
      <c r="NJY146"/>
      <c r="NJZ146"/>
      <c r="NKA146"/>
      <c r="NKB146"/>
      <c r="NKC146"/>
      <c r="NKD146"/>
      <c r="NKE146"/>
      <c r="NKF146"/>
      <c r="NKG146"/>
      <c r="NKH146"/>
      <c r="NKI146"/>
      <c r="NKJ146"/>
      <c r="NKK146"/>
      <c r="NKL146"/>
      <c r="NKM146"/>
      <c r="NKN146"/>
      <c r="NKO146"/>
      <c r="NKP146"/>
      <c r="NKQ146"/>
      <c r="NKR146"/>
      <c r="NKS146"/>
      <c r="NKT146"/>
      <c r="NKU146"/>
      <c r="NKV146"/>
      <c r="NKW146"/>
      <c r="NKX146"/>
      <c r="NKY146"/>
      <c r="NKZ146"/>
      <c r="NLA146"/>
      <c r="NLB146"/>
      <c r="NLC146"/>
      <c r="NLD146"/>
      <c r="NLE146"/>
      <c r="NLF146"/>
      <c r="NLG146"/>
      <c r="NLH146"/>
      <c r="NLI146"/>
      <c r="NLJ146"/>
      <c r="NLK146"/>
      <c r="NLL146"/>
      <c r="NLM146"/>
      <c r="NLN146"/>
      <c r="NLO146"/>
      <c r="NLP146"/>
      <c r="NLQ146"/>
      <c r="NLR146"/>
      <c r="NLS146"/>
      <c r="NLT146"/>
      <c r="NLU146"/>
      <c r="NLV146"/>
      <c r="NLW146"/>
      <c r="NLX146"/>
      <c r="NLY146"/>
      <c r="NLZ146"/>
      <c r="NMA146"/>
      <c r="NMB146"/>
      <c r="NMC146"/>
      <c r="NMD146"/>
      <c r="NME146"/>
      <c r="NMF146"/>
      <c r="NMG146"/>
      <c r="NMH146"/>
      <c r="NMI146"/>
      <c r="NMJ146"/>
      <c r="NMK146"/>
      <c r="NML146"/>
      <c r="NMM146"/>
      <c r="NMN146"/>
      <c r="NMO146"/>
      <c r="NMP146"/>
      <c r="NMQ146"/>
      <c r="NMR146"/>
      <c r="NMS146"/>
      <c r="NMT146"/>
      <c r="NMU146"/>
      <c r="NMV146"/>
      <c r="NMW146"/>
      <c r="NMX146"/>
      <c r="NMY146"/>
      <c r="NMZ146"/>
      <c r="NNA146"/>
      <c r="NNB146"/>
      <c r="NNC146"/>
      <c r="NND146"/>
      <c r="NNE146"/>
      <c r="NNF146"/>
      <c r="NNG146"/>
      <c r="NNH146"/>
      <c r="NNI146"/>
      <c r="NNJ146"/>
      <c r="NNK146"/>
      <c r="NNL146"/>
      <c r="NNM146"/>
      <c r="NNN146"/>
      <c r="NNO146"/>
      <c r="NNP146"/>
      <c r="NNQ146"/>
      <c r="NNR146"/>
      <c r="NNS146"/>
      <c r="NNT146"/>
      <c r="NNU146"/>
      <c r="NNV146"/>
      <c r="NNW146"/>
      <c r="NNX146"/>
      <c r="NNY146"/>
      <c r="NNZ146"/>
      <c r="NOA146"/>
      <c r="NOB146"/>
      <c r="NOC146"/>
      <c r="NOD146"/>
      <c r="NOE146"/>
      <c r="NOF146"/>
      <c r="NOG146"/>
      <c r="NOH146"/>
      <c r="NOI146"/>
      <c r="NOJ146"/>
      <c r="NOK146"/>
      <c r="NOL146"/>
      <c r="NOM146"/>
      <c r="NON146"/>
      <c r="NOO146"/>
      <c r="NOP146"/>
      <c r="NOQ146"/>
      <c r="NOR146"/>
      <c r="NOS146"/>
      <c r="NOT146"/>
      <c r="NOU146"/>
      <c r="NOV146"/>
      <c r="NOW146"/>
      <c r="NOX146"/>
      <c r="NOY146"/>
      <c r="NOZ146"/>
      <c r="NPA146"/>
      <c r="NPB146"/>
      <c r="NPC146"/>
      <c r="NPD146"/>
      <c r="NPE146"/>
      <c r="NPF146"/>
      <c r="NPG146"/>
      <c r="NPH146"/>
      <c r="NPI146"/>
      <c r="NPJ146"/>
      <c r="NPK146"/>
      <c r="NPL146"/>
      <c r="NPM146"/>
      <c r="NPN146"/>
      <c r="NPO146"/>
      <c r="NPP146"/>
      <c r="NPQ146"/>
      <c r="NPR146"/>
      <c r="NPS146"/>
      <c r="NPT146"/>
      <c r="NPU146"/>
      <c r="NPV146"/>
      <c r="NPW146"/>
      <c r="NPX146"/>
      <c r="NPY146"/>
      <c r="NPZ146"/>
      <c r="NQA146"/>
      <c r="NQB146"/>
      <c r="NQC146"/>
      <c r="NQD146"/>
      <c r="NQE146"/>
      <c r="NQF146"/>
      <c r="NQG146"/>
      <c r="NQH146"/>
      <c r="NQI146"/>
      <c r="NQJ146"/>
      <c r="NQK146"/>
      <c r="NQL146"/>
      <c r="NQM146"/>
      <c r="NQN146"/>
      <c r="NQO146"/>
      <c r="NQP146"/>
      <c r="NQQ146"/>
      <c r="NQR146"/>
      <c r="NQS146"/>
      <c r="NQT146"/>
      <c r="NQU146"/>
      <c r="NQV146"/>
      <c r="NQW146"/>
      <c r="NQX146"/>
      <c r="NQY146"/>
      <c r="NQZ146"/>
      <c r="NRA146"/>
      <c r="NRB146"/>
      <c r="NRC146"/>
      <c r="NRD146"/>
      <c r="NRE146"/>
      <c r="NRF146"/>
      <c r="NRG146"/>
      <c r="NRH146"/>
      <c r="NRI146"/>
      <c r="NRJ146"/>
      <c r="NRK146"/>
      <c r="NRL146"/>
      <c r="NRM146"/>
      <c r="NRN146"/>
      <c r="NRO146"/>
      <c r="NRP146"/>
      <c r="NRQ146"/>
      <c r="NRR146"/>
      <c r="NRS146"/>
      <c r="NRT146"/>
      <c r="NRU146"/>
      <c r="NRV146"/>
      <c r="NRW146"/>
      <c r="NRX146"/>
      <c r="NRY146"/>
      <c r="NRZ146"/>
      <c r="NSA146"/>
      <c r="NSB146"/>
      <c r="NSC146"/>
      <c r="NSD146"/>
      <c r="NSE146"/>
      <c r="NSF146"/>
      <c r="NSG146"/>
      <c r="NSH146"/>
      <c r="NSI146"/>
      <c r="NSJ146"/>
      <c r="NSK146"/>
      <c r="NSL146"/>
      <c r="NSM146"/>
      <c r="NSN146"/>
      <c r="NSO146"/>
      <c r="NSP146"/>
      <c r="NSQ146"/>
      <c r="NSR146"/>
      <c r="NSS146"/>
      <c r="NST146"/>
      <c r="NSU146"/>
      <c r="NSV146"/>
      <c r="NSW146"/>
      <c r="NSX146"/>
      <c r="NSY146"/>
      <c r="NSZ146"/>
      <c r="NTA146"/>
      <c r="NTB146"/>
      <c r="NTC146"/>
      <c r="NTD146"/>
      <c r="NTE146"/>
      <c r="NTF146"/>
      <c r="NTG146"/>
      <c r="NTH146"/>
      <c r="NTI146"/>
      <c r="NTJ146"/>
      <c r="NTK146"/>
      <c r="NTL146"/>
      <c r="NTM146"/>
      <c r="NTN146"/>
      <c r="NTO146"/>
      <c r="NTP146"/>
      <c r="NTQ146"/>
      <c r="NTR146"/>
      <c r="NTS146"/>
      <c r="NTT146"/>
      <c r="NTU146"/>
      <c r="NTV146"/>
      <c r="NTW146"/>
      <c r="NTX146"/>
      <c r="NTY146"/>
      <c r="NTZ146"/>
      <c r="NUA146"/>
      <c r="NUB146"/>
      <c r="NUC146"/>
      <c r="NUD146"/>
      <c r="NUE146"/>
      <c r="NUF146"/>
      <c r="NUG146"/>
      <c r="NUH146"/>
      <c r="NUI146"/>
      <c r="NUJ146"/>
      <c r="NUK146"/>
      <c r="NUL146"/>
      <c r="NUM146"/>
      <c r="NUN146"/>
      <c r="NUO146"/>
      <c r="NUP146"/>
      <c r="NUQ146"/>
      <c r="NUR146"/>
      <c r="NUS146"/>
      <c r="NUT146"/>
      <c r="NUU146"/>
      <c r="NUV146"/>
      <c r="NUW146"/>
      <c r="NUX146"/>
      <c r="NUY146"/>
      <c r="NUZ146"/>
      <c r="NVA146"/>
      <c r="NVB146"/>
      <c r="NVC146"/>
      <c r="NVD146"/>
      <c r="NVE146"/>
      <c r="NVF146"/>
      <c r="NVG146"/>
      <c r="NVH146"/>
      <c r="NVI146"/>
      <c r="NVJ146"/>
      <c r="NVK146"/>
      <c r="NVL146"/>
      <c r="NVM146"/>
      <c r="NVN146"/>
      <c r="NVO146"/>
      <c r="NVP146"/>
      <c r="NVQ146"/>
      <c r="NVR146"/>
      <c r="NVS146"/>
      <c r="NVT146"/>
      <c r="NVU146"/>
      <c r="NVV146"/>
      <c r="NVW146"/>
      <c r="NVX146"/>
      <c r="NVY146"/>
      <c r="NVZ146"/>
      <c r="NWA146"/>
      <c r="NWB146"/>
      <c r="NWC146"/>
      <c r="NWD146"/>
      <c r="NWE146"/>
      <c r="NWF146"/>
      <c r="NWG146"/>
      <c r="NWH146"/>
      <c r="NWI146"/>
      <c r="NWJ146"/>
      <c r="NWK146"/>
      <c r="NWL146"/>
      <c r="NWM146"/>
      <c r="NWN146"/>
      <c r="NWO146"/>
      <c r="NWP146"/>
      <c r="NWQ146"/>
      <c r="NWR146"/>
      <c r="NWS146"/>
      <c r="NWT146"/>
      <c r="NWU146"/>
      <c r="NWV146"/>
      <c r="NWW146"/>
      <c r="NWX146"/>
      <c r="NWY146"/>
      <c r="NWZ146"/>
      <c r="NXA146"/>
      <c r="NXB146"/>
      <c r="NXC146"/>
      <c r="NXD146"/>
      <c r="NXE146"/>
      <c r="NXF146"/>
      <c r="NXG146"/>
      <c r="NXH146"/>
      <c r="NXI146"/>
      <c r="NXJ146"/>
      <c r="NXK146"/>
      <c r="NXL146"/>
      <c r="NXM146"/>
      <c r="NXN146"/>
      <c r="NXO146"/>
      <c r="NXP146"/>
      <c r="NXQ146"/>
      <c r="NXR146"/>
      <c r="NXS146"/>
      <c r="NXT146"/>
      <c r="NXU146"/>
      <c r="NXV146"/>
      <c r="NXW146"/>
      <c r="NXX146"/>
      <c r="NXY146"/>
      <c r="NXZ146"/>
      <c r="NYA146"/>
      <c r="NYB146"/>
      <c r="NYC146"/>
      <c r="NYD146"/>
      <c r="NYE146"/>
      <c r="NYF146"/>
      <c r="NYG146"/>
      <c r="NYH146"/>
      <c r="NYI146"/>
      <c r="NYJ146"/>
      <c r="NYK146"/>
      <c r="NYL146"/>
      <c r="NYM146"/>
      <c r="NYN146"/>
      <c r="NYO146"/>
      <c r="NYP146"/>
      <c r="NYQ146"/>
      <c r="NYR146"/>
      <c r="NYS146"/>
      <c r="NYT146"/>
      <c r="NYU146"/>
      <c r="NYV146"/>
      <c r="NYW146"/>
      <c r="NYX146"/>
      <c r="NYY146"/>
      <c r="NYZ146"/>
      <c r="NZA146"/>
      <c r="NZB146"/>
      <c r="NZC146"/>
      <c r="NZD146"/>
      <c r="NZE146"/>
      <c r="NZF146"/>
      <c r="NZG146"/>
      <c r="NZH146"/>
      <c r="NZI146"/>
      <c r="NZJ146"/>
      <c r="NZK146"/>
      <c r="NZL146"/>
      <c r="NZM146"/>
      <c r="NZN146"/>
      <c r="NZO146"/>
      <c r="NZP146"/>
      <c r="NZQ146"/>
      <c r="NZR146"/>
      <c r="NZS146"/>
      <c r="NZT146"/>
      <c r="NZU146"/>
      <c r="NZV146"/>
      <c r="NZW146"/>
      <c r="NZX146"/>
      <c r="NZY146"/>
      <c r="NZZ146"/>
      <c r="OAA146"/>
      <c r="OAB146"/>
      <c r="OAC146"/>
      <c r="OAD146"/>
      <c r="OAE146"/>
      <c r="OAF146"/>
      <c r="OAG146"/>
      <c r="OAH146"/>
      <c r="OAI146"/>
      <c r="OAJ146"/>
      <c r="OAK146"/>
      <c r="OAL146"/>
      <c r="OAM146"/>
      <c r="OAN146"/>
      <c r="OAO146"/>
      <c r="OAP146"/>
      <c r="OAQ146"/>
      <c r="OAR146"/>
      <c r="OAS146"/>
      <c r="OAT146"/>
      <c r="OAU146"/>
      <c r="OAV146"/>
      <c r="OAW146"/>
      <c r="OAX146"/>
      <c r="OAY146"/>
      <c r="OAZ146"/>
      <c r="OBA146"/>
      <c r="OBB146"/>
      <c r="OBC146"/>
      <c r="OBD146"/>
      <c r="OBE146"/>
      <c r="OBF146"/>
      <c r="OBG146"/>
      <c r="OBH146"/>
      <c r="OBI146"/>
      <c r="OBJ146"/>
      <c r="OBK146"/>
      <c r="OBL146"/>
      <c r="OBM146"/>
      <c r="OBN146"/>
      <c r="OBO146"/>
      <c r="OBP146"/>
      <c r="OBQ146"/>
      <c r="OBR146"/>
      <c r="OBS146"/>
      <c r="OBT146"/>
      <c r="OBU146"/>
      <c r="OBV146"/>
      <c r="OBW146"/>
      <c r="OBX146"/>
      <c r="OBY146"/>
      <c r="OBZ146"/>
      <c r="OCA146"/>
      <c r="OCB146"/>
      <c r="OCC146"/>
      <c r="OCD146"/>
      <c r="OCE146"/>
      <c r="OCF146"/>
      <c r="OCG146"/>
      <c r="OCH146"/>
      <c r="OCI146"/>
      <c r="OCJ146"/>
      <c r="OCK146"/>
      <c r="OCL146"/>
      <c r="OCM146"/>
      <c r="OCN146"/>
      <c r="OCO146"/>
      <c r="OCP146"/>
      <c r="OCQ146"/>
      <c r="OCR146"/>
      <c r="OCS146"/>
      <c r="OCT146"/>
      <c r="OCU146"/>
      <c r="OCV146"/>
      <c r="OCW146"/>
      <c r="OCX146"/>
      <c r="OCY146"/>
      <c r="OCZ146"/>
      <c r="ODA146"/>
      <c r="ODB146"/>
      <c r="ODC146"/>
      <c r="ODD146"/>
      <c r="ODE146"/>
      <c r="ODF146"/>
      <c r="ODG146"/>
      <c r="ODH146"/>
      <c r="ODI146"/>
      <c r="ODJ146"/>
      <c r="ODK146"/>
      <c r="ODL146"/>
      <c r="ODM146"/>
      <c r="ODN146"/>
      <c r="ODO146"/>
      <c r="ODP146"/>
      <c r="ODQ146"/>
      <c r="ODR146"/>
      <c r="ODS146"/>
      <c r="ODT146"/>
      <c r="ODU146"/>
      <c r="ODV146"/>
      <c r="ODW146"/>
      <c r="ODX146"/>
      <c r="ODY146"/>
      <c r="ODZ146"/>
      <c r="OEA146"/>
      <c r="OEB146"/>
      <c r="OEC146"/>
      <c r="OED146"/>
      <c r="OEE146"/>
      <c r="OEF146"/>
      <c r="OEG146"/>
      <c r="OEH146"/>
      <c r="OEI146"/>
      <c r="OEJ146"/>
      <c r="OEK146"/>
      <c r="OEL146"/>
      <c r="OEM146"/>
      <c r="OEN146"/>
      <c r="OEO146"/>
      <c r="OEP146"/>
      <c r="OEQ146"/>
      <c r="OER146"/>
      <c r="OES146"/>
      <c r="OET146"/>
      <c r="OEU146"/>
      <c r="OEV146"/>
      <c r="OEW146"/>
      <c r="OEX146"/>
      <c r="OEY146"/>
      <c r="OEZ146"/>
      <c r="OFA146"/>
      <c r="OFB146"/>
      <c r="OFC146"/>
      <c r="OFD146"/>
      <c r="OFE146"/>
      <c r="OFF146"/>
      <c r="OFG146"/>
      <c r="OFH146"/>
      <c r="OFI146"/>
      <c r="OFJ146"/>
      <c r="OFK146"/>
      <c r="OFL146"/>
      <c r="OFM146"/>
      <c r="OFN146"/>
      <c r="OFO146"/>
      <c r="OFP146"/>
      <c r="OFQ146"/>
      <c r="OFR146"/>
      <c r="OFS146"/>
      <c r="OFT146"/>
      <c r="OFU146"/>
      <c r="OFV146"/>
      <c r="OFW146"/>
      <c r="OFX146"/>
      <c r="OFY146"/>
      <c r="OFZ146"/>
      <c r="OGA146"/>
      <c r="OGB146"/>
      <c r="OGC146"/>
      <c r="OGD146"/>
      <c r="OGE146"/>
      <c r="OGF146"/>
      <c r="OGG146"/>
      <c r="OGH146"/>
      <c r="OGI146"/>
      <c r="OGJ146"/>
      <c r="OGK146"/>
      <c r="OGL146"/>
      <c r="OGM146"/>
      <c r="OGN146"/>
      <c r="OGO146"/>
      <c r="OGP146"/>
      <c r="OGQ146"/>
      <c r="OGR146"/>
      <c r="OGS146"/>
      <c r="OGT146"/>
      <c r="OGU146"/>
      <c r="OGV146"/>
      <c r="OGW146"/>
      <c r="OGX146"/>
      <c r="OGY146"/>
      <c r="OGZ146"/>
      <c r="OHA146"/>
      <c r="OHB146"/>
      <c r="OHC146"/>
      <c r="OHD146"/>
      <c r="OHE146"/>
      <c r="OHF146"/>
      <c r="OHG146"/>
      <c r="OHH146"/>
      <c r="OHI146"/>
      <c r="OHJ146"/>
      <c r="OHK146"/>
      <c r="OHL146"/>
      <c r="OHM146"/>
      <c r="OHN146"/>
      <c r="OHO146"/>
      <c r="OHP146"/>
      <c r="OHQ146"/>
      <c r="OHR146"/>
      <c r="OHS146"/>
      <c r="OHT146"/>
      <c r="OHU146"/>
      <c r="OHV146"/>
      <c r="OHW146"/>
      <c r="OHX146"/>
      <c r="OHY146"/>
      <c r="OHZ146"/>
      <c r="OIA146"/>
      <c r="OIB146"/>
      <c r="OIC146"/>
      <c r="OID146"/>
      <c r="OIE146"/>
      <c r="OIF146"/>
      <c r="OIG146"/>
      <c r="OIH146"/>
      <c r="OII146"/>
      <c r="OIJ146"/>
      <c r="OIK146"/>
      <c r="OIL146"/>
      <c r="OIM146"/>
      <c r="OIN146"/>
      <c r="OIO146"/>
      <c r="OIP146"/>
      <c r="OIQ146"/>
      <c r="OIR146"/>
      <c r="OIS146"/>
      <c r="OIT146"/>
      <c r="OIU146"/>
      <c r="OIV146"/>
      <c r="OIW146"/>
      <c r="OIX146"/>
      <c r="OIY146"/>
      <c r="OIZ146"/>
      <c r="OJA146"/>
      <c r="OJB146"/>
      <c r="OJC146"/>
      <c r="OJD146"/>
      <c r="OJE146"/>
      <c r="OJF146"/>
      <c r="OJG146"/>
      <c r="OJH146"/>
      <c r="OJI146"/>
      <c r="OJJ146"/>
      <c r="OJK146"/>
      <c r="OJL146"/>
      <c r="OJM146"/>
      <c r="OJN146"/>
      <c r="OJO146"/>
      <c r="OJP146"/>
      <c r="OJQ146"/>
      <c r="OJR146"/>
      <c r="OJS146"/>
      <c r="OJT146"/>
      <c r="OJU146"/>
      <c r="OJV146"/>
      <c r="OJW146"/>
      <c r="OJX146"/>
      <c r="OJY146"/>
      <c r="OJZ146"/>
      <c r="OKA146"/>
      <c r="OKB146"/>
      <c r="OKC146"/>
      <c r="OKD146"/>
      <c r="OKE146"/>
      <c r="OKF146"/>
      <c r="OKG146"/>
      <c r="OKH146"/>
      <c r="OKI146"/>
      <c r="OKJ146"/>
      <c r="OKK146"/>
      <c r="OKL146"/>
      <c r="OKM146"/>
      <c r="OKN146"/>
      <c r="OKO146"/>
      <c r="OKP146"/>
      <c r="OKQ146"/>
      <c r="OKR146"/>
      <c r="OKS146"/>
      <c r="OKT146"/>
      <c r="OKU146"/>
      <c r="OKV146"/>
      <c r="OKW146"/>
      <c r="OKX146"/>
      <c r="OKY146"/>
      <c r="OKZ146"/>
      <c r="OLA146"/>
      <c r="OLB146"/>
      <c r="OLC146"/>
      <c r="OLD146"/>
      <c r="OLE146"/>
      <c r="OLF146"/>
      <c r="OLG146"/>
      <c r="OLH146"/>
      <c r="OLI146"/>
      <c r="OLJ146"/>
      <c r="OLK146"/>
      <c r="OLL146"/>
      <c r="OLM146"/>
      <c r="OLN146"/>
      <c r="OLO146"/>
      <c r="OLP146"/>
      <c r="OLQ146"/>
      <c r="OLR146"/>
      <c r="OLS146"/>
      <c r="OLT146"/>
      <c r="OLU146"/>
      <c r="OLV146"/>
      <c r="OLW146"/>
      <c r="OLX146"/>
      <c r="OLY146"/>
      <c r="OLZ146"/>
      <c r="OMA146"/>
      <c r="OMB146"/>
      <c r="OMC146"/>
      <c r="OMD146"/>
      <c r="OME146"/>
      <c r="OMF146"/>
      <c r="OMG146"/>
      <c r="OMH146"/>
      <c r="OMI146"/>
      <c r="OMJ146"/>
      <c r="OMK146"/>
      <c r="OML146"/>
      <c r="OMM146"/>
      <c r="OMN146"/>
      <c r="OMO146"/>
      <c r="OMP146"/>
      <c r="OMQ146"/>
      <c r="OMR146"/>
      <c r="OMS146"/>
      <c r="OMT146"/>
      <c r="OMU146"/>
      <c r="OMV146"/>
      <c r="OMW146"/>
      <c r="OMX146"/>
      <c r="OMY146"/>
      <c r="OMZ146"/>
      <c r="ONA146"/>
      <c r="ONB146"/>
      <c r="ONC146"/>
      <c r="OND146"/>
      <c r="ONE146"/>
      <c r="ONF146"/>
      <c r="ONG146"/>
      <c r="ONH146"/>
      <c r="ONI146"/>
      <c r="ONJ146"/>
      <c r="ONK146"/>
      <c r="ONL146"/>
      <c r="ONM146"/>
      <c r="ONN146"/>
      <c r="ONO146"/>
      <c r="ONP146"/>
      <c r="ONQ146"/>
      <c r="ONR146"/>
      <c r="ONS146"/>
      <c r="ONT146"/>
      <c r="ONU146"/>
      <c r="ONV146"/>
      <c r="ONW146"/>
      <c r="ONX146"/>
      <c r="ONY146"/>
      <c r="ONZ146"/>
      <c r="OOA146"/>
      <c r="OOB146"/>
      <c r="OOC146"/>
      <c r="OOD146"/>
      <c r="OOE146"/>
      <c r="OOF146"/>
      <c r="OOG146"/>
      <c r="OOH146"/>
      <c r="OOI146"/>
      <c r="OOJ146"/>
      <c r="OOK146"/>
      <c r="OOL146"/>
      <c r="OOM146"/>
      <c r="OON146"/>
      <c r="OOO146"/>
      <c r="OOP146"/>
      <c r="OOQ146"/>
      <c r="OOR146"/>
      <c r="OOS146"/>
      <c r="OOT146"/>
      <c r="OOU146"/>
      <c r="OOV146"/>
      <c r="OOW146"/>
      <c r="OOX146"/>
      <c r="OOY146"/>
      <c r="OOZ146"/>
      <c r="OPA146"/>
      <c r="OPB146"/>
      <c r="OPC146"/>
      <c r="OPD146"/>
      <c r="OPE146"/>
      <c r="OPF146"/>
      <c r="OPG146"/>
      <c r="OPH146"/>
      <c r="OPI146"/>
      <c r="OPJ146"/>
      <c r="OPK146"/>
      <c r="OPL146"/>
      <c r="OPM146"/>
      <c r="OPN146"/>
      <c r="OPO146"/>
      <c r="OPP146"/>
      <c r="OPQ146"/>
      <c r="OPR146"/>
      <c r="OPS146"/>
      <c r="OPT146"/>
      <c r="OPU146"/>
      <c r="OPV146"/>
      <c r="OPW146"/>
      <c r="OPX146"/>
      <c r="OPY146"/>
      <c r="OPZ146"/>
      <c r="OQA146"/>
      <c r="OQB146"/>
      <c r="OQC146"/>
      <c r="OQD146"/>
      <c r="OQE146"/>
      <c r="OQF146"/>
      <c r="OQG146"/>
      <c r="OQH146"/>
      <c r="OQI146"/>
      <c r="OQJ146"/>
      <c r="OQK146"/>
      <c r="OQL146"/>
      <c r="OQM146"/>
      <c r="OQN146"/>
      <c r="OQO146"/>
      <c r="OQP146"/>
      <c r="OQQ146"/>
      <c r="OQR146"/>
      <c r="OQS146"/>
      <c r="OQT146"/>
      <c r="OQU146"/>
      <c r="OQV146"/>
      <c r="OQW146"/>
      <c r="OQX146"/>
      <c r="OQY146"/>
      <c r="OQZ146"/>
      <c r="ORA146"/>
      <c r="ORB146"/>
      <c r="ORC146"/>
      <c r="ORD146"/>
      <c r="ORE146"/>
      <c r="ORF146"/>
      <c r="ORG146"/>
      <c r="ORH146"/>
      <c r="ORI146"/>
      <c r="ORJ146"/>
      <c r="ORK146"/>
      <c r="ORL146"/>
      <c r="ORM146"/>
      <c r="ORN146"/>
      <c r="ORO146"/>
      <c r="ORP146"/>
      <c r="ORQ146"/>
      <c r="ORR146"/>
      <c r="ORS146"/>
      <c r="ORT146"/>
      <c r="ORU146"/>
      <c r="ORV146"/>
      <c r="ORW146"/>
      <c r="ORX146"/>
      <c r="ORY146"/>
      <c r="ORZ146"/>
      <c r="OSA146"/>
      <c r="OSB146"/>
      <c r="OSC146"/>
      <c r="OSD146"/>
      <c r="OSE146"/>
      <c r="OSF146"/>
      <c r="OSG146"/>
      <c r="OSH146"/>
      <c r="OSI146"/>
      <c r="OSJ146"/>
      <c r="OSK146"/>
      <c r="OSL146"/>
      <c r="OSM146"/>
      <c r="OSN146"/>
      <c r="OSO146"/>
      <c r="OSP146"/>
      <c r="OSQ146"/>
      <c r="OSR146"/>
      <c r="OSS146"/>
      <c r="OST146"/>
      <c r="OSU146"/>
      <c r="OSV146"/>
      <c r="OSW146"/>
      <c r="OSX146"/>
      <c r="OSY146"/>
      <c r="OSZ146"/>
      <c r="OTA146"/>
      <c r="OTB146"/>
      <c r="OTC146"/>
      <c r="OTD146"/>
      <c r="OTE146"/>
      <c r="OTF146"/>
      <c r="OTG146"/>
      <c r="OTH146"/>
      <c r="OTI146"/>
      <c r="OTJ146"/>
      <c r="OTK146"/>
      <c r="OTL146"/>
      <c r="OTM146"/>
      <c r="OTN146"/>
      <c r="OTO146"/>
      <c r="OTP146"/>
      <c r="OTQ146"/>
      <c r="OTR146"/>
      <c r="OTS146"/>
      <c r="OTT146"/>
      <c r="OTU146"/>
      <c r="OTV146"/>
      <c r="OTW146"/>
      <c r="OTX146"/>
      <c r="OTY146"/>
      <c r="OTZ146"/>
      <c r="OUA146"/>
      <c r="OUB146"/>
      <c r="OUC146"/>
      <c r="OUD146"/>
      <c r="OUE146"/>
      <c r="OUF146"/>
      <c r="OUG146"/>
      <c r="OUH146"/>
      <c r="OUI146"/>
      <c r="OUJ146"/>
      <c r="OUK146"/>
      <c r="OUL146"/>
      <c r="OUM146"/>
      <c r="OUN146"/>
      <c r="OUO146"/>
      <c r="OUP146"/>
      <c r="OUQ146"/>
      <c r="OUR146"/>
      <c r="OUS146"/>
      <c r="OUT146"/>
      <c r="OUU146"/>
      <c r="OUV146"/>
      <c r="OUW146"/>
      <c r="OUX146"/>
      <c r="OUY146"/>
      <c r="OUZ146"/>
      <c r="OVA146"/>
      <c r="OVB146"/>
      <c r="OVC146"/>
      <c r="OVD146"/>
      <c r="OVE146"/>
      <c r="OVF146"/>
      <c r="OVG146"/>
      <c r="OVH146"/>
      <c r="OVI146"/>
      <c r="OVJ146"/>
      <c r="OVK146"/>
      <c r="OVL146"/>
      <c r="OVM146"/>
      <c r="OVN146"/>
      <c r="OVO146"/>
      <c r="OVP146"/>
      <c r="OVQ146"/>
      <c r="OVR146"/>
      <c r="OVS146"/>
      <c r="OVT146"/>
      <c r="OVU146"/>
      <c r="OVV146"/>
      <c r="OVW146"/>
      <c r="OVX146"/>
      <c r="OVY146"/>
      <c r="OVZ146"/>
      <c r="OWA146"/>
      <c r="OWB146"/>
      <c r="OWC146"/>
      <c r="OWD146"/>
      <c r="OWE146"/>
      <c r="OWF146"/>
      <c r="OWG146"/>
      <c r="OWH146"/>
      <c r="OWI146"/>
      <c r="OWJ146"/>
      <c r="OWK146"/>
      <c r="OWL146"/>
      <c r="OWM146"/>
      <c r="OWN146"/>
      <c r="OWO146"/>
      <c r="OWP146"/>
      <c r="OWQ146"/>
      <c r="OWR146"/>
      <c r="OWS146"/>
      <c r="OWT146"/>
      <c r="OWU146"/>
      <c r="OWV146"/>
      <c r="OWW146"/>
      <c r="OWX146"/>
      <c r="OWY146"/>
      <c r="OWZ146"/>
      <c r="OXA146"/>
      <c r="OXB146"/>
      <c r="OXC146"/>
      <c r="OXD146"/>
      <c r="OXE146"/>
      <c r="OXF146"/>
      <c r="OXG146"/>
      <c r="OXH146"/>
      <c r="OXI146"/>
      <c r="OXJ146"/>
      <c r="OXK146"/>
      <c r="OXL146"/>
      <c r="OXM146"/>
      <c r="OXN146"/>
      <c r="OXO146"/>
      <c r="OXP146"/>
      <c r="OXQ146"/>
      <c r="OXR146"/>
      <c r="OXS146"/>
      <c r="OXT146"/>
      <c r="OXU146"/>
      <c r="OXV146"/>
      <c r="OXW146"/>
      <c r="OXX146"/>
      <c r="OXY146"/>
      <c r="OXZ146"/>
      <c r="OYA146"/>
      <c r="OYB146"/>
      <c r="OYC146"/>
      <c r="OYD146"/>
      <c r="OYE146"/>
      <c r="OYF146"/>
      <c r="OYG146"/>
      <c r="OYH146"/>
      <c r="OYI146"/>
      <c r="OYJ146"/>
      <c r="OYK146"/>
      <c r="OYL146"/>
      <c r="OYM146"/>
      <c r="OYN146"/>
      <c r="OYO146"/>
      <c r="OYP146"/>
      <c r="OYQ146"/>
      <c r="OYR146"/>
      <c r="OYS146"/>
      <c r="OYT146"/>
      <c r="OYU146"/>
      <c r="OYV146"/>
      <c r="OYW146"/>
      <c r="OYX146"/>
      <c r="OYY146"/>
      <c r="OYZ146"/>
      <c r="OZA146"/>
      <c r="OZB146"/>
      <c r="OZC146"/>
      <c r="OZD146"/>
      <c r="OZE146"/>
      <c r="OZF146"/>
      <c r="OZG146"/>
      <c r="OZH146"/>
      <c r="OZI146"/>
      <c r="OZJ146"/>
      <c r="OZK146"/>
      <c r="OZL146"/>
      <c r="OZM146"/>
      <c r="OZN146"/>
      <c r="OZO146"/>
      <c r="OZP146"/>
      <c r="OZQ146"/>
      <c r="OZR146"/>
      <c r="OZS146"/>
      <c r="OZT146"/>
      <c r="OZU146"/>
      <c r="OZV146"/>
      <c r="OZW146"/>
      <c r="OZX146"/>
      <c r="OZY146"/>
      <c r="OZZ146"/>
      <c r="PAA146"/>
      <c r="PAB146"/>
      <c r="PAC146"/>
      <c r="PAD146"/>
      <c r="PAE146"/>
      <c r="PAF146"/>
      <c r="PAG146"/>
      <c r="PAH146"/>
      <c r="PAI146"/>
      <c r="PAJ146"/>
      <c r="PAK146"/>
      <c r="PAL146"/>
      <c r="PAM146"/>
      <c r="PAN146"/>
      <c r="PAO146"/>
      <c r="PAP146"/>
      <c r="PAQ146"/>
      <c r="PAR146"/>
      <c r="PAS146"/>
      <c r="PAT146"/>
      <c r="PAU146"/>
      <c r="PAV146"/>
      <c r="PAW146"/>
      <c r="PAX146"/>
      <c r="PAY146"/>
      <c r="PAZ146"/>
      <c r="PBA146"/>
      <c r="PBB146"/>
      <c r="PBC146"/>
      <c r="PBD146"/>
      <c r="PBE146"/>
      <c r="PBF146"/>
      <c r="PBG146"/>
      <c r="PBH146"/>
      <c r="PBI146"/>
      <c r="PBJ146"/>
      <c r="PBK146"/>
      <c r="PBL146"/>
      <c r="PBM146"/>
      <c r="PBN146"/>
      <c r="PBO146"/>
      <c r="PBP146"/>
      <c r="PBQ146"/>
      <c r="PBR146"/>
      <c r="PBS146"/>
      <c r="PBT146"/>
      <c r="PBU146"/>
      <c r="PBV146"/>
      <c r="PBW146"/>
      <c r="PBX146"/>
      <c r="PBY146"/>
      <c r="PBZ146"/>
      <c r="PCA146"/>
      <c r="PCB146"/>
      <c r="PCC146"/>
      <c r="PCD146"/>
      <c r="PCE146"/>
      <c r="PCF146"/>
      <c r="PCG146"/>
      <c r="PCH146"/>
      <c r="PCI146"/>
      <c r="PCJ146"/>
      <c r="PCK146"/>
      <c r="PCL146"/>
      <c r="PCM146"/>
      <c r="PCN146"/>
      <c r="PCO146"/>
      <c r="PCP146"/>
      <c r="PCQ146"/>
      <c r="PCR146"/>
      <c r="PCS146"/>
      <c r="PCT146"/>
      <c r="PCU146"/>
      <c r="PCV146"/>
      <c r="PCW146"/>
      <c r="PCX146"/>
      <c r="PCY146"/>
      <c r="PCZ146"/>
      <c r="PDA146"/>
      <c r="PDB146"/>
      <c r="PDC146"/>
      <c r="PDD146"/>
      <c r="PDE146"/>
      <c r="PDF146"/>
      <c r="PDG146"/>
      <c r="PDH146"/>
      <c r="PDI146"/>
      <c r="PDJ146"/>
      <c r="PDK146"/>
      <c r="PDL146"/>
      <c r="PDM146"/>
      <c r="PDN146"/>
      <c r="PDO146"/>
      <c r="PDP146"/>
      <c r="PDQ146"/>
      <c r="PDR146"/>
      <c r="PDS146"/>
      <c r="PDT146"/>
      <c r="PDU146"/>
      <c r="PDV146"/>
      <c r="PDW146"/>
      <c r="PDX146"/>
      <c r="PDY146"/>
      <c r="PDZ146"/>
      <c r="PEA146"/>
      <c r="PEB146"/>
      <c r="PEC146"/>
      <c r="PED146"/>
      <c r="PEE146"/>
      <c r="PEF146"/>
      <c r="PEG146"/>
      <c r="PEH146"/>
      <c r="PEI146"/>
      <c r="PEJ146"/>
      <c r="PEK146"/>
      <c r="PEL146"/>
      <c r="PEM146"/>
      <c r="PEN146"/>
      <c r="PEO146"/>
      <c r="PEP146"/>
      <c r="PEQ146"/>
      <c r="PER146"/>
      <c r="PES146"/>
      <c r="PET146"/>
      <c r="PEU146"/>
      <c r="PEV146"/>
      <c r="PEW146"/>
      <c r="PEX146"/>
      <c r="PEY146"/>
      <c r="PEZ146"/>
      <c r="PFA146"/>
      <c r="PFB146"/>
      <c r="PFC146"/>
      <c r="PFD146"/>
      <c r="PFE146"/>
      <c r="PFF146"/>
      <c r="PFG146"/>
      <c r="PFH146"/>
      <c r="PFI146"/>
      <c r="PFJ146"/>
      <c r="PFK146"/>
      <c r="PFL146"/>
      <c r="PFM146"/>
      <c r="PFN146"/>
      <c r="PFO146"/>
      <c r="PFP146"/>
      <c r="PFQ146"/>
      <c r="PFR146"/>
      <c r="PFS146"/>
      <c r="PFT146"/>
      <c r="PFU146"/>
      <c r="PFV146"/>
      <c r="PFW146"/>
      <c r="PFX146"/>
      <c r="PFY146"/>
      <c r="PFZ146"/>
      <c r="PGA146"/>
      <c r="PGB146"/>
      <c r="PGC146"/>
      <c r="PGD146"/>
      <c r="PGE146"/>
      <c r="PGF146"/>
      <c r="PGG146"/>
      <c r="PGH146"/>
      <c r="PGI146"/>
      <c r="PGJ146"/>
      <c r="PGK146"/>
      <c r="PGL146"/>
      <c r="PGM146"/>
      <c r="PGN146"/>
      <c r="PGO146"/>
      <c r="PGP146"/>
      <c r="PGQ146"/>
      <c r="PGR146"/>
      <c r="PGS146"/>
      <c r="PGT146"/>
      <c r="PGU146"/>
      <c r="PGV146"/>
      <c r="PGW146"/>
      <c r="PGX146"/>
      <c r="PGY146"/>
      <c r="PGZ146"/>
      <c r="PHA146"/>
      <c r="PHB146"/>
      <c r="PHC146"/>
      <c r="PHD146"/>
      <c r="PHE146"/>
      <c r="PHF146"/>
      <c r="PHG146"/>
      <c r="PHH146"/>
      <c r="PHI146"/>
      <c r="PHJ146"/>
      <c r="PHK146"/>
      <c r="PHL146"/>
      <c r="PHM146"/>
      <c r="PHN146"/>
      <c r="PHO146"/>
      <c r="PHP146"/>
      <c r="PHQ146"/>
      <c r="PHR146"/>
      <c r="PHS146"/>
      <c r="PHT146"/>
      <c r="PHU146"/>
      <c r="PHV146"/>
      <c r="PHW146"/>
      <c r="PHX146"/>
      <c r="PHY146"/>
      <c r="PHZ146"/>
      <c r="PIA146"/>
      <c r="PIB146"/>
      <c r="PIC146"/>
      <c r="PID146"/>
      <c r="PIE146"/>
      <c r="PIF146"/>
      <c r="PIG146"/>
      <c r="PIH146"/>
      <c r="PII146"/>
      <c r="PIJ146"/>
      <c r="PIK146"/>
      <c r="PIL146"/>
      <c r="PIM146"/>
      <c r="PIN146"/>
      <c r="PIO146"/>
      <c r="PIP146"/>
      <c r="PIQ146"/>
      <c r="PIR146"/>
      <c r="PIS146"/>
      <c r="PIT146"/>
      <c r="PIU146"/>
      <c r="PIV146"/>
      <c r="PIW146"/>
      <c r="PIX146"/>
      <c r="PIY146"/>
      <c r="PIZ146"/>
      <c r="PJA146"/>
      <c r="PJB146"/>
      <c r="PJC146"/>
      <c r="PJD146"/>
      <c r="PJE146"/>
      <c r="PJF146"/>
      <c r="PJG146"/>
      <c r="PJH146"/>
      <c r="PJI146"/>
      <c r="PJJ146"/>
      <c r="PJK146"/>
      <c r="PJL146"/>
      <c r="PJM146"/>
      <c r="PJN146"/>
      <c r="PJO146"/>
      <c r="PJP146"/>
      <c r="PJQ146"/>
      <c r="PJR146"/>
      <c r="PJS146"/>
      <c r="PJT146"/>
      <c r="PJU146"/>
      <c r="PJV146"/>
      <c r="PJW146"/>
      <c r="PJX146"/>
      <c r="PJY146"/>
      <c r="PJZ146"/>
      <c r="PKA146"/>
      <c r="PKB146"/>
      <c r="PKC146"/>
      <c r="PKD146"/>
      <c r="PKE146"/>
      <c r="PKF146"/>
      <c r="PKG146"/>
      <c r="PKH146"/>
      <c r="PKI146"/>
      <c r="PKJ146"/>
      <c r="PKK146"/>
      <c r="PKL146"/>
      <c r="PKM146"/>
      <c r="PKN146"/>
      <c r="PKO146"/>
      <c r="PKP146"/>
      <c r="PKQ146"/>
      <c r="PKR146"/>
      <c r="PKS146"/>
      <c r="PKT146"/>
      <c r="PKU146"/>
      <c r="PKV146"/>
      <c r="PKW146"/>
      <c r="PKX146"/>
      <c r="PKY146"/>
      <c r="PKZ146"/>
      <c r="PLA146"/>
      <c r="PLB146"/>
      <c r="PLC146"/>
      <c r="PLD146"/>
      <c r="PLE146"/>
      <c r="PLF146"/>
      <c r="PLG146"/>
      <c r="PLH146"/>
      <c r="PLI146"/>
      <c r="PLJ146"/>
      <c r="PLK146"/>
      <c r="PLL146"/>
      <c r="PLM146"/>
      <c r="PLN146"/>
      <c r="PLO146"/>
      <c r="PLP146"/>
      <c r="PLQ146"/>
      <c r="PLR146"/>
      <c r="PLS146"/>
      <c r="PLT146"/>
      <c r="PLU146"/>
      <c r="PLV146"/>
      <c r="PLW146"/>
      <c r="PLX146"/>
      <c r="PLY146"/>
      <c r="PLZ146"/>
      <c r="PMA146"/>
      <c r="PMB146"/>
      <c r="PMC146"/>
      <c r="PMD146"/>
      <c r="PME146"/>
      <c r="PMF146"/>
      <c r="PMG146"/>
      <c r="PMH146"/>
      <c r="PMI146"/>
      <c r="PMJ146"/>
      <c r="PMK146"/>
      <c r="PML146"/>
      <c r="PMM146"/>
      <c r="PMN146"/>
      <c r="PMO146"/>
      <c r="PMP146"/>
      <c r="PMQ146"/>
      <c r="PMR146"/>
      <c r="PMS146"/>
      <c r="PMT146"/>
      <c r="PMU146"/>
      <c r="PMV146"/>
      <c r="PMW146"/>
      <c r="PMX146"/>
      <c r="PMY146"/>
      <c r="PMZ146"/>
      <c r="PNA146"/>
      <c r="PNB146"/>
      <c r="PNC146"/>
      <c r="PND146"/>
      <c r="PNE146"/>
      <c r="PNF146"/>
      <c r="PNG146"/>
      <c r="PNH146"/>
      <c r="PNI146"/>
      <c r="PNJ146"/>
      <c r="PNK146"/>
      <c r="PNL146"/>
      <c r="PNM146"/>
      <c r="PNN146"/>
      <c r="PNO146"/>
      <c r="PNP146"/>
      <c r="PNQ146"/>
      <c r="PNR146"/>
      <c r="PNS146"/>
      <c r="PNT146"/>
      <c r="PNU146"/>
      <c r="PNV146"/>
      <c r="PNW146"/>
      <c r="PNX146"/>
      <c r="PNY146"/>
      <c r="PNZ146"/>
      <c r="POA146"/>
      <c r="POB146"/>
      <c r="POC146"/>
      <c r="POD146"/>
      <c r="POE146"/>
      <c r="POF146"/>
      <c r="POG146"/>
      <c r="POH146"/>
      <c r="POI146"/>
      <c r="POJ146"/>
      <c r="POK146"/>
      <c r="POL146"/>
      <c r="POM146"/>
      <c r="PON146"/>
      <c r="POO146"/>
      <c r="POP146"/>
      <c r="POQ146"/>
      <c r="POR146"/>
      <c r="POS146"/>
      <c r="POT146"/>
      <c r="POU146"/>
      <c r="POV146"/>
      <c r="POW146"/>
      <c r="POX146"/>
      <c r="POY146"/>
      <c r="POZ146"/>
      <c r="PPA146"/>
      <c r="PPB146"/>
      <c r="PPC146"/>
      <c r="PPD146"/>
      <c r="PPE146"/>
      <c r="PPF146"/>
      <c r="PPG146"/>
      <c r="PPH146"/>
      <c r="PPI146"/>
      <c r="PPJ146"/>
      <c r="PPK146"/>
      <c r="PPL146"/>
      <c r="PPM146"/>
      <c r="PPN146"/>
      <c r="PPO146"/>
      <c r="PPP146"/>
      <c r="PPQ146"/>
      <c r="PPR146"/>
      <c r="PPS146"/>
      <c r="PPT146"/>
      <c r="PPU146"/>
      <c r="PPV146"/>
      <c r="PPW146"/>
      <c r="PPX146"/>
      <c r="PPY146"/>
      <c r="PPZ146"/>
      <c r="PQA146"/>
      <c r="PQB146"/>
      <c r="PQC146"/>
      <c r="PQD146"/>
      <c r="PQE146"/>
      <c r="PQF146"/>
      <c r="PQG146"/>
      <c r="PQH146"/>
      <c r="PQI146"/>
      <c r="PQJ146"/>
      <c r="PQK146"/>
      <c r="PQL146"/>
      <c r="PQM146"/>
      <c r="PQN146"/>
      <c r="PQO146"/>
      <c r="PQP146"/>
      <c r="PQQ146"/>
      <c r="PQR146"/>
      <c r="PQS146"/>
      <c r="PQT146"/>
      <c r="PQU146"/>
      <c r="PQV146"/>
      <c r="PQW146"/>
      <c r="PQX146"/>
      <c r="PQY146"/>
      <c r="PQZ146"/>
      <c r="PRA146"/>
      <c r="PRB146"/>
      <c r="PRC146"/>
      <c r="PRD146"/>
      <c r="PRE146"/>
      <c r="PRF146"/>
      <c r="PRG146"/>
      <c r="PRH146"/>
      <c r="PRI146"/>
      <c r="PRJ146"/>
      <c r="PRK146"/>
      <c r="PRL146"/>
      <c r="PRM146"/>
      <c r="PRN146"/>
      <c r="PRO146"/>
      <c r="PRP146"/>
      <c r="PRQ146"/>
      <c r="PRR146"/>
      <c r="PRS146"/>
      <c r="PRT146"/>
      <c r="PRU146"/>
      <c r="PRV146"/>
      <c r="PRW146"/>
      <c r="PRX146"/>
      <c r="PRY146"/>
      <c r="PRZ146"/>
      <c r="PSA146"/>
      <c r="PSB146"/>
      <c r="PSC146"/>
      <c r="PSD146"/>
      <c r="PSE146"/>
      <c r="PSF146"/>
      <c r="PSG146"/>
      <c r="PSH146"/>
      <c r="PSI146"/>
      <c r="PSJ146"/>
      <c r="PSK146"/>
      <c r="PSL146"/>
      <c r="PSM146"/>
      <c r="PSN146"/>
      <c r="PSO146"/>
      <c r="PSP146"/>
      <c r="PSQ146"/>
      <c r="PSR146"/>
      <c r="PSS146"/>
      <c r="PST146"/>
      <c r="PSU146"/>
      <c r="PSV146"/>
      <c r="PSW146"/>
      <c r="PSX146"/>
      <c r="PSY146"/>
      <c r="PSZ146"/>
      <c r="PTA146"/>
      <c r="PTB146"/>
      <c r="PTC146"/>
      <c r="PTD146"/>
      <c r="PTE146"/>
      <c r="PTF146"/>
      <c r="PTG146"/>
      <c r="PTH146"/>
      <c r="PTI146"/>
      <c r="PTJ146"/>
      <c r="PTK146"/>
      <c r="PTL146"/>
      <c r="PTM146"/>
      <c r="PTN146"/>
      <c r="PTO146"/>
      <c r="PTP146"/>
      <c r="PTQ146"/>
      <c r="PTR146"/>
      <c r="PTS146"/>
      <c r="PTT146"/>
      <c r="PTU146"/>
      <c r="PTV146"/>
      <c r="PTW146"/>
      <c r="PTX146"/>
      <c r="PTY146"/>
      <c r="PTZ146"/>
      <c r="PUA146"/>
      <c r="PUB146"/>
      <c r="PUC146"/>
      <c r="PUD146"/>
      <c r="PUE146"/>
      <c r="PUF146"/>
      <c r="PUG146"/>
      <c r="PUH146"/>
      <c r="PUI146"/>
      <c r="PUJ146"/>
      <c r="PUK146"/>
      <c r="PUL146"/>
      <c r="PUM146"/>
      <c r="PUN146"/>
      <c r="PUO146"/>
      <c r="PUP146"/>
      <c r="PUQ146"/>
      <c r="PUR146"/>
      <c r="PUS146"/>
      <c r="PUT146"/>
      <c r="PUU146"/>
      <c r="PUV146"/>
      <c r="PUW146"/>
      <c r="PUX146"/>
      <c r="PUY146"/>
      <c r="PUZ146"/>
      <c r="PVA146"/>
      <c r="PVB146"/>
      <c r="PVC146"/>
      <c r="PVD146"/>
      <c r="PVE146"/>
      <c r="PVF146"/>
      <c r="PVG146"/>
      <c r="PVH146"/>
      <c r="PVI146"/>
      <c r="PVJ146"/>
      <c r="PVK146"/>
      <c r="PVL146"/>
      <c r="PVM146"/>
      <c r="PVN146"/>
      <c r="PVO146"/>
      <c r="PVP146"/>
      <c r="PVQ146"/>
      <c r="PVR146"/>
      <c r="PVS146"/>
      <c r="PVT146"/>
      <c r="PVU146"/>
      <c r="PVV146"/>
      <c r="PVW146"/>
      <c r="PVX146"/>
      <c r="PVY146"/>
      <c r="PVZ146"/>
      <c r="PWA146"/>
      <c r="PWB146"/>
      <c r="PWC146"/>
      <c r="PWD146"/>
      <c r="PWE146"/>
      <c r="PWF146"/>
      <c r="PWG146"/>
      <c r="PWH146"/>
      <c r="PWI146"/>
      <c r="PWJ146"/>
      <c r="PWK146"/>
      <c r="PWL146"/>
      <c r="PWM146"/>
      <c r="PWN146"/>
      <c r="PWO146"/>
      <c r="PWP146"/>
      <c r="PWQ146"/>
      <c r="PWR146"/>
      <c r="PWS146"/>
      <c r="PWT146"/>
      <c r="PWU146"/>
      <c r="PWV146"/>
      <c r="PWW146"/>
      <c r="PWX146"/>
      <c r="PWY146"/>
      <c r="PWZ146"/>
      <c r="PXA146"/>
      <c r="PXB146"/>
      <c r="PXC146"/>
      <c r="PXD146"/>
      <c r="PXE146"/>
      <c r="PXF146"/>
      <c r="PXG146"/>
      <c r="PXH146"/>
      <c r="PXI146"/>
      <c r="PXJ146"/>
      <c r="PXK146"/>
      <c r="PXL146"/>
      <c r="PXM146"/>
      <c r="PXN146"/>
      <c r="PXO146"/>
      <c r="PXP146"/>
      <c r="PXQ146"/>
      <c r="PXR146"/>
      <c r="PXS146"/>
      <c r="PXT146"/>
      <c r="PXU146"/>
      <c r="PXV146"/>
      <c r="PXW146"/>
      <c r="PXX146"/>
      <c r="PXY146"/>
      <c r="PXZ146"/>
      <c r="PYA146"/>
      <c r="PYB146"/>
      <c r="PYC146"/>
      <c r="PYD146"/>
      <c r="PYE146"/>
      <c r="PYF146"/>
      <c r="PYG146"/>
      <c r="PYH146"/>
      <c r="PYI146"/>
      <c r="PYJ146"/>
      <c r="PYK146"/>
      <c r="PYL146"/>
      <c r="PYM146"/>
      <c r="PYN146"/>
      <c r="PYO146"/>
      <c r="PYP146"/>
      <c r="PYQ146"/>
      <c r="PYR146"/>
      <c r="PYS146"/>
      <c r="PYT146"/>
      <c r="PYU146"/>
      <c r="PYV146"/>
      <c r="PYW146"/>
      <c r="PYX146"/>
      <c r="PYY146"/>
      <c r="PYZ146"/>
      <c r="PZA146"/>
      <c r="PZB146"/>
      <c r="PZC146"/>
      <c r="PZD146"/>
      <c r="PZE146"/>
      <c r="PZF146"/>
      <c r="PZG146"/>
      <c r="PZH146"/>
      <c r="PZI146"/>
      <c r="PZJ146"/>
      <c r="PZK146"/>
      <c r="PZL146"/>
      <c r="PZM146"/>
      <c r="PZN146"/>
      <c r="PZO146"/>
      <c r="PZP146"/>
      <c r="PZQ146"/>
      <c r="PZR146"/>
      <c r="PZS146"/>
      <c r="PZT146"/>
      <c r="PZU146"/>
      <c r="PZV146"/>
      <c r="PZW146"/>
      <c r="PZX146"/>
      <c r="PZY146"/>
      <c r="PZZ146"/>
      <c r="QAA146"/>
      <c r="QAB146"/>
      <c r="QAC146"/>
      <c r="QAD146"/>
      <c r="QAE146"/>
      <c r="QAF146"/>
      <c r="QAG146"/>
      <c r="QAH146"/>
      <c r="QAI146"/>
      <c r="QAJ146"/>
      <c r="QAK146"/>
      <c r="QAL146"/>
      <c r="QAM146"/>
      <c r="QAN146"/>
      <c r="QAO146"/>
      <c r="QAP146"/>
      <c r="QAQ146"/>
      <c r="QAR146"/>
      <c r="QAS146"/>
      <c r="QAT146"/>
      <c r="QAU146"/>
      <c r="QAV146"/>
      <c r="QAW146"/>
      <c r="QAX146"/>
      <c r="QAY146"/>
      <c r="QAZ146"/>
      <c r="QBA146"/>
      <c r="QBB146"/>
      <c r="QBC146"/>
      <c r="QBD146"/>
      <c r="QBE146"/>
      <c r="QBF146"/>
      <c r="QBG146"/>
      <c r="QBH146"/>
      <c r="QBI146"/>
      <c r="QBJ146"/>
      <c r="QBK146"/>
      <c r="QBL146"/>
      <c r="QBM146"/>
      <c r="QBN146"/>
      <c r="QBO146"/>
      <c r="QBP146"/>
      <c r="QBQ146"/>
      <c r="QBR146"/>
      <c r="QBS146"/>
      <c r="QBT146"/>
      <c r="QBU146"/>
      <c r="QBV146"/>
      <c r="QBW146"/>
      <c r="QBX146"/>
      <c r="QBY146"/>
      <c r="QBZ146"/>
      <c r="QCA146"/>
      <c r="QCB146"/>
      <c r="QCC146"/>
      <c r="QCD146"/>
      <c r="QCE146"/>
      <c r="QCF146"/>
      <c r="QCG146"/>
      <c r="QCH146"/>
      <c r="QCI146"/>
      <c r="QCJ146"/>
      <c r="QCK146"/>
      <c r="QCL146"/>
      <c r="QCM146"/>
      <c r="QCN146"/>
      <c r="QCO146"/>
      <c r="QCP146"/>
      <c r="QCQ146"/>
      <c r="QCR146"/>
      <c r="QCS146"/>
      <c r="QCT146"/>
      <c r="QCU146"/>
      <c r="QCV146"/>
      <c r="QCW146"/>
      <c r="QCX146"/>
      <c r="QCY146"/>
      <c r="QCZ146"/>
      <c r="QDA146"/>
      <c r="QDB146"/>
      <c r="QDC146"/>
      <c r="QDD146"/>
      <c r="QDE146"/>
      <c r="QDF146"/>
      <c r="QDG146"/>
      <c r="QDH146"/>
      <c r="QDI146"/>
      <c r="QDJ146"/>
      <c r="QDK146"/>
      <c r="QDL146"/>
      <c r="QDM146"/>
      <c r="QDN146"/>
      <c r="QDO146"/>
      <c r="QDP146"/>
      <c r="QDQ146"/>
      <c r="QDR146"/>
      <c r="QDS146"/>
      <c r="QDT146"/>
      <c r="QDU146"/>
      <c r="QDV146"/>
      <c r="QDW146"/>
      <c r="QDX146"/>
      <c r="QDY146"/>
      <c r="QDZ146"/>
      <c r="QEA146"/>
      <c r="QEB146"/>
      <c r="QEC146"/>
      <c r="QED146"/>
      <c r="QEE146"/>
      <c r="QEF146"/>
      <c r="QEG146"/>
      <c r="QEH146"/>
      <c r="QEI146"/>
      <c r="QEJ146"/>
      <c r="QEK146"/>
      <c r="QEL146"/>
      <c r="QEM146"/>
      <c r="QEN146"/>
      <c r="QEO146"/>
      <c r="QEP146"/>
      <c r="QEQ146"/>
      <c r="QER146"/>
      <c r="QES146"/>
      <c r="QET146"/>
      <c r="QEU146"/>
      <c r="QEV146"/>
      <c r="QEW146"/>
      <c r="QEX146"/>
      <c r="QEY146"/>
      <c r="QEZ146"/>
      <c r="QFA146"/>
      <c r="QFB146"/>
      <c r="QFC146"/>
      <c r="QFD146"/>
      <c r="QFE146"/>
      <c r="QFF146"/>
      <c r="QFG146"/>
      <c r="QFH146"/>
      <c r="QFI146"/>
      <c r="QFJ146"/>
      <c r="QFK146"/>
      <c r="QFL146"/>
      <c r="QFM146"/>
      <c r="QFN146"/>
      <c r="QFO146"/>
      <c r="QFP146"/>
      <c r="QFQ146"/>
      <c r="QFR146"/>
      <c r="QFS146"/>
      <c r="QFT146"/>
      <c r="QFU146"/>
      <c r="QFV146"/>
      <c r="QFW146"/>
      <c r="QFX146"/>
      <c r="QFY146"/>
      <c r="QFZ146"/>
      <c r="QGA146"/>
      <c r="QGB146"/>
      <c r="QGC146"/>
      <c r="QGD146"/>
      <c r="QGE146"/>
      <c r="QGF146"/>
      <c r="QGG146"/>
      <c r="QGH146"/>
      <c r="QGI146"/>
      <c r="QGJ146"/>
      <c r="QGK146"/>
      <c r="QGL146"/>
      <c r="QGM146"/>
      <c r="QGN146"/>
      <c r="QGO146"/>
      <c r="QGP146"/>
      <c r="QGQ146"/>
      <c r="QGR146"/>
      <c r="QGS146"/>
      <c r="QGT146"/>
      <c r="QGU146"/>
      <c r="QGV146"/>
      <c r="QGW146"/>
      <c r="QGX146"/>
      <c r="QGY146"/>
      <c r="QGZ146"/>
      <c r="QHA146"/>
      <c r="QHB146"/>
      <c r="QHC146"/>
      <c r="QHD146"/>
      <c r="QHE146"/>
      <c r="QHF146"/>
      <c r="QHG146"/>
      <c r="QHH146"/>
      <c r="QHI146"/>
      <c r="QHJ146"/>
      <c r="QHK146"/>
      <c r="QHL146"/>
      <c r="QHM146"/>
      <c r="QHN146"/>
      <c r="QHO146"/>
      <c r="QHP146"/>
      <c r="QHQ146"/>
      <c r="QHR146"/>
      <c r="QHS146"/>
      <c r="QHT146"/>
      <c r="QHU146"/>
      <c r="QHV146"/>
      <c r="QHW146"/>
      <c r="QHX146"/>
      <c r="QHY146"/>
      <c r="QHZ146"/>
      <c r="QIA146"/>
      <c r="QIB146"/>
      <c r="QIC146"/>
      <c r="QID146"/>
      <c r="QIE146"/>
      <c r="QIF146"/>
      <c r="QIG146"/>
      <c r="QIH146"/>
      <c r="QII146"/>
      <c r="QIJ146"/>
      <c r="QIK146"/>
      <c r="QIL146"/>
      <c r="QIM146"/>
      <c r="QIN146"/>
      <c r="QIO146"/>
      <c r="QIP146"/>
      <c r="QIQ146"/>
      <c r="QIR146"/>
      <c r="QIS146"/>
      <c r="QIT146"/>
      <c r="QIU146"/>
      <c r="QIV146"/>
      <c r="QIW146"/>
      <c r="QIX146"/>
      <c r="QIY146"/>
      <c r="QIZ146"/>
      <c r="QJA146"/>
      <c r="QJB146"/>
      <c r="QJC146"/>
      <c r="QJD146"/>
      <c r="QJE146"/>
      <c r="QJF146"/>
      <c r="QJG146"/>
      <c r="QJH146"/>
      <c r="QJI146"/>
      <c r="QJJ146"/>
      <c r="QJK146"/>
      <c r="QJL146"/>
      <c r="QJM146"/>
      <c r="QJN146"/>
      <c r="QJO146"/>
      <c r="QJP146"/>
      <c r="QJQ146"/>
      <c r="QJR146"/>
      <c r="QJS146"/>
      <c r="QJT146"/>
      <c r="QJU146"/>
      <c r="QJV146"/>
      <c r="QJW146"/>
      <c r="QJX146"/>
      <c r="QJY146"/>
      <c r="QJZ146"/>
      <c r="QKA146"/>
      <c r="QKB146"/>
      <c r="QKC146"/>
      <c r="QKD146"/>
      <c r="QKE146"/>
      <c r="QKF146"/>
      <c r="QKG146"/>
      <c r="QKH146"/>
      <c r="QKI146"/>
      <c r="QKJ146"/>
      <c r="QKK146"/>
      <c r="QKL146"/>
      <c r="QKM146"/>
      <c r="QKN146"/>
      <c r="QKO146"/>
      <c r="QKP146"/>
      <c r="QKQ146"/>
      <c r="QKR146"/>
      <c r="QKS146"/>
      <c r="QKT146"/>
      <c r="QKU146"/>
      <c r="QKV146"/>
      <c r="QKW146"/>
      <c r="QKX146"/>
      <c r="QKY146"/>
      <c r="QKZ146"/>
      <c r="QLA146"/>
      <c r="QLB146"/>
      <c r="QLC146"/>
      <c r="QLD146"/>
      <c r="QLE146"/>
      <c r="QLF146"/>
      <c r="QLG146"/>
      <c r="QLH146"/>
      <c r="QLI146"/>
      <c r="QLJ146"/>
      <c r="QLK146"/>
      <c r="QLL146"/>
      <c r="QLM146"/>
      <c r="QLN146"/>
      <c r="QLO146"/>
      <c r="QLP146"/>
      <c r="QLQ146"/>
      <c r="QLR146"/>
      <c r="QLS146"/>
      <c r="QLT146"/>
      <c r="QLU146"/>
      <c r="QLV146"/>
      <c r="QLW146"/>
      <c r="QLX146"/>
      <c r="QLY146"/>
      <c r="QLZ146"/>
      <c r="QMA146"/>
      <c r="QMB146"/>
      <c r="QMC146"/>
      <c r="QMD146"/>
      <c r="QME146"/>
      <c r="QMF146"/>
      <c r="QMG146"/>
      <c r="QMH146"/>
      <c r="QMI146"/>
      <c r="QMJ146"/>
      <c r="QMK146"/>
      <c r="QML146"/>
      <c r="QMM146"/>
      <c r="QMN146"/>
      <c r="QMO146"/>
      <c r="QMP146"/>
      <c r="QMQ146"/>
      <c r="QMR146"/>
      <c r="QMS146"/>
      <c r="QMT146"/>
      <c r="QMU146"/>
      <c r="QMV146"/>
      <c r="QMW146"/>
      <c r="QMX146"/>
      <c r="QMY146"/>
      <c r="QMZ146"/>
      <c r="QNA146"/>
      <c r="QNB146"/>
      <c r="QNC146"/>
      <c r="QND146"/>
      <c r="QNE146"/>
      <c r="QNF146"/>
      <c r="QNG146"/>
      <c r="QNH146"/>
      <c r="QNI146"/>
      <c r="QNJ146"/>
      <c r="QNK146"/>
      <c r="QNL146"/>
      <c r="QNM146"/>
      <c r="QNN146"/>
      <c r="QNO146"/>
      <c r="QNP146"/>
      <c r="QNQ146"/>
      <c r="QNR146"/>
      <c r="QNS146"/>
      <c r="QNT146"/>
      <c r="QNU146"/>
      <c r="QNV146"/>
      <c r="QNW146"/>
      <c r="QNX146"/>
      <c r="QNY146"/>
      <c r="QNZ146"/>
      <c r="QOA146"/>
      <c r="QOB146"/>
      <c r="QOC146"/>
      <c r="QOD146"/>
      <c r="QOE146"/>
      <c r="QOF146"/>
      <c r="QOG146"/>
      <c r="QOH146"/>
      <c r="QOI146"/>
      <c r="QOJ146"/>
      <c r="QOK146"/>
      <c r="QOL146"/>
      <c r="QOM146"/>
      <c r="QON146"/>
      <c r="QOO146"/>
      <c r="QOP146"/>
      <c r="QOQ146"/>
      <c r="QOR146"/>
      <c r="QOS146"/>
      <c r="QOT146"/>
      <c r="QOU146"/>
      <c r="QOV146"/>
      <c r="QOW146"/>
      <c r="QOX146"/>
      <c r="QOY146"/>
      <c r="QOZ146"/>
      <c r="QPA146"/>
      <c r="QPB146"/>
      <c r="QPC146"/>
      <c r="QPD146"/>
      <c r="QPE146"/>
      <c r="QPF146"/>
      <c r="QPG146"/>
      <c r="QPH146"/>
      <c r="QPI146"/>
      <c r="QPJ146"/>
      <c r="QPK146"/>
      <c r="QPL146"/>
      <c r="QPM146"/>
      <c r="QPN146"/>
      <c r="QPO146"/>
      <c r="QPP146"/>
      <c r="QPQ146"/>
      <c r="QPR146"/>
      <c r="QPS146"/>
      <c r="QPT146"/>
      <c r="QPU146"/>
      <c r="QPV146"/>
      <c r="QPW146"/>
      <c r="QPX146"/>
      <c r="QPY146"/>
      <c r="QPZ146"/>
      <c r="QQA146"/>
      <c r="QQB146"/>
      <c r="QQC146"/>
      <c r="QQD146"/>
      <c r="QQE146"/>
      <c r="QQF146"/>
      <c r="QQG146"/>
      <c r="QQH146"/>
      <c r="QQI146"/>
      <c r="QQJ146"/>
      <c r="QQK146"/>
      <c r="QQL146"/>
      <c r="QQM146"/>
      <c r="QQN146"/>
      <c r="QQO146"/>
      <c r="QQP146"/>
      <c r="QQQ146"/>
      <c r="QQR146"/>
      <c r="QQS146"/>
      <c r="QQT146"/>
      <c r="QQU146"/>
      <c r="QQV146"/>
      <c r="QQW146"/>
      <c r="QQX146"/>
      <c r="QQY146"/>
      <c r="QQZ146"/>
      <c r="QRA146"/>
      <c r="QRB146"/>
      <c r="QRC146"/>
      <c r="QRD146"/>
      <c r="QRE146"/>
      <c r="QRF146"/>
      <c r="QRG146"/>
      <c r="QRH146"/>
      <c r="QRI146"/>
      <c r="QRJ146"/>
      <c r="QRK146"/>
      <c r="QRL146"/>
      <c r="QRM146"/>
      <c r="QRN146"/>
      <c r="QRO146"/>
      <c r="QRP146"/>
      <c r="QRQ146"/>
      <c r="QRR146"/>
      <c r="QRS146"/>
      <c r="QRT146"/>
      <c r="QRU146"/>
      <c r="QRV146"/>
      <c r="QRW146"/>
      <c r="QRX146"/>
      <c r="QRY146"/>
      <c r="QRZ146"/>
      <c r="QSA146"/>
      <c r="QSB146"/>
      <c r="QSC146"/>
      <c r="QSD146"/>
      <c r="QSE146"/>
      <c r="QSF146"/>
      <c r="QSG146"/>
      <c r="QSH146"/>
      <c r="QSI146"/>
      <c r="QSJ146"/>
      <c r="QSK146"/>
      <c r="QSL146"/>
      <c r="QSM146"/>
      <c r="QSN146"/>
      <c r="QSO146"/>
      <c r="QSP146"/>
      <c r="QSQ146"/>
      <c r="QSR146"/>
      <c r="QSS146"/>
      <c r="QST146"/>
      <c r="QSU146"/>
      <c r="QSV146"/>
      <c r="QSW146"/>
      <c r="QSX146"/>
      <c r="QSY146"/>
      <c r="QSZ146"/>
      <c r="QTA146"/>
      <c r="QTB146"/>
      <c r="QTC146"/>
      <c r="QTD146"/>
      <c r="QTE146"/>
      <c r="QTF146"/>
      <c r="QTG146"/>
      <c r="QTH146"/>
      <c r="QTI146"/>
      <c r="QTJ146"/>
      <c r="QTK146"/>
      <c r="QTL146"/>
      <c r="QTM146"/>
      <c r="QTN146"/>
      <c r="QTO146"/>
      <c r="QTP146"/>
      <c r="QTQ146"/>
      <c r="QTR146"/>
      <c r="QTS146"/>
      <c r="QTT146"/>
      <c r="QTU146"/>
      <c r="QTV146"/>
      <c r="QTW146"/>
      <c r="QTX146"/>
      <c r="QTY146"/>
      <c r="QTZ146"/>
      <c r="QUA146"/>
      <c r="QUB146"/>
      <c r="QUC146"/>
      <c r="QUD146"/>
      <c r="QUE146"/>
      <c r="QUF146"/>
      <c r="QUG146"/>
      <c r="QUH146"/>
      <c r="QUI146"/>
      <c r="QUJ146"/>
      <c r="QUK146"/>
      <c r="QUL146"/>
      <c r="QUM146"/>
      <c r="QUN146"/>
      <c r="QUO146"/>
      <c r="QUP146"/>
      <c r="QUQ146"/>
      <c r="QUR146"/>
      <c r="QUS146"/>
      <c r="QUT146"/>
      <c r="QUU146"/>
      <c r="QUV146"/>
      <c r="QUW146"/>
      <c r="QUX146"/>
      <c r="QUY146"/>
      <c r="QUZ146"/>
      <c r="QVA146"/>
      <c r="QVB146"/>
      <c r="QVC146"/>
      <c r="QVD146"/>
      <c r="QVE146"/>
      <c r="QVF146"/>
      <c r="QVG146"/>
      <c r="QVH146"/>
      <c r="QVI146"/>
      <c r="QVJ146"/>
      <c r="QVK146"/>
      <c r="QVL146"/>
      <c r="QVM146"/>
      <c r="QVN146"/>
      <c r="QVO146"/>
      <c r="QVP146"/>
      <c r="QVQ146"/>
      <c r="QVR146"/>
      <c r="QVS146"/>
      <c r="QVT146"/>
      <c r="QVU146"/>
      <c r="QVV146"/>
      <c r="QVW146"/>
      <c r="QVX146"/>
      <c r="QVY146"/>
      <c r="QVZ146"/>
      <c r="QWA146"/>
      <c r="QWB146"/>
      <c r="QWC146"/>
      <c r="QWD146"/>
      <c r="QWE146"/>
      <c r="QWF146"/>
      <c r="QWG146"/>
      <c r="QWH146"/>
      <c r="QWI146"/>
      <c r="QWJ146"/>
      <c r="QWK146"/>
      <c r="QWL146"/>
      <c r="QWM146"/>
      <c r="QWN146"/>
      <c r="QWO146"/>
      <c r="QWP146"/>
      <c r="QWQ146"/>
      <c r="QWR146"/>
      <c r="QWS146"/>
      <c r="QWT146"/>
      <c r="QWU146"/>
      <c r="QWV146"/>
      <c r="QWW146"/>
      <c r="QWX146"/>
      <c r="QWY146"/>
      <c r="QWZ146"/>
      <c r="QXA146"/>
      <c r="QXB146"/>
      <c r="QXC146"/>
      <c r="QXD146"/>
      <c r="QXE146"/>
      <c r="QXF146"/>
      <c r="QXG146"/>
      <c r="QXH146"/>
      <c r="QXI146"/>
      <c r="QXJ146"/>
      <c r="QXK146"/>
      <c r="QXL146"/>
      <c r="QXM146"/>
      <c r="QXN146"/>
      <c r="QXO146"/>
      <c r="QXP146"/>
      <c r="QXQ146"/>
      <c r="QXR146"/>
      <c r="QXS146"/>
      <c r="QXT146"/>
      <c r="QXU146"/>
      <c r="QXV146"/>
      <c r="QXW146"/>
      <c r="QXX146"/>
      <c r="QXY146"/>
      <c r="QXZ146"/>
      <c r="QYA146"/>
      <c r="QYB146"/>
      <c r="QYC146"/>
      <c r="QYD146"/>
      <c r="QYE146"/>
      <c r="QYF146"/>
      <c r="QYG146"/>
      <c r="QYH146"/>
      <c r="QYI146"/>
      <c r="QYJ146"/>
      <c r="QYK146"/>
      <c r="QYL146"/>
      <c r="QYM146"/>
      <c r="QYN146"/>
      <c r="QYO146"/>
      <c r="QYP146"/>
      <c r="QYQ146"/>
      <c r="QYR146"/>
      <c r="QYS146"/>
      <c r="QYT146"/>
      <c r="QYU146"/>
      <c r="QYV146"/>
      <c r="QYW146"/>
      <c r="QYX146"/>
      <c r="QYY146"/>
      <c r="QYZ146"/>
      <c r="QZA146"/>
      <c r="QZB146"/>
      <c r="QZC146"/>
      <c r="QZD146"/>
      <c r="QZE146"/>
      <c r="QZF146"/>
      <c r="QZG146"/>
      <c r="QZH146"/>
      <c r="QZI146"/>
      <c r="QZJ146"/>
      <c r="QZK146"/>
      <c r="QZL146"/>
      <c r="QZM146"/>
      <c r="QZN146"/>
      <c r="QZO146"/>
      <c r="QZP146"/>
      <c r="QZQ146"/>
      <c r="QZR146"/>
      <c r="QZS146"/>
      <c r="QZT146"/>
      <c r="QZU146"/>
      <c r="QZV146"/>
      <c r="QZW146"/>
      <c r="QZX146"/>
      <c r="QZY146"/>
      <c r="QZZ146"/>
      <c r="RAA146"/>
      <c r="RAB146"/>
      <c r="RAC146"/>
      <c r="RAD146"/>
      <c r="RAE146"/>
      <c r="RAF146"/>
      <c r="RAG146"/>
      <c r="RAH146"/>
      <c r="RAI146"/>
      <c r="RAJ146"/>
      <c r="RAK146"/>
      <c r="RAL146"/>
      <c r="RAM146"/>
      <c r="RAN146"/>
      <c r="RAO146"/>
      <c r="RAP146"/>
      <c r="RAQ146"/>
      <c r="RAR146"/>
      <c r="RAS146"/>
      <c r="RAT146"/>
      <c r="RAU146"/>
      <c r="RAV146"/>
      <c r="RAW146"/>
      <c r="RAX146"/>
      <c r="RAY146"/>
      <c r="RAZ146"/>
      <c r="RBA146"/>
      <c r="RBB146"/>
      <c r="RBC146"/>
      <c r="RBD146"/>
      <c r="RBE146"/>
      <c r="RBF146"/>
      <c r="RBG146"/>
      <c r="RBH146"/>
      <c r="RBI146"/>
      <c r="RBJ146"/>
      <c r="RBK146"/>
      <c r="RBL146"/>
      <c r="RBM146"/>
      <c r="RBN146"/>
      <c r="RBO146"/>
      <c r="RBP146"/>
      <c r="RBQ146"/>
      <c r="RBR146"/>
      <c r="RBS146"/>
      <c r="RBT146"/>
      <c r="RBU146"/>
      <c r="RBV146"/>
      <c r="RBW146"/>
      <c r="RBX146"/>
      <c r="RBY146"/>
      <c r="RBZ146"/>
      <c r="RCA146"/>
      <c r="RCB146"/>
      <c r="RCC146"/>
      <c r="RCD146"/>
      <c r="RCE146"/>
      <c r="RCF146"/>
      <c r="RCG146"/>
      <c r="RCH146"/>
      <c r="RCI146"/>
      <c r="RCJ146"/>
      <c r="RCK146"/>
      <c r="RCL146"/>
      <c r="RCM146"/>
      <c r="RCN146"/>
      <c r="RCO146"/>
      <c r="RCP146"/>
      <c r="RCQ146"/>
      <c r="RCR146"/>
      <c r="RCS146"/>
      <c r="RCT146"/>
      <c r="RCU146"/>
      <c r="RCV146"/>
      <c r="RCW146"/>
      <c r="RCX146"/>
      <c r="RCY146"/>
      <c r="RCZ146"/>
      <c r="RDA146"/>
      <c r="RDB146"/>
      <c r="RDC146"/>
      <c r="RDD146"/>
      <c r="RDE146"/>
      <c r="RDF146"/>
      <c r="RDG146"/>
      <c r="RDH146"/>
      <c r="RDI146"/>
      <c r="RDJ146"/>
      <c r="RDK146"/>
      <c r="RDL146"/>
      <c r="RDM146"/>
      <c r="RDN146"/>
      <c r="RDO146"/>
      <c r="RDP146"/>
      <c r="RDQ146"/>
      <c r="RDR146"/>
      <c r="RDS146"/>
      <c r="RDT146"/>
      <c r="RDU146"/>
      <c r="RDV146"/>
      <c r="RDW146"/>
      <c r="RDX146"/>
      <c r="RDY146"/>
      <c r="RDZ146"/>
      <c r="REA146"/>
      <c r="REB146"/>
      <c r="REC146"/>
      <c r="RED146"/>
      <c r="REE146"/>
      <c r="REF146"/>
      <c r="REG146"/>
      <c r="REH146"/>
      <c r="REI146"/>
      <c r="REJ146"/>
      <c r="REK146"/>
      <c r="REL146"/>
      <c r="REM146"/>
      <c r="REN146"/>
      <c r="REO146"/>
      <c r="REP146"/>
      <c r="REQ146"/>
      <c r="RER146"/>
      <c r="RES146"/>
      <c r="RET146"/>
      <c r="REU146"/>
      <c r="REV146"/>
      <c r="REW146"/>
      <c r="REX146"/>
      <c r="REY146"/>
      <c r="REZ146"/>
      <c r="RFA146"/>
      <c r="RFB146"/>
      <c r="RFC146"/>
      <c r="RFD146"/>
      <c r="RFE146"/>
      <c r="RFF146"/>
      <c r="RFG146"/>
      <c r="RFH146"/>
      <c r="RFI146"/>
      <c r="RFJ146"/>
      <c r="RFK146"/>
      <c r="RFL146"/>
      <c r="RFM146"/>
      <c r="RFN146"/>
      <c r="RFO146"/>
      <c r="RFP146"/>
      <c r="RFQ146"/>
      <c r="RFR146"/>
      <c r="RFS146"/>
      <c r="RFT146"/>
      <c r="RFU146"/>
      <c r="RFV146"/>
      <c r="RFW146"/>
      <c r="RFX146"/>
      <c r="RFY146"/>
      <c r="RFZ146"/>
      <c r="RGA146"/>
      <c r="RGB146"/>
      <c r="RGC146"/>
      <c r="RGD146"/>
      <c r="RGE146"/>
      <c r="RGF146"/>
      <c r="RGG146"/>
      <c r="RGH146"/>
      <c r="RGI146"/>
      <c r="RGJ146"/>
      <c r="RGK146"/>
      <c r="RGL146"/>
      <c r="RGM146"/>
      <c r="RGN146"/>
      <c r="RGO146"/>
      <c r="RGP146"/>
      <c r="RGQ146"/>
      <c r="RGR146"/>
      <c r="RGS146"/>
      <c r="RGT146"/>
      <c r="RGU146"/>
      <c r="RGV146"/>
      <c r="RGW146"/>
      <c r="RGX146"/>
      <c r="RGY146"/>
      <c r="RGZ146"/>
      <c r="RHA146"/>
      <c r="RHB146"/>
      <c r="RHC146"/>
      <c r="RHD146"/>
      <c r="RHE146"/>
      <c r="RHF146"/>
      <c r="RHG146"/>
      <c r="RHH146"/>
      <c r="RHI146"/>
      <c r="RHJ146"/>
      <c r="RHK146"/>
      <c r="RHL146"/>
      <c r="RHM146"/>
      <c r="RHN146"/>
      <c r="RHO146"/>
      <c r="RHP146"/>
      <c r="RHQ146"/>
      <c r="RHR146"/>
      <c r="RHS146"/>
      <c r="RHT146"/>
      <c r="RHU146"/>
      <c r="RHV146"/>
      <c r="RHW146"/>
      <c r="RHX146"/>
      <c r="RHY146"/>
      <c r="RHZ146"/>
      <c r="RIA146"/>
      <c r="RIB146"/>
      <c r="RIC146"/>
      <c r="RID146"/>
      <c r="RIE146"/>
      <c r="RIF146"/>
      <c r="RIG146"/>
      <c r="RIH146"/>
      <c r="RII146"/>
      <c r="RIJ146"/>
      <c r="RIK146"/>
      <c r="RIL146"/>
      <c r="RIM146"/>
      <c r="RIN146"/>
      <c r="RIO146"/>
      <c r="RIP146"/>
      <c r="RIQ146"/>
      <c r="RIR146"/>
      <c r="RIS146"/>
      <c r="RIT146"/>
      <c r="RIU146"/>
      <c r="RIV146"/>
      <c r="RIW146"/>
      <c r="RIX146"/>
      <c r="RIY146"/>
      <c r="RIZ146"/>
      <c r="RJA146"/>
      <c r="RJB146"/>
      <c r="RJC146"/>
      <c r="RJD146"/>
      <c r="RJE146"/>
      <c r="RJF146"/>
      <c r="RJG146"/>
      <c r="RJH146"/>
      <c r="RJI146"/>
      <c r="RJJ146"/>
      <c r="RJK146"/>
      <c r="RJL146"/>
      <c r="RJM146"/>
      <c r="RJN146"/>
      <c r="RJO146"/>
      <c r="RJP146"/>
      <c r="RJQ146"/>
      <c r="RJR146"/>
      <c r="RJS146"/>
      <c r="RJT146"/>
      <c r="RJU146"/>
      <c r="RJV146"/>
      <c r="RJW146"/>
      <c r="RJX146"/>
      <c r="RJY146"/>
      <c r="RJZ146"/>
      <c r="RKA146"/>
      <c r="RKB146"/>
      <c r="RKC146"/>
      <c r="RKD146"/>
      <c r="RKE146"/>
      <c r="RKF146"/>
      <c r="RKG146"/>
      <c r="RKH146"/>
      <c r="RKI146"/>
      <c r="RKJ146"/>
      <c r="RKK146"/>
      <c r="RKL146"/>
      <c r="RKM146"/>
      <c r="RKN146"/>
      <c r="RKO146"/>
      <c r="RKP146"/>
      <c r="RKQ146"/>
      <c r="RKR146"/>
      <c r="RKS146"/>
      <c r="RKT146"/>
      <c r="RKU146"/>
      <c r="RKV146"/>
      <c r="RKW146"/>
      <c r="RKX146"/>
      <c r="RKY146"/>
      <c r="RKZ146"/>
      <c r="RLA146"/>
      <c r="RLB146"/>
      <c r="RLC146"/>
      <c r="RLD146"/>
      <c r="RLE146"/>
      <c r="RLF146"/>
      <c r="RLG146"/>
      <c r="RLH146"/>
      <c r="RLI146"/>
      <c r="RLJ146"/>
      <c r="RLK146"/>
      <c r="RLL146"/>
      <c r="RLM146"/>
      <c r="RLN146"/>
      <c r="RLO146"/>
      <c r="RLP146"/>
      <c r="RLQ146"/>
      <c r="RLR146"/>
      <c r="RLS146"/>
      <c r="RLT146"/>
      <c r="RLU146"/>
      <c r="RLV146"/>
      <c r="RLW146"/>
      <c r="RLX146"/>
      <c r="RLY146"/>
      <c r="RLZ146"/>
      <c r="RMA146"/>
      <c r="RMB146"/>
      <c r="RMC146"/>
      <c r="RMD146"/>
      <c r="RME146"/>
      <c r="RMF146"/>
      <c r="RMG146"/>
      <c r="RMH146"/>
      <c r="RMI146"/>
      <c r="RMJ146"/>
      <c r="RMK146"/>
      <c r="RML146"/>
      <c r="RMM146"/>
      <c r="RMN146"/>
      <c r="RMO146"/>
      <c r="RMP146"/>
      <c r="RMQ146"/>
      <c r="RMR146"/>
      <c r="RMS146"/>
      <c r="RMT146"/>
      <c r="RMU146"/>
      <c r="RMV146"/>
      <c r="RMW146"/>
      <c r="RMX146"/>
      <c r="RMY146"/>
      <c r="RMZ146"/>
      <c r="RNA146"/>
      <c r="RNB146"/>
      <c r="RNC146"/>
      <c r="RND146"/>
      <c r="RNE146"/>
      <c r="RNF146"/>
      <c r="RNG146"/>
      <c r="RNH146"/>
      <c r="RNI146"/>
      <c r="RNJ146"/>
      <c r="RNK146"/>
      <c r="RNL146"/>
      <c r="RNM146"/>
      <c r="RNN146"/>
      <c r="RNO146"/>
      <c r="RNP146"/>
      <c r="RNQ146"/>
      <c r="RNR146"/>
      <c r="RNS146"/>
      <c r="RNT146"/>
      <c r="RNU146"/>
      <c r="RNV146"/>
      <c r="RNW146"/>
      <c r="RNX146"/>
      <c r="RNY146"/>
      <c r="RNZ146"/>
      <c r="ROA146"/>
      <c r="ROB146"/>
      <c r="ROC146"/>
      <c r="ROD146"/>
      <c r="ROE146"/>
      <c r="ROF146"/>
      <c r="ROG146"/>
      <c r="ROH146"/>
      <c r="ROI146"/>
      <c r="ROJ146"/>
      <c r="ROK146"/>
      <c r="ROL146"/>
      <c r="ROM146"/>
      <c r="RON146"/>
      <c r="ROO146"/>
      <c r="ROP146"/>
      <c r="ROQ146"/>
      <c r="ROR146"/>
      <c r="ROS146"/>
      <c r="ROT146"/>
      <c r="ROU146"/>
      <c r="ROV146"/>
      <c r="ROW146"/>
      <c r="ROX146"/>
      <c r="ROY146"/>
      <c r="ROZ146"/>
      <c r="RPA146"/>
      <c r="RPB146"/>
      <c r="RPC146"/>
      <c r="RPD146"/>
      <c r="RPE146"/>
      <c r="RPF146"/>
      <c r="RPG146"/>
      <c r="RPH146"/>
      <c r="RPI146"/>
      <c r="RPJ146"/>
      <c r="RPK146"/>
      <c r="RPL146"/>
      <c r="RPM146"/>
      <c r="RPN146"/>
      <c r="RPO146"/>
      <c r="RPP146"/>
      <c r="RPQ146"/>
      <c r="RPR146"/>
      <c r="RPS146"/>
      <c r="RPT146"/>
      <c r="RPU146"/>
      <c r="RPV146"/>
      <c r="RPW146"/>
      <c r="RPX146"/>
      <c r="RPY146"/>
      <c r="RPZ146"/>
      <c r="RQA146"/>
      <c r="RQB146"/>
      <c r="RQC146"/>
      <c r="RQD146"/>
      <c r="RQE146"/>
      <c r="RQF146"/>
      <c r="RQG146"/>
      <c r="RQH146"/>
      <c r="RQI146"/>
      <c r="RQJ146"/>
      <c r="RQK146"/>
      <c r="RQL146"/>
      <c r="RQM146"/>
      <c r="RQN146"/>
      <c r="RQO146"/>
      <c r="RQP146"/>
      <c r="RQQ146"/>
      <c r="RQR146"/>
      <c r="RQS146"/>
      <c r="RQT146"/>
      <c r="RQU146"/>
      <c r="RQV146"/>
      <c r="RQW146"/>
      <c r="RQX146"/>
      <c r="RQY146"/>
      <c r="RQZ146"/>
      <c r="RRA146"/>
      <c r="RRB146"/>
      <c r="RRC146"/>
      <c r="RRD146"/>
      <c r="RRE146"/>
      <c r="RRF146"/>
      <c r="RRG146"/>
      <c r="RRH146"/>
      <c r="RRI146"/>
      <c r="RRJ146"/>
      <c r="RRK146"/>
      <c r="RRL146"/>
      <c r="RRM146"/>
      <c r="RRN146"/>
      <c r="RRO146"/>
      <c r="RRP146"/>
      <c r="RRQ146"/>
      <c r="RRR146"/>
      <c r="RRS146"/>
      <c r="RRT146"/>
      <c r="RRU146"/>
      <c r="RRV146"/>
      <c r="RRW146"/>
      <c r="RRX146"/>
      <c r="RRY146"/>
      <c r="RRZ146"/>
      <c r="RSA146"/>
      <c r="RSB146"/>
      <c r="RSC146"/>
      <c r="RSD146"/>
      <c r="RSE146"/>
      <c r="RSF146"/>
      <c r="RSG146"/>
      <c r="RSH146"/>
      <c r="RSI146"/>
      <c r="RSJ146"/>
      <c r="RSK146"/>
      <c r="RSL146"/>
      <c r="RSM146"/>
      <c r="RSN146"/>
      <c r="RSO146"/>
      <c r="RSP146"/>
      <c r="RSQ146"/>
      <c r="RSR146"/>
      <c r="RSS146"/>
      <c r="RST146"/>
      <c r="RSU146"/>
      <c r="RSV146"/>
      <c r="RSW146"/>
      <c r="RSX146"/>
      <c r="RSY146"/>
      <c r="RSZ146"/>
      <c r="RTA146"/>
      <c r="RTB146"/>
      <c r="RTC146"/>
      <c r="RTD146"/>
      <c r="RTE146"/>
      <c r="RTF146"/>
      <c r="RTG146"/>
      <c r="RTH146"/>
      <c r="RTI146"/>
      <c r="RTJ146"/>
      <c r="RTK146"/>
      <c r="RTL146"/>
      <c r="RTM146"/>
      <c r="RTN146"/>
      <c r="RTO146"/>
      <c r="RTP146"/>
      <c r="RTQ146"/>
      <c r="RTR146"/>
      <c r="RTS146"/>
      <c r="RTT146"/>
      <c r="RTU146"/>
      <c r="RTV146"/>
      <c r="RTW146"/>
      <c r="RTX146"/>
      <c r="RTY146"/>
      <c r="RTZ146"/>
      <c r="RUA146"/>
      <c r="RUB146"/>
      <c r="RUC146"/>
      <c r="RUD146"/>
      <c r="RUE146"/>
      <c r="RUF146"/>
      <c r="RUG146"/>
      <c r="RUH146"/>
      <c r="RUI146"/>
      <c r="RUJ146"/>
      <c r="RUK146"/>
      <c r="RUL146"/>
      <c r="RUM146"/>
      <c r="RUN146"/>
      <c r="RUO146"/>
      <c r="RUP146"/>
      <c r="RUQ146"/>
      <c r="RUR146"/>
      <c r="RUS146"/>
      <c r="RUT146"/>
      <c r="RUU146"/>
      <c r="RUV146"/>
      <c r="RUW146"/>
      <c r="RUX146"/>
      <c r="RUY146"/>
      <c r="RUZ146"/>
      <c r="RVA146"/>
      <c r="RVB146"/>
      <c r="RVC146"/>
      <c r="RVD146"/>
      <c r="RVE146"/>
      <c r="RVF146"/>
      <c r="RVG146"/>
      <c r="RVH146"/>
      <c r="RVI146"/>
      <c r="RVJ146"/>
      <c r="RVK146"/>
      <c r="RVL146"/>
      <c r="RVM146"/>
      <c r="RVN146"/>
      <c r="RVO146"/>
      <c r="RVP146"/>
      <c r="RVQ146"/>
      <c r="RVR146"/>
      <c r="RVS146"/>
      <c r="RVT146"/>
      <c r="RVU146"/>
      <c r="RVV146"/>
      <c r="RVW146"/>
      <c r="RVX146"/>
      <c r="RVY146"/>
      <c r="RVZ146"/>
      <c r="RWA146"/>
      <c r="RWB146"/>
      <c r="RWC146"/>
      <c r="RWD146"/>
      <c r="RWE146"/>
      <c r="RWF146"/>
      <c r="RWG146"/>
      <c r="RWH146"/>
      <c r="RWI146"/>
      <c r="RWJ146"/>
      <c r="RWK146"/>
      <c r="RWL146"/>
      <c r="RWM146"/>
      <c r="RWN146"/>
      <c r="RWO146"/>
      <c r="RWP146"/>
      <c r="RWQ146"/>
      <c r="RWR146"/>
      <c r="RWS146"/>
      <c r="RWT146"/>
      <c r="RWU146"/>
      <c r="RWV146"/>
      <c r="RWW146"/>
      <c r="RWX146"/>
      <c r="RWY146"/>
      <c r="RWZ146"/>
      <c r="RXA146"/>
      <c r="RXB146"/>
      <c r="RXC146"/>
      <c r="RXD146"/>
      <c r="RXE146"/>
      <c r="RXF146"/>
      <c r="RXG146"/>
      <c r="RXH146"/>
      <c r="RXI146"/>
      <c r="RXJ146"/>
      <c r="RXK146"/>
      <c r="RXL146"/>
      <c r="RXM146"/>
      <c r="RXN146"/>
      <c r="RXO146"/>
      <c r="RXP146"/>
      <c r="RXQ146"/>
      <c r="RXR146"/>
      <c r="RXS146"/>
      <c r="RXT146"/>
      <c r="RXU146"/>
      <c r="RXV146"/>
      <c r="RXW146"/>
      <c r="RXX146"/>
      <c r="RXY146"/>
      <c r="RXZ146"/>
      <c r="RYA146"/>
      <c r="RYB146"/>
      <c r="RYC146"/>
      <c r="RYD146"/>
      <c r="RYE146"/>
      <c r="RYF146"/>
      <c r="RYG146"/>
      <c r="RYH146"/>
      <c r="RYI146"/>
      <c r="RYJ146"/>
      <c r="RYK146"/>
      <c r="RYL146"/>
      <c r="RYM146"/>
      <c r="RYN146"/>
      <c r="RYO146"/>
      <c r="RYP146"/>
      <c r="RYQ146"/>
      <c r="RYR146"/>
      <c r="RYS146"/>
      <c r="RYT146"/>
      <c r="RYU146"/>
      <c r="RYV146"/>
      <c r="RYW146"/>
      <c r="RYX146"/>
      <c r="RYY146"/>
      <c r="RYZ146"/>
      <c r="RZA146"/>
      <c r="RZB146"/>
      <c r="RZC146"/>
      <c r="RZD146"/>
      <c r="RZE146"/>
      <c r="RZF146"/>
      <c r="RZG146"/>
      <c r="RZH146"/>
      <c r="RZI146"/>
      <c r="RZJ146"/>
      <c r="RZK146"/>
      <c r="RZL146"/>
      <c r="RZM146"/>
      <c r="RZN146"/>
      <c r="RZO146"/>
      <c r="RZP146"/>
      <c r="RZQ146"/>
      <c r="RZR146"/>
      <c r="RZS146"/>
      <c r="RZT146"/>
      <c r="RZU146"/>
      <c r="RZV146"/>
      <c r="RZW146"/>
      <c r="RZX146"/>
      <c r="RZY146"/>
      <c r="RZZ146"/>
      <c r="SAA146"/>
      <c r="SAB146"/>
      <c r="SAC146"/>
      <c r="SAD146"/>
      <c r="SAE146"/>
      <c r="SAF146"/>
      <c r="SAG146"/>
      <c r="SAH146"/>
      <c r="SAI146"/>
      <c r="SAJ146"/>
      <c r="SAK146"/>
      <c r="SAL146"/>
      <c r="SAM146"/>
      <c r="SAN146"/>
      <c r="SAO146"/>
      <c r="SAP146"/>
      <c r="SAQ146"/>
      <c r="SAR146"/>
      <c r="SAS146"/>
      <c r="SAT146"/>
      <c r="SAU146"/>
      <c r="SAV146"/>
      <c r="SAW146"/>
      <c r="SAX146"/>
      <c r="SAY146"/>
      <c r="SAZ146"/>
      <c r="SBA146"/>
      <c r="SBB146"/>
      <c r="SBC146"/>
      <c r="SBD146"/>
      <c r="SBE146"/>
      <c r="SBF146"/>
      <c r="SBG146"/>
      <c r="SBH146"/>
      <c r="SBI146"/>
      <c r="SBJ146"/>
      <c r="SBK146"/>
      <c r="SBL146"/>
      <c r="SBM146"/>
      <c r="SBN146"/>
      <c r="SBO146"/>
      <c r="SBP146"/>
      <c r="SBQ146"/>
      <c r="SBR146"/>
      <c r="SBS146"/>
      <c r="SBT146"/>
      <c r="SBU146"/>
      <c r="SBV146"/>
      <c r="SBW146"/>
      <c r="SBX146"/>
      <c r="SBY146"/>
      <c r="SBZ146"/>
      <c r="SCA146"/>
      <c r="SCB146"/>
      <c r="SCC146"/>
      <c r="SCD146"/>
      <c r="SCE146"/>
      <c r="SCF146"/>
      <c r="SCG146"/>
      <c r="SCH146"/>
      <c r="SCI146"/>
      <c r="SCJ146"/>
      <c r="SCK146"/>
      <c r="SCL146"/>
      <c r="SCM146"/>
      <c r="SCN146"/>
      <c r="SCO146"/>
      <c r="SCP146"/>
      <c r="SCQ146"/>
      <c r="SCR146"/>
      <c r="SCS146"/>
      <c r="SCT146"/>
      <c r="SCU146"/>
      <c r="SCV146"/>
      <c r="SCW146"/>
      <c r="SCX146"/>
      <c r="SCY146"/>
      <c r="SCZ146"/>
      <c r="SDA146"/>
      <c r="SDB146"/>
      <c r="SDC146"/>
      <c r="SDD146"/>
      <c r="SDE146"/>
      <c r="SDF146"/>
      <c r="SDG146"/>
      <c r="SDH146"/>
      <c r="SDI146"/>
      <c r="SDJ146"/>
      <c r="SDK146"/>
      <c r="SDL146"/>
      <c r="SDM146"/>
      <c r="SDN146"/>
      <c r="SDO146"/>
      <c r="SDP146"/>
      <c r="SDQ146"/>
      <c r="SDR146"/>
      <c r="SDS146"/>
      <c r="SDT146"/>
      <c r="SDU146"/>
      <c r="SDV146"/>
      <c r="SDW146"/>
      <c r="SDX146"/>
      <c r="SDY146"/>
      <c r="SDZ146"/>
      <c r="SEA146"/>
      <c r="SEB146"/>
      <c r="SEC146"/>
      <c r="SED146"/>
      <c r="SEE146"/>
      <c r="SEF146"/>
      <c r="SEG146"/>
      <c r="SEH146"/>
      <c r="SEI146"/>
      <c r="SEJ146"/>
      <c r="SEK146"/>
      <c r="SEL146"/>
      <c r="SEM146"/>
      <c r="SEN146"/>
      <c r="SEO146"/>
      <c r="SEP146"/>
      <c r="SEQ146"/>
      <c r="SER146"/>
      <c r="SES146"/>
      <c r="SET146"/>
      <c r="SEU146"/>
      <c r="SEV146"/>
      <c r="SEW146"/>
      <c r="SEX146"/>
      <c r="SEY146"/>
      <c r="SEZ146"/>
      <c r="SFA146"/>
      <c r="SFB146"/>
      <c r="SFC146"/>
      <c r="SFD146"/>
      <c r="SFE146"/>
      <c r="SFF146"/>
      <c r="SFG146"/>
      <c r="SFH146"/>
      <c r="SFI146"/>
      <c r="SFJ146"/>
      <c r="SFK146"/>
      <c r="SFL146"/>
      <c r="SFM146"/>
      <c r="SFN146"/>
      <c r="SFO146"/>
      <c r="SFP146"/>
      <c r="SFQ146"/>
      <c r="SFR146"/>
      <c r="SFS146"/>
      <c r="SFT146"/>
      <c r="SFU146"/>
      <c r="SFV146"/>
      <c r="SFW146"/>
      <c r="SFX146"/>
      <c r="SFY146"/>
      <c r="SFZ146"/>
      <c r="SGA146"/>
      <c r="SGB146"/>
      <c r="SGC146"/>
      <c r="SGD146"/>
      <c r="SGE146"/>
      <c r="SGF146"/>
      <c r="SGG146"/>
      <c r="SGH146"/>
      <c r="SGI146"/>
      <c r="SGJ146"/>
      <c r="SGK146"/>
      <c r="SGL146"/>
      <c r="SGM146"/>
      <c r="SGN146"/>
      <c r="SGO146"/>
      <c r="SGP146"/>
      <c r="SGQ146"/>
      <c r="SGR146"/>
      <c r="SGS146"/>
      <c r="SGT146"/>
      <c r="SGU146"/>
      <c r="SGV146"/>
      <c r="SGW146"/>
      <c r="SGX146"/>
      <c r="SGY146"/>
      <c r="SGZ146"/>
      <c r="SHA146"/>
      <c r="SHB146"/>
      <c r="SHC146"/>
      <c r="SHD146"/>
      <c r="SHE146"/>
      <c r="SHF146"/>
      <c r="SHG146"/>
      <c r="SHH146"/>
      <c r="SHI146"/>
      <c r="SHJ146"/>
      <c r="SHK146"/>
      <c r="SHL146"/>
      <c r="SHM146"/>
      <c r="SHN146"/>
      <c r="SHO146"/>
      <c r="SHP146"/>
      <c r="SHQ146"/>
      <c r="SHR146"/>
      <c r="SHS146"/>
      <c r="SHT146"/>
      <c r="SHU146"/>
      <c r="SHV146"/>
      <c r="SHW146"/>
      <c r="SHX146"/>
      <c r="SHY146"/>
      <c r="SHZ146"/>
      <c r="SIA146"/>
      <c r="SIB146"/>
      <c r="SIC146"/>
      <c r="SID146"/>
      <c r="SIE146"/>
      <c r="SIF146"/>
      <c r="SIG146"/>
      <c r="SIH146"/>
      <c r="SII146"/>
      <c r="SIJ146"/>
      <c r="SIK146"/>
      <c r="SIL146"/>
      <c r="SIM146"/>
      <c r="SIN146"/>
      <c r="SIO146"/>
      <c r="SIP146"/>
      <c r="SIQ146"/>
      <c r="SIR146"/>
      <c r="SIS146"/>
      <c r="SIT146"/>
      <c r="SIU146"/>
      <c r="SIV146"/>
      <c r="SIW146"/>
      <c r="SIX146"/>
      <c r="SIY146"/>
      <c r="SIZ146"/>
      <c r="SJA146"/>
      <c r="SJB146"/>
      <c r="SJC146"/>
      <c r="SJD146"/>
      <c r="SJE146"/>
      <c r="SJF146"/>
      <c r="SJG146"/>
      <c r="SJH146"/>
      <c r="SJI146"/>
      <c r="SJJ146"/>
      <c r="SJK146"/>
      <c r="SJL146"/>
      <c r="SJM146"/>
      <c r="SJN146"/>
      <c r="SJO146"/>
      <c r="SJP146"/>
      <c r="SJQ146"/>
      <c r="SJR146"/>
      <c r="SJS146"/>
      <c r="SJT146"/>
      <c r="SJU146"/>
      <c r="SJV146"/>
      <c r="SJW146"/>
      <c r="SJX146"/>
      <c r="SJY146"/>
      <c r="SJZ146"/>
      <c r="SKA146"/>
      <c r="SKB146"/>
      <c r="SKC146"/>
      <c r="SKD146"/>
      <c r="SKE146"/>
      <c r="SKF146"/>
      <c r="SKG146"/>
      <c r="SKH146"/>
      <c r="SKI146"/>
      <c r="SKJ146"/>
      <c r="SKK146"/>
      <c r="SKL146"/>
      <c r="SKM146"/>
      <c r="SKN146"/>
      <c r="SKO146"/>
      <c r="SKP146"/>
      <c r="SKQ146"/>
      <c r="SKR146"/>
      <c r="SKS146"/>
      <c r="SKT146"/>
      <c r="SKU146"/>
      <c r="SKV146"/>
      <c r="SKW146"/>
      <c r="SKX146"/>
      <c r="SKY146"/>
      <c r="SKZ146"/>
      <c r="SLA146"/>
      <c r="SLB146"/>
      <c r="SLC146"/>
      <c r="SLD146"/>
      <c r="SLE146"/>
      <c r="SLF146"/>
      <c r="SLG146"/>
      <c r="SLH146"/>
      <c r="SLI146"/>
      <c r="SLJ146"/>
      <c r="SLK146"/>
      <c r="SLL146"/>
      <c r="SLM146"/>
      <c r="SLN146"/>
      <c r="SLO146"/>
      <c r="SLP146"/>
      <c r="SLQ146"/>
      <c r="SLR146"/>
      <c r="SLS146"/>
      <c r="SLT146"/>
      <c r="SLU146"/>
      <c r="SLV146"/>
      <c r="SLW146"/>
      <c r="SLX146"/>
      <c r="SLY146"/>
      <c r="SLZ146"/>
      <c r="SMA146"/>
      <c r="SMB146"/>
      <c r="SMC146"/>
      <c r="SMD146"/>
      <c r="SME146"/>
      <c r="SMF146"/>
      <c r="SMG146"/>
      <c r="SMH146"/>
      <c r="SMI146"/>
      <c r="SMJ146"/>
      <c r="SMK146"/>
      <c r="SML146"/>
      <c r="SMM146"/>
      <c r="SMN146"/>
      <c r="SMO146"/>
      <c r="SMP146"/>
      <c r="SMQ146"/>
      <c r="SMR146"/>
      <c r="SMS146"/>
      <c r="SMT146"/>
      <c r="SMU146"/>
      <c r="SMV146"/>
      <c r="SMW146"/>
      <c r="SMX146"/>
      <c r="SMY146"/>
      <c r="SMZ146"/>
      <c r="SNA146"/>
      <c r="SNB146"/>
      <c r="SNC146"/>
      <c r="SND146"/>
      <c r="SNE146"/>
      <c r="SNF146"/>
      <c r="SNG146"/>
      <c r="SNH146"/>
      <c r="SNI146"/>
      <c r="SNJ146"/>
      <c r="SNK146"/>
      <c r="SNL146"/>
      <c r="SNM146"/>
      <c r="SNN146"/>
      <c r="SNO146"/>
      <c r="SNP146"/>
      <c r="SNQ146"/>
      <c r="SNR146"/>
      <c r="SNS146"/>
      <c r="SNT146"/>
      <c r="SNU146"/>
      <c r="SNV146"/>
      <c r="SNW146"/>
      <c r="SNX146"/>
      <c r="SNY146"/>
      <c r="SNZ146"/>
      <c r="SOA146"/>
      <c r="SOB146"/>
      <c r="SOC146"/>
      <c r="SOD146"/>
      <c r="SOE146"/>
      <c r="SOF146"/>
      <c r="SOG146"/>
      <c r="SOH146"/>
      <c r="SOI146"/>
      <c r="SOJ146"/>
      <c r="SOK146"/>
      <c r="SOL146"/>
      <c r="SOM146"/>
      <c r="SON146"/>
      <c r="SOO146"/>
      <c r="SOP146"/>
      <c r="SOQ146"/>
      <c r="SOR146"/>
      <c r="SOS146"/>
      <c r="SOT146"/>
      <c r="SOU146"/>
      <c r="SOV146"/>
      <c r="SOW146"/>
      <c r="SOX146"/>
      <c r="SOY146"/>
      <c r="SOZ146"/>
      <c r="SPA146"/>
      <c r="SPB146"/>
      <c r="SPC146"/>
      <c r="SPD146"/>
      <c r="SPE146"/>
      <c r="SPF146"/>
      <c r="SPG146"/>
      <c r="SPH146"/>
      <c r="SPI146"/>
      <c r="SPJ146"/>
      <c r="SPK146"/>
      <c r="SPL146"/>
      <c r="SPM146"/>
      <c r="SPN146"/>
      <c r="SPO146"/>
      <c r="SPP146"/>
      <c r="SPQ146"/>
      <c r="SPR146"/>
      <c r="SPS146"/>
      <c r="SPT146"/>
      <c r="SPU146"/>
      <c r="SPV146"/>
      <c r="SPW146"/>
      <c r="SPX146"/>
      <c r="SPY146"/>
      <c r="SPZ146"/>
      <c r="SQA146"/>
      <c r="SQB146"/>
      <c r="SQC146"/>
      <c r="SQD146"/>
      <c r="SQE146"/>
      <c r="SQF146"/>
      <c r="SQG146"/>
      <c r="SQH146"/>
      <c r="SQI146"/>
      <c r="SQJ146"/>
      <c r="SQK146"/>
      <c r="SQL146"/>
      <c r="SQM146"/>
      <c r="SQN146"/>
      <c r="SQO146"/>
      <c r="SQP146"/>
      <c r="SQQ146"/>
      <c r="SQR146"/>
      <c r="SQS146"/>
      <c r="SQT146"/>
      <c r="SQU146"/>
      <c r="SQV146"/>
      <c r="SQW146"/>
      <c r="SQX146"/>
      <c r="SQY146"/>
      <c r="SQZ146"/>
      <c r="SRA146"/>
      <c r="SRB146"/>
      <c r="SRC146"/>
      <c r="SRD146"/>
      <c r="SRE146"/>
      <c r="SRF146"/>
      <c r="SRG146"/>
      <c r="SRH146"/>
      <c r="SRI146"/>
      <c r="SRJ146"/>
      <c r="SRK146"/>
      <c r="SRL146"/>
      <c r="SRM146"/>
      <c r="SRN146"/>
      <c r="SRO146"/>
      <c r="SRP146"/>
      <c r="SRQ146"/>
      <c r="SRR146"/>
      <c r="SRS146"/>
      <c r="SRT146"/>
      <c r="SRU146"/>
      <c r="SRV146"/>
      <c r="SRW146"/>
      <c r="SRX146"/>
      <c r="SRY146"/>
      <c r="SRZ146"/>
      <c r="SSA146"/>
      <c r="SSB146"/>
      <c r="SSC146"/>
      <c r="SSD146"/>
      <c r="SSE146"/>
      <c r="SSF146"/>
      <c r="SSG146"/>
      <c r="SSH146"/>
      <c r="SSI146"/>
      <c r="SSJ146"/>
      <c r="SSK146"/>
      <c r="SSL146"/>
      <c r="SSM146"/>
      <c r="SSN146"/>
      <c r="SSO146"/>
      <c r="SSP146"/>
      <c r="SSQ146"/>
      <c r="SSR146"/>
      <c r="SSS146"/>
      <c r="SST146"/>
      <c r="SSU146"/>
      <c r="SSV146"/>
      <c r="SSW146"/>
      <c r="SSX146"/>
      <c r="SSY146"/>
      <c r="SSZ146"/>
      <c r="STA146"/>
      <c r="STB146"/>
      <c r="STC146"/>
      <c r="STD146"/>
      <c r="STE146"/>
      <c r="STF146"/>
      <c r="STG146"/>
      <c r="STH146"/>
      <c r="STI146"/>
      <c r="STJ146"/>
      <c r="STK146"/>
      <c r="STL146"/>
      <c r="STM146"/>
      <c r="STN146"/>
      <c r="STO146"/>
      <c r="STP146"/>
      <c r="STQ146"/>
      <c r="STR146"/>
      <c r="STS146"/>
      <c r="STT146"/>
      <c r="STU146"/>
      <c r="STV146"/>
      <c r="STW146"/>
      <c r="STX146"/>
      <c r="STY146"/>
      <c r="STZ146"/>
      <c r="SUA146"/>
      <c r="SUB146"/>
      <c r="SUC146"/>
      <c r="SUD146"/>
      <c r="SUE146"/>
      <c r="SUF146"/>
      <c r="SUG146"/>
      <c r="SUH146"/>
      <c r="SUI146"/>
      <c r="SUJ146"/>
      <c r="SUK146"/>
      <c r="SUL146"/>
      <c r="SUM146"/>
      <c r="SUN146"/>
      <c r="SUO146"/>
      <c r="SUP146"/>
      <c r="SUQ146"/>
      <c r="SUR146"/>
      <c r="SUS146"/>
      <c r="SUT146"/>
      <c r="SUU146"/>
      <c r="SUV146"/>
      <c r="SUW146"/>
      <c r="SUX146"/>
      <c r="SUY146"/>
      <c r="SUZ146"/>
      <c r="SVA146"/>
      <c r="SVB146"/>
      <c r="SVC146"/>
      <c r="SVD146"/>
      <c r="SVE146"/>
      <c r="SVF146"/>
      <c r="SVG146"/>
      <c r="SVH146"/>
      <c r="SVI146"/>
      <c r="SVJ146"/>
      <c r="SVK146"/>
      <c r="SVL146"/>
      <c r="SVM146"/>
      <c r="SVN146"/>
      <c r="SVO146"/>
      <c r="SVP146"/>
      <c r="SVQ146"/>
      <c r="SVR146"/>
      <c r="SVS146"/>
      <c r="SVT146"/>
      <c r="SVU146"/>
      <c r="SVV146"/>
      <c r="SVW146"/>
      <c r="SVX146"/>
      <c r="SVY146"/>
      <c r="SVZ146"/>
      <c r="SWA146"/>
      <c r="SWB146"/>
      <c r="SWC146"/>
      <c r="SWD146"/>
      <c r="SWE146"/>
      <c r="SWF146"/>
      <c r="SWG146"/>
      <c r="SWH146"/>
      <c r="SWI146"/>
      <c r="SWJ146"/>
      <c r="SWK146"/>
      <c r="SWL146"/>
      <c r="SWM146"/>
      <c r="SWN146"/>
      <c r="SWO146"/>
      <c r="SWP146"/>
      <c r="SWQ146"/>
      <c r="SWR146"/>
      <c r="SWS146"/>
      <c r="SWT146"/>
      <c r="SWU146"/>
      <c r="SWV146"/>
      <c r="SWW146"/>
      <c r="SWX146"/>
      <c r="SWY146"/>
      <c r="SWZ146"/>
      <c r="SXA146"/>
      <c r="SXB146"/>
      <c r="SXC146"/>
      <c r="SXD146"/>
      <c r="SXE146"/>
      <c r="SXF146"/>
      <c r="SXG146"/>
      <c r="SXH146"/>
      <c r="SXI146"/>
      <c r="SXJ146"/>
      <c r="SXK146"/>
      <c r="SXL146"/>
      <c r="SXM146"/>
      <c r="SXN146"/>
      <c r="SXO146"/>
      <c r="SXP146"/>
      <c r="SXQ146"/>
      <c r="SXR146"/>
      <c r="SXS146"/>
      <c r="SXT146"/>
      <c r="SXU146"/>
      <c r="SXV146"/>
      <c r="SXW146"/>
      <c r="SXX146"/>
      <c r="SXY146"/>
      <c r="SXZ146"/>
      <c r="SYA146"/>
      <c r="SYB146"/>
      <c r="SYC146"/>
      <c r="SYD146"/>
      <c r="SYE146"/>
      <c r="SYF146"/>
      <c r="SYG146"/>
      <c r="SYH146"/>
      <c r="SYI146"/>
      <c r="SYJ146"/>
      <c r="SYK146"/>
      <c r="SYL146"/>
      <c r="SYM146"/>
      <c r="SYN146"/>
      <c r="SYO146"/>
      <c r="SYP146"/>
      <c r="SYQ146"/>
      <c r="SYR146"/>
      <c r="SYS146"/>
      <c r="SYT146"/>
      <c r="SYU146"/>
      <c r="SYV146"/>
      <c r="SYW146"/>
      <c r="SYX146"/>
      <c r="SYY146"/>
      <c r="SYZ146"/>
      <c r="SZA146"/>
      <c r="SZB146"/>
      <c r="SZC146"/>
      <c r="SZD146"/>
      <c r="SZE146"/>
      <c r="SZF146"/>
      <c r="SZG146"/>
      <c r="SZH146"/>
      <c r="SZI146"/>
      <c r="SZJ146"/>
      <c r="SZK146"/>
      <c r="SZL146"/>
      <c r="SZM146"/>
      <c r="SZN146"/>
      <c r="SZO146"/>
      <c r="SZP146"/>
      <c r="SZQ146"/>
      <c r="SZR146"/>
      <c r="SZS146"/>
      <c r="SZT146"/>
      <c r="SZU146"/>
      <c r="SZV146"/>
      <c r="SZW146"/>
      <c r="SZX146"/>
      <c r="SZY146"/>
      <c r="SZZ146"/>
      <c r="TAA146"/>
      <c r="TAB146"/>
      <c r="TAC146"/>
      <c r="TAD146"/>
      <c r="TAE146"/>
      <c r="TAF146"/>
      <c r="TAG146"/>
      <c r="TAH146"/>
      <c r="TAI146"/>
      <c r="TAJ146"/>
      <c r="TAK146"/>
      <c r="TAL146"/>
      <c r="TAM146"/>
      <c r="TAN146"/>
      <c r="TAO146"/>
      <c r="TAP146"/>
      <c r="TAQ146"/>
      <c r="TAR146"/>
      <c r="TAS146"/>
      <c r="TAT146"/>
      <c r="TAU146"/>
      <c r="TAV146"/>
      <c r="TAW146"/>
      <c r="TAX146"/>
      <c r="TAY146"/>
      <c r="TAZ146"/>
      <c r="TBA146"/>
      <c r="TBB146"/>
      <c r="TBC146"/>
      <c r="TBD146"/>
      <c r="TBE146"/>
      <c r="TBF146"/>
      <c r="TBG146"/>
      <c r="TBH146"/>
      <c r="TBI146"/>
      <c r="TBJ146"/>
      <c r="TBK146"/>
      <c r="TBL146"/>
      <c r="TBM146"/>
      <c r="TBN146"/>
      <c r="TBO146"/>
      <c r="TBP146"/>
      <c r="TBQ146"/>
      <c r="TBR146"/>
      <c r="TBS146"/>
      <c r="TBT146"/>
      <c r="TBU146"/>
      <c r="TBV146"/>
      <c r="TBW146"/>
      <c r="TBX146"/>
      <c r="TBY146"/>
      <c r="TBZ146"/>
      <c r="TCA146"/>
      <c r="TCB146"/>
      <c r="TCC146"/>
      <c r="TCD146"/>
      <c r="TCE146"/>
      <c r="TCF146"/>
      <c r="TCG146"/>
      <c r="TCH146"/>
      <c r="TCI146"/>
      <c r="TCJ146"/>
      <c r="TCK146"/>
      <c r="TCL146"/>
      <c r="TCM146"/>
      <c r="TCN146"/>
      <c r="TCO146"/>
      <c r="TCP146"/>
      <c r="TCQ146"/>
      <c r="TCR146"/>
      <c r="TCS146"/>
      <c r="TCT146"/>
      <c r="TCU146"/>
      <c r="TCV146"/>
      <c r="TCW146"/>
      <c r="TCX146"/>
      <c r="TCY146"/>
      <c r="TCZ146"/>
      <c r="TDA146"/>
      <c r="TDB146"/>
      <c r="TDC146"/>
      <c r="TDD146"/>
      <c r="TDE146"/>
      <c r="TDF146"/>
      <c r="TDG146"/>
      <c r="TDH146"/>
      <c r="TDI146"/>
      <c r="TDJ146"/>
      <c r="TDK146"/>
      <c r="TDL146"/>
      <c r="TDM146"/>
      <c r="TDN146"/>
      <c r="TDO146"/>
      <c r="TDP146"/>
      <c r="TDQ146"/>
      <c r="TDR146"/>
      <c r="TDS146"/>
      <c r="TDT146"/>
      <c r="TDU146"/>
      <c r="TDV146"/>
      <c r="TDW146"/>
      <c r="TDX146"/>
      <c r="TDY146"/>
      <c r="TDZ146"/>
      <c r="TEA146"/>
      <c r="TEB146"/>
      <c r="TEC146"/>
      <c r="TED146"/>
      <c r="TEE146"/>
      <c r="TEF146"/>
      <c r="TEG146"/>
      <c r="TEH146"/>
      <c r="TEI146"/>
      <c r="TEJ146"/>
      <c r="TEK146"/>
      <c r="TEL146"/>
      <c r="TEM146"/>
      <c r="TEN146"/>
      <c r="TEO146"/>
      <c r="TEP146"/>
      <c r="TEQ146"/>
      <c r="TER146"/>
      <c r="TES146"/>
      <c r="TET146"/>
      <c r="TEU146"/>
      <c r="TEV146"/>
      <c r="TEW146"/>
      <c r="TEX146"/>
      <c r="TEY146"/>
      <c r="TEZ146"/>
      <c r="TFA146"/>
      <c r="TFB146"/>
      <c r="TFC146"/>
      <c r="TFD146"/>
      <c r="TFE146"/>
      <c r="TFF146"/>
      <c r="TFG146"/>
      <c r="TFH146"/>
      <c r="TFI146"/>
      <c r="TFJ146"/>
      <c r="TFK146"/>
      <c r="TFL146"/>
      <c r="TFM146"/>
      <c r="TFN146"/>
      <c r="TFO146"/>
      <c r="TFP146"/>
      <c r="TFQ146"/>
      <c r="TFR146"/>
      <c r="TFS146"/>
      <c r="TFT146"/>
      <c r="TFU146"/>
      <c r="TFV146"/>
      <c r="TFW146"/>
      <c r="TFX146"/>
      <c r="TFY146"/>
      <c r="TFZ146"/>
      <c r="TGA146"/>
      <c r="TGB146"/>
      <c r="TGC146"/>
      <c r="TGD146"/>
      <c r="TGE146"/>
      <c r="TGF146"/>
      <c r="TGG146"/>
      <c r="TGH146"/>
      <c r="TGI146"/>
      <c r="TGJ146"/>
      <c r="TGK146"/>
      <c r="TGL146"/>
      <c r="TGM146"/>
      <c r="TGN146"/>
      <c r="TGO146"/>
      <c r="TGP146"/>
      <c r="TGQ146"/>
      <c r="TGR146"/>
      <c r="TGS146"/>
      <c r="TGT146"/>
      <c r="TGU146"/>
      <c r="TGV146"/>
      <c r="TGW146"/>
      <c r="TGX146"/>
      <c r="TGY146"/>
      <c r="TGZ146"/>
      <c r="THA146"/>
      <c r="THB146"/>
      <c r="THC146"/>
      <c r="THD146"/>
      <c r="THE146"/>
      <c r="THF146"/>
      <c r="THG146"/>
      <c r="THH146"/>
      <c r="THI146"/>
      <c r="THJ146"/>
      <c r="THK146"/>
      <c r="THL146"/>
      <c r="THM146"/>
      <c r="THN146"/>
      <c r="THO146"/>
      <c r="THP146"/>
      <c r="THQ146"/>
      <c r="THR146"/>
      <c r="THS146"/>
      <c r="THT146"/>
      <c r="THU146"/>
      <c r="THV146"/>
      <c r="THW146"/>
      <c r="THX146"/>
      <c r="THY146"/>
      <c r="THZ146"/>
      <c r="TIA146"/>
      <c r="TIB146"/>
      <c r="TIC146"/>
      <c r="TID146"/>
      <c r="TIE146"/>
      <c r="TIF146"/>
      <c r="TIG146"/>
      <c r="TIH146"/>
      <c r="TII146"/>
      <c r="TIJ146"/>
      <c r="TIK146"/>
      <c r="TIL146"/>
      <c r="TIM146"/>
      <c r="TIN146"/>
      <c r="TIO146"/>
      <c r="TIP146"/>
      <c r="TIQ146"/>
      <c r="TIR146"/>
      <c r="TIS146"/>
      <c r="TIT146"/>
      <c r="TIU146"/>
      <c r="TIV146"/>
      <c r="TIW146"/>
      <c r="TIX146"/>
      <c r="TIY146"/>
      <c r="TIZ146"/>
      <c r="TJA146"/>
      <c r="TJB146"/>
      <c r="TJC146"/>
      <c r="TJD146"/>
      <c r="TJE146"/>
      <c r="TJF146"/>
      <c r="TJG146"/>
      <c r="TJH146"/>
      <c r="TJI146"/>
      <c r="TJJ146"/>
      <c r="TJK146"/>
      <c r="TJL146"/>
      <c r="TJM146"/>
      <c r="TJN146"/>
      <c r="TJO146"/>
      <c r="TJP146"/>
      <c r="TJQ146"/>
      <c r="TJR146"/>
      <c r="TJS146"/>
      <c r="TJT146"/>
      <c r="TJU146"/>
      <c r="TJV146"/>
      <c r="TJW146"/>
      <c r="TJX146"/>
      <c r="TJY146"/>
      <c r="TJZ146"/>
      <c r="TKA146"/>
      <c r="TKB146"/>
      <c r="TKC146"/>
      <c r="TKD146"/>
      <c r="TKE146"/>
      <c r="TKF146"/>
      <c r="TKG146"/>
      <c r="TKH146"/>
      <c r="TKI146"/>
      <c r="TKJ146"/>
      <c r="TKK146"/>
      <c r="TKL146"/>
      <c r="TKM146"/>
      <c r="TKN146"/>
      <c r="TKO146"/>
      <c r="TKP146"/>
      <c r="TKQ146"/>
      <c r="TKR146"/>
      <c r="TKS146"/>
      <c r="TKT146"/>
      <c r="TKU146"/>
      <c r="TKV146"/>
      <c r="TKW146"/>
      <c r="TKX146"/>
      <c r="TKY146"/>
      <c r="TKZ146"/>
      <c r="TLA146"/>
      <c r="TLB146"/>
      <c r="TLC146"/>
      <c r="TLD146"/>
      <c r="TLE146"/>
      <c r="TLF146"/>
      <c r="TLG146"/>
      <c r="TLH146"/>
      <c r="TLI146"/>
      <c r="TLJ146"/>
      <c r="TLK146"/>
      <c r="TLL146"/>
      <c r="TLM146"/>
      <c r="TLN146"/>
      <c r="TLO146"/>
      <c r="TLP146"/>
      <c r="TLQ146"/>
      <c r="TLR146"/>
      <c r="TLS146"/>
      <c r="TLT146"/>
      <c r="TLU146"/>
      <c r="TLV146"/>
      <c r="TLW146"/>
      <c r="TLX146"/>
      <c r="TLY146"/>
      <c r="TLZ146"/>
      <c r="TMA146"/>
      <c r="TMB146"/>
      <c r="TMC146"/>
      <c r="TMD146"/>
      <c r="TME146"/>
      <c r="TMF146"/>
      <c r="TMG146"/>
      <c r="TMH146"/>
      <c r="TMI146"/>
      <c r="TMJ146"/>
      <c r="TMK146"/>
      <c r="TML146"/>
      <c r="TMM146"/>
      <c r="TMN146"/>
      <c r="TMO146"/>
      <c r="TMP146"/>
      <c r="TMQ146"/>
      <c r="TMR146"/>
      <c r="TMS146"/>
      <c r="TMT146"/>
      <c r="TMU146"/>
      <c r="TMV146"/>
      <c r="TMW146"/>
      <c r="TMX146"/>
      <c r="TMY146"/>
      <c r="TMZ146"/>
      <c r="TNA146"/>
      <c r="TNB146"/>
      <c r="TNC146"/>
      <c r="TND146"/>
      <c r="TNE146"/>
      <c r="TNF146"/>
      <c r="TNG146"/>
      <c r="TNH146"/>
      <c r="TNI146"/>
      <c r="TNJ146"/>
      <c r="TNK146"/>
      <c r="TNL146"/>
      <c r="TNM146"/>
      <c r="TNN146"/>
      <c r="TNO146"/>
      <c r="TNP146"/>
      <c r="TNQ146"/>
      <c r="TNR146"/>
      <c r="TNS146"/>
      <c r="TNT146"/>
      <c r="TNU146"/>
      <c r="TNV146"/>
      <c r="TNW146"/>
      <c r="TNX146"/>
      <c r="TNY146"/>
      <c r="TNZ146"/>
      <c r="TOA146"/>
      <c r="TOB146"/>
      <c r="TOC146"/>
      <c r="TOD146"/>
      <c r="TOE146"/>
      <c r="TOF146"/>
      <c r="TOG146"/>
      <c r="TOH146"/>
      <c r="TOI146"/>
      <c r="TOJ146"/>
      <c r="TOK146"/>
      <c r="TOL146"/>
      <c r="TOM146"/>
      <c r="TON146"/>
      <c r="TOO146"/>
      <c r="TOP146"/>
      <c r="TOQ146"/>
      <c r="TOR146"/>
      <c r="TOS146"/>
      <c r="TOT146"/>
      <c r="TOU146"/>
      <c r="TOV146"/>
      <c r="TOW146"/>
      <c r="TOX146"/>
      <c r="TOY146"/>
      <c r="TOZ146"/>
      <c r="TPA146"/>
      <c r="TPB146"/>
      <c r="TPC146"/>
      <c r="TPD146"/>
      <c r="TPE146"/>
      <c r="TPF146"/>
      <c r="TPG146"/>
      <c r="TPH146"/>
      <c r="TPI146"/>
      <c r="TPJ146"/>
      <c r="TPK146"/>
      <c r="TPL146"/>
      <c r="TPM146"/>
      <c r="TPN146"/>
      <c r="TPO146"/>
      <c r="TPP146"/>
      <c r="TPQ146"/>
      <c r="TPR146"/>
      <c r="TPS146"/>
      <c r="TPT146"/>
      <c r="TPU146"/>
      <c r="TPV146"/>
      <c r="TPW146"/>
      <c r="TPX146"/>
      <c r="TPY146"/>
      <c r="TPZ146"/>
      <c r="TQA146"/>
      <c r="TQB146"/>
      <c r="TQC146"/>
      <c r="TQD146"/>
      <c r="TQE146"/>
      <c r="TQF146"/>
      <c r="TQG146"/>
      <c r="TQH146"/>
      <c r="TQI146"/>
      <c r="TQJ146"/>
      <c r="TQK146"/>
      <c r="TQL146"/>
      <c r="TQM146"/>
      <c r="TQN146"/>
      <c r="TQO146"/>
      <c r="TQP146"/>
      <c r="TQQ146"/>
      <c r="TQR146"/>
      <c r="TQS146"/>
      <c r="TQT146"/>
      <c r="TQU146"/>
      <c r="TQV146"/>
      <c r="TQW146"/>
      <c r="TQX146"/>
      <c r="TQY146"/>
      <c r="TQZ146"/>
      <c r="TRA146"/>
      <c r="TRB146"/>
      <c r="TRC146"/>
      <c r="TRD146"/>
      <c r="TRE146"/>
      <c r="TRF146"/>
      <c r="TRG146"/>
      <c r="TRH146"/>
      <c r="TRI146"/>
      <c r="TRJ146"/>
      <c r="TRK146"/>
      <c r="TRL146"/>
      <c r="TRM146"/>
      <c r="TRN146"/>
      <c r="TRO146"/>
      <c r="TRP146"/>
      <c r="TRQ146"/>
      <c r="TRR146"/>
      <c r="TRS146"/>
      <c r="TRT146"/>
      <c r="TRU146"/>
      <c r="TRV146"/>
      <c r="TRW146"/>
      <c r="TRX146"/>
      <c r="TRY146"/>
      <c r="TRZ146"/>
      <c r="TSA146"/>
      <c r="TSB146"/>
      <c r="TSC146"/>
      <c r="TSD146"/>
      <c r="TSE146"/>
      <c r="TSF146"/>
      <c r="TSG146"/>
      <c r="TSH146"/>
      <c r="TSI146"/>
      <c r="TSJ146"/>
      <c r="TSK146"/>
      <c r="TSL146"/>
      <c r="TSM146"/>
      <c r="TSN146"/>
      <c r="TSO146"/>
      <c r="TSP146"/>
      <c r="TSQ146"/>
      <c r="TSR146"/>
      <c r="TSS146"/>
      <c r="TST146"/>
      <c r="TSU146"/>
      <c r="TSV146"/>
      <c r="TSW146"/>
      <c r="TSX146"/>
      <c r="TSY146"/>
      <c r="TSZ146"/>
      <c r="TTA146"/>
      <c r="TTB146"/>
      <c r="TTC146"/>
      <c r="TTD146"/>
      <c r="TTE146"/>
      <c r="TTF146"/>
      <c r="TTG146"/>
      <c r="TTH146"/>
      <c r="TTI146"/>
      <c r="TTJ146"/>
      <c r="TTK146"/>
      <c r="TTL146"/>
      <c r="TTM146"/>
      <c r="TTN146"/>
      <c r="TTO146"/>
      <c r="TTP146"/>
      <c r="TTQ146"/>
      <c r="TTR146"/>
      <c r="TTS146"/>
      <c r="TTT146"/>
      <c r="TTU146"/>
      <c r="TTV146"/>
      <c r="TTW146"/>
      <c r="TTX146"/>
      <c r="TTY146"/>
      <c r="TTZ146"/>
      <c r="TUA146"/>
      <c r="TUB146"/>
      <c r="TUC146"/>
      <c r="TUD146"/>
      <c r="TUE146"/>
      <c r="TUF146"/>
      <c r="TUG146"/>
      <c r="TUH146"/>
      <c r="TUI146"/>
      <c r="TUJ146"/>
      <c r="TUK146"/>
      <c r="TUL146"/>
      <c r="TUM146"/>
      <c r="TUN146"/>
      <c r="TUO146"/>
      <c r="TUP146"/>
      <c r="TUQ146"/>
      <c r="TUR146"/>
      <c r="TUS146"/>
      <c r="TUT146"/>
      <c r="TUU146"/>
      <c r="TUV146"/>
      <c r="TUW146"/>
      <c r="TUX146"/>
      <c r="TUY146"/>
      <c r="TUZ146"/>
      <c r="TVA146"/>
      <c r="TVB146"/>
      <c r="TVC146"/>
      <c r="TVD146"/>
      <c r="TVE146"/>
      <c r="TVF146"/>
      <c r="TVG146"/>
      <c r="TVH146"/>
      <c r="TVI146"/>
      <c r="TVJ146"/>
      <c r="TVK146"/>
      <c r="TVL146"/>
      <c r="TVM146"/>
      <c r="TVN146"/>
      <c r="TVO146"/>
      <c r="TVP146"/>
      <c r="TVQ146"/>
      <c r="TVR146"/>
      <c r="TVS146"/>
      <c r="TVT146"/>
      <c r="TVU146"/>
      <c r="TVV146"/>
      <c r="TVW146"/>
      <c r="TVX146"/>
      <c r="TVY146"/>
      <c r="TVZ146"/>
      <c r="TWA146"/>
      <c r="TWB146"/>
      <c r="TWC146"/>
      <c r="TWD146"/>
      <c r="TWE146"/>
      <c r="TWF146"/>
      <c r="TWG146"/>
      <c r="TWH146"/>
      <c r="TWI146"/>
      <c r="TWJ146"/>
      <c r="TWK146"/>
      <c r="TWL146"/>
      <c r="TWM146"/>
      <c r="TWN146"/>
      <c r="TWO146"/>
      <c r="TWP146"/>
      <c r="TWQ146"/>
      <c r="TWR146"/>
      <c r="TWS146"/>
      <c r="TWT146"/>
      <c r="TWU146"/>
      <c r="TWV146"/>
      <c r="TWW146"/>
      <c r="TWX146"/>
      <c r="TWY146"/>
      <c r="TWZ146"/>
      <c r="TXA146"/>
      <c r="TXB146"/>
      <c r="TXC146"/>
      <c r="TXD146"/>
      <c r="TXE146"/>
      <c r="TXF146"/>
      <c r="TXG146"/>
      <c r="TXH146"/>
      <c r="TXI146"/>
      <c r="TXJ146"/>
      <c r="TXK146"/>
      <c r="TXL146"/>
      <c r="TXM146"/>
      <c r="TXN146"/>
      <c r="TXO146"/>
      <c r="TXP146"/>
      <c r="TXQ146"/>
      <c r="TXR146"/>
      <c r="TXS146"/>
      <c r="TXT146"/>
      <c r="TXU146"/>
      <c r="TXV146"/>
      <c r="TXW146"/>
      <c r="TXX146"/>
      <c r="TXY146"/>
      <c r="TXZ146"/>
      <c r="TYA146"/>
      <c r="TYB146"/>
      <c r="TYC146"/>
      <c r="TYD146"/>
      <c r="TYE146"/>
      <c r="TYF146"/>
      <c r="TYG146"/>
      <c r="TYH146"/>
      <c r="TYI146"/>
      <c r="TYJ146"/>
      <c r="TYK146"/>
      <c r="TYL146"/>
      <c r="TYM146"/>
      <c r="TYN146"/>
      <c r="TYO146"/>
      <c r="TYP146"/>
      <c r="TYQ146"/>
      <c r="TYR146"/>
      <c r="TYS146"/>
      <c r="TYT146"/>
      <c r="TYU146"/>
      <c r="TYV146"/>
      <c r="TYW146"/>
      <c r="TYX146"/>
      <c r="TYY146"/>
      <c r="TYZ146"/>
      <c r="TZA146"/>
      <c r="TZB146"/>
      <c r="TZC146"/>
      <c r="TZD146"/>
      <c r="TZE146"/>
      <c r="TZF146"/>
      <c r="TZG146"/>
      <c r="TZH146"/>
      <c r="TZI146"/>
      <c r="TZJ146"/>
      <c r="TZK146"/>
      <c r="TZL146"/>
      <c r="TZM146"/>
      <c r="TZN146"/>
      <c r="TZO146"/>
      <c r="TZP146"/>
      <c r="TZQ146"/>
      <c r="TZR146"/>
      <c r="TZS146"/>
      <c r="TZT146"/>
      <c r="TZU146"/>
      <c r="TZV146"/>
      <c r="TZW146"/>
      <c r="TZX146"/>
      <c r="TZY146"/>
      <c r="TZZ146"/>
      <c r="UAA146"/>
      <c r="UAB146"/>
      <c r="UAC146"/>
      <c r="UAD146"/>
      <c r="UAE146"/>
      <c r="UAF146"/>
      <c r="UAG146"/>
      <c r="UAH146"/>
      <c r="UAI146"/>
      <c r="UAJ146"/>
      <c r="UAK146"/>
      <c r="UAL146"/>
      <c r="UAM146"/>
      <c r="UAN146"/>
      <c r="UAO146"/>
      <c r="UAP146"/>
      <c r="UAQ146"/>
      <c r="UAR146"/>
      <c r="UAS146"/>
      <c r="UAT146"/>
      <c r="UAU146"/>
      <c r="UAV146"/>
      <c r="UAW146"/>
      <c r="UAX146"/>
      <c r="UAY146"/>
      <c r="UAZ146"/>
      <c r="UBA146"/>
      <c r="UBB146"/>
      <c r="UBC146"/>
      <c r="UBD146"/>
      <c r="UBE146"/>
      <c r="UBF146"/>
      <c r="UBG146"/>
      <c r="UBH146"/>
      <c r="UBI146"/>
      <c r="UBJ146"/>
      <c r="UBK146"/>
      <c r="UBL146"/>
      <c r="UBM146"/>
      <c r="UBN146"/>
      <c r="UBO146"/>
      <c r="UBP146"/>
      <c r="UBQ146"/>
      <c r="UBR146"/>
      <c r="UBS146"/>
      <c r="UBT146"/>
      <c r="UBU146"/>
      <c r="UBV146"/>
      <c r="UBW146"/>
      <c r="UBX146"/>
      <c r="UBY146"/>
      <c r="UBZ146"/>
      <c r="UCA146"/>
      <c r="UCB146"/>
      <c r="UCC146"/>
      <c r="UCD146"/>
      <c r="UCE146"/>
      <c r="UCF146"/>
      <c r="UCG146"/>
      <c r="UCH146"/>
      <c r="UCI146"/>
      <c r="UCJ146"/>
      <c r="UCK146"/>
      <c r="UCL146"/>
      <c r="UCM146"/>
      <c r="UCN146"/>
      <c r="UCO146"/>
      <c r="UCP146"/>
      <c r="UCQ146"/>
      <c r="UCR146"/>
      <c r="UCS146"/>
      <c r="UCT146"/>
      <c r="UCU146"/>
      <c r="UCV146"/>
      <c r="UCW146"/>
      <c r="UCX146"/>
      <c r="UCY146"/>
      <c r="UCZ146"/>
      <c r="UDA146"/>
      <c r="UDB146"/>
      <c r="UDC146"/>
      <c r="UDD146"/>
      <c r="UDE146"/>
      <c r="UDF146"/>
      <c r="UDG146"/>
      <c r="UDH146"/>
      <c r="UDI146"/>
      <c r="UDJ146"/>
      <c r="UDK146"/>
      <c r="UDL146"/>
      <c r="UDM146"/>
      <c r="UDN146"/>
      <c r="UDO146"/>
      <c r="UDP146"/>
      <c r="UDQ146"/>
      <c r="UDR146"/>
      <c r="UDS146"/>
      <c r="UDT146"/>
      <c r="UDU146"/>
      <c r="UDV146"/>
      <c r="UDW146"/>
      <c r="UDX146"/>
      <c r="UDY146"/>
      <c r="UDZ146"/>
      <c r="UEA146"/>
      <c r="UEB146"/>
      <c r="UEC146"/>
      <c r="UED146"/>
      <c r="UEE146"/>
      <c r="UEF146"/>
      <c r="UEG146"/>
      <c r="UEH146"/>
      <c r="UEI146"/>
      <c r="UEJ146"/>
      <c r="UEK146"/>
      <c r="UEL146"/>
      <c r="UEM146"/>
      <c r="UEN146"/>
      <c r="UEO146"/>
      <c r="UEP146"/>
      <c r="UEQ146"/>
      <c r="UER146"/>
      <c r="UES146"/>
      <c r="UET146"/>
      <c r="UEU146"/>
      <c r="UEV146"/>
      <c r="UEW146"/>
      <c r="UEX146"/>
      <c r="UEY146"/>
      <c r="UEZ146"/>
      <c r="UFA146"/>
      <c r="UFB146"/>
      <c r="UFC146"/>
      <c r="UFD146"/>
      <c r="UFE146"/>
      <c r="UFF146"/>
      <c r="UFG146"/>
      <c r="UFH146"/>
      <c r="UFI146"/>
      <c r="UFJ146"/>
      <c r="UFK146"/>
      <c r="UFL146"/>
      <c r="UFM146"/>
      <c r="UFN146"/>
      <c r="UFO146"/>
      <c r="UFP146"/>
      <c r="UFQ146"/>
      <c r="UFR146"/>
      <c r="UFS146"/>
      <c r="UFT146"/>
      <c r="UFU146"/>
      <c r="UFV146"/>
      <c r="UFW146"/>
      <c r="UFX146"/>
      <c r="UFY146"/>
      <c r="UFZ146"/>
      <c r="UGA146"/>
      <c r="UGB146"/>
      <c r="UGC146"/>
      <c r="UGD146"/>
      <c r="UGE146"/>
      <c r="UGF146"/>
      <c r="UGG146"/>
      <c r="UGH146"/>
      <c r="UGI146"/>
      <c r="UGJ146"/>
      <c r="UGK146"/>
      <c r="UGL146"/>
      <c r="UGM146"/>
      <c r="UGN146"/>
      <c r="UGO146"/>
      <c r="UGP146"/>
      <c r="UGQ146"/>
      <c r="UGR146"/>
      <c r="UGS146"/>
      <c r="UGT146"/>
      <c r="UGU146"/>
      <c r="UGV146"/>
      <c r="UGW146"/>
      <c r="UGX146"/>
      <c r="UGY146"/>
      <c r="UGZ146"/>
      <c r="UHA146"/>
      <c r="UHB146"/>
      <c r="UHC146"/>
      <c r="UHD146"/>
      <c r="UHE146"/>
      <c r="UHF146"/>
      <c r="UHG146"/>
      <c r="UHH146"/>
      <c r="UHI146"/>
      <c r="UHJ146"/>
      <c r="UHK146"/>
      <c r="UHL146"/>
      <c r="UHM146"/>
      <c r="UHN146"/>
      <c r="UHO146"/>
      <c r="UHP146"/>
      <c r="UHQ146"/>
      <c r="UHR146"/>
      <c r="UHS146"/>
      <c r="UHT146"/>
      <c r="UHU146"/>
      <c r="UHV146"/>
      <c r="UHW146"/>
      <c r="UHX146"/>
      <c r="UHY146"/>
      <c r="UHZ146"/>
      <c r="UIA146"/>
      <c r="UIB146"/>
      <c r="UIC146"/>
      <c r="UID146"/>
      <c r="UIE146"/>
      <c r="UIF146"/>
      <c r="UIG146"/>
      <c r="UIH146"/>
      <c r="UII146"/>
      <c r="UIJ146"/>
      <c r="UIK146"/>
      <c r="UIL146"/>
      <c r="UIM146"/>
      <c r="UIN146"/>
      <c r="UIO146"/>
      <c r="UIP146"/>
      <c r="UIQ146"/>
      <c r="UIR146"/>
      <c r="UIS146"/>
      <c r="UIT146"/>
      <c r="UIU146"/>
      <c r="UIV146"/>
      <c r="UIW146"/>
      <c r="UIX146"/>
      <c r="UIY146"/>
      <c r="UIZ146"/>
      <c r="UJA146"/>
      <c r="UJB146"/>
      <c r="UJC146"/>
      <c r="UJD146"/>
      <c r="UJE146"/>
      <c r="UJF146"/>
      <c r="UJG146"/>
      <c r="UJH146"/>
      <c r="UJI146"/>
      <c r="UJJ146"/>
      <c r="UJK146"/>
      <c r="UJL146"/>
      <c r="UJM146"/>
      <c r="UJN146"/>
      <c r="UJO146"/>
      <c r="UJP146"/>
      <c r="UJQ146"/>
      <c r="UJR146"/>
      <c r="UJS146"/>
      <c r="UJT146"/>
      <c r="UJU146"/>
      <c r="UJV146"/>
      <c r="UJW146"/>
      <c r="UJX146"/>
      <c r="UJY146"/>
      <c r="UJZ146"/>
      <c r="UKA146"/>
      <c r="UKB146"/>
      <c r="UKC146"/>
      <c r="UKD146"/>
      <c r="UKE146"/>
      <c r="UKF146"/>
      <c r="UKG146"/>
      <c r="UKH146"/>
      <c r="UKI146"/>
      <c r="UKJ146"/>
      <c r="UKK146"/>
      <c r="UKL146"/>
      <c r="UKM146"/>
      <c r="UKN146"/>
      <c r="UKO146"/>
      <c r="UKP146"/>
      <c r="UKQ146"/>
      <c r="UKR146"/>
      <c r="UKS146"/>
      <c r="UKT146"/>
      <c r="UKU146"/>
      <c r="UKV146"/>
      <c r="UKW146"/>
      <c r="UKX146"/>
      <c r="UKY146"/>
      <c r="UKZ146"/>
      <c r="ULA146"/>
      <c r="ULB146"/>
      <c r="ULC146"/>
      <c r="ULD146"/>
      <c r="ULE146"/>
      <c r="ULF146"/>
      <c r="ULG146"/>
      <c r="ULH146"/>
      <c r="ULI146"/>
      <c r="ULJ146"/>
      <c r="ULK146"/>
      <c r="ULL146"/>
      <c r="ULM146"/>
      <c r="ULN146"/>
      <c r="ULO146"/>
      <c r="ULP146"/>
      <c r="ULQ146"/>
      <c r="ULR146"/>
      <c r="ULS146"/>
      <c r="ULT146"/>
      <c r="ULU146"/>
      <c r="ULV146"/>
      <c r="ULW146"/>
      <c r="ULX146"/>
      <c r="ULY146"/>
      <c r="ULZ146"/>
      <c r="UMA146"/>
      <c r="UMB146"/>
      <c r="UMC146"/>
      <c r="UMD146"/>
      <c r="UME146"/>
      <c r="UMF146"/>
      <c r="UMG146"/>
      <c r="UMH146"/>
      <c r="UMI146"/>
      <c r="UMJ146"/>
      <c r="UMK146"/>
      <c r="UML146"/>
      <c r="UMM146"/>
      <c r="UMN146"/>
      <c r="UMO146"/>
      <c r="UMP146"/>
      <c r="UMQ146"/>
      <c r="UMR146"/>
      <c r="UMS146"/>
      <c r="UMT146"/>
      <c r="UMU146"/>
      <c r="UMV146"/>
      <c r="UMW146"/>
      <c r="UMX146"/>
      <c r="UMY146"/>
      <c r="UMZ146"/>
      <c r="UNA146"/>
      <c r="UNB146"/>
      <c r="UNC146"/>
      <c r="UND146"/>
      <c r="UNE146"/>
      <c r="UNF146"/>
      <c r="UNG146"/>
      <c r="UNH146"/>
      <c r="UNI146"/>
      <c r="UNJ146"/>
      <c r="UNK146"/>
      <c r="UNL146"/>
      <c r="UNM146"/>
      <c r="UNN146"/>
      <c r="UNO146"/>
      <c r="UNP146"/>
      <c r="UNQ146"/>
      <c r="UNR146"/>
      <c r="UNS146"/>
      <c r="UNT146"/>
      <c r="UNU146"/>
      <c r="UNV146"/>
      <c r="UNW146"/>
      <c r="UNX146"/>
      <c r="UNY146"/>
      <c r="UNZ146"/>
      <c r="UOA146"/>
      <c r="UOB146"/>
      <c r="UOC146"/>
      <c r="UOD146"/>
      <c r="UOE146"/>
      <c r="UOF146"/>
      <c r="UOG146"/>
      <c r="UOH146"/>
      <c r="UOI146"/>
      <c r="UOJ146"/>
      <c r="UOK146"/>
      <c r="UOL146"/>
      <c r="UOM146"/>
      <c r="UON146"/>
      <c r="UOO146"/>
      <c r="UOP146"/>
      <c r="UOQ146"/>
      <c r="UOR146"/>
      <c r="UOS146"/>
      <c r="UOT146"/>
      <c r="UOU146"/>
      <c r="UOV146"/>
      <c r="UOW146"/>
      <c r="UOX146"/>
      <c r="UOY146"/>
      <c r="UOZ146"/>
      <c r="UPA146"/>
      <c r="UPB146"/>
      <c r="UPC146"/>
      <c r="UPD146"/>
      <c r="UPE146"/>
      <c r="UPF146"/>
      <c r="UPG146"/>
      <c r="UPH146"/>
      <c r="UPI146"/>
      <c r="UPJ146"/>
      <c r="UPK146"/>
      <c r="UPL146"/>
      <c r="UPM146"/>
      <c r="UPN146"/>
      <c r="UPO146"/>
      <c r="UPP146"/>
      <c r="UPQ146"/>
      <c r="UPR146"/>
      <c r="UPS146"/>
      <c r="UPT146"/>
      <c r="UPU146"/>
      <c r="UPV146"/>
      <c r="UPW146"/>
      <c r="UPX146"/>
      <c r="UPY146"/>
      <c r="UPZ146"/>
      <c r="UQA146"/>
      <c r="UQB146"/>
      <c r="UQC146"/>
      <c r="UQD146"/>
      <c r="UQE146"/>
      <c r="UQF146"/>
      <c r="UQG146"/>
      <c r="UQH146"/>
      <c r="UQI146"/>
      <c r="UQJ146"/>
      <c r="UQK146"/>
      <c r="UQL146"/>
      <c r="UQM146"/>
      <c r="UQN146"/>
      <c r="UQO146"/>
      <c r="UQP146"/>
      <c r="UQQ146"/>
      <c r="UQR146"/>
      <c r="UQS146"/>
      <c r="UQT146"/>
      <c r="UQU146"/>
      <c r="UQV146"/>
      <c r="UQW146"/>
      <c r="UQX146"/>
      <c r="UQY146"/>
      <c r="UQZ146"/>
      <c r="URA146"/>
      <c r="URB146"/>
      <c r="URC146"/>
      <c r="URD146"/>
      <c r="URE146"/>
      <c r="URF146"/>
      <c r="URG146"/>
      <c r="URH146"/>
      <c r="URI146"/>
      <c r="URJ146"/>
      <c r="URK146"/>
      <c r="URL146"/>
      <c r="URM146"/>
      <c r="URN146"/>
      <c r="URO146"/>
      <c r="URP146"/>
      <c r="URQ146"/>
      <c r="URR146"/>
      <c r="URS146"/>
      <c r="URT146"/>
      <c r="URU146"/>
      <c r="URV146"/>
      <c r="URW146"/>
      <c r="URX146"/>
      <c r="URY146"/>
      <c r="URZ146"/>
      <c r="USA146"/>
      <c r="USB146"/>
      <c r="USC146"/>
      <c r="USD146"/>
      <c r="USE146"/>
      <c r="USF146"/>
      <c r="USG146"/>
      <c r="USH146"/>
      <c r="USI146"/>
      <c r="USJ146"/>
      <c r="USK146"/>
      <c r="USL146"/>
      <c r="USM146"/>
      <c r="USN146"/>
      <c r="USO146"/>
      <c r="USP146"/>
      <c r="USQ146"/>
      <c r="USR146"/>
      <c r="USS146"/>
      <c r="UST146"/>
      <c r="USU146"/>
      <c r="USV146"/>
      <c r="USW146"/>
      <c r="USX146"/>
      <c r="USY146"/>
      <c r="USZ146"/>
      <c r="UTA146"/>
      <c r="UTB146"/>
      <c r="UTC146"/>
      <c r="UTD146"/>
      <c r="UTE146"/>
      <c r="UTF146"/>
      <c r="UTG146"/>
      <c r="UTH146"/>
      <c r="UTI146"/>
      <c r="UTJ146"/>
      <c r="UTK146"/>
      <c r="UTL146"/>
      <c r="UTM146"/>
      <c r="UTN146"/>
      <c r="UTO146"/>
      <c r="UTP146"/>
      <c r="UTQ146"/>
      <c r="UTR146"/>
      <c r="UTS146"/>
      <c r="UTT146"/>
      <c r="UTU146"/>
      <c r="UTV146"/>
      <c r="UTW146"/>
      <c r="UTX146"/>
      <c r="UTY146"/>
      <c r="UTZ146"/>
      <c r="UUA146"/>
      <c r="UUB146"/>
      <c r="UUC146"/>
      <c r="UUD146"/>
      <c r="UUE146"/>
      <c r="UUF146"/>
      <c r="UUG146"/>
      <c r="UUH146"/>
      <c r="UUI146"/>
      <c r="UUJ146"/>
      <c r="UUK146"/>
      <c r="UUL146"/>
      <c r="UUM146"/>
      <c r="UUN146"/>
      <c r="UUO146"/>
      <c r="UUP146"/>
      <c r="UUQ146"/>
      <c r="UUR146"/>
      <c r="UUS146"/>
      <c r="UUT146"/>
      <c r="UUU146"/>
      <c r="UUV146"/>
      <c r="UUW146"/>
      <c r="UUX146"/>
      <c r="UUY146"/>
      <c r="UUZ146"/>
      <c r="UVA146"/>
      <c r="UVB146"/>
      <c r="UVC146"/>
      <c r="UVD146"/>
      <c r="UVE146"/>
      <c r="UVF146"/>
      <c r="UVG146"/>
      <c r="UVH146"/>
      <c r="UVI146"/>
      <c r="UVJ146"/>
      <c r="UVK146"/>
      <c r="UVL146"/>
      <c r="UVM146"/>
      <c r="UVN146"/>
      <c r="UVO146"/>
      <c r="UVP146"/>
      <c r="UVQ146"/>
      <c r="UVR146"/>
      <c r="UVS146"/>
      <c r="UVT146"/>
      <c r="UVU146"/>
      <c r="UVV146"/>
      <c r="UVW146"/>
      <c r="UVX146"/>
      <c r="UVY146"/>
      <c r="UVZ146"/>
      <c r="UWA146"/>
      <c r="UWB146"/>
      <c r="UWC146"/>
      <c r="UWD146"/>
      <c r="UWE146"/>
      <c r="UWF146"/>
      <c r="UWG146"/>
      <c r="UWH146"/>
      <c r="UWI146"/>
      <c r="UWJ146"/>
      <c r="UWK146"/>
      <c r="UWL146"/>
      <c r="UWM146"/>
      <c r="UWN146"/>
      <c r="UWO146"/>
      <c r="UWP146"/>
      <c r="UWQ146"/>
      <c r="UWR146"/>
      <c r="UWS146"/>
      <c r="UWT146"/>
      <c r="UWU146"/>
      <c r="UWV146"/>
      <c r="UWW146"/>
      <c r="UWX146"/>
      <c r="UWY146"/>
      <c r="UWZ146"/>
      <c r="UXA146"/>
      <c r="UXB146"/>
      <c r="UXC146"/>
      <c r="UXD146"/>
      <c r="UXE146"/>
      <c r="UXF146"/>
      <c r="UXG146"/>
      <c r="UXH146"/>
      <c r="UXI146"/>
      <c r="UXJ146"/>
      <c r="UXK146"/>
      <c r="UXL146"/>
      <c r="UXM146"/>
      <c r="UXN146"/>
      <c r="UXO146"/>
      <c r="UXP146"/>
      <c r="UXQ146"/>
      <c r="UXR146"/>
      <c r="UXS146"/>
      <c r="UXT146"/>
      <c r="UXU146"/>
      <c r="UXV146"/>
      <c r="UXW146"/>
      <c r="UXX146"/>
      <c r="UXY146"/>
      <c r="UXZ146"/>
      <c r="UYA146"/>
      <c r="UYB146"/>
      <c r="UYC146"/>
      <c r="UYD146"/>
      <c r="UYE146"/>
      <c r="UYF146"/>
      <c r="UYG146"/>
      <c r="UYH146"/>
      <c r="UYI146"/>
      <c r="UYJ146"/>
      <c r="UYK146"/>
      <c r="UYL146"/>
      <c r="UYM146"/>
      <c r="UYN146"/>
      <c r="UYO146"/>
      <c r="UYP146"/>
      <c r="UYQ146"/>
      <c r="UYR146"/>
      <c r="UYS146"/>
      <c r="UYT146"/>
      <c r="UYU146"/>
      <c r="UYV146"/>
      <c r="UYW146"/>
      <c r="UYX146"/>
      <c r="UYY146"/>
      <c r="UYZ146"/>
      <c r="UZA146"/>
      <c r="UZB146"/>
      <c r="UZC146"/>
      <c r="UZD146"/>
      <c r="UZE146"/>
      <c r="UZF146"/>
      <c r="UZG146"/>
      <c r="UZH146"/>
      <c r="UZI146"/>
      <c r="UZJ146"/>
      <c r="UZK146"/>
      <c r="UZL146"/>
      <c r="UZM146"/>
      <c r="UZN146"/>
      <c r="UZO146"/>
      <c r="UZP146"/>
      <c r="UZQ146"/>
      <c r="UZR146"/>
      <c r="UZS146"/>
      <c r="UZT146"/>
      <c r="UZU146"/>
      <c r="UZV146"/>
      <c r="UZW146"/>
      <c r="UZX146"/>
      <c r="UZY146"/>
      <c r="UZZ146"/>
      <c r="VAA146"/>
      <c r="VAB146"/>
      <c r="VAC146"/>
      <c r="VAD146"/>
      <c r="VAE146"/>
      <c r="VAF146"/>
      <c r="VAG146"/>
      <c r="VAH146"/>
      <c r="VAI146"/>
      <c r="VAJ146"/>
      <c r="VAK146"/>
      <c r="VAL146"/>
      <c r="VAM146"/>
      <c r="VAN146"/>
      <c r="VAO146"/>
      <c r="VAP146"/>
      <c r="VAQ146"/>
      <c r="VAR146"/>
      <c r="VAS146"/>
      <c r="VAT146"/>
      <c r="VAU146"/>
      <c r="VAV146"/>
      <c r="VAW146"/>
      <c r="VAX146"/>
      <c r="VAY146"/>
      <c r="VAZ146"/>
      <c r="VBA146"/>
      <c r="VBB146"/>
      <c r="VBC146"/>
      <c r="VBD146"/>
      <c r="VBE146"/>
      <c r="VBF146"/>
      <c r="VBG146"/>
      <c r="VBH146"/>
      <c r="VBI146"/>
      <c r="VBJ146"/>
      <c r="VBK146"/>
      <c r="VBL146"/>
      <c r="VBM146"/>
      <c r="VBN146"/>
      <c r="VBO146"/>
      <c r="VBP146"/>
      <c r="VBQ146"/>
      <c r="VBR146"/>
      <c r="VBS146"/>
      <c r="VBT146"/>
      <c r="VBU146"/>
      <c r="VBV146"/>
      <c r="VBW146"/>
      <c r="VBX146"/>
      <c r="VBY146"/>
      <c r="VBZ146"/>
      <c r="VCA146"/>
      <c r="VCB146"/>
      <c r="VCC146"/>
      <c r="VCD146"/>
      <c r="VCE146"/>
      <c r="VCF146"/>
      <c r="VCG146"/>
      <c r="VCH146"/>
      <c r="VCI146"/>
      <c r="VCJ146"/>
      <c r="VCK146"/>
      <c r="VCL146"/>
      <c r="VCM146"/>
      <c r="VCN146"/>
      <c r="VCO146"/>
      <c r="VCP146"/>
      <c r="VCQ146"/>
      <c r="VCR146"/>
      <c r="VCS146"/>
      <c r="VCT146"/>
      <c r="VCU146"/>
      <c r="VCV146"/>
      <c r="VCW146"/>
      <c r="VCX146"/>
      <c r="VCY146"/>
      <c r="VCZ146"/>
      <c r="VDA146"/>
      <c r="VDB146"/>
      <c r="VDC146"/>
      <c r="VDD146"/>
      <c r="VDE146"/>
      <c r="VDF146"/>
      <c r="VDG146"/>
      <c r="VDH146"/>
      <c r="VDI146"/>
      <c r="VDJ146"/>
      <c r="VDK146"/>
      <c r="VDL146"/>
      <c r="VDM146"/>
      <c r="VDN146"/>
      <c r="VDO146"/>
      <c r="VDP146"/>
      <c r="VDQ146"/>
      <c r="VDR146"/>
      <c r="VDS146"/>
      <c r="VDT146"/>
      <c r="VDU146"/>
      <c r="VDV146"/>
      <c r="VDW146"/>
      <c r="VDX146"/>
      <c r="VDY146"/>
      <c r="VDZ146"/>
      <c r="VEA146"/>
      <c r="VEB146"/>
      <c r="VEC146"/>
      <c r="VED146"/>
      <c r="VEE146"/>
      <c r="VEF146"/>
      <c r="VEG146"/>
      <c r="VEH146"/>
      <c r="VEI146"/>
      <c r="VEJ146"/>
      <c r="VEK146"/>
      <c r="VEL146"/>
      <c r="VEM146"/>
      <c r="VEN146"/>
      <c r="VEO146"/>
      <c r="VEP146"/>
      <c r="VEQ146"/>
      <c r="VER146"/>
      <c r="VES146"/>
      <c r="VET146"/>
      <c r="VEU146"/>
      <c r="VEV146"/>
      <c r="VEW146"/>
      <c r="VEX146"/>
      <c r="VEY146"/>
      <c r="VEZ146"/>
      <c r="VFA146"/>
      <c r="VFB146"/>
      <c r="VFC146"/>
      <c r="VFD146"/>
      <c r="VFE146"/>
      <c r="VFF146"/>
      <c r="VFG146"/>
      <c r="VFH146"/>
      <c r="VFI146"/>
      <c r="VFJ146"/>
      <c r="VFK146"/>
      <c r="VFL146"/>
      <c r="VFM146"/>
      <c r="VFN146"/>
      <c r="VFO146"/>
      <c r="VFP146"/>
      <c r="VFQ146"/>
      <c r="VFR146"/>
      <c r="VFS146"/>
      <c r="VFT146"/>
      <c r="VFU146"/>
      <c r="VFV146"/>
      <c r="VFW146"/>
      <c r="VFX146"/>
      <c r="VFY146"/>
      <c r="VFZ146"/>
      <c r="VGA146"/>
      <c r="VGB146"/>
      <c r="VGC146"/>
      <c r="VGD146"/>
      <c r="VGE146"/>
      <c r="VGF146"/>
      <c r="VGG146"/>
      <c r="VGH146"/>
      <c r="VGI146"/>
      <c r="VGJ146"/>
      <c r="VGK146"/>
      <c r="VGL146"/>
      <c r="VGM146"/>
      <c r="VGN146"/>
      <c r="VGO146"/>
      <c r="VGP146"/>
      <c r="VGQ146"/>
      <c r="VGR146"/>
      <c r="VGS146"/>
      <c r="VGT146"/>
      <c r="VGU146"/>
      <c r="VGV146"/>
      <c r="VGW146"/>
      <c r="VGX146"/>
      <c r="VGY146"/>
      <c r="VGZ146"/>
      <c r="VHA146"/>
      <c r="VHB146"/>
      <c r="VHC146"/>
      <c r="VHD146"/>
      <c r="VHE146"/>
      <c r="VHF146"/>
      <c r="VHG146"/>
      <c r="VHH146"/>
      <c r="VHI146"/>
      <c r="VHJ146"/>
      <c r="VHK146"/>
      <c r="VHL146"/>
      <c r="VHM146"/>
      <c r="VHN146"/>
      <c r="VHO146"/>
      <c r="VHP146"/>
      <c r="VHQ146"/>
      <c r="VHR146"/>
      <c r="VHS146"/>
      <c r="VHT146"/>
      <c r="VHU146"/>
      <c r="VHV146"/>
      <c r="VHW146"/>
      <c r="VHX146"/>
      <c r="VHY146"/>
      <c r="VHZ146"/>
      <c r="VIA146"/>
      <c r="VIB146"/>
      <c r="VIC146"/>
      <c r="VID146"/>
      <c r="VIE146"/>
      <c r="VIF146"/>
      <c r="VIG146"/>
      <c r="VIH146"/>
      <c r="VII146"/>
      <c r="VIJ146"/>
      <c r="VIK146"/>
      <c r="VIL146"/>
      <c r="VIM146"/>
      <c r="VIN146"/>
      <c r="VIO146"/>
      <c r="VIP146"/>
      <c r="VIQ146"/>
      <c r="VIR146"/>
      <c r="VIS146"/>
      <c r="VIT146"/>
      <c r="VIU146"/>
      <c r="VIV146"/>
      <c r="VIW146"/>
      <c r="VIX146"/>
      <c r="VIY146"/>
      <c r="VIZ146"/>
      <c r="VJA146"/>
      <c r="VJB146"/>
      <c r="VJC146"/>
      <c r="VJD146"/>
      <c r="VJE146"/>
      <c r="VJF146"/>
      <c r="VJG146"/>
      <c r="VJH146"/>
      <c r="VJI146"/>
      <c r="VJJ146"/>
      <c r="VJK146"/>
      <c r="VJL146"/>
      <c r="VJM146"/>
      <c r="VJN146"/>
      <c r="VJO146"/>
      <c r="VJP146"/>
      <c r="VJQ146"/>
      <c r="VJR146"/>
      <c r="VJS146"/>
      <c r="VJT146"/>
      <c r="VJU146"/>
      <c r="VJV146"/>
      <c r="VJW146"/>
      <c r="VJX146"/>
      <c r="VJY146"/>
      <c r="VJZ146"/>
      <c r="VKA146"/>
      <c r="VKB146"/>
      <c r="VKC146"/>
      <c r="VKD146"/>
      <c r="VKE146"/>
      <c r="VKF146"/>
      <c r="VKG146"/>
      <c r="VKH146"/>
      <c r="VKI146"/>
      <c r="VKJ146"/>
      <c r="VKK146"/>
      <c r="VKL146"/>
      <c r="VKM146"/>
      <c r="VKN146"/>
      <c r="VKO146"/>
      <c r="VKP146"/>
      <c r="VKQ146"/>
      <c r="VKR146"/>
      <c r="VKS146"/>
      <c r="VKT146"/>
      <c r="VKU146"/>
      <c r="VKV146"/>
      <c r="VKW146"/>
      <c r="VKX146"/>
      <c r="VKY146"/>
      <c r="VKZ146"/>
      <c r="VLA146"/>
      <c r="VLB146"/>
      <c r="VLC146"/>
      <c r="VLD146"/>
      <c r="VLE146"/>
      <c r="VLF146"/>
      <c r="VLG146"/>
      <c r="VLH146"/>
      <c r="VLI146"/>
      <c r="VLJ146"/>
      <c r="VLK146"/>
      <c r="VLL146"/>
      <c r="VLM146"/>
      <c r="VLN146"/>
      <c r="VLO146"/>
      <c r="VLP146"/>
      <c r="VLQ146"/>
      <c r="VLR146"/>
      <c r="VLS146"/>
      <c r="VLT146"/>
      <c r="VLU146"/>
      <c r="VLV146"/>
      <c r="VLW146"/>
      <c r="VLX146"/>
      <c r="VLY146"/>
      <c r="VLZ146"/>
      <c r="VMA146"/>
      <c r="VMB146"/>
      <c r="VMC146"/>
      <c r="VMD146"/>
      <c r="VME146"/>
      <c r="VMF146"/>
      <c r="VMG146"/>
      <c r="VMH146"/>
      <c r="VMI146"/>
      <c r="VMJ146"/>
      <c r="VMK146"/>
      <c r="VML146"/>
      <c r="VMM146"/>
      <c r="VMN146"/>
      <c r="VMO146"/>
      <c r="VMP146"/>
      <c r="VMQ146"/>
      <c r="VMR146"/>
      <c r="VMS146"/>
      <c r="VMT146"/>
      <c r="VMU146"/>
      <c r="VMV146"/>
      <c r="VMW146"/>
      <c r="VMX146"/>
      <c r="VMY146"/>
      <c r="VMZ146"/>
      <c r="VNA146"/>
      <c r="VNB146"/>
      <c r="VNC146"/>
      <c r="VND146"/>
      <c r="VNE146"/>
      <c r="VNF146"/>
      <c r="VNG146"/>
      <c r="VNH146"/>
      <c r="VNI146"/>
      <c r="VNJ146"/>
      <c r="VNK146"/>
      <c r="VNL146"/>
      <c r="VNM146"/>
      <c r="VNN146"/>
      <c r="VNO146"/>
      <c r="VNP146"/>
      <c r="VNQ146"/>
      <c r="VNR146"/>
      <c r="VNS146"/>
      <c r="VNT146"/>
      <c r="VNU146"/>
      <c r="VNV146"/>
      <c r="VNW146"/>
      <c r="VNX146"/>
      <c r="VNY146"/>
      <c r="VNZ146"/>
      <c r="VOA146"/>
      <c r="VOB146"/>
      <c r="VOC146"/>
      <c r="VOD146"/>
      <c r="VOE146"/>
      <c r="VOF146"/>
      <c r="VOG146"/>
      <c r="VOH146"/>
      <c r="VOI146"/>
      <c r="VOJ146"/>
      <c r="VOK146"/>
      <c r="VOL146"/>
      <c r="VOM146"/>
      <c r="VON146"/>
      <c r="VOO146"/>
      <c r="VOP146"/>
      <c r="VOQ146"/>
      <c r="VOR146"/>
      <c r="VOS146"/>
      <c r="VOT146"/>
      <c r="VOU146"/>
      <c r="VOV146"/>
      <c r="VOW146"/>
      <c r="VOX146"/>
      <c r="VOY146"/>
      <c r="VOZ146"/>
      <c r="VPA146"/>
      <c r="VPB146"/>
      <c r="VPC146"/>
      <c r="VPD146"/>
      <c r="VPE146"/>
      <c r="VPF146"/>
      <c r="VPG146"/>
      <c r="VPH146"/>
      <c r="VPI146"/>
      <c r="VPJ146"/>
      <c r="VPK146"/>
      <c r="VPL146"/>
      <c r="VPM146"/>
      <c r="VPN146"/>
      <c r="VPO146"/>
      <c r="VPP146"/>
      <c r="VPQ146"/>
      <c r="VPR146"/>
      <c r="VPS146"/>
      <c r="VPT146"/>
      <c r="VPU146"/>
      <c r="VPV146"/>
      <c r="VPW146"/>
      <c r="VPX146"/>
      <c r="VPY146"/>
      <c r="VPZ146"/>
      <c r="VQA146"/>
      <c r="VQB146"/>
      <c r="VQC146"/>
      <c r="VQD146"/>
      <c r="VQE146"/>
      <c r="VQF146"/>
      <c r="VQG146"/>
      <c r="VQH146"/>
      <c r="VQI146"/>
      <c r="VQJ146"/>
      <c r="VQK146"/>
      <c r="VQL146"/>
      <c r="VQM146"/>
      <c r="VQN146"/>
      <c r="VQO146"/>
      <c r="VQP146"/>
      <c r="VQQ146"/>
      <c r="VQR146"/>
      <c r="VQS146"/>
      <c r="VQT146"/>
      <c r="VQU146"/>
      <c r="VQV146"/>
      <c r="VQW146"/>
      <c r="VQX146"/>
      <c r="VQY146"/>
      <c r="VQZ146"/>
      <c r="VRA146"/>
      <c r="VRB146"/>
      <c r="VRC146"/>
      <c r="VRD146"/>
      <c r="VRE146"/>
      <c r="VRF146"/>
      <c r="VRG146"/>
      <c r="VRH146"/>
      <c r="VRI146"/>
      <c r="VRJ146"/>
      <c r="VRK146"/>
      <c r="VRL146"/>
      <c r="VRM146"/>
      <c r="VRN146"/>
      <c r="VRO146"/>
      <c r="VRP146"/>
      <c r="VRQ146"/>
      <c r="VRR146"/>
      <c r="VRS146"/>
      <c r="VRT146"/>
      <c r="VRU146"/>
      <c r="VRV146"/>
      <c r="VRW146"/>
      <c r="VRX146"/>
      <c r="VRY146"/>
      <c r="VRZ146"/>
      <c r="VSA146"/>
      <c r="VSB146"/>
      <c r="VSC146"/>
      <c r="VSD146"/>
      <c r="VSE146"/>
      <c r="VSF146"/>
      <c r="VSG146"/>
      <c r="VSH146"/>
      <c r="VSI146"/>
      <c r="VSJ146"/>
      <c r="VSK146"/>
      <c r="VSL146"/>
      <c r="VSM146"/>
      <c r="VSN146"/>
      <c r="VSO146"/>
      <c r="VSP146"/>
      <c r="VSQ146"/>
      <c r="VSR146"/>
      <c r="VSS146"/>
      <c r="VST146"/>
      <c r="VSU146"/>
      <c r="VSV146"/>
      <c r="VSW146"/>
      <c r="VSX146"/>
      <c r="VSY146"/>
      <c r="VSZ146"/>
      <c r="VTA146"/>
      <c r="VTB146"/>
      <c r="VTC146"/>
      <c r="VTD146"/>
      <c r="VTE146"/>
      <c r="VTF146"/>
      <c r="VTG146"/>
      <c r="VTH146"/>
      <c r="VTI146"/>
      <c r="VTJ146"/>
      <c r="VTK146"/>
      <c r="VTL146"/>
      <c r="VTM146"/>
      <c r="VTN146"/>
      <c r="VTO146"/>
      <c r="VTP146"/>
      <c r="VTQ146"/>
      <c r="VTR146"/>
      <c r="VTS146"/>
      <c r="VTT146"/>
      <c r="VTU146"/>
      <c r="VTV146"/>
      <c r="VTW146"/>
      <c r="VTX146"/>
      <c r="VTY146"/>
      <c r="VTZ146"/>
      <c r="VUA146"/>
      <c r="VUB146"/>
      <c r="VUC146"/>
      <c r="VUD146"/>
      <c r="VUE146"/>
      <c r="VUF146"/>
      <c r="VUG146"/>
      <c r="VUH146"/>
      <c r="VUI146"/>
      <c r="VUJ146"/>
      <c r="VUK146"/>
      <c r="VUL146"/>
      <c r="VUM146"/>
      <c r="VUN146"/>
      <c r="VUO146"/>
      <c r="VUP146"/>
      <c r="VUQ146"/>
      <c r="VUR146"/>
      <c r="VUS146"/>
      <c r="VUT146"/>
      <c r="VUU146"/>
      <c r="VUV146"/>
      <c r="VUW146"/>
      <c r="VUX146"/>
      <c r="VUY146"/>
      <c r="VUZ146"/>
      <c r="VVA146"/>
      <c r="VVB146"/>
      <c r="VVC146"/>
      <c r="VVD146"/>
      <c r="VVE146"/>
      <c r="VVF146"/>
      <c r="VVG146"/>
      <c r="VVH146"/>
      <c r="VVI146"/>
      <c r="VVJ146"/>
      <c r="VVK146"/>
      <c r="VVL146"/>
      <c r="VVM146"/>
      <c r="VVN146"/>
      <c r="VVO146"/>
      <c r="VVP146"/>
      <c r="VVQ146"/>
      <c r="VVR146"/>
      <c r="VVS146"/>
      <c r="VVT146"/>
      <c r="VVU146"/>
      <c r="VVV146"/>
      <c r="VVW146"/>
      <c r="VVX146"/>
      <c r="VVY146"/>
      <c r="VVZ146"/>
      <c r="VWA146"/>
      <c r="VWB146"/>
      <c r="VWC146"/>
      <c r="VWD146"/>
      <c r="VWE146"/>
      <c r="VWF146"/>
      <c r="VWG146"/>
      <c r="VWH146"/>
      <c r="VWI146"/>
      <c r="VWJ146"/>
      <c r="VWK146"/>
      <c r="VWL146"/>
      <c r="VWM146"/>
      <c r="VWN146"/>
      <c r="VWO146"/>
      <c r="VWP146"/>
      <c r="VWQ146"/>
      <c r="VWR146"/>
      <c r="VWS146"/>
      <c r="VWT146"/>
      <c r="VWU146"/>
      <c r="VWV146"/>
      <c r="VWW146"/>
      <c r="VWX146"/>
      <c r="VWY146"/>
      <c r="VWZ146"/>
      <c r="VXA146"/>
      <c r="VXB146"/>
      <c r="VXC146"/>
      <c r="VXD146"/>
      <c r="VXE146"/>
      <c r="VXF146"/>
      <c r="VXG146"/>
      <c r="VXH146"/>
      <c r="VXI146"/>
      <c r="VXJ146"/>
      <c r="VXK146"/>
      <c r="VXL146"/>
      <c r="VXM146"/>
      <c r="VXN146"/>
      <c r="VXO146"/>
      <c r="VXP146"/>
      <c r="VXQ146"/>
      <c r="VXR146"/>
      <c r="VXS146"/>
      <c r="VXT146"/>
      <c r="VXU146"/>
      <c r="VXV146"/>
      <c r="VXW146"/>
      <c r="VXX146"/>
      <c r="VXY146"/>
      <c r="VXZ146"/>
      <c r="VYA146"/>
      <c r="VYB146"/>
      <c r="VYC146"/>
      <c r="VYD146"/>
      <c r="VYE146"/>
      <c r="VYF146"/>
      <c r="VYG146"/>
      <c r="VYH146"/>
      <c r="VYI146"/>
      <c r="VYJ146"/>
      <c r="VYK146"/>
      <c r="VYL146"/>
      <c r="VYM146"/>
      <c r="VYN146"/>
      <c r="VYO146"/>
      <c r="VYP146"/>
      <c r="VYQ146"/>
      <c r="VYR146"/>
      <c r="VYS146"/>
      <c r="VYT146"/>
      <c r="VYU146"/>
      <c r="VYV146"/>
      <c r="VYW146"/>
      <c r="VYX146"/>
      <c r="VYY146"/>
      <c r="VYZ146"/>
      <c r="VZA146"/>
      <c r="VZB146"/>
      <c r="VZC146"/>
      <c r="VZD146"/>
      <c r="VZE146"/>
      <c r="VZF146"/>
      <c r="VZG146"/>
      <c r="VZH146"/>
      <c r="VZI146"/>
      <c r="VZJ146"/>
      <c r="VZK146"/>
      <c r="VZL146"/>
      <c r="VZM146"/>
      <c r="VZN146"/>
      <c r="VZO146"/>
      <c r="VZP146"/>
      <c r="VZQ146"/>
      <c r="VZR146"/>
      <c r="VZS146"/>
      <c r="VZT146"/>
      <c r="VZU146"/>
      <c r="VZV146"/>
      <c r="VZW146"/>
      <c r="VZX146"/>
      <c r="VZY146"/>
      <c r="VZZ146"/>
      <c r="WAA146"/>
      <c r="WAB146"/>
      <c r="WAC146"/>
      <c r="WAD146"/>
      <c r="WAE146"/>
      <c r="WAF146"/>
      <c r="WAG146"/>
      <c r="WAH146"/>
      <c r="WAI146"/>
      <c r="WAJ146"/>
      <c r="WAK146"/>
      <c r="WAL146"/>
      <c r="WAM146"/>
      <c r="WAN146"/>
      <c r="WAO146"/>
      <c r="WAP146"/>
      <c r="WAQ146"/>
      <c r="WAR146"/>
      <c r="WAS146"/>
      <c r="WAT146"/>
      <c r="WAU146"/>
      <c r="WAV146"/>
      <c r="WAW146"/>
      <c r="WAX146"/>
      <c r="WAY146"/>
      <c r="WAZ146"/>
      <c r="WBA146"/>
      <c r="WBB146"/>
      <c r="WBC146"/>
      <c r="WBD146"/>
      <c r="WBE146"/>
      <c r="WBF146"/>
      <c r="WBG146"/>
      <c r="WBH146"/>
      <c r="WBI146"/>
      <c r="WBJ146"/>
      <c r="WBK146"/>
      <c r="WBL146"/>
      <c r="WBM146"/>
      <c r="WBN146"/>
      <c r="WBO146"/>
      <c r="WBP146"/>
      <c r="WBQ146"/>
      <c r="WBR146"/>
      <c r="WBS146"/>
      <c r="WBT146"/>
      <c r="WBU146"/>
      <c r="WBV146"/>
      <c r="WBW146"/>
      <c r="WBX146"/>
      <c r="WBY146"/>
      <c r="WBZ146"/>
      <c r="WCA146"/>
      <c r="WCB146"/>
      <c r="WCC146"/>
      <c r="WCD146"/>
      <c r="WCE146"/>
      <c r="WCF146"/>
      <c r="WCG146"/>
      <c r="WCH146"/>
      <c r="WCI146"/>
      <c r="WCJ146"/>
      <c r="WCK146"/>
      <c r="WCL146"/>
      <c r="WCM146"/>
      <c r="WCN146"/>
      <c r="WCO146"/>
      <c r="WCP146"/>
      <c r="WCQ146"/>
      <c r="WCR146"/>
      <c r="WCS146"/>
      <c r="WCT146"/>
      <c r="WCU146"/>
      <c r="WCV146"/>
      <c r="WCW146"/>
      <c r="WCX146"/>
      <c r="WCY146"/>
      <c r="WCZ146"/>
      <c r="WDA146"/>
      <c r="WDB146"/>
      <c r="WDC146"/>
      <c r="WDD146"/>
      <c r="WDE146"/>
      <c r="WDF146"/>
      <c r="WDG146"/>
      <c r="WDH146"/>
      <c r="WDI146"/>
      <c r="WDJ146"/>
      <c r="WDK146"/>
      <c r="WDL146"/>
      <c r="WDM146"/>
      <c r="WDN146"/>
      <c r="WDO146"/>
      <c r="WDP146"/>
      <c r="WDQ146"/>
      <c r="WDR146"/>
      <c r="WDS146"/>
      <c r="WDT146"/>
      <c r="WDU146"/>
      <c r="WDV146"/>
      <c r="WDW146"/>
      <c r="WDX146"/>
      <c r="WDY146"/>
      <c r="WDZ146"/>
      <c r="WEA146"/>
      <c r="WEB146"/>
      <c r="WEC146"/>
      <c r="WED146"/>
      <c r="WEE146"/>
      <c r="WEF146"/>
      <c r="WEG146"/>
      <c r="WEH146"/>
      <c r="WEI146"/>
      <c r="WEJ146"/>
      <c r="WEK146"/>
      <c r="WEL146"/>
      <c r="WEM146"/>
      <c r="WEN146"/>
      <c r="WEO146"/>
      <c r="WEP146"/>
      <c r="WEQ146"/>
      <c r="WER146"/>
      <c r="WES146"/>
      <c r="WET146"/>
      <c r="WEU146"/>
      <c r="WEV146"/>
      <c r="WEW146"/>
      <c r="WEX146"/>
      <c r="WEY146"/>
      <c r="WEZ146"/>
      <c r="WFA146"/>
      <c r="WFB146"/>
      <c r="WFC146"/>
      <c r="WFD146"/>
      <c r="WFE146"/>
      <c r="WFF146"/>
      <c r="WFG146"/>
      <c r="WFH146"/>
      <c r="WFI146"/>
      <c r="WFJ146"/>
      <c r="WFK146"/>
      <c r="WFL146"/>
      <c r="WFM146"/>
      <c r="WFN146"/>
      <c r="WFO146"/>
      <c r="WFP146"/>
      <c r="WFQ146"/>
      <c r="WFR146"/>
      <c r="WFS146"/>
      <c r="WFT146"/>
      <c r="WFU146"/>
      <c r="WFV146"/>
      <c r="WFW146"/>
      <c r="WFX146"/>
      <c r="WFY146"/>
      <c r="WFZ146"/>
      <c r="WGA146"/>
      <c r="WGB146"/>
      <c r="WGC146"/>
      <c r="WGD146"/>
      <c r="WGE146"/>
      <c r="WGF146"/>
      <c r="WGG146"/>
      <c r="WGH146"/>
      <c r="WGI146"/>
      <c r="WGJ146"/>
      <c r="WGK146"/>
      <c r="WGL146"/>
      <c r="WGM146"/>
      <c r="WGN146"/>
      <c r="WGO146"/>
      <c r="WGP146"/>
      <c r="WGQ146"/>
      <c r="WGR146"/>
      <c r="WGS146"/>
      <c r="WGT146"/>
      <c r="WGU146"/>
      <c r="WGV146"/>
      <c r="WGW146"/>
      <c r="WGX146"/>
      <c r="WGY146"/>
      <c r="WGZ146"/>
      <c r="WHA146"/>
      <c r="WHB146"/>
      <c r="WHC146"/>
      <c r="WHD146"/>
      <c r="WHE146"/>
      <c r="WHF146"/>
      <c r="WHG146"/>
      <c r="WHH146"/>
      <c r="WHI146"/>
      <c r="WHJ146"/>
      <c r="WHK146"/>
      <c r="WHL146"/>
      <c r="WHM146"/>
      <c r="WHN146"/>
      <c r="WHO146"/>
      <c r="WHP146"/>
      <c r="WHQ146"/>
      <c r="WHR146"/>
      <c r="WHS146"/>
      <c r="WHT146"/>
      <c r="WHU146"/>
      <c r="WHV146"/>
      <c r="WHW146"/>
      <c r="WHX146"/>
      <c r="WHY146"/>
      <c r="WHZ146"/>
      <c r="WIA146"/>
      <c r="WIB146"/>
      <c r="WIC146"/>
      <c r="WID146"/>
      <c r="WIE146"/>
      <c r="WIF146"/>
      <c r="WIG146"/>
      <c r="WIH146"/>
      <c r="WII146"/>
      <c r="WIJ146"/>
      <c r="WIK146"/>
      <c r="WIL146"/>
      <c r="WIM146"/>
      <c r="WIN146"/>
      <c r="WIO146"/>
      <c r="WIP146"/>
      <c r="WIQ146"/>
      <c r="WIR146"/>
      <c r="WIS146"/>
      <c r="WIT146"/>
      <c r="WIU146"/>
      <c r="WIV146"/>
      <c r="WIW146"/>
      <c r="WIX146"/>
      <c r="WIY146"/>
      <c r="WIZ146"/>
      <c r="WJA146"/>
      <c r="WJB146"/>
      <c r="WJC146"/>
      <c r="WJD146"/>
      <c r="WJE146"/>
      <c r="WJF146"/>
      <c r="WJG146"/>
      <c r="WJH146"/>
      <c r="WJI146"/>
      <c r="WJJ146"/>
      <c r="WJK146"/>
      <c r="WJL146"/>
      <c r="WJM146"/>
      <c r="WJN146"/>
      <c r="WJO146"/>
      <c r="WJP146"/>
      <c r="WJQ146"/>
      <c r="WJR146"/>
      <c r="WJS146"/>
      <c r="WJT146"/>
      <c r="WJU146"/>
      <c r="WJV146"/>
      <c r="WJW146"/>
      <c r="WJX146"/>
      <c r="WJY146"/>
      <c r="WJZ146"/>
      <c r="WKA146"/>
      <c r="WKB146"/>
      <c r="WKC146"/>
      <c r="WKD146"/>
      <c r="WKE146"/>
      <c r="WKF146"/>
      <c r="WKG146"/>
      <c r="WKH146"/>
      <c r="WKI146"/>
      <c r="WKJ146"/>
      <c r="WKK146"/>
      <c r="WKL146"/>
      <c r="WKM146"/>
      <c r="WKN146"/>
      <c r="WKO146"/>
      <c r="WKP146"/>
      <c r="WKQ146"/>
      <c r="WKR146"/>
      <c r="WKS146"/>
      <c r="WKT146"/>
      <c r="WKU146"/>
      <c r="WKV146"/>
      <c r="WKW146"/>
      <c r="WKX146"/>
      <c r="WKY146"/>
      <c r="WKZ146"/>
      <c r="WLA146"/>
      <c r="WLB146"/>
      <c r="WLC146"/>
      <c r="WLD146"/>
      <c r="WLE146"/>
      <c r="WLF146"/>
      <c r="WLG146"/>
      <c r="WLH146"/>
      <c r="WLI146"/>
      <c r="WLJ146"/>
      <c r="WLK146"/>
      <c r="WLL146"/>
      <c r="WLM146"/>
      <c r="WLN146"/>
      <c r="WLO146"/>
      <c r="WLP146"/>
      <c r="WLQ146"/>
      <c r="WLR146"/>
      <c r="WLS146"/>
      <c r="WLT146"/>
      <c r="WLU146"/>
      <c r="WLV146"/>
      <c r="WLW146"/>
      <c r="WLX146"/>
      <c r="WLY146"/>
      <c r="WLZ146"/>
      <c r="WMA146"/>
      <c r="WMB146"/>
      <c r="WMC146"/>
      <c r="WMD146"/>
      <c r="WME146"/>
      <c r="WMF146"/>
      <c r="WMG146"/>
      <c r="WMH146"/>
      <c r="WMI146"/>
      <c r="WMJ146"/>
      <c r="WMK146"/>
      <c r="WML146"/>
      <c r="WMM146"/>
      <c r="WMN146"/>
      <c r="WMO146"/>
      <c r="WMP146"/>
      <c r="WMQ146"/>
      <c r="WMR146"/>
      <c r="WMS146"/>
      <c r="WMT146"/>
      <c r="WMU146"/>
      <c r="WMV146"/>
      <c r="WMW146"/>
      <c r="WMX146"/>
      <c r="WMY146"/>
      <c r="WMZ146"/>
      <c r="WNA146"/>
      <c r="WNB146"/>
      <c r="WNC146"/>
      <c r="WND146"/>
      <c r="WNE146"/>
      <c r="WNF146"/>
      <c r="WNG146"/>
      <c r="WNH146"/>
      <c r="WNI146"/>
      <c r="WNJ146"/>
      <c r="WNK146"/>
      <c r="WNL146"/>
      <c r="WNM146"/>
      <c r="WNN146"/>
      <c r="WNO146"/>
      <c r="WNP146"/>
      <c r="WNQ146"/>
      <c r="WNR146"/>
      <c r="WNS146"/>
      <c r="WNT146"/>
      <c r="WNU146"/>
      <c r="WNV146"/>
      <c r="WNW146"/>
      <c r="WNX146"/>
      <c r="WNY146"/>
      <c r="WNZ146"/>
      <c r="WOA146"/>
      <c r="WOB146"/>
      <c r="WOC146"/>
      <c r="WOD146"/>
      <c r="WOE146"/>
      <c r="WOF146"/>
      <c r="WOG146"/>
      <c r="WOH146"/>
      <c r="WOI146"/>
      <c r="WOJ146"/>
      <c r="WOK146"/>
      <c r="WOL146"/>
      <c r="WOM146"/>
      <c r="WON146"/>
      <c r="WOO146"/>
      <c r="WOP146"/>
      <c r="WOQ146"/>
      <c r="WOR146"/>
      <c r="WOS146"/>
      <c r="WOT146"/>
      <c r="WOU146"/>
      <c r="WOV146"/>
      <c r="WOW146"/>
      <c r="WOX146"/>
      <c r="WOY146"/>
      <c r="WOZ146"/>
      <c r="WPA146"/>
      <c r="WPB146"/>
      <c r="WPC146"/>
      <c r="WPD146"/>
      <c r="WPE146"/>
      <c r="WPF146"/>
      <c r="WPG146"/>
      <c r="WPH146"/>
      <c r="WPI146"/>
      <c r="WPJ146"/>
      <c r="WPK146"/>
      <c r="WPL146"/>
      <c r="WPM146"/>
      <c r="WPN146"/>
      <c r="WPO146"/>
      <c r="WPP146"/>
      <c r="WPQ146"/>
      <c r="WPR146"/>
      <c r="WPS146"/>
      <c r="WPT146"/>
      <c r="WPU146"/>
      <c r="WPV146"/>
      <c r="WPW146"/>
      <c r="WPX146"/>
      <c r="WPY146"/>
      <c r="WPZ146"/>
      <c r="WQA146"/>
      <c r="WQB146"/>
      <c r="WQC146"/>
      <c r="WQD146"/>
      <c r="WQE146"/>
      <c r="WQF146"/>
      <c r="WQG146"/>
      <c r="WQH146"/>
      <c r="WQI146"/>
      <c r="WQJ146"/>
      <c r="WQK146"/>
      <c r="WQL146"/>
      <c r="WQM146"/>
      <c r="WQN146"/>
      <c r="WQO146"/>
      <c r="WQP146"/>
      <c r="WQQ146"/>
      <c r="WQR146"/>
      <c r="WQS146"/>
      <c r="WQT146"/>
      <c r="WQU146"/>
      <c r="WQV146"/>
      <c r="WQW146"/>
      <c r="WQX146"/>
      <c r="WQY146"/>
      <c r="WQZ146"/>
      <c r="WRA146"/>
      <c r="WRB146"/>
      <c r="WRC146"/>
      <c r="WRD146"/>
      <c r="WRE146"/>
      <c r="WRF146"/>
      <c r="WRG146"/>
      <c r="WRH146"/>
      <c r="WRI146"/>
      <c r="WRJ146"/>
      <c r="WRK146"/>
      <c r="WRL146"/>
      <c r="WRM146"/>
      <c r="WRN146"/>
      <c r="WRO146"/>
      <c r="WRP146"/>
      <c r="WRQ146"/>
      <c r="WRR146"/>
      <c r="WRS146"/>
      <c r="WRT146"/>
      <c r="WRU146"/>
      <c r="WRV146"/>
      <c r="WRW146"/>
      <c r="WRX146"/>
      <c r="WRY146"/>
      <c r="WRZ146"/>
      <c r="WSA146"/>
      <c r="WSB146"/>
      <c r="WSC146"/>
      <c r="WSD146"/>
      <c r="WSE146"/>
      <c r="WSF146"/>
      <c r="WSG146"/>
      <c r="WSH146"/>
      <c r="WSI146"/>
      <c r="WSJ146"/>
      <c r="WSK146"/>
      <c r="WSL146"/>
      <c r="WSM146"/>
      <c r="WSN146"/>
      <c r="WSO146"/>
      <c r="WSP146"/>
      <c r="WSQ146"/>
      <c r="WSR146"/>
      <c r="WSS146"/>
      <c r="WST146"/>
      <c r="WSU146"/>
      <c r="WSV146"/>
      <c r="WSW146"/>
      <c r="WSX146"/>
      <c r="WSY146"/>
      <c r="WSZ146"/>
      <c r="WTA146"/>
      <c r="WTB146"/>
      <c r="WTC146"/>
      <c r="WTD146"/>
      <c r="WTE146"/>
      <c r="WTF146"/>
      <c r="WTG146"/>
      <c r="WTH146"/>
      <c r="WTI146"/>
      <c r="WTJ146"/>
      <c r="WTK146"/>
      <c r="WTL146"/>
      <c r="WTM146"/>
      <c r="WTN146"/>
      <c r="WTO146"/>
      <c r="WTP146"/>
      <c r="WTQ146"/>
      <c r="WTR146"/>
      <c r="WTS146"/>
      <c r="WTT146"/>
      <c r="WTU146"/>
      <c r="WTV146"/>
      <c r="WTW146"/>
      <c r="WTX146"/>
      <c r="WTY146"/>
      <c r="WTZ146"/>
      <c r="WUA146"/>
      <c r="WUB146"/>
      <c r="WUC146"/>
      <c r="WUD146"/>
      <c r="WUE146"/>
      <c r="WUF146"/>
      <c r="WUG146"/>
      <c r="WUH146"/>
      <c r="WUI146"/>
      <c r="WUJ146"/>
      <c r="WUK146"/>
      <c r="WUL146"/>
      <c r="WUM146"/>
      <c r="WUN146"/>
      <c r="WUO146"/>
      <c r="WUP146"/>
      <c r="WUQ146"/>
      <c r="WUR146"/>
      <c r="WUS146"/>
      <c r="WUT146"/>
      <c r="WUU146"/>
      <c r="WUV146"/>
      <c r="WUW146"/>
      <c r="WUX146"/>
      <c r="WUY146"/>
      <c r="WUZ146"/>
      <c r="WVA146"/>
      <c r="WVB146"/>
      <c r="WVC146"/>
      <c r="WVD146"/>
      <c r="WVE146"/>
      <c r="WVF146"/>
      <c r="WVG146"/>
      <c r="WVH146"/>
      <c r="WVI146"/>
      <c r="WVJ146"/>
      <c r="WVK146"/>
      <c r="WVL146"/>
      <c r="WVM146"/>
      <c r="WVN146"/>
      <c r="WVO146"/>
      <c r="WVP146"/>
      <c r="WVQ146"/>
      <c r="WVR146"/>
      <c r="WVS146"/>
      <c r="WVT146"/>
      <c r="WVU146"/>
      <c r="WVV146"/>
      <c r="WVW146"/>
      <c r="WVX146"/>
      <c r="WVY146"/>
      <c r="WVZ146"/>
      <c r="WWA146"/>
      <c r="WWB146"/>
      <c r="WWC146"/>
      <c r="WWD146"/>
      <c r="WWE146"/>
      <c r="WWF146"/>
      <c r="WWG146"/>
      <c r="WWH146"/>
      <c r="WWI146"/>
      <c r="WWJ146"/>
      <c r="WWK146"/>
      <c r="WWL146"/>
      <c r="WWM146"/>
      <c r="WWN146"/>
      <c r="WWO146"/>
      <c r="WWP146"/>
      <c r="WWQ146"/>
      <c r="WWR146"/>
      <c r="WWS146"/>
      <c r="WWT146"/>
      <c r="WWU146"/>
      <c r="WWV146"/>
      <c r="WWW146"/>
      <c r="WWX146"/>
      <c r="WWY146"/>
      <c r="WWZ146"/>
      <c r="WXA146"/>
      <c r="WXB146"/>
      <c r="WXC146"/>
      <c r="WXD146"/>
      <c r="WXE146"/>
      <c r="WXF146"/>
      <c r="WXG146"/>
      <c r="WXH146"/>
      <c r="WXI146"/>
      <c r="WXJ146"/>
      <c r="WXK146"/>
      <c r="WXL146"/>
      <c r="WXM146"/>
      <c r="WXN146"/>
      <c r="WXO146"/>
      <c r="WXP146"/>
      <c r="WXQ146"/>
      <c r="WXR146"/>
      <c r="WXS146"/>
      <c r="WXT146"/>
      <c r="WXU146"/>
      <c r="WXV146"/>
      <c r="WXW146"/>
      <c r="WXX146"/>
      <c r="WXY146"/>
      <c r="WXZ146"/>
      <c r="WYA146"/>
      <c r="WYB146"/>
      <c r="WYC146"/>
      <c r="WYD146"/>
      <c r="WYE146"/>
      <c r="WYF146"/>
      <c r="WYG146"/>
      <c r="WYH146"/>
      <c r="WYI146"/>
      <c r="WYJ146"/>
      <c r="WYK146"/>
      <c r="WYL146"/>
      <c r="WYM146"/>
      <c r="WYN146"/>
      <c r="WYO146"/>
      <c r="WYP146"/>
      <c r="WYQ146"/>
      <c r="WYR146"/>
      <c r="WYS146"/>
      <c r="WYT146"/>
      <c r="WYU146"/>
      <c r="WYV146"/>
      <c r="WYW146"/>
      <c r="WYX146"/>
      <c r="WYY146"/>
      <c r="WYZ146"/>
      <c r="WZA146"/>
      <c r="WZB146"/>
      <c r="WZC146"/>
      <c r="WZD146"/>
      <c r="WZE146"/>
      <c r="WZF146"/>
      <c r="WZG146"/>
      <c r="WZH146"/>
      <c r="WZI146"/>
      <c r="WZJ146"/>
      <c r="WZK146"/>
      <c r="WZL146"/>
      <c r="WZM146"/>
      <c r="WZN146"/>
      <c r="WZO146"/>
      <c r="WZP146"/>
      <c r="WZQ146"/>
      <c r="WZR146"/>
      <c r="WZS146"/>
      <c r="WZT146"/>
      <c r="WZU146"/>
      <c r="WZV146"/>
      <c r="WZW146"/>
      <c r="WZX146"/>
      <c r="WZY146"/>
      <c r="WZZ146"/>
      <c r="XAA146"/>
      <c r="XAB146"/>
      <c r="XAC146"/>
      <c r="XAD146"/>
      <c r="XAE146"/>
      <c r="XAF146"/>
      <c r="XAG146"/>
      <c r="XAH146"/>
      <c r="XAI146"/>
      <c r="XAJ146"/>
      <c r="XAK146"/>
      <c r="XAL146"/>
      <c r="XAM146"/>
      <c r="XAN146"/>
      <c r="XAO146"/>
      <c r="XAP146"/>
      <c r="XAQ146"/>
      <c r="XAR146"/>
      <c r="XAS146"/>
      <c r="XAT146"/>
      <c r="XAU146"/>
      <c r="XAV146"/>
      <c r="XAW146"/>
      <c r="XAX146"/>
      <c r="XAY146"/>
      <c r="XAZ146"/>
      <c r="XBA146"/>
      <c r="XBB146"/>
      <c r="XBC146"/>
      <c r="XBD146"/>
      <c r="XBE146"/>
      <c r="XBF146"/>
      <c r="XBG146"/>
      <c r="XBH146"/>
      <c r="XBI146"/>
      <c r="XBJ146"/>
      <c r="XBK146"/>
      <c r="XBL146"/>
      <c r="XBM146"/>
      <c r="XBN146"/>
      <c r="XBO146"/>
      <c r="XBP146"/>
      <c r="XBQ146"/>
      <c r="XBR146"/>
      <c r="XBS146"/>
      <c r="XBT146"/>
      <c r="XBU146"/>
      <c r="XBV146"/>
      <c r="XBW146"/>
      <c r="XBX146"/>
      <c r="XBY146"/>
      <c r="XBZ146"/>
      <c r="XCA146"/>
      <c r="XCB146"/>
      <c r="XCC146"/>
      <c r="XCD146"/>
      <c r="XCE146"/>
      <c r="XCF146"/>
      <c r="XCG146"/>
      <c r="XCH146"/>
      <c r="XCI146"/>
      <c r="XCJ146"/>
      <c r="XCK146"/>
      <c r="XCL146"/>
      <c r="XCM146"/>
      <c r="XCN146"/>
      <c r="XCO146"/>
      <c r="XCP146"/>
      <c r="XCQ146"/>
      <c r="XCR146"/>
      <c r="XCS146"/>
      <c r="XCT146"/>
      <c r="XCU146"/>
      <c r="XCV146"/>
      <c r="XCW146"/>
      <c r="XCX146"/>
      <c r="XCY146"/>
      <c r="XCZ146"/>
      <c r="XDA146"/>
      <c r="XDB146"/>
      <c r="XDC146"/>
      <c r="XDD146"/>
      <c r="XDE146"/>
      <c r="XDF146"/>
      <c r="XDG146"/>
      <c r="XDH146"/>
      <c r="XDI146"/>
      <c r="XDJ146"/>
      <c r="XDK146"/>
      <c r="XDL146"/>
      <c r="XDM146"/>
      <c r="XDN146"/>
      <c r="XDO146"/>
      <c r="XDP146"/>
      <c r="XDQ146"/>
      <c r="XDR146"/>
      <c r="XDS146"/>
      <c r="XDT146"/>
      <c r="XDU146"/>
      <c r="XDV146"/>
      <c r="XDW146"/>
      <c r="XDX146"/>
      <c r="XDY146"/>
      <c r="XDZ146"/>
      <c r="XEA146"/>
      <c r="XEB146"/>
      <c r="XEC146"/>
      <c r="XED146"/>
      <c r="XEE146"/>
      <c r="XEF146"/>
      <c r="XEG146"/>
      <c r="XEH146"/>
      <c r="XEI146"/>
      <c r="XEJ146"/>
      <c r="XEK146"/>
      <c r="XEL146"/>
      <c r="XEM146"/>
      <c r="XEN146"/>
      <c r="XEO146"/>
      <c r="XEP146"/>
      <c r="XEQ146"/>
      <c r="XER146"/>
      <c r="XES146"/>
      <c r="XET146"/>
      <c r="XEU146"/>
      <c r="XEV146"/>
      <c r="XEW146"/>
      <c r="XEX146"/>
      <c r="XEY146"/>
      <c r="XEZ146"/>
      <c r="XFA146"/>
      <c r="XFB146"/>
      <c r="XFC146"/>
      <c r="XFD146"/>
    </row>
    <row r="147" spans="1:16384" ht="13">
      <c r="D147" s="398" t="s">
        <v>56</v>
      </c>
      <c r="E147" s="399"/>
      <c r="F147" s="399">
        <f>F109+F110+F124+F133</f>
        <v>-24.700000000000003</v>
      </c>
      <c r="G147" s="399">
        <f>G109+G110+G124+G133</f>
        <v>134.5</v>
      </c>
      <c r="H147" s="399">
        <f>H109+H110+H124+H133</f>
        <v>-199.1</v>
      </c>
      <c r="I147" s="399">
        <f>I109+I110+I124+I133</f>
        <v>100.5</v>
      </c>
      <c r="J147" s="399">
        <f>SUM(F147:I147)</f>
        <v>11.200000000000003</v>
      </c>
      <c r="K147" s="399"/>
      <c r="L147" s="399"/>
      <c r="M147" s="399">
        <f>M109+M110+M124+M133</f>
        <v>-395</v>
      </c>
      <c r="N147" s="399"/>
      <c r="O147" s="399"/>
      <c r="P147" s="399">
        <f>P109+P110+P124+P133</f>
        <v>359.536</v>
      </c>
      <c r="Q147" s="399"/>
      <c r="R147" s="399"/>
      <c r="S147" s="399">
        <f>S109+S110+S124+S133</f>
        <v>-673</v>
      </c>
      <c r="T147" s="399"/>
      <c r="U147" s="399"/>
      <c r="V147" s="399">
        <f>V109+V110+V124+V133</f>
        <v>-526.13160300000004</v>
      </c>
      <c r="W147" s="399">
        <f>SUM(K147:V147)</f>
        <v>-1234.595603</v>
      </c>
      <c r="X147" s="399"/>
      <c r="Y147" s="399"/>
      <c r="Z147" s="399">
        <f>Z109+Z110+Z124+Z133</f>
        <v>-84.238000000000014</v>
      </c>
      <c r="AA147" s="399"/>
      <c r="AB147" s="399"/>
      <c r="AC147" s="399">
        <f>AC109+AC110+AC124+AC133</f>
        <v>169.85399999999998</v>
      </c>
      <c r="AD147" s="399"/>
      <c r="AE147" s="399"/>
      <c r="AF147" s="399">
        <f>AF109+AF110+AF124+AF133</f>
        <v>95.282721249227976</v>
      </c>
      <c r="AG147" s="399"/>
      <c r="AH147" s="399"/>
      <c r="AI147" s="399">
        <f>AI109+AI110+AI124+AI133</f>
        <v>-111.18800000000002</v>
      </c>
      <c r="AJ147" s="399">
        <f>SUM(X147:AI147)</f>
        <v>69.71072124922793</v>
      </c>
      <c r="AK147" s="399"/>
      <c r="AL147" s="399"/>
      <c r="AM147" s="399">
        <f>AM109+AM110+AM124+AM133</f>
        <v>85.722199369320037</v>
      </c>
      <c r="AN147" s="399"/>
      <c r="AO147" s="399"/>
      <c r="AP147" s="399">
        <f>AP109+AP110+AP124+AP133</f>
        <v>28.754730796186522</v>
      </c>
      <c r="AQ147" s="399"/>
      <c r="AR147" s="399"/>
      <c r="AS147" s="399">
        <f>AS109+AS110+AS124+AS133</f>
        <v>-51.982501457951983</v>
      </c>
      <c r="AT147" s="399"/>
      <c r="AU147" s="399"/>
      <c r="AV147" s="399">
        <f>AV109+AV110+AV124+AV133</f>
        <v>-66.192659041018985</v>
      </c>
      <c r="AW147" s="399">
        <f>SUM(AK147:AV147)</f>
        <v>-3.6982303334644087</v>
      </c>
      <c r="AX147" s="399"/>
      <c r="AY147" s="399"/>
      <c r="AZ147" s="399">
        <f>AZ109+AZ110+AZ124+AZ133</f>
        <v>-47.958650000000006</v>
      </c>
      <c r="BA147" s="399"/>
      <c r="BB147" s="399"/>
      <c r="BC147" s="399">
        <f>BC109+BC110+BC124+BC133</f>
        <v>-29.663384115335184</v>
      </c>
      <c r="BD147" s="399"/>
      <c r="BE147" s="399"/>
      <c r="BF147" s="399">
        <f>BF109+BF110+BF124+BF133</f>
        <v>-42.643999999999998</v>
      </c>
      <c r="BG147" s="399"/>
      <c r="BH147" s="399"/>
      <c r="BI147" s="399">
        <f>BI109+BI110+BI124+BI133</f>
        <v>-676.66792100000009</v>
      </c>
      <c r="BJ147" s="399">
        <f>SUM(AX147:BI147)</f>
        <v>-796.93395511533527</v>
      </c>
      <c r="BK147" s="399"/>
      <c r="BL147" s="399"/>
      <c r="BM147" s="399">
        <f>BM109+BM110+BM124+BM133</f>
        <v>2.6599786662744691</v>
      </c>
      <c r="BN147" s="399"/>
      <c r="BO147" s="399"/>
      <c r="BP147" s="399">
        <f>BP109+BP110+BP124+BP133</f>
        <v>-227.13177388</v>
      </c>
      <c r="BQ147" s="399"/>
      <c r="BR147" s="399"/>
      <c r="BS147" s="399">
        <f>BS109+BS110+BS124+BS133</f>
        <v>-23.359147669999999</v>
      </c>
      <c r="BT147" s="399"/>
      <c r="BU147" s="399"/>
      <c r="BV147" s="399">
        <f>BV109+BV110+BV124+BV133</f>
        <v>-916.33899201627446</v>
      </c>
      <c r="BW147" s="399">
        <f>SUM(BK147:BV147)</f>
        <v>-1164.1699349</v>
      </c>
    </row>
    <row r="148" spans="1:16384" ht="13.5" customHeight="1" collapsed="1">
      <c r="A148" s="404"/>
      <c r="B148" s="404"/>
      <c r="D148" s="379" t="s">
        <v>58</v>
      </c>
      <c r="E148" s="380"/>
      <c r="F148" s="380">
        <f>SUM(F151:F289)</f>
        <v>9.6</v>
      </c>
      <c r="G148" s="380">
        <f>SUM(G151:G289)</f>
        <v>-174.44000000000003</v>
      </c>
      <c r="H148" s="380">
        <f>SUM(H151:H289)</f>
        <v>75.440000000000012</v>
      </c>
      <c r="I148" s="380">
        <f>SUM(I151:I289)</f>
        <v>-42</v>
      </c>
      <c r="J148" s="380">
        <f>SUM(J151:J289)</f>
        <v>-131.4</v>
      </c>
      <c r="K148" s="380"/>
      <c r="L148" s="380"/>
      <c r="M148" s="380">
        <f>SUM(M151:M289)</f>
        <v>226</v>
      </c>
      <c r="N148" s="380"/>
      <c r="O148" s="380"/>
      <c r="P148" s="380">
        <f>SUM(P151:P289)</f>
        <v>-11.233025000000001</v>
      </c>
      <c r="Q148" s="380"/>
      <c r="R148" s="380"/>
      <c r="S148" s="380">
        <f>SUM(S151:S289)</f>
        <v>229.1483307368421</v>
      </c>
      <c r="T148" s="380"/>
      <c r="U148" s="380"/>
      <c r="V148" s="380">
        <f>SUM(V151:V289)</f>
        <v>-149.878015</v>
      </c>
      <c r="W148" s="380">
        <f>SUM(W151:W289)</f>
        <v>294.03729073684207</v>
      </c>
      <c r="X148" s="380"/>
      <c r="Y148" s="380"/>
      <c r="Z148" s="380">
        <f>SUM(Z151:Z289)</f>
        <v>32.129400000000004</v>
      </c>
      <c r="AA148" s="380"/>
      <c r="AB148" s="380"/>
      <c r="AC148" s="380">
        <f>SUM(AC151:AC289)</f>
        <v>-14.222212072526311</v>
      </c>
      <c r="AD148" s="380"/>
      <c r="AE148" s="380"/>
      <c r="AF148" s="380">
        <f>SUM(AF151:AF289)</f>
        <v>-2.3812086802821817</v>
      </c>
      <c r="AG148" s="380"/>
      <c r="AH148" s="380"/>
      <c r="AI148" s="380">
        <f>SUM(AI151:AI289)</f>
        <v>-315.57099999999997</v>
      </c>
      <c r="AJ148" s="380">
        <f>SUM(AJ151:AJ289)</f>
        <v>-300.04502075280845</v>
      </c>
      <c r="AK148" s="380"/>
      <c r="AL148" s="380"/>
      <c r="AM148" s="380">
        <f>SUM(AM151:AM289)</f>
        <v>-6.6103355336830649E-2</v>
      </c>
      <c r="AN148" s="380"/>
      <c r="AO148" s="380"/>
      <c r="AP148" s="380">
        <f>SUM(AP151:AP289)</f>
        <v>-8.9382131240800948</v>
      </c>
      <c r="AQ148" s="380"/>
      <c r="AR148" s="380"/>
      <c r="AS148" s="380">
        <f>SUM(AS151:AS289)</f>
        <v>15.373143013457646</v>
      </c>
      <c r="AT148" s="380"/>
      <c r="AU148" s="380"/>
      <c r="AV148" s="380">
        <f>SUM(AV151:AV289)</f>
        <v>-1.0718457325637072</v>
      </c>
      <c r="AW148" s="380">
        <f>SUM(AW151:AW289)</f>
        <v>5.2969808014770132</v>
      </c>
      <c r="AX148" s="380"/>
      <c r="AY148" s="380"/>
      <c r="AZ148" s="380">
        <f>SUM(AZ151:AZ289)</f>
        <v>14.183938471899555</v>
      </c>
      <c r="BA148" s="380"/>
      <c r="BB148" s="380"/>
      <c r="BC148" s="380">
        <f>SUM(BC151:BC289)</f>
        <v>9.1687672977853101</v>
      </c>
      <c r="BD148" s="380"/>
      <c r="BE148" s="380"/>
      <c r="BF148" s="380">
        <f>SUM(BF151:BF289)</f>
        <v>14.344000000000001</v>
      </c>
      <c r="BG148" s="380"/>
      <c r="BH148" s="380"/>
      <c r="BI148" s="380">
        <f>SUM(BI151:BI289)</f>
        <v>1065.0676477</v>
      </c>
      <c r="BJ148" s="380">
        <f>SUM(BJ151:BJ289)</f>
        <v>1102.7643534696849</v>
      </c>
      <c r="BK148" s="380"/>
      <c r="BL148" s="380"/>
      <c r="BM148" s="380">
        <f>SUM(BM151:BM289)</f>
        <v>-17.312177967992383</v>
      </c>
      <c r="BN148" s="380"/>
      <c r="BO148" s="380"/>
      <c r="BP148" s="380">
        <f>SUM(BP151:BP289)</f>
        <v>72.082065428771003</v>
      </c>
      <c r="BQ148" s="380"/>
      <c r="BR148" s="380"/>
      <c r="BS148" s="380">
        <f>SUM(BS151:BS289)</f>
        <v>8.4774133747779974</v>
      </c>
      <c r="BT148" s="380"/>
      <c r="BU148" s="380"/>
      <c r="BV148" s="380">
        <f>SUM(BV151:BV289)</f>
        <v>32.589711674691998</v>
      </c>
      <c r="BW148" s="380">
        <f>SUM(BW151:BW289)</f>
        <v>95.837012510248627</v>
      </c>
    </row>
    <row r="149" spans="1:16384" ht="23" hidden="1" outlineLevel="1">
      <c r="A149" s="382" t="s">
        <v>465</v>
      </c>
      <c r="B149" s="382" t="s">
        <v>466</v>
      </c>
      <c r="C149" s="383"/>
      <c r="D149" s="384"/>
      <c r="E149" s="385"/>
      <c r="F149" s="386"/>
      <c r="G149" s="386"/>
      <c r="H149" s="386"/>
      <c r="I149" s="386"/>
      <c r="J149" s="387"/>
      <c r="K149" s="388" t="str">
        <f>$A:$A</f>
        <v>Nature de l'ajustement</v>
      </c>
      <c r="L149" s="388" t="str">
        <f>$B:$B</f>
        <v>Pôle</v>
      </c>
      <c r="M149" s="388" t="s">
        <v>515</v>
      </c>
      <c r="N149" s="388" t="str">
        <f>$A:$A</f>
        <v>Nature de l'ajustement</v>
      </c>
      <c r="O149" s="388" t="str">
        <f>$B:$B</f>
        <v>Pôle</v>
      </c>
      <c r="P149" s="388" t="s">
        <v>515</v>
      </c>
      <c r="Q149" s="388" t="str">
        <f>$A:$A</f>
        <v>Nature de l'ajustement</v>
      </c>
      <c r="R149" s="388" t="str">
        <f>$B:$B</f>
        <v>Pôle</v>
      </c>
      <c r="S149" s="388" t="s">
        <v>515</v>
      </c>
      <c r="T149" s="388" t="str">
        <f>$A:$A</f>
        <v>Nature de l'ajustement</v>
      </c>
      <c r="U149" s="388" t="str">
        <f>$B:$B</f>
        <v>Pôle</v>
      </c>
      <c r="V149" s="388" t="s">
        <v>515</v>
      </c>
      <c r="W149" s="387"/>
      <c r="X149" s="388" t="str">
        <f>$A:$A</f>
        <v>Nature de l'ajustement</v>
      </c>
      <c r="Y149" s="388" t="str">
        <f>$B:$B</f>
        <v>Pôle</v>
      </c>
      <c r="Z149" s="388" t="s">
        <v>515</v>
      </c>
      <c r="AA149" s="388" t="str">
        <f>$A:$A</f>
        <v>Nature de l'ajustement</v>
      </c>
      <c r="AB149" s="388" t="str">
        <f>$B:$B</f>
        <v>Pôle</v>
      </c>
      <c r="AC149" s="388" t="s">
        <v>515</v>
      </c>
      <c r="AD149" s="388" t="str">
        <f>$A:$A</f>
        <v>Nature de l'ajustement</v>
      </c>
      <c r="AE149" s="388" t="str">
        <f>$B:$B</f>
        <v>Pôle</v>
      </c>
      <c r="AF149" s="388" t="s">
        <v>515</v>
      </c>
      <c r="AG149" s="388" t="str">
        <f>$A:$A</f>
        <v>Nature de l'ajustement</v>
      </c>
      <c r="AH149" s="388" t="str">
        <f>$B:$B</f>
        <v>Pôle</v>
      </c>
      <c r="AI149" s="388" t="s">
        <v>515</v>
      </c>
      <c r="AJ149" s="387"/>
      <c r="AK149" s="388" t="str">
        <f>$A:$A</f>
        <v>Nature de l'ajustement</v>
      </c>
      <c r="AL149" s="388" t="str">
        <f>$B:$B</f>
        <v>Pôle</v>
      </c>
      <c r="AM149" s="388" t="s">
        <v>515</v>
      </c>
      <c r="AN149" s="388" t="str">
        <f>$A:$A</f>
        <v>Nature de l'ajustement</v>
      </c>
      <c r="AO149" s="388" t="str">
        <f>$B:$B</f>
        <v>Pôle</v>
      </c>
      <c r="AP149" s="388" t="s">
        <v>515</v>
      </c>
      <c r="AQ149" s="388" t="str">
        <f>$A:$A</f>
        <v>Nature de l'ajustement</v>
      </c>
      <c r="AR149" s="388" t="str">
        <f>$B:$B</f>
        <v>Pôle</v>
      </c>
      <c r="AS149" s="388" t="s">
        <v>515</v>
      </c>
      <c r="AT149" s="388" t="str">
        <f>$A:$A</f>
        <v>Nature de l'ajustement</v>
      </c>
      <c r="AU149" s="388" t="str">
        <f>$B:$B</f>
        <v>Pôle</v>
      </c>
      <c r="AV149" s="388" t="s">
        <v>515</v>
      </c>
      <c r="AW149" s="387"/>
      <c r="AX149" s="388" t="str">
        <f>$A:$A</f>
        <v>Nature de l'ajustement</v>
      </c>
      <c r="AY149" s="388" t="str">
        <f>$B:$B</f>
        <v>Pôle</v>
      </c>
      <c r="AZ149" s="388" t="s">
        <v>515</v>
      </c>
      <c r="BA149" s="388" t="str">
        <f>$A:$A</f>
        <v>Nature de l'ajustement</v>
      </c>
      <c r="BB149" s="388" t="str">
        <f>$B:$B</f>
        <v>Pôle</v>
      </c>
      <c r="BC149" s="388" t="s">
        <v>515</v>
      </c>
      <c r="BD149" s="388" t="str">
        <f>$A:$A</f>
        <v>Nature de l'ajustement</v>
      </c>
      <c r="BE149" s="388" t="str">
        <f>$B:$B</f>
        <v>Pôle</v>
      </c>
      <c r="BF149" s="388" t="s">
        <v>515</v>
      </c>
      <c r="BG149" s="388" t="str">
        <f>$A:$A</f>
        <v>Nature de l'ajustement</v>
      </c>
      <c r="BH149" s="388" t="str">
        <f>$B:$B</f>
        <v>Pôle</v>
      </c>
      <c r="BI149" s="388" t="s">
        <v>515</v>
      </c>
      <c r="BJ149" s="387"/>
      <c r="BK149" s="388" t="str">
        <f>$A:$A</f>
        <v>Nature de l'ajustement</v>
      </c>
      <c r="BL149" s="388" t="str">
        <f>$B:$B</f>
        <v>Pôle</v>
      </c>
      <c r="BM149" s="388" t="s">
        <v>515</v>
      </c>
      <c r="BN149" s="388" t="str">
        <f>$A:$A</f>
        <v>Nature de l'ajustement</v>
      </c>
      <c r="BO149" s="388" t="str">
        <f>$B:$B</f>
        <v>Pôle</v>
      </c>
      <c r="BP149" s="388" t="s">
        <v>515</v>
      </c>
      <c r="BQ149" s="388" t="str">
        <f>$A:$A</f>
        <v>Nature de l'ajustement</v>
      </c>
      <c r="BR149" s="388" t="str">
        <f>$B:$B</f>
        <v>Pôle</v>
      </c>
      <c r="BS149" s="388" t="s">
        <v>515</v>
      </c>
      <c r="BT149" s="388" t="str">
        <f>$A:$A</f>
        <v>Nature de l'ajustement</v>
      </c>
      <c r="BU149" s="388" t="str">
        <f>$B:$B</f>
        <v>Pôle</v>
      </c>
      <c r="BV149" s="388" t="s">
        <v>515</v>
      </c>
      <c r="BW149" s="387"/>
    </row>
    <row r="150" spans="1:16384" ht="13" hidden="1" outlineLevel="1">
      <c r="A150" s="389" t="s">
        <v>467</v>
      </c>
      <c r="B150" s="389" t="s">
        <v>468</v>
      </c>
      <c r="C150" s="383"/>
      <c r="D150" s="384"/>
      <c r="E150" s="385"/>
      <c r="F150" s="386"/>
      <c r="G150" s="386"/>
      <c r="H150" s="386"/>
      <c r="I150" s="386"/>
      <c r="J150" s="387"/>
      <c r="K150" s="390" t="str">
        <f>$A:$A</f>
        <v>Spread émetteurs (AHM)</v>
      </c>
      <c r="L150" s="390" t="str">
        <f>$B:$B</f>
        <v>AHM</v>
      </c>
      <c r="M150" s="391" t="str">
        <f>"20"&amp;RIGHT($10:$10,2)&amp;"-T"&amp;MID($10:$10,2,1)</f>
        <v>2016-T1</v>
      </c>
      <c r="N150" s="390" t="str">
        <f>$A:$A</f>
        <v>Spread émetteurs (AHM)</v>
      </c>
      <c r="O150" s="390" t="str">
        <f>$B:$B</f>
        <v>AHM</v>
      </c>
      <c r="P150" s="391" t="str">
        <f>"20"&amp;RIGHT($10:$10,2)&amp;"-T"&amp;MID($10:$10,2,1)</f>
        <v>2016-T2</v>
      </c>
      <c r="Q150" s="390" t="str">
        <f>$A:$A</f>
        <v>Spread émetteurs (AHM)</v>
      </c>
      <c r="R150" s="390" t="str">
        <f>$B:$B</f>
        <v>AHM</v>
      </c>
      <c r="S150" s="391" t="str">
        <f>"20"&amp;RIGHT($10:$10,2)&amp;"-T"&amp;MID($10:$10,2,1)</f>
        <v>2016-T3</v>
      </c>
      <c r="T150" s="390" t="str">
        <f>$A:$A</f>
        <v>Spread émetteurs (AHM)</v>
      </c>
      <c r="U150" s="390" t="str">
        <f>$B:$B</f>
        <v>AHM</v>
      </c>
      <c r="V150" s="391" t="str">
        <f>"20"&amp;RIGHT($10:$10,2)&amp;"-T"&amp;MID($10:$10,2,1)</f>
        <v>2016-T4</v>
      </c>
      <c r="W150" s="387"/>
      <c r="X150" s="390" t="str">
        <f>$A:$A</f>
        <v>Spread émetteurs (AHM)</v>
      </c>
      <c r="Y150" s="390" t="str">
        <f>$B:$B</f>
        <v>AHM</v>
      </c>
      <c r="Z150" s="391" t="str">
        <f>"20"&amp;RIGHT($10:$10,2)&amp;"-T"&amp;MID($10:$10,2,1)</f>
        <v>2017-T1</v>
      </c>
      <c r="AA150" s="390" t="str">
        <f>$A:$A</f>
        <v>Spread émetteurs (AHM)</v>
      </c>
      <c r="AB150" s="390" t="str">
        <f>$B:$B</f>
        <v>AHM</v>
      </c>
      <c r="AC150" s="391" t="str">
        <f>"20"&amp;RIGHT($10:$10,2)&amp;"-T"&amp;MID($10:$10,2,1)</f>
        <v>2017-T2</v>
      </c>
      <c r="AD150" s="390" t="str">
        <f>$A:$A</f>
        <v>Spread émetteurs (AHM)</v>
      </c>
      <c r="AE150" s="390" t="str">
        <f>$B:$B</f>
        <v>AHM</v>
      </c>
      <c r="AF150" s="391" t="str">
        <f>"20"&amp;RIGHT($10:$10,2)&amp;"-T"&amp;MID($10:$10,2,1)</f>
        <v>2017-T3</v>
      </c>
      <c r="AG150" s="390" t="str">
        <f>$A:$A</f>
        <v>Spread émetteurs (AHM)</v>
      </c>
      <c r="AH150" s="390" t="str">
        <f>$B:$B</f>
        <v>AHM</v>
      </c>
      <c r="AI150" s="391" t="str">
        <f>"20"&amp;RIGHT($10:$10,2)&amp;"-T"&amp;MID($10:$10,2,1)</f>
        <v>2017-T4</v>
      </c>
      <c r="AJ150" s="387"/>
      <c r="AK150" s="390" t="str">
        <f>$A:$A</f>
        <v>Spread émetteurs (AHM)</v>
      </c>
      <c r="AL150" s="390" t="str">
        <f>$B:$B</f>
        <v>AHM</v>
      </c>
      <c r="AM150" s="391" t="str">
        <f>"20"&amp;RIGHT($10:$10,2)&amp;"-T"&amp;MID($10:$10,2,1)</f>
        <v>2018-T1</v>
      </c>
      <c r="AN150" s="390" t="str">
        <f>$A:$A</f>
        <v>Spread émetteurs (AHM)</v>
      </c>
      <c r="AO150" s="390" t="str">
        <f>$B:$B</f>
        <v>AHM</v>
      </c>
      <c r="AP150" s="391" t="str">
        <f>"20"&amp;RIGHT($10:$10,2)&amp;"-T"&amp;MID($10:$10,2,1)</f>
        <v>2018-T2</v>
      </c>
      <c r="AQ150" s="390" t="str">
        <f>$A:$A</f>
        <v>Spread émetteurs (AHM)</v>
      </c>
      <c r="AR150" s="390" t="str">
        <f>$B:$B</f>
        <v>AHM</v>
      </c>
      <c r="AS150" s="391" t="str">
        <f>"20"&amp;RIGHT($10:$10,2)&amp;"-T"&amp;MID($10:$10,2,1)</f>
        <v>2018-T3</v>
      </c>
      <c r="AT150" s="390" t="str">
        <f>$A:$A</f>
        <v>Spread émetteurs (AHM)</v>
      </c>
      <c r="AU150" s="390" t="str">
        <f>$B:$B</f>
        <v>AHM</v>
      </c>
      <c r="AV150" s="391" t="str">
        <f>"20"&amp;RIGHT($10:$10,2)&amp;"-T"&amp;MID($10:$10,2,1)</f>
        <v>2018-T4</v>
      </c>
      <c r="AW150" s="387"/>
      <c r="AX150" s="390" t="str">
        <f>$A:$A</f>
        <v>Spread émetteurs (AHM)</v>
      </c>
      <c r="AY150" s="390" t="str">
        <f>$B:$B</f>
        <v>AHM</v>
      </c>
      <c r="AZ150" s="391" t="str">
        <f>"20"&amp;RIGHT($10:$10,2)&amp;"-T"&amp;MID($10:$10,2,1)</f>
        <v>2019-T1</v>
      </c>
      <c r="BA150" s="390" t="str">
        <f>$A:$A</f>
        <v>Spread émetteurs (AHM)</v>
      </c>
      <c r="BB150" s="390" t="str">
        <f>$B:$B</f>
        <v>AHM</v>
      </c>
      <c r="BC150" s="391" t="str">
        <f>"20"&amp;RIGHT($10:$10,2)&amp;"-T"&amp;MID($10:$10,2,1)</f>
        <v>2019-T2</v>
      </c>
      <c r="BD150" s="390" t="str">
        <f>$A:$A</f>
        <v>Spread émetteurs (AHM)</v>
      </c>
      <c r="BE150" s="390" t="str">
        <f>$B:$B</f>
        <v>AHM</v>
      </c>
      <c r="BF150" s="391" t="str">
        <f>"20"&amp;RIGHT($10:$10,2)&amp;"-T"&amp;MID($10:$10,2,1)</f>
        <v>2019-T3</v>
      </c>
      <c r="BG150" s="390" t="str">
        <f>$A:$A</f>
        <v>Spread émetteurs (AHM)</v>
      </c>
      <c r="BH150" s="390" t="str">
        <f>$B:$B</f>
        <v>AHM</v>
      </c>
      <c r="BI150" s="391" t="str">
        <f>"20"&amp;RIGHT($10:$10,2)&amp;"-T"&amp;MID($10:$10,2,1)</f>
        <v>2019-T4</v>
      </c>
      <c r="BJ150" s="387"/>
      <c r="BK150" s="390" t="str">
        <f>$A:$A</f>
        <v>Spread émetteurs (AHM)</v>
      </c>
      <c r="BL150" s="390" t="str">
        <f>$B:$B</f>
        <v>AHM</v>
      </c>
      <c r="BM150" s="391" t="str">
        <f>"20"&amp;RIGHT($10:$10,2)&amp;"-T"&amp;MID($10:$10,2,1)</f>
        <v>2020-T1</v>
      </c>
      <c r="BN150" s="390" t="str">
        <f>$A:$A</f>
        <v>Spread émetteurs (AHM)</v>
      </c>
      <c r="BO150" s="390" t="str">
        <f>$B:$B</f>
        <v>AHM</v>
      </c>
      <c r="BP150" s="391" t="str">
        <f>"20"&amp;RIGHT($10:$10,2)&amp;"-T"&amp;MID($10:$10,2,1)</f>
        <v>2020-T2</v>
      </c>
      <c r="BQ150" s="390" t="str">
        <f>$A:$A</f>
        <v>Spread émetteurs (AHM)</v>
      </c>
      <c r="BR150" s="390" t="str">
        <f>$B:$B</f>
        <v>AHM</v>
      </c>
      <c r="BS150" s="391" t="str">
        <f>"20"&amp;RIGHT($10:$10,2)&amp;"-T"&amp;MID($10:$10,2,1)</f>
        <v>2020-T3</v>
      </c>
      <c r="BT150" s="390" t="str">
        <f>$A:$A</f>
        <v>Spread émetteurs (AHM)</v>
      </c>
      <c r="BU150" s="390" t="str">
        <f>$B:$B</f>
        <v>AHM</v>
      </c>
      <c r="BV150" s="391" t="str">
        <f>"20"&amp;RIGHT($10:$10,2)&amp;"-T"&amp;MID($10:$10,2,1)</f>
        <v>2020-T4</v>
      </c>
      <c r="BW150" s="387"/>
    </row>
    <row r="151" spans="1:16384" ht="13" hidden="1">
      <c r="A151" s="403" t="s">
        <v>541</v>
      </c>
      <c r="B151" s="403"/>
      <c r="C151" s="383"/>
      <c r="D151" s="384" t="s">
        <v>472</v>
      </c>
      <c r="E151" s="385" t="s">
        <v>504</v>
      </c>
      <c r="F151" s="386">
        <v>11.6</v>
      </c>
      <c r="G151" s="386">
        <v>-79.7</v>
      </c>
      <c r="H151" s="386">
        <v>8.7000000000000011</v>
      </c>
      <c r="I151" s="386">
        <v>-33</v>
      </c>
      <c r="J151" s="387">
        <f>SUM(F151:I151)</f>
        <v>-92.4</v>
      </c>
      <c r="K151" s="405"/>
      <c r="L151" s="405"/>
      <c r="M151" s="405">
        <v>-5</v>
      </c>
      <c r="N151" s="393"/>
      <c r="O151" s="393"/>
      <c r="P151" s="393">
        <v>-7.6113249999999981</v>
      </c>
      <c r="Q151" s="393"/>
      <c r="R151" s="393"/>
      <c r="S151" s="393">
        <v>96.990436000000003</v>
      </c>
      <c r="T151" s="393"/>
      <c r="U151" s="393"/>
      <c r="V151" s="393">
        <v>-35.617000000000012</v>
      </c>
      <c r="W151" s="387">
        <f>SUM(K151:V151)</f>
        <v>48.762110999999997</v>
      </c>
      <c r="X151" s="393"/>
      <c r="Y151" s="393"/>
      <c r="Z151" s="393">
        <v>5.4870000000000001</v>
      </c>
      <c r="AA151" s="393"/>
      <c r="AB151" s="393"/>
      <c r="AC151" s="393">
        <v>40.574316800000005</v>
      </c>
      <c r="AD151" s="393"/>
      <c r="AE151" s="393"/>
      <c r="AF151" s="393">
        <v>-1.7677640999999937</v>
      </c>
      <c r="AG151" s="393"/>
      <c r="AH151" s="393"/>
      <c r="AI151" s="393">
        <v>30.782999999999991</v>
      </c>
      <c r="AJ151" s="387">
        <f>SUM(X151:AI151)</f>
        <v>75.076552700000008</v>
      </c>
      <c r="AK151" s="393"/>
      <c r="AL151" s="393"/>
      <c r="AM151" s="393">
        <v>0</v>
      </c>
      <c r="AN151" s="393"/>
      <c r="AO151" s="393"/>
      <c r="AP151" s="393">
        <v>0</v>
      </c>
      <c r="AQ151" s="393"/>
      <c r="AR151" s="393"/>
      <c r="AS151" s="393">
        <v>0</v>
      </c>
      <c r="AT151" s="393"/>
      <c r="AU151" s="393"/>
      <c r="AV151" s="393">
        <v>0</v>
      </c>
      <c r="AW151" s="387">
        <f>SUM(AK151:AV151)</f>
        <v>0</v>
      </c>
      <c r="AX151" s="393"/>
      <c r="AY151" s="393"/>
      <c r="AZ151" s="393">
        <v>0</v>
      </c>
      <c r="BA151" s="393"/>
      <c r="BB151" s="393"/>
      <c r="BC151" s="393">
        <v>0</v>
      </c>
      <c r="BD151" s="393"/>
      <c r="BE151" s="393"/>
      <c r="BF151" s="393">
        <v>0</v>
      </c>
      <c r="BG151" s="393"/>
      <c r="BH151" s="393"/>
      <c r="BI151" s="393">
        <v>0</v>
      </c>
      <c r="BJ151" s="387">
        <f>SUM(AX151:BI151)</f>
        <v>0</v>
      </c>
      <c r="BK151" s="393"/>
      <c r="BL151" s="393"/>
      <c r="BM151" s="393">
        <v>0</v>
      </c>
      <c r="BN151" s="393"/>
      <c r="BO151" s="393"/>
      <c r="BP151" s="393">
        <v>0</v>
      </c>
      <c r="BQ151" s="393"/>
      <c r="BR151" s="393"/>
      <c r="BS151" s="393">
        <v>0</v>
      </c>
      <c r="BT151" s="393"/>
      <c r="BU151" s="393"/>
      <c r="BV151" s="393">
        <v>0</v>
      </c>
      <c r="BW151" s="387">
        <f>SUM(BK151:BV151)</f>
        <v>0</v>
      </c>
    </row>
    <row r="152" spans="1:16384" ht="23" hidden="1" outlineLevel="1">
      <c r="A152" s="382" t="s">
        <v>465</v>
      </c>
      <c r="B152" s="382" t="s">
        <v>466</v>
      </c>
      <c r="C152" s="383"/>
      <c r="D152" s="384"/>
      <c r="E152" s="385"/>
      <c r="F152" s="386"/>
      <c r="G152" s="386"/>
      <c r="H152" s="386"/>
      <c r="I152" s="386"/>
      <c r="J152" s="387"/>
      <c r="K152" s="388" t="str">
        <f>$A:$A</f>
        <v>Nature de l'ajustement</v>
      </c>
      <c r="L152" s="388" t="str">
        <f>$B:$B</f>
        <v>Pôle</v>
      </c>
      <c r="M152" s="388" t="s">
        <v>515</v>
      </c>
      <c r="N152" s="388" t="str">
        <f>$A:$A</f>
        <v>Nature de l'ajustement</v>
      </c>
      <c r="O152" s="388" t="str">
        <f>$B:$B</f>
        <v>Pôle</v>
      </c>
      <c r="P152" s="388" t="s">
        <v>515</v>
      </c>
      <c r="Q152" s="388" t="str">
        <f>$A:$A</f>
        <v>Nature de l'ajustement</v>
      </c>
      <c r="R152" s="388" t="str">
        <f>$B:$B</f>
        <v>Pôle</v>
      </c>
      <c r="S152" s="388" t="s">
        <v>515</v>
      </c>
      <c r="T152" s="388" t="str">
        <f>$A:$A</f>
        <v>Nature de l'ajustement</v>
      </c>
      <c r="U152" s="388" t="str">
        <f>$B:$B</f>
        <v>Pôle</v>
      </c>
      <c r="V152" s="388" t="s">
        <v>515</v>
      </c>
      <c r="W152" s="387"/>
      <c r="X152" s="388" t="str">
        <f>$A:$A</f>
        <v>Nature de l'ajustement</v>
      </c>
      <c r="Y152" s="388" t="str">
        <f>$B:$B</f>
        <v>Pôle</v>
      </c>
      <c r="Z152" s="388" t="s">
        <v>515</v>
      </c>
      <c r="AA152" s="388" t="str">
        <f>$A:$A</f>
        <v>Nature de l'ajustement</v>
      </c>
      <c r="AB152" s="388" t="str">
        <f>$B:$B</f>
        <v>Pôle</v>
      </c>
      <c r="AC152" s="388" t="s">
        <v>515</v>
      </c>
      <c r="AD152" s="388" t="str">
        <f>$A:$A</f>
        <v>Nature de l'ajustement</v>
      </c>
      <c r="AE152" s="388" t="str">
        <f>$B:$B</f>
        <v>Pôle</v>
      </c>
      <c r="AF152" s="388" t="s">
        <v>515</v>
      </c>
      <c r="AG152" s="388" t="str">
        <f>$A:$A</f>
        <v>Nature de l'ajustement</v>
      </c>
      <c r="AH152" s="388" t="str">
        <f>$B:$B</f>
        <v>Pôle</v>
      </c>
      <c r="AI152" s="388" t="s">
        <v>515</v>
      </c>
      <c r="AJ152" s="387"/>
      <c r="AK152" s="388" t="str">
        <f>$A:$A</f>
        <v>Nature de l'ajustement</v>
      </c>
      <c r="AL152" s="388" t="str">
        <f>$B:$B</f>
        <v>Pôle</v>
      </c>
      <c r="AM152" s="388" t="s">
        <v>515</v>
      </c>
      <c r="AN152" s="388" t="str">
        <f>$A:$A</f>
        <v>Nature de l'ajustement</v>
      </c>
      <c r="AO152" s="388" t="str">
        <f>$B:$B</f>
        <v>Pôle</v>
      </c>
      <c r="AP152" s="388" t="s">
        <v>515</v>
      </c>
      <c r="AQ152" s="388" t="str">
        <f>$A:$A</f>
        <v>Nature de l'ajustement</v>
      </c>
      <c r="AR152" s="388" t="str">
        <f>$B:$B</f>
        <v>Pôle</v>
      </c>
      <c r="AS152" s="388" t="s">
        <v>515</v>
      </c>
      <c r="AT152" s="388" t="str">
        <f>$A:$A</f>
        <v>Nature de l'ajustement</v>
      </c>
      <c r="AU152" s="388" t="str">
        <f>$B:$B</f>
        <v>Pôle</v>
      </c>
      <c r="AV152" s="388" t="s">
        <v>515</v>
      </c>
      <c r="AW152" s="387"/>
      <c r="AX152" s="388" t="str">
        <f>$A:$A</f>
        <v>Nature de l'ajustement</v>
      </c>
      <c r="AY152" s="388" t="str">
        <f>$B:$B</f>
        <v>Pôle</v>
      </c>
      <c r="AZ152" s="388" t="s">
        <v>515</v>
      </c>
      <c r="BA152" s="388" t="str">
        <f>$A:$A</f>
        <v>Nature de l'ajustement</v>
      </c>
      <c r="BB152" s="388" t="str">
        <f>$B:$B</f>
        <v>Pôle</v>
      </c>
      <c r="BC152" s="388" t="s">
        <v>515</v>
      </c>
      <c r="BD152" s="388" t="str">
        <f>$A:$A</f>
        <v>Nature de l'ajustement</v>
      </c>
      <c r="BE152" s="388" t="str">
        <f>$B:$B</f>
        <v>Pôle</v>
      </c>
      <c r="BF152" s="388" t="s">
        <v>515</v>
      </c>
      <c r="BG152" s="388" t="str">
        <f>$A:$A</f>
        <v>Nature de l'ajustement</v>
      </c>
      <c r="BH152" s="388" t="str">
        <f>$B:$B</f>
        <v>Pôle</v>
      </c>
      <c r="BI152" s="388" t="s">
        <v>515</v>
      </c>
      <c r="BJ152" s="387"/>
      <c r="BK152" s="388" t="str">
        <f>$A:$A</f>
        <v>Nature de l'ajustement</v>
      </c>
      <c r="BL152" s="388" t="str">
        <f>$B:$B</f>
        <v>Pôle</v>
      </c>
      <c r="BM152" s="388" t="s">
        <v>515</v>
      </c>
      <c r="BN152" s="388" t="str">
        <f>$A:$A</f>
        <v>Nature de l'ajustement</v>
      </c>
      <c r="BO152" s="388" t="str">
        <f>$B:$B</f>
        <v>Pôle</v>
      </c>
      <c r="BP152" s="388" t="s">
        <v>515</v>
      </c>
      <c r="BQ152" s="388" t="str">
        <f>$A:$A</f>
        <v>Nature de l'ajustement</v>
      </c>
      <c r="BR152" s="388" t="str">
        <f>$B:$B</f>
        <v>Pôle</v>
      </c>
      <c r="BS152" s="388" t="s">
        <v>515</v>
      </c>
      <c r="BT152" s="388" t="str">
        <f>$A:$A</f>
        <v>Nature de l'ajustement</v>
      </c>
      <c r="BU152" s="388" t="str">
        <f>$B:$B</f>
        <v>Pôle</v>
      </c>
      <c r="BV152" s="388" t="s">
        <v>515</v>
      </c>
      <c r="BW152" s="387"/>
    </row>
    <row r="153" spans="1:16384" ht="13" hidden="1" outlineLevel="1">
      <c r="A153" s="389" t="s">
        <v>470</v>
      </c>
      <c r="B153" s="389" t="s">
        <v>511</v>
      </c>
      <c r="C153" s="383"/>
      <c r="D153" s="384"/>
      <c r="E153" s="385"/>
      <c r="F153" s="386"/>
      <c r="G153" s="386"/>
      <c r="H153" s="386"/>
      <c r="I153" s="386"/>
      <c r="J153" s="387"/>
      <c r="K153" s="390" t="str">
        <f>$A:$A</f>
        <v>DVA (GC)</v>
      </c>
      <c r="L153" s="390" t="str">
        <f>$B:$B</f>
        <v>GC</v>
      </c>
      <c r="M153" s="391" t="str">
        <f>"20"&amp;RIGHT($10:$10,2)&amp;"-T"&amp;MID($10:$10,2,1)</f>
        <v>2016-T1</v>
      </c>
      <c r="N153" s="390" t="str">
        <f>$A:$A</f>
        <v>DVA (GC)</v>
      </c>
      <c r="O153" s="390" t="str">
        <f>$B:$B</f>
        <v>GC</v>
      </c>
      <c r="P153" s="391" t="str">
        <f>"20"&amp;RIGHT($10:$10,2)&amp;"-T"&amp;MID($10:$10,2,1)</f>
        <v>2016-T2</v>
      </c>
      <c r="Q153" s="390" t="str">
        <f>$A:$A</f>
        <v>DVA (GC)</v>
      </c>
      <c r="R153" s="390" t="str">
        <f>$B:$B</f>
        <v>GC</v>
      </c>
      <c r="S153" s="391" t="str">
        <f>"20"&amp;RIGHT($10:$10,2)&amp;"-T"&amp;MID($10:$10,2,1)</f>
        <v>2016-T3</v>
      </c>
      <c r="T153" s="390" t="str">
        <f>$A:$A</f>
        <v>DVA (GC)</v>
      </c>
      <c r="U153" s="390" t="str">
        <f>$B:$B</f>
        <v>GC</v>
      </c>
      <c r="V153" s="391" t="str">
        <f>"20"&amp;RIGHT($10:$10,2)&amp;"-T"&amp;MID($10:$10,2,1)</f>
        <v>2016-T4</v>
      </c>
      <c r="W153" s="387"/>
      <c r="X153" s="390" t="str">
        <f>$A:$A</f>
        <v>DVA (GC)</v>
      </c>
      <c r="Y153" s="390" t="str">
        <f>$B:$B</f>
        <v>GC</v>
      </c>
      <c r="Z153" s="391" t="str">
        <f>"20"&amp;RIGHT($10:$10,2)&amp;"-T"&amp;MID($10:$10,2,1)</f>
        <v>2017-T1</v>
      </c>
      <c r="AA153" s="390" t="str">
        <f>$A:$A</f>
        <v>DVA (GC)</v>
      </c>
      <c r="AB153" s="390" t="str">
        <f>$B:$B</f>
        <v>GC</v>
      </c>
      <c r="AC153" s="391" t="str">
        <f>"20"&amp;RIGHT($10:$10,2)&amp;"-T"&amp;MID($10:$10,2,1)</f>
        <v>2017-T2</v>
      </c>
      <c r="AD153" s="390" t="str">
        <f>$A:$A</f>
        <v>DVA (GC)</v>
      </c>
      <c r="AE153" s="390" t="str">
        <f>$B:$B</f>
        <v>GC</v>
      </c>
      <c r="AF153" s="391" t="str">
        <f>"20"&amp;RIGHT($10:$10,2)&amp;"-T"&amp;MID($10:$10,2,1)</f>
        <v>2017-T3</v>
      </c>
      <c r="AG153" s="390" t="str">
        <f>$A:$A</f>
        <v>DVA (GC)</v>
      </c>
      <c r="AH153" s="390" t="str">
        <f>$B:$B</f>
        <v>GC</v>
      </c>
      <c r="AI153" s="391" t="str">
        <f>"20"&amp;RIGHT($10:$10,2)&amp;"-T"&amp;MID($10:$10,2,1)</f>
        <v>2017-T4</v>
      </c>
      <c r="AJ153" s="387"/>
      <c r="AK153" s="390" t="str">
        <f>$A:$A</f>
        <v>DVA (GC)</v>
      </c>
      <c r="AL153" s="390" t="str">
        <f>$B:$B</f>
        <v>GC</v>
      </c>
      <c r="AM153" s="391" t="str">
        <f>"20"&amp;RIGHT($10:$10,2)&amp;"-T"&amp;MID($10:$10,2,1)</f>
        <v>2018-T1</v>
      </c>
      <c r="AN153" s="390" t="str">
        <f>$A:$A</f>
        <v>DVA (GC)</v>
      </c>
      <c r="AO153" s="390" t="str">
        <f>$B:$B</f>
        <v>GC</v>
      </c>
      <c r="AP153" s="391" t="str">
        <f>"20"&amp;RIGHT($10:$10,2)&amp;"-T"&amp;MID($10:$10,2,1)</f>
        <v>2018-T2</v>
      </c>
      <c r="AQ153" s="390" t="str">
        <f>$A:$A</f>
        <v>DVA (GC)</v>
      </c>
      <c r="AR153" s="390" t="str">
        <f>$B:$B</f>
        <v>GC</v>
      </c>
      <c r="AS153" s="391" t="str">
        <f>"20"&amp;RIGHT($10:$10,2)&amp;"-T"&amp;MID($10:$10,2,1)</f>
        <v>2018-T3</v>
      </c>
      <c r="AT153" s="390" t="str">
        <f>$A:$A</f>
        <v>DVA (GC)</v>
      </c>
      <c r="AU153" s="390" t="str">
        <f>$B:$B</f>
        <v>GC</v>
      </c>
      <c r="AV153" s="391" t="str">
        <f>"20"&amp;RIGHT($10:$10,2)&amp;"-T"&amp;MID($10:$10,2,1)</f>
        <v>2018-T4</v>
      </c>
      <c r="AW153" s="387"/>
      <c r="AX153" s="390" t="str">
        <f>$A:$A</f>
        <v>DVA (GC)</v>
      </c>
      <c r="AY153" s="390" t="str">
        <f>$B:$B</f>
        <v>GC</v>
      </c>
      <c r="AZ153" s="391" t="str">
        <f>"20"&amp;RIGHT($10:$10,2)&amp;"-T"&amp;MID($10:$10,2,1)</f>
        <v>2019-T1</v>
      </c>
      <c r="BA153" s="390" t="str">
        <f>$A:$A</f>
        <v>DVA (GC)</v>
      </c>
      <c r="BB153" s="390" t="str">
        <f>$B:$B</f>
        <v>GC</v>
      </c>
      <c r="BC153" s="391" t="str">
        <f>"20"&amp;RIGHT($10:$10,2)&amp;"-T"&amp;MID($10:$10,2,1)</f>
        <v>2019-T2</v>
      </c>
      <c r="BD153" s="390" t="str">
        <f>$A:$A</f>
        <v>DVA (GC)</v>
      </c>
      <c r="BE153" s="390" t="str">
        <f>$B:$B</f>
        <v>GC</v>
      </c>
      <c r="BF153" s="391" t="str">
        <f>"20"&amp;RIGHT($10:$10,2)&amp;"-T"&amp;MID($10:$10,2,1)</f>
        <v>2019-T3</v>
      </c>
      <c r="BG153" s="390" t="str">
        <f>$A:$A</f>
        <v>DVA (GC)</v>
      </c>
      <c r="BH153" s="390" t="str">
        <f>$B:$B</f>
        <v>GC</v>
      </c>
      <c r="BI153" s="391" t="str">
        <f>"20"&amp;RIGHT($10:$10,2)&amp;"-T"&amp;MID($10:$10,2,1)</f>
        <v>2019-T4</v>
      </c>
      <c r="BJ153" s="387"/>
      <c r="BK153" s="390" t="str">
        <f>$A:$A</f>
        <v>DVA (GC)</v>
      </c>
      <c r="BL153" s="390" t="str">
        <f>$B:$B</f>
        <v>GC</v>
      </c>
      <c r="BM153" s="391" t="str">
        <f>"20"&amp;RIGHT($10:$10,2)&amp;"-T"&amp;MID($10:$10,2,1)</f>
        <v>2020-T1</v>
      </c>
      <c r="BN153" s="390" t="str">
        <f>$A:$A</f>
        <v>DVA (GC)</v>
      </c>
      <c r="BO153" s="390" t="str">
        <f>$B:$B</f>
        <v>GC</v>
      </c>
      <c r="BP153" s="391" t="str">
        <f>"20"&amp;RIGHT($10:$10,2)&amp;"-T"&amp;MID($10:$10,2,1)</f>
        <v>2020-T2</v>
      </c>
      <c r="BQ153" s="390" t="str">
        <f>$A:$A</f>
        <v>DVA (GC)</v>
      </c>
      <c r="BR153" s="390" t="str">
        <f>$B:$B</f>
        <v>GC</v>
      </c>
      <c r="BS153" s="391" t="str">
        <f>"20"&amp;RIGHT($10:$10,2)&amp;"-T"&amp;MID($10:$10,2,1)</f>
        <v>2020-T3</v>
      </c>
      <c r="BT153" s="390" t="str">
        <f>$A:$A</f>
        <v>DVA (GC)</v>
      </c>
      <c r="BU153" s="390" t="s">
        <v>511</v>
      </c>
      <c r="BV153" s="391" t="str">
        <f>"20"&amp;RIGHT($10:$10,2)&amp;"-T"&amp;MID($10:$10,2,1)</f>
        <v>2020-T4</v>
      </c>
      <c r="BW153" s="387"/>
    </row>
    <row r="154" spans="1:16384" ht="13" collapsed="1">
      <c r="A154" s="403" t="s">
        <v>541</v>
      </c>
      <c r="B154" s="403"/>
      <c r="C154" s="383"/>
      <c r="D154" s="384" t="s">
        <v>473</v>
      </c>
      <c r="E154" s="385" t="s">
        <v>505</v>
      </c>
      <c r="F154" s="386">
        <v>-3</v>
      </c>
      <c r="G154" s="386">
        <v>-20</v>
      </c>
      <c r="H154" s="386">
        <v>-5</v>
      </c>
      <c r="I154" s="386">
        <v>18</v>
      </c>
      <c r="J154" s="387">
        <f>SUM(F154:I154)</f>
        <v>-10</v>
      </c>
      <c r="K154" s="405"/>
      <c r="L154" s="405"/>
      <c r="M154" s="405">
        <v>-4</v>
      </c>
      <c r="N154" s="393"/>
      <c r="O154" s="393"/>
      <c r="P154" s="393">
        <v>1.4</v>
      </c>
      <c r="Q154" s="393"/>
      <c r="R154" s="393"/>
      <c r="S154" s="393">
        <v>15.1</v>
      </c>
      <c r="T154" s="393"/>
      <c r="U154" s="393"/>
      <c r="V154" s="393">
        <v>1.0787269999999989</v>
      </c>
      <c r="W154" s="387">
        <f>SUM(K154:V154)</f>
        <v>13.578726999999999</v>
      </c>
      <c r="X154" s="393"/>
      <c r="Y154" s="393"/>
      <c r="Z154" s="393">
        <v>17.257000000000001</v>
      </c>
      <c r="AA154" s="393"/>
      <c r="AB154" s="393"/>
      <c r="AC154" s="393">
        <v>4.3919999999999986</v>
      </c>
      <c r="AD154" s="393"/>
      <c r="AE154" s="393"/>
      <c r="AF154" s="393">
        <v>2.871141472326269E-2</v>
      </c>
      <c r="AG154" s="393"/>
      <c r="AH154" s="393"/>
      <c r="AI154" s="393">
        <v>1.272</v>
      </c>
      <c r="AJ154" s="387">
        <f>SUM(X154:AI154)</f>
        <v>22.949711414723261</v>
      </c>
      <c r="AK154" s="393"/>
      <c r="AL154" s="393"/>
      <c r="AM154" s="393">
        <v>-1.2821385554341505</v>
      </c>
      <c r="AN154" s="393"/>
      <c r="AO154" s="393"/>
      <c r="AP154" s="393">
        <v>-2.6578061411053842</v>
      </c>
      <c r="AQ154" s="393"/>
      <c r="AR154" s="393"/>
      <c r="AS154" s="393">
        <v>1.9846512499999998</v>
      </c>
      <c r="AT154" s="393"/>
      <c r="AU154" s="393"/>
      <c r="AV154" s="393">
        <v>-3.7810382499999995</v>
      </c>
      <c r="AW154" s="387">
        <f>SUM(AK154:AV154)</f>
        <v>-5.7363316965395343</v>
      </c>
      <c r="AX154" s="393"/>
      <c r="AY154" s="393"/>
      <c r="AZ154" s="393">
        <v>2.0031548718995524</v>
      </c>
      <c r="BA154" s="393"/>
      <c r="BB154" s="393"/>
      <c r="BC154" s="393">
        <v>1.1715211977853108</v>
      </c>
      <c r="BD154" s="393"/>
      <c r="BE154" s="393"/>
      <c r="BF154" s="393">
        <v>0.68200000000000005</v>
      </c>
      <c r="BG154" s="393"/>
      <c r="BH154" s="393"/>
      <c r="BI154" s="393">
        <v>1.5494999999999999</v>
      </c>
      <c r="BJ154" s="387">
        <f>SUM(AX154:BI154)</f>
        <v>5.4061760696848626</v>
      </c>
      <c r="BK154" s="393"/>
      <c r="BL154" s="393"/>
      <c r="BM154" s="393">
        <v>4.9024897134076202</v>
      </c>
      <c r="BN154" s="393"/>
      <c r="BO154" s="393"/>
      <c r="BP154" s="393">
        <v>1.753131</v>
      </c>
      <c r="BQ154" s="393"/>
      <c r="BR154" s="393"/>
      <c r="BS154" s="393">
        <v>-4.880585</v>
      </c>
      <c r="BT154" s="393"/>
      <c r="BU154" s="393"/>
      <c r="BV154" s="393">
        <v>-4.6760000000000002</v>
      </c>
      <c r="BW154" s="387">
        <f>SUM(BK154:BV154)</f>
        <v>-2.9009642865923801</v>
      </c>
    </row>
    <row r="155" spans="1:16384" ht="23" outlineLevel="1">
      <c r="A155" s="382" t="s">
        <v>465</v>
      </c>
      <c r="B155" s="382" t="s">
        <v>466</v>
      </c>
      <c r="C155" s="383"/>
      <c r="D155" s="384"/>
      <c r="E155" s="385"/>
      <c r="F155" s="386"/>
      <c r="G155" s="386"/>
      <c r="H155" s="386"/>
      <c r="I155" s="386"/>
      <c r="J155" s="387"/>
      <c r="K155" s="388" t="str">
        <f>$A:$A</f>
        <v>Nature de l'ajustement</v>
      </c>
      <c r="L155" s="388" t="str">
        <f>$B:$B</f>
        <v>Pôle</v>
      </c>
      <c r="M155" s="388" t="s">
        <v>515</v>
      </c>
      <c r="N155" s="388" t="str">
        <f>$A:$A</f>
        <v>Nature de l'ajustement</v>
      </c>
      <c r="O155" s="388" t="str">
        <f>$B:$B</f>
        <v>Pôle</v>
      </c>
      <c r="P155" s="388" t="s">
        <v>515</v>
      </c>
      <c r="Q155" s="388" t="str">
        <f>$A:$A</f>
        <v>Nature de l'ajustement</v>
      </c>
      <c r="R155" s="388" t="str">
        <f>$B:$B</f>
        <v>Pôle</v>
      </c>
      <c r="S155" s="388" t="s">
        <v>515</v>
      </c>
      <c r="T155" s="388" t="str">
        <f>$A:$A</f>
        <v>Nature de l'ajustement</v>
      </c>
      <c r="U155" s="388" t="str">
        <f>$B:$B</f>
        <v>Pôle</v>
      </c>
      <c r="V155" s="388" t="s">
        <v>515</v>
      </c>
      <c r="W155" s="387"/>
      <c r="X155" s="388" t="str">
        <f>$A:$A</f>
        <v>Nature de l'ajustement</v>
      </c>
      <c r="Y155" s="388" t="str">
        <f>$B:$B</f>
        <v>Pôle</v>
      </c>
      <c r="Z155" s="388" t="s">
        <v>515</v>
      </c>
      <c r="AA155" s="388" t="str">
        <f>$A:$A</f>
        <v>Nature de l'ajustement</v>
      </c>
      <c r="AB155" s="388" t="str">
        <f>$B:$B</f>
        <v>Pôle</v>
      </c>
      <c r="AC155" s="388" t="s">
        <v>515</v>
      </c>
      <c r="AD155" s="388" t="str">
        <f>$A:$A</f>
        <v>Nature de l'ajustement</v>
      </c>
      <c r="AE155" s="388" t="str">
        <f>$B:$B</f>
        <v>Pôle</v>
      </c>
      <c r="AF155" s="388" t="s">
        <v>515</v>
      </c>
      <c r="AG155" s="388" t="str">
        <f>$A:$A</f>
        <v>Nature de l'ajustement</v>
      </c>
      <c r="AH155" s="388" t="str">
        <f>$B:$B</f>
        <v>Pôle</v>
      </c>
      <c r="AI155" s="388" t="s">
        <v>515</v>
      </c>
      <c r="AJ155" s="387"/>
      <c r="AK155" s="388" t="str">
        <f>$A:$A</f>
        <v>Nature de l'ajustement</v>
      </c>
      <c r="AL155" s="388" t="str">
        <f>$B:$B</f>
        <v>Pôle</v>
      </c>
      <c r="AM155" s="388" t="s">
        <v>515</v>
      </c>
      <c r="AN155" s="388" t="str">
        <f>$A:$A</f>
        <v>Nature de l'ajustement</v>
      </c>
      <c r="AO155" s="388" t="str">
        <f>$B:$B</f>
        <v>Pôle</v>
      </c>
      <c r="AP155" s="388" t="s">
        <v>515</v>
      </c>
      <c r="AQ155" s="388" t="str">
        <f>$A:$A</f>
        <v>Nature de l'ajustement</v>
      </c>
      <c r="AR155" s="388" t="str">
        <f>$B:$B</f>
        <v>Pôle</v>
      </c>
      <c r="AS155" s="388" t="s">
        <v>515</v>
      </c>
      <c r="AT155" s="388" t="str">
        <f>$A:$A</f>
        <v>Nature de l'ajustement</v>
      </c>
      <c r="AU155" s="388" t="str">
        <f>$B:$B</f>
        <v>Pôle</v>
      </c>
      <c r="AV155" s="388" t="s">
        <v>515</v>
      </c>
      <c r="AW155" s="387"/>
      <c r="AX155" s="388" t="str">
        <f>$A:$A</f>
        <v>Nature de l'ajustement</v>
      </c>
      <c r="AY155" s="388" t="str">
        <f>$B:$B</f>
        <v>Pôle</v>
      </c>
      <c r="AZ155" s="388" t="s">
        <v>515</v>
      </c>
      <c r="BA155" s="388" t="str">
        <f>$A:$A</f>
        <v>Nature de l'ajustement</v>
      </c>
      <c r="BB155" s="388" t="str">
        <f>$B:$B</f>
        <v>Pôle</v>
      </c>
      <c r="BC155" s="388" t="s">
        <v>515</v>
      </c>
      <c r="BD155" s="388" t="str">
        <f>$A:$A</f>
        <v>Nature de l'ajustement</v>
      </c>
      <c r="BE155" s="388" t="str">
        <f>$B:$B</f>
        <v>Pôle</v>
      </c>
      <c r="BF155" s="388" t="s">
        <v>515</v>
      </c>
      <c r="BG155" s="388" t="str">
        <f>$A:$A</f>
        <v>Nature de l'ajustement</v>
      </c>
      <c r="BH155" s="388" t="str">
        <f>$B:$B</f>
        <v>Pôle</v>
      </c>
      <c r="BI155" s="388" t="s">
        <v>515</v>
      </c>
      <c r="BJ155" s="387"/>
      <c r="BK155" s="388" t="str">
        <f>$A:$A</f>
        <v>Nature de l'ajustement</v>
      </c>
      <c r="BL155" s="388" t="str">
        <f>$B:$B</f>
        <v>Pôle</v>
      </c>
      <c r="BM155" s="388" t="s">
        <v>515</v>
      </c>
      <c r="BN155" s="388" t="str">
        <f>$A:$A</f>
        <v>Nature de l'ajustement</v>
      </c>
      <c r="BO155" s="388" t="str">
        <f>$B:$B</f>
        <v>Pôle</v>
      </c>
      <c r="BP155" s="388" t="s">
        <v>515</v>
      </c>
      <c r="BQ155" s="388" t="str">
        <f>$A:$A</f>
        <v>Nature de l'ajustement</v>
      </c>
      <c r="BR155" s="388" t="str">
        <f>$B:$B</f>
        <v>Pôle</v>
      </c>
      <c r="BS155" s="388" t="s">
        <v>515</v>
      </c>
      <c r="BT155" s="388"/>
      <c r="BU155" s="388"/>
      <c r="BV155" s="388" t="s">
        <v>515</v>
      </c>
      <c r="BW155" s="387">
        <f t="shared" ref="BW155:BW218" si="29">SUM(BK155:BV155)</f>
        <v>0</v>
      </c>
    </row>
    <row r="156" spans="1:16384" ht="13" outlineLevel="1">
      <c r="A156" s="389" t="s">
        <v>471</v>
      </c>
      <c r="B156" s="389" t="s">
        <v>468</v>
      </c>
      <c r="C156" s="383"/>
      <c r="D156" s="384"/>
      <c r="E156" s="385"/>
      <c r="F156" s="386"/>
      <c r="G156" s="386"/>
      <c r="H156" s="386"/>
      <c r="I156" s="386"/>
      <c r="J156" s="387"/>
      <c r="K156" s="390" t="str">
        <f>$A:$A</f>
        <v>DVA (AHM)</v>
      </c>
      <c r="L156" s="390" t="str">
        <f>$B:$B</f>
        <v>AHM</v>
      </c>
      <c r="M156" s="391" t="str">
        <f>"20"&amp;RIGHT($10:$10,2)&amp;"-T"&amp;MID($10:$10,2,1)</f>
        <v>2016-T1</v>
      </c>
      <c r="N156" s="390" t="str">
        <f>$A:$A</f>
        <v>DVA (AHM)</v>
      </c>
      <c r="O156" s="390" t="str">
        <f>$B:$B</f>
        <v>AHM</v>
      </c>
      <c r="P156" s="391" t="str">
        <f>"20"&amp;RIGHT($10:$10,2)&amp;"-T"&amp;MID($10:$10,2,1)</f>
        <v>2016-T2</v>
      </c>
      <c r="Q156" s="390" t="str">
        <f>$A:$A</f>
        <v>DVA (AHM)</v>
      </c>
      <c r="R156" s="390" t="str">
        <f>$B:$B</f>
        <v>AHM</v>
      </c>
      <c r="S156" s="391" t="str">
        <f>"20"&amp;RIGHT($10:$10,2)&amp;"-T"&amp;MID($10:$10,2,1)</f>
        <v>2016-T3</v>
      </c>
      <c r="T156" s="390" t="str">
        <f>$A:$A</f>
        <v>DVA (AHM)</v>
      </c>
      <c r="U156" s="390" t="str">
        <f>$B:$B</f>
        <v>AHM</v>
      </c>
      <c r="V156" s="391" t="str">
        <f>"20"&amp;RIGHT($10:$10,2)&amp;"-T"&amp;MID($10:$10,2,1)</f>
        <v>2016-T4</v>
      </c>
      <c r="W156" s="387"/>
      <c r="X156" s="390" t="str">
        <f>$A:$A</f>
        <v>DVA (AHM)</v>
      </c>
      <c r="Y156" s="390" t="str">
        <f>$B:$B</f>
        <v>AHM</v>
      </c>
      <c r="Z156" s="391" t="str">
        <f>"20"&amp;RIGHT($10:$10,2)&amp;"-T"&amp;MID($10:$10,2,1)</f>
        <v>2017-T1</v>
      </c>
      <c r="AA156" s="390" t="str">
        <f>$A:$A</f>
        <v>DVA (AHM)</v>
      </c>
      <c r="AB156" s="390" t="str">
        <f>$B:$B</f>
        <v>AHM</v>
      </c>
      <c r="AC156" s="391" t="str">
        <f>"20"&amp;RIGHT($10:$10,2)&amp;"-T"&amp;MID($10:$10,2,1)</f>
        <v>2017-T2</v>
      </c>
      <c r="AD156" s="390" t="str">
        <f>$A:$A</f>
        <v>DVA (AHM)</v>
      </c>
      <c r="AE156" s="390" t="str">
        <f>$B:$B</f>
        <v>AHM</v>
      </c>
      <c r="AF156" s="391" t="str">
        <f>"20"&amp;RIGHT($10:$10,2)&amp;"-T"&amp;MID($10:$10,2,1)</f>
        <v>2017-T3</v>
      </c>
      <c r="AG156" s="390" t="str">
        <f>$A:$A</f>
        <v>DVA (AHM)</v>
      </c>
      <c r="AH156" s="390" t="str">
        <f>$B:$B</f>
        <v>AHM</v>
      </c>
      <c r="AI156" s="391" t="str">
        <f>"20"&amp;RIGHT($10:$10,2)&amp;"-T"&amp;MID($10:$10,2,1)</f>
        <v>2017-T4</v>
      </c>
      <c r="AJ156" s="387"/>
      <c r="AK156" s="390" t="str">
        <f>$A:$A</f>
        <v>DVA (AHM)</v>
      </c>
      <c r="AL156" s="390" t="str">
        <f>$B:$B</f>
        <v>AHM</v>
      </c>
      <c r="AM156" s="391" t="str">
        <f>"20"&amp;RIGHT($10:$10,2)&amp;"-T"&amp;MID($10:$10,2,1)</f>
        <v>2018-T1</v>
      </c>
      <c r="AN156" s="390" t="str">
        <f>$A:$A</f>
        <v>DVA (AHM)</v>
      </c>
      <c r="AO156" s="390" t="str">
        <f>$B:$B</f>
        <v>AHM</v>
      </c>
      <c r="AP156" s="391" t="str">
        <f>"20"&amp;RIGHT($10:$10,2)&amp;"-T"&amp;MID($10:$10,2,1)</f>
        <v>2018-T2</v>
      </c>
      <c r="AQ156" s="390" t="str">
        <f>$A:$A</f>
        <v>DVA (AHM)</v>
      </c>
      <c r="AR156" s="390" t="str">
        <f>$B:$B</f>
        <v>AHM</v>
      </c>
      <c r="AS156" s="391" t="str">
        <f>"20"&amp;RIGHT($10:$10,2)&amp;"-T"&amp;MID($10:$10,2,1)</f>
        <v>2018-T3</v>
      </c>
      <c r="AT156" s="390" t="str">
        <f>$A:$A</f>
        <v>DVA (AHM)</v>
      </c>
      <c r="AU156" s="390" t="str">
        <f>$B:$B</f>
        <v>AHM</v>
      </c>
      <c r="AV156" s="391" t="str">
        <f>"20"&amp;RIGHT($10:$10,2)&amp;"-T"&amp;MID($10:$10,2,1)</f>
        <v>2018-T4</v>
      </c>
      <c r="AW156" s="387"/>
      <c r="AX156" s="390" t="str">
        <f>$A:$A</f>
        <v>DVA (AHM)</v>
      </c>
      <c r="AY156" s="390" t="str">
        <f>$B:$B</f>
        <v>AHM</v>
      </c>
      <c r="AZ156" s="391" t="str">
        <f>"20"&amp;RIGHT($10:$10,2)&amp;"-T"&amp;MID($10:$10,2,1)</f>
        <v>2019-T1</v>
      </c>
      <c r="BA156" s="390" t="str">
        <f>$A:$A</f>
        <v>DVA (AHM)</v>
      </c>
      <c r="BB156" s="390" t="str">
        <f>$B:$B</f>
        <v>AHM</v>
      </c>
      <c r="BC156" s="391" t="str">
        <f>"20"&amp;RIGHT($10:$10,2)&amp;"-T"&amp;MID($10:$10,2,1)</f>
        <v>2019-T2</v>
      </c>
      <c r="BD156" s="390" t="str">
        <f>$A:$A</f>
        <v>DVA (AHM)</v>
      </c>
      <c r="BE156" s="390" t="str">
        <f>$B:$B</f>
        <v>AHM</v>
      </c>
      <c r="BF156" s="391" t="str">
        <f>"20"&amp;RIGHT($10:$10,2)&amp;"-T"&amp;MID($10:$10,2,1)</f>
        <v>2019-T3</v>
      </c>
      <c r="BG156" s="390" t="str">
        <f>$A:$A</f>
        <v>DVA (AHM)</v>
      </c>
      <c r="BH156" s="390" t="str">
        <f>$B:$B</f>
        <v>AHM</v>
      </c>
      <c r="BI156" s="391" t="str">
        <f>"20"&amp;RIGHT($10:$10,2)&amp;"-T"&amp;MID($10:$10,2,1)</f>
        <v>2019-T4</v>
      </c>
      <c r="BJ156" s="387"/>
      <c r="BK156" s="390" t="str">
        <f>$A:$A</f>
        <v>DVA (AHM)</v>
      </c>
      <c r="BL156" s="390" t="str">
        <f>$B:$B</f>
        <v>AHM</v>
      </c>
      <c r="BM156" s="391" t="str">
        <f>"20"&amp;RIGHT($10:$10,2)&amp;"-T"&amp;MID($10:$10,2,1)</f>
        <v>2020-T1</v>
      </c>
      <c r="BN156" s="390" t="str">
        <f>$A:$A</f>
        <v>DVA (AHM)</v>
      </c>
      <c r="BO156" s="390" t="str">
        <f>$B:$B</f>
        <v>AHM</v>
      </c>
      <c r="BP156" s="391" t="str">
        <f>"20"&amp;RIGHT($10:$10,2)&amp;"-T"&amp;MID($10:$10,2,1)</f>
        <v>2020-T2</v>
      </c>
      <c r="BQ156" s="390" t="str">
        <f>$A:$A</f>
        <v>DVA (AHM)</v>
      </c>
      <c r="BR156" s="390" t="str">
        <f>$B:$B</f>
        <v>AHM</v>
      </c>
      <c r="BS156" s="391" t="str">
        <f>"20"&amp;RIGHT($10:$10,2)&amp;"-T"&amp;MID($10:$10,2,1)</f>
        <v>2020-T3</v>
      </c>
      <c r="BT156" s="390" t="str">
        <f>$A:$A</f>
        <v>DVA (AHM)</v>
      </c>
      <c r="BU156" s="390" t="str">
        <f>$B:$B</f>
        <v>AHM</v>
      </c>
      <c r="BV156" s="391" t="str">
        <f>"20"&amp;RIGHT($10:$10,2)&amp;"-T"&amp;MID($10:$10,2,1)</f>
        <v>2020-T4</v>
      </c>
      <c r="BW156" s="387">
        <f t="shared" si="29"/>
        <v>0</v>
      </c>
    </row>
    <row r="157" spans="1:16384" ht="13">
      <c r="A157" s="403" t="s">
        <v>541</v>
      </c>
      <c r="B157" s="403"/>
      <c r="C157" s="383"/>
      <c r="D157" s="384" t="s">
        <v>474</v>
      </c>
      <c r="E157" s="385" t="s">
        <v>504</v>
      </c>
      <c r="F157" s="386"/>
      <c r="G157" s="386"/>
      <c r="H157" s="386">
        <v>19</v>
      </c>
      <c r="I157" s="386">
        <v>-19</v>
      </c>
      <c r="J157" s="387">
        <f>SUM(F157:I157)</f>
        <v>0</v>
      </c>
      <c r="K157" s="405"/>
      <c r="L157" s="405"/>
      <c r="M157" s="405">
        <v>0</v>
      </c>
      <c r="N157" s="393"/>
      <c r="O157" s="393"/>
      <c r="P157" s="393">
        <v>0</v>
      </c>
      <c r="Q157" s="393"/>
      <c r="R157" s="393"/>
      <c r="S157" s="393">
        <v>0</v>
      </c>
      <c r="T157" s="393"/>
      <c r="U157" s="393"/>
      <c r="V157" s="393">
        <v>0</v>
      </c>
      <c r="W157" s="387">
        <f>SUM(K157:V157)</f>
        <v>0</v>
      </c>
      <c r="X157" s="393"/>
      <c r="Y157" s="393"/>
      <c r="Z157" s="393">
        <v>0</v>
      </c>
      <c r="AA157" s="393"/>
      <c r="AB157" s="393"/>
      <c r="AC157" s="393">
        <v>0</v>
      </c>
      <c r="AD157" s="393"/>
      <c r="AE157" s="393"/>
      <c r="AF157" s="393">
        <v>0</v>
      </c>
      <c r="AG157" s="393"/>
      <c r="AH157" s="393"/>
      <c r="AI157" s="393">
        <v>0</v>
      </c>
      <c r="AJ157" s="387">
        <f>SUM(X157:AI157)</f>
        <v>0</v>
      </c>
      <c r="AK157" s="393"/>
      <c r="AL157" s="393"/>
      <c r="AM157" s="393">
        <v>0</v>
      </c>
      <c r="AN157" s="393"/>
      <c r="AO157" s="393"/>
      <c r="AP157" s="393">
        <v>0</v>
      </c>
      <c r="AQ157" s="393"/>
      <c r="AR157" s="393"/>
      <c r="AS157" s="393">
        <v>0</v>
      </c>
      <c r="AT157" s="393"/>
      <c r="AU157" s="393"/>
      <c r="AV157" s="393">
        <v>0</v>
      </c>
      <c r="AW157" s="387">
        <f>SUM(AK157:AV157)</f>
        <v>0</v>
      </c>
      <c r="AX157" s="393"/>
      <c r="AY157" s="393"/>
      <c r="AZ157" s="393">
        <v>0</v>
      </c>
      <c r="BA157" s="393"/>
      <c r="BB157" s="393"/>
      <c r="BC157" s="393">
        <v>0</v>
      </c>
      <c r="BD157" s="393"/>
      <c r="BE157" s="393"/>
      <c r="BF157" s="393">
        <v>0</v>
      </c>
      <c r="BG157" s="393"/>
      <c r="BH157" s="393"/>
      <c r="BI157" s="393">
        <v>0</v>
      </c>
      <c r="BJ157" s="387">
        <f>SUM(AX157:BI157)</f>
        <v>0</v>
      </c>
      <c r="BK157" s="393"/>
      <c r="BL157" s="393"/>
      <c r="BM157" s="393">
        <v>0</v>
      </c>
      <c r="BN157" s="393"/>
      <c r="BO157" s="393"/>
      <c r="BP157" s="393">
        <v>0</v>
      </c>
      <c r="BQ157" s="393"/>
      <c r="BR157" s="393"/>
      <c r="BS157" s="393">
        <v>0</v>
      </c>
      <c r="BT157" s="393"/>
      <c r="BU157" s="393"/>
      <c r="BV157" s="393">
        <v>0</v>
      </c>
      <c r="BW157" s="387">
        <f t="shared" si="29"/>
        <v>0</v>
      </c>
    </row>
    <row r="158" spans="1:16384" ht="23" outlineLevel="1">
      <c r="A158" s="382" t="s">
        <v>465</v>
      </c>
      <c r="B158" s="382" t="s">
        <v>466</v>
      </c>
      <c r="C158" s="383"/>
      <c r="D158" s="384"/>
      <c r="E158" s="385"/>
      <c r="F158" s="386"/>
      <c r="G158" s="386"/>
      <c r="H158" s="386"/>
      <c r="I158" s="386"/>
      <c r="J158" s="387"/>
      <c r="K158" s="388" t="str">
        <f>$A:$A</f>
        <v>Nature de l'ajustement</v>
      </c>
      <c r="L158" s="388" t="str">
        <f>$B:$B</f>
        <v>Pôle</v>
      </c>
      <c r="M158" s="388" t="s">
        <v>515</v>
      </c>
      <c r="N158" s="388" t="str">
        <f>$A:$A</f>
        <v>Nature de l'ajustement</v>
      </c>
      <c r="O158" s="388" t="str">
        <f>$B:$B</f>
        <v>Pôle</v>
      </c>
      <c r="P158" s="388" t="s">
        <v>515</v>
      </c>
      <c r="Q158" s="388" t="str">
        <f>$A:$A</f>
        <v>Nature de l'ajustement</v>
      </c>
      <c r="R158" s="388" t="str">
        <f>$B:$B</f>
        <v>Pôle</v>
      </c>
      <c r="S158" s="388" t="s">
        <v>515</v>
      </c>
      <c r="T158" s="388" t="str">
        <f>$A:$A</f>
        <v>Nature de l'ajustement</v>
      </c>
      <c r="U158" s="388" t="str">
        <f>$B:$B</f>
        <v>Pôle</v>
      </c>
      <c r="V158" s="388" t="s">
        <v>515</v>
      </c>
      <c r="W158" s="387"/>
      <c r="X158" s="388" t="str">
        <f>$A:$A</f>
        <v>Nature de l'ajustement</v>
      </c>
      <c r="Y158" s="388" t="str">
        <f>$B:$B</f>
        <v>Pôle</v>
      </c>
      <c r="Z158" s="388" t="s">
        <v>515</v>
      </c>
      <c r="AA158" s="388" t="str">
        <f>$A:$A</f>
        <v>Nature de l'ajustement</v>
      </c>
      <c r="AB158" s="388" t="str">
        <f>$B:$B</f>
        <v>Pôle</v>
      </c>
      <c r="AC158" s="388" t="s">
        <v>515</v>
      </c>
      <c r="AD158" s="388" t="str">
        <f>$A:$A</f>
        <v>Nature de l'ajustement</v>
      </c>
      <c r="AE158" s="388" t="str">
        <f>$B:$B</f>
        <v>Pôle</v>
      </c>
      <c r="AF158" s="388" t="s">
        <v>515</v>
      </c>
      <c r="AG158" s="388" t="str">
        <f>$A:$A</f>
        <v>Nature de l'ajustement</v>
      </c>
      <c r="AH158" s="388" t="str">
        <f>$B:$B</f>
        <v>Pôle</v>
      </c>
      <c r="AI158" s="388" t="s">
        <v>515</v>
      </c>
      <c r="AJ158" s="387"/>
      <c r="AK158" s="388" t="str">
        <f>$A:$A</f>
        <v>Nature de l'ajustement</v>
      </c>
      <c r="AL158" s="388" t="str">
        <f>$B:$B</f>
        <v>Pôle</v>
      </c>
      <c r="AM158" s="388" t="s">
        <v>515</v>
      </c>
      <c r="AN158" s="388" t="str">
        <f>$A:$A</f>
        <v>Nature de l'ajustement</v>
      </c>
      <c r="AO158" s="388" t="str">
        <f>$B:$B</f>
        <v>Pôle</v>
      </c>
      <c r="AP158" s="388" t="s">
        <v>515</v>
      </c>
      <c r="AQ158" s="388" t="str">
        <f>$A:$A</f>
        <v>Nature de l'ajustement</v>
      </c>
      <c r="AR158" s="388" t="str">
        <f>$B:$B</f>
        <v>Pôle</v>
      </c>
      <c r="AS158" s="388" t="s">
        <v>515</v>
      </c>
      <c r="AT158" s="388" t="str">
        <f>$A:$A</f>
        <v>Nature de l'ajustement</v>
      </c>
      <c r="AU158" s="388" t="str">
        <f>$B:$B</f>
        <v>Pôle</v>
      </c>
      <c r="AV158" s="388" t="s">
        <v>515</v>
      </c>
      <c r="AW158" s="387"/>
      <c r="AX158" s="388" t="str">
        <f>$A:$A</f>
        <v>Nature de l'ajustement</v>
      </c>
      <c r="AY158" s="388" t="str">
        <f>$B:$B</f>
        <v>Pôle</v>
      </c>
      <c r="AZ158" s="388" t="s">
        <v>515</v>
      </c>
      <c r="BA158" s="388" t="str">
        <f>$A:$A</f>
        <v>Nature de l'ajustement</v>
      </c>
      <c r="BB158" s="388" t="str">
        <f>$B:$B</f>
        <v>Pôle</v>
      </c>
      <c r="BC158" s="388" t="s">
        <v>515</v>
      </c>
      <c r="BD158" s="388" t="str">
        <f>$A:$A</f>
        <v>Nature de l'ajustement</v>
      </c>
      <c r="BE158" s="388" t="str">
        <f>$B:$B</f>
        <v>Pôle</v>
      </c>
      <c r="BF158" s="388" t="s">
        <v>515</v>
      </c>
      <c r="BG158" s="388" t="str">
        <f>$A:$A</f>
        <v>Nature de l'ajustement</v>
      </c>
      <c r="BH158" s="388" t="str">
        <f>$B:$B</f>
        <v>Pôle</v>
      </c>
      <c r="BI158" s="388" t="s">
        <v>515</v>
      </c>
      <c r="BJ158" s="387"/>
      <c r="BK158" s="388" t="str">
        <f>$A:$A</f>
        <v>Nature de l'ajustement</v>
      </c>
      <c r="BL158" s="388" t="str">
        <f>$B:$B</f>
        <v>Pôle</v>
      </c>
      <c r="BM158" s="388" t="s">
        <v>515</v>
      </c>
      <c r="BN158" s="388" t="str">
        <f>$A:$A</f>
        <v>Nature de l'ajustement</v>
      </c>
      <c r="BO158" s="388" t="str">
        <f>$B:$B</f>
        <v>Pôle</v>
      </c>
      <c r="BP158" s="388" t="s">
        <v>515</v>
      </c>
      <c r="BQ158" s="388" t="str">
        <f>$A:$A</f>
        <v>Nature de l'ajustement</v>
      </c>
      <c r="BR158" s="388" t="str">
        <f>$B:$B</f>
        <v>Pôle</v>
      </c>
      <c r="BS158" s="388" t="s">
        <v>515</v>
      </c>
      <c r="BT158" s="388" t="str">
        <f>$A:$A</f>
        <v>Nature de l'ajustement</v>
      </c>
      <c r="BU158" s="388" t="str">
        <f>$B:$B</f>
        <v>Pôle</v>
      </c>
      <c r="BV158" s="388" t="s">
        <v>515</v>
      </c>
      <c r="BW158" s="387">
        <f t="shared" si="29"/>
        <v>0</v>
      </c>
    </row>
    <row r="159" spans="1:16384" ht="13" outlineLevel="1">
      <c r="A159" s="389" t="s">
        <v>517</v>
      </c>
      <c r="B159" s="389" t="s">
        <v>511</v>
      </c>
      <c r="C159" s="383"/>
      <c r="D159" s="384"/>
      <c r="E159" s="385"/>
      <c r="F159" s="386"/>
      <c r="G159" s="386"/>
      <c r="H159" s="386"/>
      <c r="I159" s="386"/>
      <c r="J159" s="387"/>
      <c r="K159" s="390" t="str">
        <f>$A:$A</f>
        <v xml:space="preserve">Couvertures de portefeuilles de prêts (GC) </v>
      </c>
      <c r="L159" s="390" t="str">
        <f>$B:$B</f>
        <v>GC</v>
      </c>
      <c r="M159" s="391" t="str">
        <f>"20"&amp;RIGHT($10:$10,2)&amp;"-T"&amp;MID($10:$10,2,1)</f>
        <v>2016-T1</v>
      </c>
      <c r="N159" s="390" t="str">
        <f>$A:$A</f>
        <v xml:space="preserve">Couvertures de portefeuilles de prêts (GC) </v>
      </c>
      <c r="O159" s="390" t="str">
        <f>$B:$B</f>
        <v>GC</v>
      </c>
      <c r="P159" s="391" t="str">
        <f>"20"&amp;RIGHT($10:$10,2)&amp;"-T"&amp;MID($10:$10,2,1)</f>
        <v>2016-T2</v>
      </c>
      <c r="Q159" s="390" t="str">
        <f>$A:$A</f>
        <v xml:space="preserve">Couvertures de portefeuilles de prêts (GC) </v>
      </c>
      <c r="R159" s="390" t="str">
        <f>$B:$B</f>
        <v>GC</v>
      </c>
      <c r="S159" s="391" t="str">
        <f>"20"&amp;RIGHT($10:$10,2)&amp;"-T"&amp;MID($10:$10,2,1)</f>
        <v>2016-T3</v>
      </c>
      <c r="T159" s="390" t="str">
        <f>$A:$A</f>
        <v xml:space="preserve">Couvertures de portefeuilles de prêts (GC) </v>
      </c>
      <c r="U159" s="390" t="str">
        <f>$B:$B</f>
        <v>GC</v>
      </c>
      <c r="V159" s="391" t="str">
        <f>"20"&amp;RIGHT($10:$10,2)&amp;"-T"&amp;MID($10:$10,2,1)</f>
        <v>2016-T4</v>
      </c>
      <c r="W159" s="387"/>
      <c r="X159" s="390" t="str">
        <f>$A:$A</f>
        <v xml:space="preserve">Couvertures de portefeuilles de prêts (GC) </v>
      </c>
      <c r="Y159" s="390" t="str">
        <f>$B:$B</f>
        <v>GC</v>
      </c>
      <c r="Z159" s="391" t="str">
        <f>"20"&amp;RIGHT($10:$10,2)&amp;"-T"&amp;MID($10:$10,2,1)</f>
        <v>2017-T1</v>
      </c>
      <c r="AA159" s="390" t="str">
        <f>$A:$A</f>
        <v xml:space="preserve">Couvertures de portefeuilles de prêts (GC) </v>
      </c>
      <c r="AB159" s="390" t="str">
        <f>$B:$B</f>
        <v>GC</v>
      </c>
      <c r="AC159" s="391" t="str">
        <f>"20"&amp;RIGHT($10:$10,2)&amp;"-T"&amp;MID($10:$10,2,1)</f>
        <v>2017-T2</v>
      </c>
      <c r="AD159" s="390" t="str">
        <f>$A:$A</f>
        <v xml:space="preserve">Couvertures de portefeuilles de prêts (GC) </v>
      </c>
      <c r="AE159" s="390" t="str">
        <f>$B:$B</f>
        <v>GC</v>
      </c>
      <c r="AF159" s="391" t="str">
        <f>"20"&amp;RIGHT($10:$10,2)&amp;"-T"&amp;MID($10:$10,2,1)</f>
        <v>2017-T3</v>
      </c>
      <c r="AG159" s="390" t="str">
        <f>$A:$A</f>
        <v xml:space="preserve">Couvertures de portefeuilles de prêts (GC) </v>
      </c>
      <c r="AH159" s="390" t="str">
        <f>$B:$B</f>
        <v>GC</v>
      </c>
      <c r="AI159" s="391" t="str">
        <f>"20"&amp;RIGHT($10:$10,2)&amp;"-T"&amp;MID($10:$10,2,1)</f>
        <v>2017-T4</v>
      </c>
      <c r="AJ159" s="387"/>
      <c r="AK159" s="390" t="str">
        <f>$A:$A</f>
        <v xml:space="preserve">Couvertures de portefeuilles de prêts (GC) </v>
      </c>
      <c r="AL159" s="390" t="str">
        <f>$B:$B</f>
        <v>GC</v>
      </c>
      <c r="AM159" s="391" t="str">
        <f>"20"&amp;RIGHT($10:$10,2)&amp;"-T"&amp;MID($10:$10,2,1)</f>
        <v>2018-T1</v>
      </c>
      <c r="AN159" s="390" t="str">
        <f>$A:$A</f>
        <v xml:space="preserve">Couvertures de portefeuilles de prêts (GC) </v>
      </c>
      <c r="AO159" s="390" t="str">
        <f>$B:$B</f>
        <v>GC</v>
      </c>
      <c r="AP159" s="391" t="str">
        <f>"20"&amp;RIGHT($10:$10,2)&amp;"-T"&amp;MID($10:$10,2,1)</f>
        <v>2018-T2</v>
      </c>
      <c r="AQ159" s="390" t="str">
        <f>$A:$A</f>
        <v xml:space="preserve">Couvertures de portefeuilles de prêts (GC) </v>
      </c>
      <c r="AR159" s="390" t="str">
        <f>$B:$B</f>
        <v>GC</v>
      </c>
      <c r="AS159" s="391" t="str">
        <f>"20"&amp;RIGHT($10:$10,2)&amp;"-T"&amp;MID($10:$10,2,1)</f>
        <v>2018-T3</v>
      </c>
      <c r="AT159" s="390" t="str">
        <f>$A:$A</f>
        <v xml:space="preserve">Couvertures de portefeuilles de prêts (GC) </v>
      </c>
      <c r="AU159" s="390" t="str">
        <f>$B:$B</f>
        <v>GC</v>
      </c>
      <c r="AV159" s="391" t="str">
        <f>"20"&amp;RIGHT($10:$10,2)&amp;"-T"&amp;MID($10:$10,2,1)</f>
        <v>2018-T4</v>
      </c>
      <c r="AW159" s="387"/>
      <c r="AX159" s="390" t="str">
        <f>$A:$A</f>
        <v xml:space="preserve">Couvertures de portefeuilles de prêts (GC) </v>
      </c>
      <c r="AY159" s="390" t="str">
        <f>$B:$B</f>
        <v>GC</v>
      </c>
      <c r="AZ159" s="391" t="str">
        <f>"20"&amp;RIGHT($10:$10,2)&amp;"-T"&amp;MID($10:$10,2,1)</f>
        <v>2019-T1</v>
      </c>
      <c r="BA159" s="390" t="str">
        <f>$A:$A</f>
        <v xml:space="preserve">Couvertures de portefeuilles de prêts (GC) </v>
      </c>
      <c r="BB159" s="390" t="str">
        <f>$B:$B</f>
        <v>GC</v>
      </c>
      <c r="BC159" s="391" t="str">
        <f>"20"&amp;RIGHT($10:$10,2)&amp;"-T"&amp;MID($10:$10,2,1)</f>
        <v>2019-T2</v>
      </c>
      <c r="BD159" s="390" t="str">
        <f>$A:$A</f>
        <v xml:space="preserve">Couvertures de portefeuilles de prêts (GC) </v>
      </c>
      <c r="BE159" s="390" t="str">
        <f>$B:$B</f>
        <v>GC</v>
      </c>
      <c r="BF159" s="391" t="str">
        <f>"20"&amp;RIGHT($10:$10,2)&amp;"-T"&amp;MID($10:$10,2,1)</f>
        <v>2019-T3</v>
      </c>
      <c r="BG159" s="390" t="str">
        <f>$A:$A</f>
        <v xml:space="preserve">Couvertures de portefeuilles de prêts (GC) </v>
      </c>
      <c r="BH159" s="390" t="str">
        <f>$B:$B</f>
        <v>GC</v>
      </c>
      <c r="BI159" s="391" t="str">
        <f>"20"&amp;RIGHT($10:$10,2)&amp;"-T"&amp;MID($10:$10,2,1)</f>
        <v>2019-T4</v>
      </c>
      <c r="BJ159" s="387"/>
      <c r="BK159" s="390" t="str">
        <f>$A:$A</f>
        <v xml:space="preserve">Couvertures de portefeuilles de prêts (GC) </v>
      </c>
      <c r="BL159" s="390" t="str">
        <f>$B:$B</f>
        <v>GC</v>
      </c>
      <c r="BM159" s="391" t="str">
        <f>"20"&amp;RIGHT($10:$10,2)&amp;"-T"&amp;MID($10:$10,2,1)</f>
        <v>2020-T1</v>
      </c>
      <c r="BN159" s="390" t="str">
        <f>$A:$A</f>
        <v xml:space="preserve">Couvertures de portefeuilles de prêts (GC) </v>
      </c>
      <c r="BO159" s="390" t="str">
        <f>$B:$B</f>
        <v>GC</v>
      </c>
      <c r="BP159" s="391" t="str">
        <f>"20"&amp;RIGHT($10:$10,2)&amp;"-T"&amp;MID($10:$10,2,1)</f>
        <v>2020-T2</v>
      </c>
      <c r="BQ159" s="390" t="str">
        <f>$A:$A</f>
        <v xml:space="preserve">Couvertures de portefeuilles de prêts (GC) </v>
      </c>
      <c r="BR159" s="390" t="str">
        <f>$B:$B</f>
        <v>GC</v>
      </c>
      <c r="BS159" s="391" t="str">
        <f>"20"&amp;RIGHT($10:$10,2)&amp;"-T"&amp;MID($10:$10,2,1)</f>
        <v>2020-T3</v>
      </c>
      <c r="BT159" s="390" t="str">
        <f>$A:$A</f>
        <v xml:space="preserve">Couvertures de portefeuilles de prêts (GC) </v>
      </c>
      <c r="BU159" s="390" t="str">
        <f>$B:$B</f>
        <v>GC</v>
      </c>
      <c r="BV159" s="391" t="str">
        <f>"20"&amp;RIGHT($10:$10,2)&amp;"-T"&amp;MID($10:$10,2,1)</f>
        <v>2020-T4</v>
      </c>
      <c r="BW159" s="387">
        <f t="shared" si="29"/>
        <v>0</v>
      </c>
    </row>
    <row r="160" spans="1:16384" ht="13">
      <c r="A160" s="403" t="s">
        <v>541</v>
      </c>
      <c r="B160" s="403"/>
      <c r="C160" s="383"/>
      <c r="D160" s="384" t="s">
        <v>475</v>
      </c>
      <c r="E160" s="385" t="s">
        <v>505</v>
      </c>
      <c r="F160" s="386">
        <v>1</v>
      </c>
      <c r="G160" s="386">
        <v>-9</v>
      </c>
      <c r="H160" s="386">
        <v>-13</v>
      </c>
      <c r="I160" s="386">
        <v>4</v>
      </c>
      <c r="J160" s="387">
        <f>SUM(F160:I160)</f>
        <v>-17</v>
      </c>
      <c r="K160" s="405"/>
      <c r="L160" s="405"/>
      <c r="M160" s="405">
        <v>0</v>
      </c>
      <c r="N160" s="393"/>
      <c r="O160" s="393"/>
      <c r="P160" s="393">
        <v>-0.3</v>
      </c>
      <c r="Q160" s="393"/>
      <c r="R160" s="393"/>
      <c r="S160" s="393">
        <v>8.6</v>
      </c>
      <c r="T160" s="393"/>
      <c r="U160" s="393"/>
      <c r="V160" s="393">
        <v>0.41293999999999897</v>
      </c>
      <c r="W160" s="387">
        <f>SUM(K160:V160)</f>
        <v>8.7129399999999979</v>
      </c>
      <c r="X160" s="393"/>
      <c r="Y160" s="393"/>
      <c r="Z160" s="393">
        <v>8.1940000000000008</v>
      </c>
      <c r="AA160" s="393"/>
      <c r="AB160" s="393"/>
      <c r="AC160" s="393">
        <v>5.670969337999999</v>
      </c>
      <c r="AD160" s="393"/>
      <c r="AE160" s="393"/>
      <c r="AF160" s="393">
        <v>4.5996199999999998</v>
      </c>
      <c r="AG160" s="393"/>
      <c r="AH160" s="393"/>
      <c r="AI160" s="393">
        <v>1.274</v>
      </c>
      <c r="AJ160" s="387">
        <f>SUM(X160:AI160)</f>
        <v>19.738589338000001</v>
      </c>
      <c r="AK160" s="393"/>
      <c r="AL160" s="393"/>
      <c r="AM160" s="393">
        <v>-1.5149999999999999</v>
      </c>
      <c r="AN160" s="393"/>
      <c r="AO160" s="393"/>
      <c r="AP160" s="393">
        <v>-3.412452800000001</v>
      </c>
      <c r="AQ160" s="393"/>
      <c r="AR160" s="393"/>
      <c r="AS160" s="393">
        <v>3.538025104945254</v>
      </c>
      <c r="AT160" s="393"/>
      <c r="AU160" s="393"/>
      <c r="AV160" s="393">
        <v>-4.4160749994234028</v>
      </c>
      <c r="AW160" s="387">
        <f>SUM(AK160:AV160)</f>
        <v>-5.8055026944781503</v>
      </c>
      <c r="AX160" s="393"/>
      <c r="AY160" s="393"/>
      <c r="AZ160" s="393">
        <v>4.9842249999999995</v>
      </c>
      <c r="BA160" s="393"/>
      <c r="BB160" s="393"/>
      <c r="BC160" s="393">
        <v>1.9626999999999997</v>
      </c>
      <c r="BD160" s="393"/>
      <c r="BE160" s="393"/>
      <c r="BF160" s="393">
        <v>0.33600000000000002</v>
      </c>
      <c r="BG160" s="393"/>
      <c r="BH160" s="393"/>
      <c r="BI160" s="393">
        <v>4.0286999999999997</v>
      </c>
      <c r="BJ160" s="387">
        <f>SUM(AX160:BI160)</f>
        <v>11.311624999999999</v>
      </c>
      <c r="BK160" s="393"/>
      <c r="BL160" s="393"/>
      <c r="BM160" s="393">
        <v>-39.224499999999999</v>
      </c>
      <c r="BN160" s="393"/>
      <c r="BO160" s="393"/>
      <c r="BP160" s="393">
        <v>23.982980000000001</v>
      </c>
      <c r="BQ160" s="393"/>
      <c r="BR160" s="393"/>
      <c r="BS160" s="393">
        <v>2.2093799999999999</v>
      </c>
      <c r="BT160" s="393"/>
      <c r="BU160" s="393"/>
      <c r="BV160" s="393">
        <v>9.7379999999999995</v>
      </c>
      <c r="BW160" s="387">
        <f t="shared" si="29"/>
        <v>-3.2941399999999987</v>
      </c>
    </row>
    <row r="161" spans="1:75" ht="23" hidden="1" outlineLevel="1">
      <c r="A161" s="382" t="s">
        <v>465</v>
      </c>
      <c r="B161" s="382" t="s">
        <v>466</v>
      </c>
      <c r="C161" s="383"/>
      <c r="D161" s="384"/>
      <c r="E161" s="385"/>
      <c r="F161" s="386"/>
      <c r="G161" s="386"/>
      <c r="H161" s="386"/>
      <c r="I161" s="386"/>
      <c r="J161" s="387"/>
      <c r="K161" s="388" t="str">
        <f>$A:$A</f>
        <v>Nature de l'ajustement</v>
      </c>
      <c r="L161" s="388" t="str">
        <f>$B:$B</f>
        <v>Pôle</v>
      </c>
      <c r="M161" s="388" t="s">
        <v>515</v>
      </c>
      <c r="N161" s="388" t="str">
        <f>$A:$A</f>
        <v>Nature de l'ajustement</v>
      </c>
      <c r="O161" s="388" t="str">
        <f>$B:$B</f>
        <v>Pôle</v>
      </c>
      <c r="P161" s="388" t="s">
        <v>515</v>
      </c>
      <c r="Q161" s="388" t="str">
        <f>$A:$A</f>
        <v>Nature de l'ajustement</v>
      </c>
      <c r="R161" s="388" t="str">
        <f>$B:$B</f>
        <v>Pôle</v>
      </c>
      <c r="S161" s="388" t="s">
        <v>515</v>
      </c>
      <c r="T161" s="388" t="str">
        <f>$A:$A</f>
        <v>Nature de l'ajustement</v>
      </c>
      <c r="U161" s="388" t="str">
        <f>$B:$B</f>
        <v>Pôle</v>
      </c>
      <c r="V161" s="388" t="s">
        <v>515</v>
      </c>
      <c r="W161" s="387"/>
      <c r="X161" s="388" t="str">
        <f>$A:$A</f>
        <v>Nature de l'ajustement</v>
      </c>
      <c r="Y161" s="388" t="str">
        <f>$B:$B</f>
        <v>Pôle</v>
      </c>
      <c r="Z161" s="388" t="s">
        <v>515</v>
      </c>
      <c r="AA161" s="388" t="str">
        <f>$A:$A</f>
        <v>Nature de l'ajustement</v>
      </c>
      <c r="AB161" s="388" t="str">
        <f>$B:$B</f>
        <v>Pôle</v>
      </c>
      <c r="AC161" s="388" t="s">
        <v>515</v>
      </c>
      <c r="AD161" s="388" t="str">
        <f>$A:$A</f>
        <v>Nature de l'ajustement</v>
      </c>
      <c r="AE161" s="388" t="str">
        <f>$B:$B</f>
        <v>Pôle</v>
      </c>
      <c r="AF161" s="388" t="s">
        <v>515</v>
      </c>
      <c r="AG161" s="388" t="str">
        <f>$A:$A</f>
        <v>Nature de l'ajustement</v>
      </c>
      <c r="AH161" s="388" t="str">
        <f>$B:$B</f>
        <v>Pôle</v>
      </c>
      <c r="AI161" s="388" t="s">
        <v>515</v>
      </c>
      <c r="AJ161" s="387"/>
      <c r="AK161" s="388" t="str">
        <f>$A:$A</f>
        <v>Nature de l'ajustement</v>
      </c>
      <c r="AL161" s="388" t="str">
        <f>$B:$B</f>
        <v>Pôle</v>
      </c>
      <c r="AM161" s="388" t="s">
        <v>515</v>
      </c>
      <c r="AN161" s="388" t="str">
        <f>$A:$A</f>
        <v>Nature de l'ajustement</v>
      </c>
      <c r="AO161" s="388" t="str">
        <f>$B:$B</f>
        <v>Pôle</v>
      </c>
      <c r="AP161" s="388" t="s">
        <v>515</v>
      </c>
      <c r="AQ161" s="388" t="str">
        <f>$A:$A</f>
        <v>Nature de l'ajustement</v>
      </c>
      <c r="AR161" s="388" t="str">
        <f>$B:$B</f>
        <v>Pôle</v>
      </c>
      <c r="AS161" s="388" t="s">
        <v>515</v>
      </c>
      <c r="AT161" s="388" t="str">
        <f>$A:$A</f>
        <v>Nature de l'ajustement</v>
      </c>
      <c r="AU161" s="388" t="str">
        <f>$B:$B</f>
        <v>Pôle</v>
      </c>
      <c r="AV161" s="388" t="s">
        <v>515</v>
      </c>
      <c r="AW161" s="387"/>
      <c r="AX161" s="388" t="str">
        <f>$A:$A</f>
        <v>Nature de l'ajustement</v>
      </c>
      <c r="AY161" s="388" t="str">
        <f>$B:$B</f>
        <v>Pôle</v>
      </c>
      <c r="AZ161" s="388" t="s">
        <v>515</v>
      </c>
      <c r="BA161" s="388" t="str">
        <f>$A:$A</f>
        <v>Nature de l'ajustement</v>
      </c>
      <c r="BB161" s="388" t="str">
        <f>$B:$B</f>
        <v>Pôle</v>
      </c>
      <c r="BC161" s="388" t="s">
        <v>515</v>
      </c>
      <c r="BD161" s="388" t="str">
        <f>$A:$A</f>
        <v>Nature de l'ajustement</v>
      </c>
      <c r="BE161" s="388" t="str">
        <f>$B:$B</f>
        <v>Pôle</v>
      </c>
      <c r="BF161" s="388" t="s">
        <v>515</v>
      </c>
      <c r="BG161" s="388" t="str">
        <f>$A:$A</f>
        <v>Nature de l'ajustement</v>
      </c>
      <c r="BH161" s="388" t="str">
        <f>$B:$B</f>
        <v>Pôle</v>
      </c>
      <c r="BI161" s="388" t="s">
        <v>515</v>
      </c>
      <c r="BJ161" s="387"/>
      <c r="BK161" s="388" t="str">
        <f>$A:$A</f>
        <v>Nature de l'ajustement</v>
      </c>
      <c r="BL161" s="388" t="str">
        <f>$B:$B</f>
        <v>Pôle</v>
      </c>
      <c r="BM161" s="388" t="s">
        <v>515</v>
      </c>
      <c r="BN161" s="388" t="str">
        <f>$A:$A</f>
        <v>Nature de l'ajustement</v>
      </c>
      <c r="BO161" s="388" t="str">
        <f>$B:$B</f>
        <v>Pôle</v>
      </c>
      <c r="BP161" s="388" t="s">
        <v>515</v>
      </c>
      <c r="BQ161" s="388" t="str">
        <f>$A:$A</f>
        <v>Nature de l'ajustement</v>
      </c>
      <c r="BR161" s="388" t="str">
        <f>$B:$B</f>
        <v>Pôle</v>
      </c>
      <c r="BS161" s="388" t="s">
        <v>515</v>
      </c>
      <c r="BT161" s="388" t="str">
        <f>$A:$A</f>
        <v>Nature de l'ajustement</v>
      </c>
      <c r="BU161" s="388" t="str">
        <f>$B:$B</f>
        <v>Pôle</v>
      </c>
      <c r="BV161" s="388" t="s">
        <v>515</v>
      </c>
      <c r="BW161" s="387">
        <f t="shared" si="29"/>
        <v>0</v>
      </c>
    </row>
    <row r="162" spans="1:75" ht="13" hidden="1" outlineLevel="1">
      <c r="A162" s="389" t="s">
        <v>518</v>
      </c>
      <c r="B162" s="389" t="s">
        <v>512</v>
      </c>
      <c r="C162" s="383"/>
      <c r="D162" s="384"/>
      <c r="E162" s="385"/>
      <c r="F162" s="386"/>
      <c r="G162" s="386"/>
      <c r="H162" s="386"/>
      <c r="I162" s="386"/>
      <c r="J162" s="387"/>
      <c r="K162" s="390" t="str">
        <f>$A:$A</f>
        <v>Provisions Epargne logement (LCL)</v>
      </c>
      <c r="L162" s="390" t="str">
        <f>$B:$B</f>
        <v>BPF</v>
      </c>
      <c r="M162" s="391" t="str">
        <f>"20"&amp;RIGHT($10:$10,2)&amp;"-T"&amp;MID($10:$10,2,1)</f>
        <v>2016-T1</v>
      </c>
      <c r="N162" s="390" t="str">
        <f>$A:$A</f>
        <v>Provisions Epargne logement (LCL)</v>
      </c>
      <c r="O162" s="390" t="str">
        <f>$B:$B</f>
        <v>BPF</v>
      </c>
      <c r="P162" s="391" t="str">
        <f>"20"&amp;RIGHT($10:$10,2)&amp;"-T"&amp;MID($10:$10,2,1)</f>
        <v>2016-T2</v>
      </c>
      <c r="Q162" s="390" t="str">
        <f>$A:$A</f>
        <v>Provisions Epargne logement (LCL)</v>
      </c>
      <c r="R162" s="390" t="str">
        <f>$B:$B</f>
        <v>BPF</v>
      </c>
      <c r="S162" s="391" t="str">
        <f>"20"&amp;RIGHT($10:$10,2)&amp;"-T"&amp;MID($10:$10,2,1)</f>
        <v>2016-T3</v>
      </c>
      <c r="T162" s="390" t="str">
        <f>$A:$A</f>
        <v>Provisions Epargne logement (LCL)</v>
      </c>
      <c r="U162" s="390" t="str">
        <f>$B:$B</f>
        <v>BPF</v>
      </c>
      <c r="V162" s="391" t="str">
        <f>"20"&amp;RIGHT($10:$10,2)&amp;"-T"&amp;MID($10:$10,2,1)</f>
        <v>2016-T4</v>
      </c>
      <c r="W162" s="387"/>
      <c r="X162" s="390" t="str">
        <f>$A:$A</f>
        <v>Provisions Epargne logement (LCL)</v>
      </c>
      <c r="Y162" s="390" t="str">
        <f>$B:$B</f>
        <v>BPF</v>
      </c>
      <c r="Z162" s="391" t="str">
        <f>"20"&amp;RIGHT($10:$10,2)&amp;"-T"&amp;MID($10:$10,2,1)</f>
        <v>2017-T1</v>
      </c>
      <c r="AA162" s="390" t="str">
        <f>$A:$A</f>
        <v>Provisions Epargne logement (LCL)</v>
      </c>
      <c r="AB162" s="390" t="str">
        <f>$B:$B</f>
        <v>BPF</v>
      </c>
      <c r="AC162" s="391" t="str">
        <f>"20"&amp;RIGHT($10:$10,2)&amp;"-T"&amp;MID($10:$10,2,1)</f>
        <v>2017-T2</v>
      </c>
      <c r="AD162" s="390" t="str">
        <f>$A:$A</f>
        <v>Provisions Epargne logement (LCL)</v>
      </c>
      <c r="AE162" s="390" t="str">
        <f>$B:$B</f>
        <v>BPF</v>
      </c>
      <c r="AF162" s="391" t="str">
        <f>"20"&amp;RIGHT($10:$10,2)&amp;"-T"&amp;MID($10:$10,2,1)</f>
        <v>2017-T3</v>
      </c>
      <c r="AG162" s="390" t="str">
        <f>$A:$A</f>
        <v>Provisions Epargne logement (LCL)</v>
      </c>
      <c r="AH162" s="390" t="str">
        <f>$B:$B</f>
        <v>BPF</v>
      </c>
      <c r="AI162" s="391" t="str">
        <f>"20"&amp;RIGHT($10:$10,2)&amp;"-T"&amp;MID($10:$10,2,1)</f>
        <v>2017-T4</v>
      </c>
      <c r="AJ162" s="387"/>
      <c r="AK162" s="390" t="str">
        <f>$A:$A</f>
        <v>Provisions Epargne logement (LCL)</v>
      </c>
      <c r="AL162" s="390" t="str">
        <f>$B:$B</f>
        <v>BPF</v>
      </c>
      <c r="AM162" s="391" t="str">
        <f>"20"&amp;RIGHT($10:$10,2)&amp;"-T"&amp;MID($10:$10,2,1)</f>
        <v>2018-T1</v>
      </c>
      <c r="AN162" s="390" t="str">
        <f>$A:$A</f>
        <v>Provisions Epargne logement (LCL)</v>
      </c>
      <c r="AO162" s="390" t="str">
        <f>$B:$B</f>
        <v>BPF</v>
      </c>
      <c r="AP162" s="391" t="str">
        <f>"20"&amp;RIGHT($10:$10,2)&amp;"-T"&amp;MID($10:$10,2,1)</f>
        <v>2018-T2</v>
      </c>
      <c r="AQ162" s="390" t="str">
        <f>$A:$A</f>
        <v>Provisions Epargne logement (LCL)</v>
      </c>
      <c r="AR162" s="390" t="str">
        <f>$B:$B</f>
        <v>BPF</v>
      </c>
      <c r="AS162" s="391" t="str">
        <f>"20"&amp;RIGHT($10:$10,2)&amp;"-T"&amp;MID($10:$10,2,1)</f>
        <v>2018-T3</v>
      </c>
      <c r="AT162" s="390" t="str">
        <f>$A:$A</f>
        <v>Provisions Epargne logement (LCL)</v>
      </c>
      <c r="AU162" s="390" t="str">
        <f>$B:$B</f>
        <v>BPF</v>
      </c>
      <c r="AV162" s="391" t="str">
        <f>"20"&amp;RIGHT($10:$10,2)&amp;"-T"&amp;MID($10:$10,2,1)</f>
        <v>2018-T4</v>
      </c>
      <c r="AW162" s="387"/>
      <c r="AX162" s="390" t="str">
        <f>$A:$A</f>
        <v>Provisions Epargne logement (LCL)</v>
      </c>
      <c r="AY162" s="390" t="str">
        <f>$B:$B</f>
        <v>BPF</v>
      </c>
      <c r="AZ162" s="391" t="str">
        <f>"20"&amp;RIGHT($10:$10,2)&amp;"-T"&amp;MID($10:$10,2,1)</f>
        <v>2019-T1</v>
      </c>
      <c r="BA162" s="390" t="str">
        <f>$A:$A</f>
        <v>Provisions Epargne logement (LCL)</v>
      </c>
      <c r="BB162" s="390" t="str">
        <f>$B:$B</f>
        <v>BPF</v>
      </c>
      <c r="BC162" s="391" t="str">
        <f>"20"&amp;RIGHT($10:$10,2)&amp;"-T"&amp;MID($10:$10,2,1)</f>
        <v>2019-T2</v>
      </c>
      <c r="BD162" s="390" t="str">
        <f>$A:$A</f>
        <v>Provisions Epargne logement (LCL)</v>
      </c>
      <c r="BE162" s="390" t="str">
        <f>$B:$B</f>
        <v>BPF</v>
      </c>
      <c r="BF162" s="391" t="str">
        <f>"20"&amp;RIGHT($10:$10,2)&amp;"-T"&amp;MID($10:$10,2,1)</f>
        <v>2019-T3</v>
      </c>
      <c r="BG162" s="390" t="str">
        <f>$A:$A</f>
        <v>Provisions Epargne logement (LCL)</v>
      </c>
      <c r="BH162" s="390" t="str">
        <f>$B:$B</f>
        <v>BPF</v>
      </c>
      <c r="BI162" s="391" t="str">
        <f>"20"&amp;RIGHT($10:$10,2)&amp;"-T"&amp;MID($10:$10,2,1)</f>
        <v>2019-T4</v>
      </c>
      <c r="BJ162" s="387"/>
      <c r="BK162" s="390" t="str">
        <f>$A:$A</f>
        <v>Provisions Epargne logement (LCL)</v>
      </c>
      <c r="BL162" s="390" t="str">
        <f>$B:$B</f>
        <v>BPF</v>
      </c>
      <c r="BM162" s="391" t="str">
        <f>"20"&amp;RIGHT($10:$10,2)&amp;"-T"&amp;MID($10:$10,2,1)</f>
        <v>2020-T1</v>
      </c>
      <c r="BN162" s="390" t="str">
        <f>$A:$A</f>
        <v>Provisions Epargne logement (LCL)</v>
      </c>
      <c r="BO162" s="390" t="str">
        <f>$B:$B</f>
        <v>BPF</v>
      </c>
      <c r="BP162" s="391" t="str">
        <f>"20"&amp;RIGHT($10:$10,2)&amp;"-T"&amp;MID($10:$10,2,1)</f>
        <v>2020-T2</v>
      </c>
      <c r="BQ162" s="390" t="str">
        <f>$A:$A</f>
        <v>Provisions Epargne logement (LCL)</v>
      </c>
      <c r="BR162" s="390" t="str">
        <f>$B:$B</f>
        <v>BPF</v>
      </c>
      <c r="BS162" s="391" t="str">
        <f>"20"&amp;RIGHT($10:$10,2)&amp;"-T"&amp;MID($10:$10,2,1)</f>
        <v>2020-T3</v>
      </c>
      <c r="BT162" s="390" t="str">
        <f>$A:$A</f>
        <v>Provisions Epargne logement (LCL)</v>
      </c>
      <c r="BU162" s="390" t="str">
        <f>$B:$B</f>
        <v>BPF</v>
      </c>
      <c r="BV162" s="391" t="str">
        <f>"20"&amp;RIGHT($10:$10,2)&amp;"-T"&amp;MID($10:$10,2,1)</f>
        <v>2020-T4</v>
      </c>
      <c r="BW162" s="387">
        <f t="shared" si="29"/>
        <v>0</v>
      </c>
    </row>
    <row r="163" spans="1:75" ht="13" collapsed="1">
      <c r="A163" s="403" t="s">
        <v>541</v>
      </c>
      <c r="B163" s="403"/>
      <c r="C163" s="383"/>
      <c r="D163" s="384" t="s">
        <v>476</v>
      </c>
      <c r="E163" s="385" t="s">
        <v>506</v>
      </c>
      <c r="F163" s="386"/>
      <c r="G163" s="386"/>
      <c r="H163" s="386"/>
      <c r="I163" s="386"/>
      <c r="J163" s="387">
        <f>SUM(F163:I163)</f>
        <v>0</v>
      </c>
      <c r="K163" s="405"/>
      <c r="L163" s="405"/>
      <c r="M163" s="405">
        <v>0</v>
      </c>
      <c r="N163" s="393"/>
      <c r="O163" s="393"/>
      <c r="P163" s="393">
        <v>0</v>
      </c>
      <c r="Q163" s="393"/>
      <c r="R163" s="393"/>
      <c r="S163" s="393">
        <v>0</v>
      </c>
      <c r="T163" s="393"/>
      <c r="U163" s="393"/>
      <c r="V163" s="393">
        <v>5.9</v>
      </c>
      <c r="W163" s="387">
        <f>SUM(K163:V163)</f>
        <v>5.9</v>
      </c>
      <c r="X163" s="393"/>
      <c r="Y163" s="393"/>
      <c r="Z163" s="393">
        <v>0</v>
      </c>
      <c r="AA163" s="393"/>
      <c r="AB163" s="393"/>
      <c r="AC163" s="393">
        <v>-19.14368421052631</v>
      </c>
      <c r="AD163" s="393"/>
      <c r="AE163" s="393"/>
      <c r="AF163" s="393">
        <v>-2.6469784000000001</v>
      </c>
      <c r="AG163" s="393"/>
      <c r="AH163" s="393"/>
      <c r="AI163" s="393">
        <v>-0.80800000000000005</v>
      </c>
      <c r="AJ163" s="387">
        <f>SUM(X163:AI163)</f>
        <v>-22.598662610526311</v>
      </c>
      <c r="AK163" s="393"/>
      <c r="AL163" s="393"/>
      <c r="AM163" s="393">
        <v>0</v>
      </c>
      <c r="AN163" s="393"/>
      <c r="AO163" s="393"/>
      <c r="AP163" s="393">
        <v>0</v>
      </c>
      <c r="AQ163" s="393"/>
      <c r="AR163" s="393"/>
      <c r="AS163" s="393">
        <v>0.64728399999999997</v>
      </c>
      <c r="AT163" s="393"/>
      <c r="AU163" s="393"/>
      <c r="AV163" s="393">
        <v>-0.34326709999999999</v>
      </c>
      <c r="AW163" s="387">
        <f>SUM(AK163:AV163)</f>
        <v>0.30401689999999998</v>
      </c>
      <c r="AX163" s="393"/>
      <c r="AY163" s="393"/>
      <c r="AZ163" s="393">
        <v>2.8680190000000039</v>
      </c>
      <c r="BA163" s="393"/>
      <c r="BB163" s="393"/>
      <c r="BC163" s="393">
        <v>0.86798029999999993</v>
      </c>
      <c r="BD163" s="393"/>
      <c r="BE163" s="393"/>
      <c r="BF163" s="393">
        <v>2.8719999999999999</v>
      </c>
      <c r="BG163" s="393"/>
      <c r="BH163" s="393"/>
      <c r="BI163" s="393">
        <v>4.1544477000000004</v>
      </c>
      <c r="BJ163" s="387">
        <f>SUM(AX163:BI163)</f>
        <v>10.762447000000005</v>
      </c>
      <c r="BK163" s="393"/>
      <c r="BL163" s="393"/>
      <c r="BM163" s="393">
        <v>3.66</v>
      </c>
      <c r="BN163" s="393"/>
      <c r="BO163" s="393"/>
      <c r="BP163" s="393">
        <v>1.2114702959999999</v>
      </c>
      <c r="BQ163" s="393"/>
      <c r="BR163" s="393"/>
      <c r="BS163" s="393">
        <v>0</v>
      </c>
      <c r="BT163" s="393"/>
      <c r="BU163" s="393"/>
      <c r="BV163" s="393">
        <v>-0.48685800000000001</v>
      </c>
      <c r="BW163" s="387">
        <f t="shared" si="29"/>
        <v>4.3846122960000002</v>
      </c>
    </row>
    <row r="164" spans="1:75" ht="23" hidden="1" outlineLevel="1">
      <c r="A164" s="382" t="s">
        <v>465</v>
      </c>
      <c r="B164" s="382" t="s">
        <v>466</v>
      </c>
      <c r="C164" s="383"/>
      <c r="D164" s="384"/>
      <c r="E164" s="385"/>
      <c r="F164" s="386"/>
      <c r="G164" s="386"/>
      <c r="H164" s="386"/>
      <c r="I164" s="386"/>
      <c r="J164" s="387"/>
      <c r="K164" s="388" t="str">
        <f>$A:$A</f>
        <v>Nature de l'ajustement</v>
      </c>
      <c r="L164" s="388" t="str">
        <f>$B:$B</f>
        <v>Pôle</v>
      </c>
      <c r="M164" s="388" t="s">
        <v>515</v>
      </c>
      <c r="N164" s="388" t="str">
        <f>$A:$A</f>
        <v>Nature de l'ajustement</v>
      </c>
      <c r="O164" s="388" t="str">
        <f>$B:$B</f>
        <v>Pôle</v>
      </c>
      <c r="P164" s="388" t="s">
        <v>515</v>
      </c>
      <c r="Q164" s="388" t="str">
        <f>$A:$A</f>
        <v>Nature de l'ajustement</v>
      </c>
      <c r="R164" s="388" t="str">
        <f>$B:$B</f>
        <v>Pôle</v>
      </c>
      <c r="S164" s="388" t="s">
        <v>515</v>
      </c>
      <c r="T164" s="388" t="str">
        <f>$A:$A</f>
        <v>Nature de l'ajustement</v>
      </c>
      <c r="U164" s="388" t="str">
        <f>$B:$B</f>
        <v>Pôle</v>
      </c>
      <c r="V164" s="388" t="s">
        <v>515</v>
      </c>
      <c r="W164" s="387"/>
      <c r="X164" s="388" t="str">
        <f>$A:$A</f>
        <v>Nature de l'ajustement</v>
      </c>
      <c r="Y164" s="388" t="str">
        <f>$B:$B</f>
        <v>Pôle</v>
      </c>
      <c r="Z164" s="388" t="s">
        <v>515</v>
      </c>
      <c r="AA164" s="388" t="str">
        <f>$A:$A</f>
        <v>Nature de l'ajustement</v>
      </c>
      <c r="AB164" s="388" t="str">
        <f>$B:$B</f>
        <v>Pôle</v>
      </c>
      <c r="AC164" s="388" t="s">
        <v>515</v>
      </c>
      <c r="AD164" s="388" t="str">
        <f>$A:$A</f>
        <v>Nature de l'ajustement</v>
      </c>
      <c r="AE164" s="388" t="str">
        <f>$B:$B</f>
        <v>Pôle</v>
      </c>
      <c r="AF164" s="388" t="s">
        <v>515</v>
      </c>
      <c r="AG164" s="388" t="str">
        <f>$A:$A</f>
        <v>Nature de l'ajustement</v>
      </c>
      <c r="AH164" s="388" t="str">
        <f>$B:$B</f>
        <v>Pôle</v>
      </c>
      <c r="AI164" s="388" t="s">
        <v>515</v>
      </c>
      <c r="AJ164" s="387"/>
      <c r="AK164" s="388" t="str">
        <f>$A:$A</f>
        <v>Nature de l'ajustement</v>
      </c>
      <c r="AL164" s="388" t="str">
        <f>$B:$B</f>
        <v>Pôle</v>
      </c>
      <c r="AM164" s="388" t="s">
        <v>515</v>
      </c>
      <c r="AN164" s="388" t="str">
        <f>$A:$A</f>
        <v>Nature de l'ajustement</v>
      </c>
      <c r="AO164" s="388" t="str">
        <f>$B:$B</f>
        <v>Pôle</v>
      </c>
      <c r="AP164" s="388" t="s">
        <v>515</v>
      </c>
      <c r="AQ164" s="388" t="str">
        <f>$A:$A</f>
        <v>Nature de l'ajustement</v>
      </c>
      <c r="AR164" s="388" t="str">
        <f>$B:$B</f>
        <v>Pôle</v>
      </c>
      <c r="AS164" s="388" t="s">
        <v>515</v>
      </c>
      <c r="AT164" s="388" t="str">
        <f>$A:$A</f>
        <v>Nature de l'ajustement</v>
      </c>
      <c r="AU164" s="388" t="str">
        <f>$B:$B</f>
        <v>Pôle</v>
      </c>
      <c r="AV164" s="388" t="s">
        <v>515</v>
      </c>
      <c r="AW164" s="387"/>
      <c r="AX164" s="388" t="str">
        <f>$A:$A</f>
        <v>Nature de l'ajustement</v>
      </c>
      <c r="AY164" s="388" t="str">
        <f>$B:$B</f>
        <v>Pôle</v>
      </c>
      <c r="AZ164" s="388" t="s">
        <v>515</v>
      </c>
      <c r="BA164" s="388" t="str">
        <f>$A:$A</f>
        <v>Nature de l'ajustement</v>
      </c>
      <c r="BB164" s="388" t="str">
        <f>$B:$B</f>
        <v>Pôle</v>
      </c>
      <c r="BC164" s="388" t="s">
        <v>515</v>
      </c>
      <c r="BD164" s="388" t="str">
        <f>$A:$A</f>
        <v>Nature de l'ajustement</v>
      </c>
      <c r="BE164" s="388" t="str">
        <f>$B:$B</f>
        <v>Pôle</v>
      </c>
      <c r="BF164" s="388" t="s">
        <v>515</v>
      </c>
      <c r="BG164" s="388" t="str">
        <f>$A:$A</f>
        <v>Nature de l'ajustement</v>
      </c>
      <c r="BH164" s="388" t="str">
        <f>$B:$B</f>
        <v>Pôle</v>
      </c>
      <c r="BI164" s="388" t="s">
        <v>515</v>
      </c>
      <c r="BJ164" s="387"/>
      <c r="BK164" s="388" t="str">
        <f>$A:$A</f>
        <v>Nature de l'ajustement</v>
      </c>
      <c r="BL164" s="388" t="str">
        <f>$B:$B</f>
        <v>Pôle</v>
      </c>
      <c r="BM164" s="388" t="s">
        <v>515</v>
      </c>
      <c r="BN164" s="388" t="str">
        <f>$A:$A</f>
        <v>Nature de l'ajustement</v>
      </c>
      <c r="BO164" s="388" t="str">
        <f>$B:$B</f>
        <v>Pôle</v>
      </c>
      <c r="BP164" s="388" t="s">
        <v>515</v>
      </c>
      <c r="BQ164" s="388" t="str">
        <f>$A:$A</f>
        <v>Nature de l'ajustement</v>
      </c>
      <c r="BR164" s="388" t="str">
        <f>$B:$B</f>
        <v>Pôle</v>
      </c>
      <c r="BS164" s="388" t="s">
        <v>515</v>
      </c>
      <c r="BT164" s="388" t="str">
        <f>$A:$A</f>
        <v>Nature de l'ajustement</v>
      </c>
      <c r="BU164" s="388" t="str">
        <f>$B:$B</f>
        <v>Pôle</v>
      </c>
      <c r="BV164" s="388" t="s">
        <v>515</v>
      </c>
      <c r="BW164" s="387">
        <f t="shared" si="29"/>
        <v>0</v>
      </c>
    </row>
    <row r="165" spans="1:75" ht="13" hidden="1" outlineLevel="1">
      <c r="A165" s="389" t="s">
        <v>519</v>
      </c>
      <c r="B165" s="389" t="s">
        <v>468</v>
      </c>
      <c r="C165" s="383"/>
      <c r="D165" s="384"/>
      <c r="E165" s="385"/>
      <c r="F165" s="386"/>
      <c r="G165" s="386"/>
      <c r="H165" s="386"/>
      <c r="I165" s="386"/>
      <c r="J165" s="387"/>
      <c r="K165" s="390" t="str">
        <f>$A:$A</f>
        <v>Provisions Epargne logement (AHM)</v>
      </c>
      <c r="L165" s="390" t="str">
        <f>$B:$B</f>
        <v>AHM</v>
      </c>
      <c r="M165" s="391" t="str">
        <f>"20"&amp;RIGHT($10:$10,2)&amp;"-T"&amp;MID($10:$10,2,1)</f>
        <v>2016-T1</v>
      </c>
      <c r="N165" s="390" t="str">
        <f>$A:$A</f>
        <v>Provisions Epargne logement (AHM)</v>
      </c>
      <c r="O165" s="390" t="str">
        <f>$B:$B</f>
        <v>AHM</v>
      </c>
      <c r="P165" s="391" t="str">
        <f>"20"&amp;RIGHT($10:$10,2)&amp;"-T"&amp;MID($10:$10,2,1)</f>
        <v>2016-T2</v>
      </c>
      <c r="Q165" s="390" t="str">
        <f>$A:$A</f>
        <v>Provisions Epargne logement (AHM)</v>
      </c>
      <c r="R165" s="390" t="str">
        <f>$B:$B</f>
        <v>AHM</v>
      </c>
      <c r="S165" s="391" t="str">
        <f>"20"&amp;RIGHT($10:$10,2)&amp;"-T"&amp;MID($10:$10,2,1)</f>
        <v>2016-T3</v>
      </c>
      <c r="T165" s="390" t="str">
        <f>$A:$A</f>
        <v>Provisions Epargne logement (AHM)</v>
      </c>
      <c r="U165" s="390" t="str">
        <f>$B:$B</f>
        <v>AHM</v>
      </c>
      <c r="V165" s="391" t="str">
        <f>"20"&amp;RIGHT($10:$10,2)&amp;"-T"&amp;MID($10:$10,2,1)</f>
        <v>2016-T4</v>
      </c>
      <c r="W165" s="387"/>
      <c r="X165" s="390" t="str">
        <f>$A:$A</f>
        <v>Provisions Epargne logement (AHM)</v>
      </c>
      <c r="Y165" s="390" t="str">
        <f>$B:$B</f>
        <v>AHM</v>
      </c>
      <c r="Z165" s="391" t="str">
        <f>"20"&amp;RIGHT($10:$10,2)&amp;"-T"&amp;MID($10:$10,2,1)</f>
        <v>2017-T1</v>
      </c>
      <c r="AA165" s="390" t="str">
        <f>$A:$A</f>
        <v>Provisions Epargne logement (AHM)</v>
      </c>
      <c r="AB165" s="390" t="str">
        <f>$B:$B</f>
        <v>AHM</v>
      </c>
      <c r="AC165" s="391" t="str">
        <f>"20"&amp;RIGHT($10:$10,2)&amp;"-T"&amp;MID($10:$10,2,1)</f>
        <v>2017-T2</v>
      </c>
      <c r="AD165" s="390" t="str">
        <f>$A:$A</f>
        <v>Provisions Epargne logement (AHM)</v>
      </c>
      <c r="AE165" s="390" t="str">
        <f>$B:$B</f>
        <v>AHM</v>
      </c>
      <c r="AF165" s="391" t="str">
        <f>"20"&amp;RIGHT($10:$10,2)&amp;"-T"&amp;MID($10:$10,2,1)</f>
        <v>2017-T3</v>
      </c>
      <c r="AG165" s="390" t="str">
        <f>$A:$A</f>
        <v>Provisions Epargne logement (AHM)</v>
      </c>
      <c r="AH165" s="390" t="str">
        <f>$B:$B</f>
        <v>AHM</v>
      </c>
      <c r="AI165" s="391" t="str">
        <f>"20"&amp;RIGHT($10:$10,2)&amp;"-T"&amp;MID($10:$10,2,1)</f>
        <v>2017-T4</v>
      </c>
      <c r="AJ165" s="387"/>
      <c r="AK165" s="390" t="str">
        <f>$A:$A</f>
        <v>Provisions Epargne logement (AHM)</v>
      </c>
      <c r="AL165" s="390" t="str">
        <f>$B:$B</f>
        <v>AHM</v>
      </c>
      <c r="AM165" s="391" t="str">
        <f>"20"&amp;RIGHT($10:$10,2)&amp;"-T"&amp;MID($10:$10,2,1)</f>
        <v>2018-T1</v>
      </c>
      <c r="AN165" s="390" t="str">
        <f>$A:$A</f>
        <v>Provisions Epargne logement (AHM)</v>
      </c>
      <c r="AO165" s="390" t="str">
        <f>$B:$B</f>
        <v>AHM</v>
      </c>
      <c r="AP165" s="391" t="str">
        <f>"20"&amp;RIGHT($10:$10,2)&amp;"-T"&amp;MID($10:$10,2,1)</f>
        <v>2018-T2</v>
      </c>
      <c r="AQ165" s="390" t="str">
        <f>$A:$A</f>
        <v>Provisions Epargne logement (AHM)</v>
      </c>
      <c r="AR165" s="390" t="str">
        <f>$B:$B</f>
        <v>AHM</v>
      </c>
      <c r="AS165" s="391" t="str">
        <f>"20"&amp;RIGHT($10:$10,2)&amp;"-T"&amp;MID($10:$10,2,1)</f>
        <v>2018-T3</v>
      </c>
      <c r="AT165" s="390" t="str">
        <f>$A:$A</f>
        <v>Provisions Epargne logement (AHM)</v>
      </c>
      <c r="AU165" s="390" t="str">
        <f>$B:$B</f>
        <v>AHM</v>
      </c>
      <c r="AV165" s="391" t="str">
        <f>"20"&amp;RIGHT($10:$10,2)&amp;"-T"&amp;MID($10:$10,2,1)</f>
        <v>2018-T4</v>
      </c>
      <c r="AW165" s="387"/>
      <c r="AX165" s="390" t="str">
        <f>$A:$A</f>
        <v>Provisions Epargne logement (AHM)</v>
      </c>
      <c r="AY165" s="390" t="str">
        <f>$B:$B</f>
        <v>AHM</v>
      </c>
      <c r="AZ165" s="391" t="str">
        <f>"20"&amp;RIGHT($10:$10,2)&amp;"-T"&amp;MID($10:$10,2,1)</f>
        <v>2019-T1</v>
      </c>
      <c r="BA165" s="390" t="str">
        <f>$A:$A</f>
        <v>Provisions Epargne logement (AHM)</v>
      </c>
      <c r="BB165" s="390" t="str">
        <f>$B:$B</f>
        <v>AHM</v>
      </c>
      <c r="BC165" s="391" t="str">
        <f>"20"&amp;RIGHT($10:$10,2)&amp;"-T"&amp;MID($10:$10,2,1)</f>
        <v>2019-T2</v>
      </c>
      <c r="BD165" s="390" t="str">
        <f>$A:$A</f>
        <v>Provisions Epargne logement (AHM)</v>
      </c>
      <c r="BE165" s="390" t="str">
        <f>$B:$B</f>
        <v>AHM</v>
      </c>
      <c r="BF165" s="391" t="str">
        <f>"20"&amp;RIGHT($10:$10,2)&amp;"-T"&amp;MID($10:$10,2,1)</f>
        <v>2019-T3</v>
      </c>
      <c r="BG165" s="390" t="str">
        <f>$A:$A</f>
        <v>Provisions Epargne logement (AHM)</v>
      </c>
      <c r="BH165" s="390" t="str">
        <f>$B:$B</f>
        <v>AHM</v>
      </c>
      <c r="BI165" s="391" t="str">
        <f>"20"&amp;RIGHT($10:$10,2)&amp;"-T"&amp;MID($10:$10,2,1)</f>
        <v>2019-T4</v>
      </c>
      <c r="BJ165" s="387"/>
      <c r="BK165" s="390" t="str">
        <f>$A:$A</f>
        <v>Provisions Epargne logement (AHM)</v>
      </c>
      <c r="BL165" s="390" t="str">
        <f>$B:$B</f>
        <v>AHM</v>
      </c>
      <c r="BM165" s="391" t="str">
        <f>"20"&amp;RIGHT($10:$10,2)&amp;"-T"&amp;MID($10:$10,2,1)</f>
        <v>2020-T1</v>
      </c>
      <c r="BN165" s="390" t="str">
        <f>$A:$A</f>
        <v>Provisions Epargne logement (AHM)</v>
      </c>
      <c r="BO165" s="390" t="str">
        <f>$B:$B</f>
        <v>AHM</v>
      </c>
      <c r="BP165" s="391" t="str">
        <f>"20"&amp;RIGHT($10:$10,2)&amp;"-T"&amp;MID($10:$10,2,1)</f>
        <v>2020-T2</v>
      </c>
      <c r="BQ165" s="390" t="str">
        <f>$A:$A</f>
        <v>Provisions Epargne logement (AHM)</v>
      </c>
      <c r="BR165" s="390" t="str">
        <f>$B:$B</f>
        <v>AHM</v>
      </c>
      <c r="BS165" s="391" t="str">
        <f>"20"&amp;RIGHT($10:$10,2)&amp;"-T"&amp;MID($10:$10,2,1)</f>
        <v>2020-T3</v>
      </c>
      <c r="BT165" s="390" t="str">
        <f>$A:$A</f>
        <v>Provisions Epargne logement (AHM)</v>
      </c>
      <c r="BU165" s="390" t="str">
        <f>$B:$B</f>
        <v>AHM</v>
      </c>
      <c r="BV165" s="391" t="str">
        <f>"20"&amp;RIGHT($10:$10,2)&amp;"-T"&amp;MID($10:$10,2,1)</f>
        <v>2020-T4</v>
      </c>
      <c r="BW165" s="387">
        <f t="shared" si="29"/>
        <v>0</v>
      </c>
    </row>
    <row r="166" spans="1:75" ht="13" collapsed="1">
      <c r="A166" s="403" t="s">
        <v>541</v>
      </c>
      <c r="B166" s="403"/>
      <c r="C166" s="383"/>
      <c r="D166" s="384" t="s">
        <v>476</v>
      </c>
      <c r="E166" s="385" t="s">
        <v>504</v>
      </c>
      <c r="F166" s="386"/>
      <c r="G166" s="386"/>
      <c r="H166" s="386"/>
      <c r="I166" s="386"/>
      <c r="J166" s="387">
        <f>SUM(F166:I166)</f>
        <v>0</v>
      </c>
      <c r="K166" s="405"/>
      <c r="L166" s="405"/>
      <c r="M166" s="405">
        <v>0</v>
      </c>
      <c r="N166" s="393"/>
      <c r="O166" s="393"/>
      <c r="P166" s="393">
        <v>0</v>
      </c>
      <c r="Q166" s="393"/>
      <c r="R166" s="393"/>
      <c r="S166" s="393">
        <v>0</v>
      </c>
      <c r="T166" s="393"/>
      <c r="U166" s="393"/>
      <c r="V166" s="393">
        <v>22.813318000000002</v>
      </c>
      <c r="W166" s="387">
        <f>SUM(K166:V166)</f>
        <v>22.813318000000002</v>
      </c>
      <c r="X166" s="393"/>
      <c r="Y166" s="393"/>
      <c r="Z166" s="393">
        <v>-0.68859999999999999</v>
      </c>
      <c r="AA166" s="393"/>
      <c r="AB166" s="393"/>
      <c r="AC166" s="393">
        <v>-41.316000000000003</v>
      </c>
      <c r="AD166" s="393"/>
      <c r="AE166" s="393"/>
      <c r="AF166" s="393">
        <v>-10.9449527</v>
      </c>
      <c r="AG166" s="393"/>
      <c r="AH166" s="393"/>
      <c r="AI166" s="393">
        <v>-0.88200000000000001</v>
      </c>
      <c r="AJ166" s="387">
        <f>SUM(X166:AI166)</f>
        <v>-53.831552700000003</v>
      </c>
      <c r="AK166" s="393"/>
      <c r="AL166" s="393"/>
      <c r="AM166" s="393">
        <v>0</v>
      </c>
      <c r="AN166" s="393"/>
      <c r="AO166" s="393"/>
      <c r="AP166" s="393">
        <v>0</v>
      </c>
      <c r="AQ166" s="393"/>
      <c r="AR166" s="393"/>
      <c r="AS166" s="393">
        <v>3.2350428000000004</v>
      </c>
      <c r="AT166" s="393"/>
      <c r="AU166" s="393"/>
      <c r="AV166" s="393">
        <v>-2.1336271</v>
      </c>
      <c r="AW166" s="387">
        <f>SUM(AK166:AV166)</f>
        <v>1.1014157000000004</v>
      </c>
      <c r="AX166" s="393"/>
      <c r="AY166" s="393"/>
      <c r="AZ166" s="393">
        <v>4.3285396</v>
      </c>
      <c r="BA166" s="393"/>
      <c r="BB166" s="393"/>
      <c r="BC166" s="393">
        <v>5.1665657999999999</v>
      </c>
      <c r="BD166" s="393"/>
      <c r="BE166" s="393"/>
      <c r="BF166" s="393">
        <v>10.454000000000001</v>
      </c>
      <c r="BG166" s="393"/>
      <c r="BH166" s="393"/>
      <c r="BI166" s="393">
        <v>11.02</v>
      </c>
      <c r="BJ166" s="387">
        <f>SUM(AX166:BI166)</f>
        <v>30.9691054</v>
      </c>
      <c r="BK166" s="393"/>
      <c r="BL166" s="393"/>
      <c r="BM166" s="393">
        <v>9.3674967886000005</v>
      </c>
      <c r="BN166" s="393"/>
      <c r="BO166" s="393"/>
      <c r="BP166" s="393">
        <v>5.2664200165999997</v>
      </c>
      <c r="BQ166" s="393"/>
      <c r="BR166" s="393"/>
      <c r="BS166" s="393">
        <v>1.2879439773999992</v>
      </c>
      <c r="BT166" s="393"/>
      <c r="BU166" s="393"/>
      <c r="BV166" s="393">
        <v>4.6408151778000004</v>
      </c>
      <c r="BW166" s="387">
        <f t="shared" si="29"/>
        <v>20.5626759604</v>
      </c>
    </row>
    <row r="167" spans="1:75" ht="13" hidden="1" outlineLevel="1">
      <c r="A167" s="402" t="s">
        <v>465</v>
      </c>
      <c r="B167" s="382" t="s">
        <v>466</v>
      </c>
      <c r="C167" s="383"/>
      <c r="D167" s="384"/>
      <c r="E167" s="385"/>
      <c r="F167" s="386"/>
      <c r="G167" s="386"/>
      <c r="H167" s="386"/>
      <c r="I167" s="386"/>
      <c r="J167" s="387"/>
      <c r="K167" s="388" t="str">
        <f>$A:$A</f>
        <v>Nature de l'ajustement</v>
      </c>
      <c r="L167" s="388" t="str">
        <f>$B:$B</f>
        <v>Pôle</v>
      </c>
      <c r="M167" s="388" t="s">
        <v>515</v>
      </c>
      <c r="N167" s="388" t="str">
        <f>$A:$A</f>
        <v>Nature de l'ajustement</v>
      </c>
      <c r="O167" s="388" t="str">
        <f>$B:$B</f>
        <v>Pôle</v>
      </c>
      <c r="P167" s="388" t="s">
        <v>515</v>
      </c>
      <c r="Q167" s="388" t="str">
        <f>$A:$A</f>
        <v>Nature de l'ajustement</v>
      </c>
      <c r="R167" s="388" t="str">
        <f>$B:$B</f>
        <v>Pôle</v>
      </c>
      <c r="S167" s="388" t="s">
        <v>515</v>
      </c>
      <c r="T167" s="388" t="str">
        <f>$A:$A</f>
        <v>Nature de l'ajustement</v>
      </c>
      <c r="U167" s="388" t="str">
        <f>$B:$B</f>
        <v>Pôle</v>
      </c>
      <c r="V167" s="388" t="s">
        <v>515</v>
      </c>
      <c r="W167" s="387"/>
      <c r="X167" s="388" t="str">
        <f>$A:$A</f>
        <v>Nature de l'ajustement</v>
      </c>
      <c r="Y167" s="388" t="str">
        <f>$B:$B</f>
        <v>Pôle</v>
      </c>
      <c r="Z167" s="388" t="s">
        <v>515</v>
      </c>
      <c r="AA167" s="388" t="str">
        <f>$A:$A</f>
        <v>Nature de l'ajustement</v>
      </c>
      <c r="AB167" s="388" t="str">
        <f>$B:$B</f>
        <v>Pôle</v>
      </c>
      <c r="AC167" s="388" t="s">
        <v>515</v>
      </c>
      <c r="AD167" s="388" t="str">
        <f>$A:$A</f>
        <v>Nature de l'ajustement</v>
      </c>
      <c r="AE167" s="388" t="str">
        <f>$B:$B</f>
        <v>Pôle</v>
      </c>
      <c r="AF167" s="388" t="s">
        <v>515</v>
      </c>
      <c r="AG167" s="388" t="str">
        <f>$A:$A</f>
        <v>Nature de l'ajustement</v>
      </c>
      <c r="AH167" s="388" t="str">
        <f>$B:$B</f>
        <v>Pôle</v>
      </c>
      <c r="AI167" s="388" t="s">
        <v>515</v>
      </c>
      <c r="AJ167" s="387"/>
      <c r="AK167" s="388" t="str">
        <f>$A:$A</f>
        <v>Nature de l'ajustement</v>
      </c>
      <c r="AL167" s="388" t="str">
        <f>$B:$B</f>
        <v>Pôle</v>
      </c>
      <c r="AM167" s="388" t="s">
        <v>515</v>
      </c>
      <c r="AN167" s="388" t="str">
        <f>$A:$A</f>
        <v>Nature de l'ajustement</v>
      </c>
      <c r="AO167" s="388" t="str">
        <f>$B:$B</f>
        <v>Pôle</v>
      </c>
      <c r="AP167" s="388" t="s">
        <v>515</v>
      </c>
      <c r="AQ167" s="388" t="str">
        <f>$A:$A</f>
        <v>Nature de l'ajustement</v>
      </c>
      <c r="AR167" s="388" t="str">
        <f>$B:$B</f>
        <v>Pôle</v>
      </c>
      <c r="AS167" s="388" t="s">
        <v>515</v>
      </c>
      <c r="AT167" s="388" t="str">
        <f>$A:$A</f>
        <v>Nature de l'ajustement</v>
      </c>
      <c r="AU167" s="388" t="str">
        <f>$B:$B</f>
        <v>Pôle</v>
      </c>
      <c r="AV167" s="388" t="s">
        <v>515</v>
      </c>
      <c r="AW167" s="387"/>
      <c r="AX167" s="388" t="str">
        <f>$A:$A</f>
        <v>Nature de l'ajustement</v>
      </c>
      <c r="AY167" s="388" t="str">
        <f>$B:$B</f>
        <v>Pôle</v>
      </c>
      <c r="AZ167" s="388" t="s">
        <v>515</v>
      </c>
      <c r="BA167" s="388" t="str">
        <f>$A:$A</f>
        <v>Nature de l'ajustement</v>
      </c>
      <c r="BB167" s="388" t="str">
        <f>$B:$B</f>
        <v>Pôle</v>
      </c>
      <c r="BC167" s="388" t="s">
        <v>515</v>
      </c>
      <c r="BD167" s="388" t="str">
        <f>$A:$A</f>
        <v>Nature de l'ajustement</v>
      </c>
      <c r="BE167" s="388" t="str">
        <f>$B:$B</f>
        <v>Pôle</v>
      </c>
      <c r="BF167" s="388" t="s">
        <v>515</v>
      </c>
      <c r="BG167" s="388" t="str">
        <f>$A:$A</f>
        <v>Nature de l'ajustement</v>
      </c>
      <c r="BH167" s="388" t="str">
        <f>$B:$B</f>
        <v>Pôle</v>
      </c>
      <c r="BI167" s="388" t="s">
        <v>515</v>
      </c>
      <c r="BJ167" s="387"/>
      <c r="BK167" s="388" t="str">
        <f>$A:$A</f>
        <v>Nature de l'ajustement</v>
      </c>
      <c r="BL167" s="388" t="str">
        <f>$B:$B</f>
        <v>Pôle</v>
      </c>
      <c r="BM167" s="388" t="s">
        <v>515</v>
      </c>
      <c r="BN167" s="388" t="str">
        <f>$A:$A</f>
        <v>Nature de l'ajustement</v>
      </c>
      <c r="BO167" s="388" t="str">
        <f>$B:$B</f>
        <v>Pôle</v>
      </c>
      <c r="BP167" s="388" t="s">
        <v>515</v>
      </c>
      <c r="BQ167" s="388" t="str">
        <f>$A:$A</f>
        <v>Nature de l'ajustement</v>
      </c>
      <c r="BR167" s="388" t="str">
        <f>$B:$B</f>
        <v>Pôle</v>
      </c>
      <c r="BS167" s="388" t="s">
        <v>515</v>
      </c>
      <c r="BT167" s="388" t="str">
        <f>$A:$A</f>
        <v>Nature de l'ajustement</v>
      </c>
      <c r="BU167" s="388" t="str">
        <f>$B:$B</f>
        <v>Pôle</v>
      </c>
      <c r="BV167" s="388" t="s">
        <v>515</v>
      </c>
      <c r="BW167" s="387">
        <f t="shared" si="29"/>
        <v>0</v>
      </c>
    </row>
    <row r="168" spans="1:75" ht="13" hidden="1" outlineLevel="1">
      <c r="A168" s="394" t="s">
        <v>520</v>
      </c>
      <c r="B168" s="389" t="s">
        <v>512</v>
      </c>
      <c r="C168" s="383"/>
      <c r="D168" s="384"/>
      <c r="E168" s="385"/>
      <c r="F168" s="386"/>
      <c r="G168" s="386"/>
      <c r="H168" s="386"/>
      <c r="I168" s="386"/>
      <c r="J168" s="387"/>
      <c r="K168" s="390" t="str">
        <f>$A:$A</f>
        <v>Amende Echange Images Chèques</v>
      </c>
      <c r="L168" s="390" t="str">
        <f>$B:$B</f>
        <v>BPF</v>
      </c>
      <c r="M168" s="391" t="str">
        <f>"20"&amp;RIGHT($10:$10,2)&amp;"-T"&amp;MID($10:$10,2,1)</f>
        <v>2016-T1</v>
      </c>
      <c r="N168" s="390" t="str">
        <f>$A:$A</f>
        <v>Amende Echange Images Chèques</v>
      </c>
      <c r="O168" s="390" t="str">
        <f>$B:$B</f>
        <v>BPF</v>
      </c>
      <c r="P168" s="391" t="str">
        <f>"20"&amp;RIGHT($10:$10,2)&amp;"-T"&amp;MID($10:$10,2,1)</f>
        <v>2016-T2</v>
      </c>
      <c r="Q168" s="390" t="str">
        <f>$A:$A</f>
        <v>Amende Echange Images Chèques</v>
      </c>
      <c r="R168" s="390" t="str">
        <f>$B:$B</f>
        <v>BPF</v>
      </c>
      <c r="S168" s="391" t="str">
        <f>"20"&amp;RIGHT($10:$10,2)&amp;"-T"&amp;MID($10:$10,2,1)</f>
        <v>2016-T3</v>
      </c>
      <c r="T168" s="390" t="str">
        <f>$A:$A</f>
        <v>Amende Echange Images Chèques</v>
      </c>
      <c r="U168" s="390" t="str">
        <f>$B:$B</f>
        <v>BPF</v>
      </c>
      <c r="V168" s="391" t="str">
        <f>"20"&amp;RIGHT($10:$10,2)&amp;"-T"&amp;MID($10:$10,2,1)</f>
        <v>2016-T4</v>
      </c>
      <c r="W168" s="387"/>
      <c r="X168" s="390" t="str">
        <f>$A:$A</f>
        <v>Amende Echange Images Chèques</v>
      </c>
      <c r="Y168" s="390" t="str">
        <f>$B:$B</f>
        <v>BPF</v>
      </c>
      <c r="Z168" s="391" t="str">
        <f>"20"&amp;RIGHT($10:$10,2)&amp;"-T"&amp;MID($10:$10,2,1)</f>
        <v>2017-T1</v>
      </c>
      <c r="AA168" s="390" t="str">
        <f>$A:$A</f>
        <v>Amende Echange Images Chèques</v>
      </c>
      <c r="AB168" s="390" t="str">
        <f>$B:$B</f>
        <v>BPF</v>
      </c>
      <c r="AC168" s="391" t="str">
        <f>"20"&amp;RIGHT($10:$10,2)&amp;"-T"&amp;MID($10:$10,2,1)</f>
        <v>2017-T2</v>
      </c>
      <c r="AD168" s="390" t="str">
        <f>$A:$A</f>
        <v>Amende Echange Images Chèques</v>
      </c>
      <c r="AE168" s="390" t="str">
        <f>$B:$B</f>
        <v>BPF</v>
      </c>
      <c r="AF168" s="391" t="str">
        <f>"20"&amp;RIGHT($10:$10,2)&amp;"-T"&amp;MID($10:$10,2,1)</f>
        <v>2017-T3</v>
      </c>
      <c r="AG168" s="390" t="str">
        <f>$A:$A</f>
        <v>Amende Echange Images Chèques</v>
      </c>
      <c r="AH168" s="390" t="str">
        <f>$B:$B</f>
        <v>BPF</v>
      </c>
      <c r="AI168" s="391" t="str">
        <f>"20"&amp;RIGHT($10:$10,2)&amp;"-T"&amp;MID($10:$10,2,1)</f>
        <v>2017-T4</v>
      </c>
      <c r="AJ168" s="387"/>
      <c r="AK168" s="390" t="str">
        <f>$A:$A</f>
        <v>Amende Echange Images Chèques</v>
      </c>
      <c r="AL168" s="390" t="str">
        <f>$B:$B</f>
        <v>BPF</v>
      </c>
      <c r="AM168" s="391" t="str">
        <f>"20"&amp;RIGHT($10:$10,2)&amp;"-T"&amp;MID($10:$10,2,1)</f>
        <v>2018-T1</v>
      </c>
      <c r="AN168" s="390" t="str">
        <f>$A:$A</f>
        <v>Amende Echange Images Chèques</v>
      </c>
      <c r="AO168" s="390" t="str">
        <f>$B:$B</f>
        <v>BPF</v>
      </c>
      <c r="AP168" s="391" t="str">
        <f>"20"&amp;RIGHT($10:$10,2)&amp;"-T"&amp;MID($10:$10,2,1)</f>
        <v>2018-T2</v>
      </c>
      <c r="AQ168" s="390" t="str">
        <f>$A:$A</f>
        <v>Amende Echange Images Chèques</v>
      </c>
      <c r="AR168" s="390" t="str">
        <f>$B:$B</f>
        <v>BPF</v>
      </c>
      <c r="AS168" s="391" t="str">
        <f>"20"&amp;RIGHT($10:$10,2)&amp;"-T"&amp;MID($10:$10,2,1)</f>
        <v>2018-T3</v>
      </c>
      <c r="AT168" s="390" t="str">
        <f>$A:$A</f>
        <v>Amende Echange Images Chèques</v>
      </c>
      <c r="AU168" s="390" t="str">
        <f>$B:$B</f>
        <v>BPF</v>
      </c>
      <c r="AV168" s="391" t="str">
        <f>"20"&amp;RIGHT($10:$10,2)&amp;"-T"&amp;MID($10:$10,2,1)</f>
        <v>2018-T4</v>
      </c>
      <c r="AW168" s="387"/>
      <c r="AX168" s="390" t="str">
        <f>$A:$A</f>
        <v>Amende Echange Images Chèques</v>
      </c>
      <c r="AY168" s="390" t="str">
        <f>$B:$B</f>
        <v>BPF</v>
      </c>
      <c r="AZ168" s="391" t="str">
        <f>"20"&amp;RIGHT($10:$10,2)&amp;"-T"&amp;MID($10:$10,2,1)</f>
        <v>2019-T1</v>
      </c>
      <c r="BA168" s="390" t="str">
        <f>$A:$A</f>
        <v>Amende Echange Images Chèques</v>
      </c>
      <c r="BB168" s="390" t="str">
        <f>$B:$B</f>
        <v>BPF</v>
      </c>
      <c r="BC168" s="391" t="str">
        <f>"20"&amp;RIGHT($10:$10,2)&amp;"-T"&amp;MID($10:$10,2,1)</f>
        <v>2019-T2</v>
      </c>
      <c r="BD168" s="390" t="str">
        <f>$A:$A</f>
        <v>Amende Echange Images Chèques</v>
      </c>
      <c r="BE168" s="390" t="str">
        <f>$B:$B</f>
        <v>BPF</v>
      </c>
      <c r="BF168" s="391" t="str">
        <f>"20"&amp;RIGHT($10:$10,2)&amp;"-T"&amp;MID($10:$10,2,1)</f>
        <v>2019-T3</v>
      </c>
      <c r="BG168" s="390" t="str">
        <f>$A:$A</f>
        <v>Amende Echange Images Chèques</v>
      </c>
      <c r="BH168" s="390" t="str">
        <f>$B:$B</f>
        <v>BPF</v>
      </c>
      <c r="BI168" s="391" t="str">
        <f>"20"&amp;RIGHT($10:$10,2)&amp;"-T"&amp;MID($10:$10,2,1)</f>
        <v>2019-T4</v>
      </c>
      <c r="BJ168" s="387"/>
      <c r="BK168" s="390" t="str">
        <f>$A:$A</f>
        <v>Amende Echange Images Chèques</v>
      </c>
      <c r="BL168" s="390" t="str">
        <f>$B:$B</f>
        <v>BPF</v>
      </c>
      <c r="BM168" s="391" t="str">
        <f>"20"&amp;RIGHT($10:$10,2)&amp;"-T"&amp;MID($10:$10,2,1)</f>
        <v>2020-T1</v>
      </c>
      <c r="BN168" s="390" t="str">
        <f>$A:$A</f>
        <v>Amende Echange Images Chèques</v>
      </c>
      <c r="BO168" s="390" t="str">
        <f>$B:$B</f>
        <v>BPF</v>
      </c>
      <c r="BP168" s="391" t="str">
        <f>"20"&amp;RIGHT($10:$10,2)&amp;"-T"&amp;MID($10:$10,2,1)</f>
        <v>2020-T2</v>
      </c>
      <c r="BQ168" s="390" t="str">
        <f>$A:$A</f>
        <v>Amende Echange Images Chèques</v>
      </c>
      <c r="BR168" s="390" t="str">
        <f>$B:$B</f>
        <v>BPF</v>
      </c>
      <c r="BS168" s="391" t="str">
        <f>"20"&amp;RIGHT($10:$10,2)&amp;"-T"&amp;MID($10:$10,2,1)</f>
        <v>2020-T3</v>
      </c>
      <c r="BT168" s="390" t="str">
        <f>$A:$A</f>
        <v>Amende Echange Images Chèques</v>
      </c>
      <c r="BU168" s="390" t="str">
        <f>$B:$B</f>
        <v>BPF</v>
      </c>
      <c r="BV168" s="391" t="str">
        <f>"20"&amp;RIGHT($10:$10,2)&amp;"-T"&amp;MID($10:$10,2,1)</f>
        <v>2020-T4</v>
      </c>
      <c r="BW168" s="387">
        <f t="shared" si="29"/>
        <v>0</v>
      </c>
    </row>
    <row r="169" spans="1:75" ht="13" hidden="1">
      <c r="A169" s="403" t="s">
        <v>541</v>
      </c>
      <c r="B169" s="403"/>
      <c r="C169" s="383"/>
      <c r="D169" s="384" t="s">
        <v>477</v>
      </c>
      <c r="E169" s="385" t="s">
        <v>506</v>
      </c>
      <c r="F169" s="386"/>
      <c r="G169" s="386"/>
      <c r="H169" s="386"/>
      <c r="I169" s="386"/>
      <c r="J169" s="387">
        <f>SUM(F169:I169)</f>
        <v>0</v>
      </c>
      <c r="K169" s="405"/>
      <c r="L169" s="405"/>
      <c r="M169" s="405">
        <v>0</v>
      </c>
      <c r="N169" s="393"/>
      <c r="O169" s="393"/>
      <c r="P169" s="393">
        <v>0</v>
      </c>
      <c r="Q169" s="393"/>
      <c r="R169" s="393"/>
      <c r="S169" s="393">
        <v>0</v>
      </c>
      <c r="T169" s="393"/>
      <c r="U169" s="393"/>
      <c r="V169" s="393">
        <v>0</v>
      </c>
      <c r="W169" s="387">
        <f>SUM(K169:V169)</f>
        <v>0</v>
      </c>
      <c r="X169" s="393"/>
      <c r="Y169" s="393"/>
      <c r="Z169" s="393">
        <v>0</v>
      </c>
      <c r="AA169" s="393"/>
      <c r="AB169" s="393"/>
      <c r="AC169" s="393">
        <v>0</v>
      </c>
      <c r="AD169" s="393"/>
      <c r="AE169" s="393"/>
      <c r="AF169" s="393">
        <v>0</v>
      </c>
      <c r="AG169" s="393"/>
      <c r="AH169" s="393"/>
      <c r="AI169" s="393">
        <v>0</v>
      </c>
      <c r="AJ169" s="387">
        <f>SUM(X169:AI169)</f>
        <v>0</v>
      </c>
      <c r="AK169" s="393"/>
      <c r="AL169" s="393"/>
      <c r="AM169" s="393">
        <v>0</v>
      </c>
      <c r="AN169" s="393"/>
      <c r="AO169" s="393"/>
      <c r="AP169" s="393">
        <v>0</v>
      </c>
      <c r="AQ169" s="393"/>
      <c r="AR169" s="393"/>
      <c r="AS169" s="393">
        <v>0</v>
      </c>
      <c r="AT169" s="393"/>
      <c r="AU169" s="393"/>
      <c r="AV169" s="393">
        <v>0</v>
      </c>
      <c r="AW169" s="387">
        <f>SUM(AK169:AV169)</f>
        <v>0</v>
      </c>
      <c r="AX169" s="393"/>
      <c r="AY169" s="393"/>
      <c r="AZ169" s="393">
        <v>0</v>
      </c>
      <c r="BA169" s="393"/>
      <c r="BB169" s="393"/>
      <c r="BC169" s="393">
        <v>0</v>
      </c>
      <c r="BD169" s="393"/>
      <c r="BE169" s="393"/>
      <c r="BF169" s="393">
        <v>0</v>
      </c>
      <c r="BG169" s="393"/>
      <c r="BH169" s="393"/>
      <c r="BI169" s="393">
        <v>0</v>
      </c>
      <c r="BJ169" s="387">
        <f>SUM(AX169:BI169)</f>
        <v>0</v>
      </c>
      <c r="BK169" s="393"/>
      <c r="BL169" s="393"/>
      <c r="BM169" s="393">
        <v>0</v>
      </c>
      <c r="BN169" s="393"/>
      <c r="BO169" s="393"/>
      <c r="BP169" s="393">
        <v>0</v>
      </c>
      <c r="BQ169" s="393"/>
      <c r="BR169" s="393"/>
      <c r="BS169" s="393">
        <v>0</v>
      </c>
      <c r="BT169" s="393"/>
      <c r="BU169" s="393"/>
      <c r="BV169" s="393">
        <v>0</v>
      </c>
      <c r="BW169" s="387">
        <f t="shared" si="29"/>
        <v>0</v>
      </c>
    </row>
    <row r="170" spans="1:75" ht="13" hidden="1" outlineLevel="1">
      <c r="A170" s="402" t="s">
        <v>465</v>
      </c>
      <c r="B170" s="382" t="s">
        <v>466</v>
      </c>
      <c r="C170" s="383"/>
      <c r="D170" s="384"/>
      <c r="E170" s="385"/>
      <c r="F170" s="386"/>
      <c r="G170" s="386"/>
      <c r="H170" s="386"/>
      <c r="I170" s="386"/>
      <c r="J170" s="387"/>
      <c r="K170" s="388" t="str">
        <f>$A:$A</f>
        <v>Nature de l'ajustement</v>
      </c>
      <c r="L170" s="388" t="str">
        <f>$B:$B</f>
        <v>Pôle</v>
      </c>
      <c r="M170" s="388" t="s">
        <v>515</v>
      </c>
      <c r="N170" s="388" t="str">
        <f>$A:$A</f>
        <v>Nature de l'ajustement</v>
      </c>
      <c r="O170" s="388" t="str">
        <f>$B:$B</f>
        <v>Pôle</v>
      </c>
      <c r="P170" s="388" t="s">
        <v>515</v>
      </c>
      <c r="Q170" s="388" t="str">
        <f>$A:$A</f>
        <v>Nature de l'ajustement</v>
      </c>
      <c r="R170" s="388" t="str">
        <f>$B:$B</f>
        <v>Pôle</v>
      </c>
      <c r="S170" s="388" t="s">
        <v>515</v>
      </c>
      <c r="T170" s="388" t="str">
        <f>$A:$A</f>
        <v>Nature de l'ajustement</v>
      </c>
      <c r="U170" s="388" t="str">
        <f>$B:$B</f>
        <v>Pôle</v>
      </c>
      <c r="V170" s="388" t="s">
        <v>515</v>
      </c>
      <c r="W170" s="387"/>
      <c r="X170" s="388" t="str">
        <f>$A:$A</f>
        <v>Nature de l'ajustement</v>
      </c>
      <c r="Y170" s="388" t="str">
        <f>$B:$B</f>
        <v>Pôle</v>
      </c>
      <c r="Z170" s="388" t="s">
        <v>515</v>
      </c>
      <c r="AA170" s="388" t="str">
        <f>$A:$A</f>
        <v>Nature de l'ajustement</v>
      </c>
      <c r="AB170" s="388" t="str">
        <f>$B:$B</f>
        <v>Pôle</v>
      </c>
      <c r="AC170" s="388" t="s">
        <v>515</v>
      </c>
      <c r="AD170" s="388" t="str">
        <f>$A:$A</f>
        <v>Nature de l'ajustement</v>
      </c>
      <c r="AE170" s="388" t="str">
        <f>$B:$B</f>
        <v>Pôle</v>
      </c>
      <c r="AF170" s="388" t="s">
        <v>515</v>
      </c>
      <c r="AG170" s="388" t="str">
        <f>$A:$A</f>
        <v>Nature de l'ajustement</v>
      </c>
      <c r="AH170" s="388" t="str">
        <f>$B:$B</f>
        <v>Pôle</v>
      </c>
      <c r="AI170" s="388" t="s">
        <v>515</v>
      </c>
      <c r="AJ170" s="387"/>
      <c r="AK170" s="388" t="str">
        <f>$A:$A</f>
        <v>Nature de l'ajustement</v>
      </c>
      <c r="AL170" s="388" t="str">
        <f>$B:$B</f>
        <v>Pôle</v>
      </c>
      <c r="AM170" s="388" t="s">
        <v>515</v>
      </c>
      <c r="AN170" s="388" t="str">
        <f>$A:$A</f>
        <v>Nature de l'ajustement</v>
      </c>
      <c r="AO170" s="388" t="str">
        <f>$B:$B</f>
        <v>Pôle</v>
      </c>
      <c r="AP170" s="388" t="s">
        <v>515</v>
      </c>
      <c r="AQ170" s="388" t="str">
        <f>$A:$A</f>
        <v>Nature de l'ajustement</v>
      </c>
      <c r="AR170" s="388" t="str">
        <f>$B:$B</f>
        <v>Pôle</v>
      </c>
      <c r="AS170" s="388" t="s">
        <v>515</v>
      </c>
      <c r="AT170" s="388" t="str">
        <f>$A:$A</f>
        <v>Nature de l'ajustement</v>
      </c>
      <c r="AU170" s="388" t="str">
        <f>$B:$B</f>
        <v>Pôle</v>
      </c>
      <c r="AV170" s="388" t="s">
        <v>515</v>
      </c>
      <c r="AW170" s="387"/>
      <c r="AX170" s="388" t="str">
        <f>$A:$A</f>
        <v>Nature de l'ajustement</v>
      </c>
      <c r="AY170" s="388" t="str">
        <f>$B:$B</f>
        <v>Pôle</v>
      </c>
      <c r="AZ170" s="388" t="s">
        <v>515</v>
      </c>
      <c r="BA170" s="388" t="str">
        <f>$A:$A</f>
        <v>Nature de l'ajustement</v>
      </c>
      <c r="BB170" s="388" t="str">
        <f>$B:$B</f>
        <v>Pôle</v>
      </c>
      <c r="BC170" s="388" t="s">
        <v>515</v>
      </c>
      <c r="BD170" s="388" t="str">
        <f>$A:$A</f>
        <v>Nature de l'ajustement</v>
      </c>
      <c r="BE170" s="388" t="str">
        <f>$B:$B</f>
        <v>Pôle</v>
      </c>
      <c r="BF170" s="388" t="s">
        <v>515</v>
      </c>
      <c r="BG170" s="388" t="str">
        <f>$A:$A</f>
        <v>Nature de l'ajustement</v>
      </c>
      <c r="BH170" s="388" t="str">
        <f>$B:$B</f>
        <v>Pôle</v>
      </c>
      <c r="BI170" s="388" t="s">
        <v>515</v>
      </c>
      <c r="BJ170" s="387"/>
      <c r="BK170" s="388" t="str">
        <f>$A:$A</f>
        <v>Nature de l'ajustement</v>
      </c>
      <c r="BL170" s="388" t="str">
        <f>$B:$B</f>
        <v>Pôle</v>
      </c>
      <c r="BM170" s="388" t="s">
        <v>515</v>
      </c>
      <c r="BN170" s="388" t="str">
        <f>$A:$A</f>
        <v>Nature de l'ajustement</v>
      </c>
      <c r="BO170" s="388" t="str">
        <f>$B:$B</f>
        <v>Pôle</v>
      </c>
      <c r="BP170" s="388" t="s">
        <v>515</v>
      </c>
      <c r="BQ170" s="388" t="str">
        <f>$A:$A</f>
        <v>Nature de l'ajustement</v>
      </c>
      <c r="BR170" s="388" t="str">
        <f>$B:$B</f>
        <v>Pôle</v>
      </c>
      <c r="BS170" s="388" t="s">
        <v>515</v>
      </c>
      <c r="BT170" s="388" t="str">
        <f>$A:$A</f>
        <v>Nature de l'ajustement</v>
      </c>
      <c r="BU170" s="388" t="str">
        <f>$B:$B</f>
        <v>Pôle</v>
      </c>
      <c r="BV170" s="388" t="s">
        <v>515</v>
      </c>
      <c r="BW170" s="387">
        <f t="shared" si="29"/>
        <v>0</v>
      </c>
    </row>
    <row r="171" spans="1:75" ht="13" hidden="1" outlineLevel="1">
      <c r="A171" s="394" t="s">
        <v>520</v>
      </c>
      <c r="B171" s="389" t="s">
        <v>468</v>
      </c>
      <c r="C171" s="383"/>
      <c r="D171" s="384"/>
      <c r="E171" s="385"/>
      <c r="F171" s="386"/>
      <c r="G171" s="386"/>
      <c r="H171" s="386"/>
      <c r="I171" s="386"/>
      <c r="J171" s="387"/>
      <c r="K171" s="390" t="str">
        <f>$A:$A</f>
        <v>Amende Echange Images Chèques</v>
      </c>
      <c r="L171" s="390" t="str">
        <f>$B:$B</f>
        <v>AHM</v>
      </c>
      <c r="M171" s="391" t="str">
        <f>"20"&amp;RIGHT($10:$10,2)&amp;"-T"&amp;MID($10:$10,2,1)</f>
        <v>2016-T1</v>
      </c>
      <c r="N171" s="390" t="str">
        <f>$A:$A</f>
        <v>Amende Echange Images Chèques</v>
      </c>
      <c r="O171" s="390" t="str">
        <f>$B:$B</f>
        <v>AHM</v>
      </c>
      <c r="P171" s="391" t="str">
        <f>"20"&amp;RIGHT($10:$10,2)&amp;"-T"&amp;MID($10:$10,2,1)</f>
        <v>2016-T2</v>
      </c>
      <c r="Q171" s="390" t="str">
        <f>$A:$A</f>
        <v>Amende Echange Images Chèques</v>
      </c>
      <c r="R171" s="390" t="str">
        <f>$B:$B</f>
        <v>AHM</v>
      </c>
      <c r="S171" s="391" t="str">
        <f>"20"&amp;RIGHT($10:$10,2)&amp;"-T"&amp;MID($10:$10,2,1)</f>
        <v>2016-T3</v>
      </c>
      <c r="T171" s="390" t="str">
        <f>$A:$A</f>
        <v>Amende Echange Images Chèques</v>
      </c>
      <c r="U171" s="390" t="str">
        <f>$B:$B</f>
        <v>AHM</v>
      </c>
      <c r="V171" s="391" t="str">
        <f>"20"&amp;RIGHT($10:$10,2)&amp;"-T"&amp;MID($10:$10,2,1)</f>
        <v>2016-T4</v>
      </c>
      <c r="W171" s="387"/>
      <c r="X171" s="390" t="str">
        <f>$A:$A</f>
        <v>Amende Echange Images Chèques</v>
      </c>
      <c r="Y171" s="390" t="str">
        <f>$B:$B</f>
        <v>AHM</v>
      </c>
      <c r="Z171" s="391" t="str">
        <f>"20"&amp;RIGHT($10:$10,2)&amp;"-T"&amp;MID($10:$10,2,1)</f>
        <v>2017-T1</v>
      </c>
      <c r="AA171" s="390" t="str">
        <f>$A:$A</f>
        <v>Amende Echange Images Chèques</v>
      </c>
      <c r="AB171" s="390" t="str">
        <f>$B:$B</f>
        <v>AHM</v>
      </c>
      <c r="AC171" s="391" t="str">
        <f>"20"&amp;RIGHT($10:$10,2)&amp;"-T"&amp;MID($10:$10,2,1)</f>
        <v>2017-T2</v>
      </c>
      <c r="AD171" s="390" t="str">
        <f>$A:$A</f>
        <v>Amende Echange Images Chèques</v>
      </c>
      <c r="AE171" s="390" t="str">
        <f>$B:$B</f>
        <v>AHM</v>
      </c>
      <c r="AF171" s="391" t="str">
        <f>"20"&amp;RIGHT($10:$10,2)&amp;"-T"&amp;MID($10:$10,2,1)</f>
        <v>2017-T3</v>
      </c>
      <c r="AG171" s="390" t="str">
        <f>$A:$A</f>
        <v>Amende Echange Images Chèques</v>
      </c>
      <c r="AH171" s="390" t="str">
        <f>$B:$B</f>
        <v>AHM</v>
      </c>
      <c r="AI171" s="391" t="str">
        <f>"20"&amp;RIGHT($10:$10,2)&amp;"-T"&amp;MID($10:$10,2,1)</f>
        <v>2017-T4</v>
      </c>
      <c r="AJ171" s="387"/>
      <c r="AK171" s="390" t="str">
        <f>$A:$A</f>
        <v>Amende Echange Images Chèques</v>
      </c>
      <c r="AL171" s="390" t="str">
        <f>$B:$B</f>
        <v>AHM</v>
      </c>
      <c r="AM171" s="391" t="str">
        <f>"20"&amp;RIGHT($10:$10,2)&amp;"-T"&amp;MID($10:$10,2,1)</f>
        <v>2018-T1</v>
      </c>
      <c r="AN171" s="390" t="str">
        <f>$A:$A</f>
        <v>Amende Echange Images Chèques</v>
      </c>
      <c r="AO171" s="390" t="str">
        <f>$B:$B</f>
        <v>AHM</v>
      </c>
      <c r="AP171" s="391" t="str">
        <f>"20"&amp;RIGHT($10:$10,2)&amp;"-T"&amp;MID($10:$10,2,1)</f>
        <v>2018-T2</v>
      </c>
      <c r="AQ171" s="390" t="str">
        <f>$A:$A</f>
        <v>Amende Echange Images Chèques</v>
      </c>
      <c r="AR171" s="390" t="str">
        <f>$B:$B</f>
        <v>AHM</v>
      </c>
      <c r="AS171" s="391" t="str">
        <f>"20"&amp;RIGHT($10:$10,2)&amp;"-T"&amp;MID($10:$10,2,1)</f>
        <v>2018-T3</v>
      </c>
      <c r="AT171" s="390" t="str">
        <f>$A:$A</f>
        <v>Amende Echange Images Chèques</v>
      </c>
      <c r="AU171" s="390" t="str">
        <f>$B:$B</f>
        <v>AHM</v>
      </c>
      <c r="AV171" s="391" t="str">
        <f>"20"&amp;RIGHT($10:$10,2)&amp;"-T"&amp;MID($10:$10,2,1)</f>
        <v>2018-T4</v>
      </c>
      <c r="AW171" s="387"/>
      <c r="AX171" s="390" t="str">
        <f>$A:$A</f>
        <v>Amende Echange Images Chèques</v>
      </c>
      <c r="AY171" s="390" t="str">
        <f>$B:$B</f>
        <v>AHM</v>
      </c>
      <c r="AZ171" s="391" t="str">
        <f>"20"&amp;RIGHT($10:$10,2)&amp;"-T"&amp;MID($10:$10,2,1)</f>
        <v>2019-T1</v>
      </c>
      <c r="BA171" s="390" t="str">
        <f>$A:$A</f>
        <v>Amende Echange Images Chèques</v>
      </c>
      <c r="BB171" s="390" t="str">
        <f>$B:$B</f>
        <v>AHM</v>
      </c>
      <c r="BC171" s="391" t="str">
        <f>"20"&amp;RIGHT($10:$10,2)&amp;"-T"&amp;MID($10:$10,2,1)</f>
        <v>2019-T2</v>
      </c>
      <c r="BD171" s="390" t="str">
        <f>$A:$A</f>
        <v>Amende Echange Images Chèques</v>
      </c>
      <c r="BE171" s="390" t="str">
        <f>$B:$B</f>
        <v>AHM</v>
      </c>
      <c r="BF171" s="391" t="str">
        <f>"20"&amp;RIGHT($10:$10,2)&amp;"-T"&amp;MID($10:$10,2,1)</f>
        <v>2019-T3</v>
      </c>
      <c r="BG171" s="390" t="str">
        <f>$A:$A</f>
        <v>Amende Echange Images Chèques</v>
      </c>
      <c r="BH171" s="390" t="str">
        <f>$B:$B</f>
        <v>AHM</v>
      </c>
      <c r="BI171" s="391" t="str">
        <f>"20"&amp;RIGHT($10:$10,2)&amp;"-T"&amp;MID($10:$10,2,1)</f>
        <v>2019-T4</v>
      </c>
      <c r="BJ171" s="387"/>
      <c r="BK171" s="390" t="str">
        <f>$A:$A</f>
        <v>Amende Echange Images Chèques</v>
      </c>
      <c r="BL171" s="390" t="str">
        <f>$B:$B</f>
        <v>AHM</v>
      </c>
      <c r="BM171" s="391" t="str">
        <f>"20"&amp;RIGHT($10:$10,2)&amp;"-T"&amp;MID($10:$10,2,1)</f>
        <v>2020-T1</v>
      </c>
      <c r="BN171" s="390" t="str">
        <f>$A:$A</f>
        <v>Amende Echange Images Chèques</v>
      </c>
      <c r="BO171" s="390" t="str">
        <f>$B:$B</f>
        <v>AHM</v>
      </c>
      <c r="BP171" s="391" t="str">
        <f>"20"&amp;RIGHT($10:$10,2)&amp;"-T"&amp;MID($10:$10,2,1)</f>
        <v>2020-T2</v>
      </c>
      <c r="BQ171" s="390" t="str">
        <f>$A:$A</f>
        <v>Amende Echange Images Chèques</v>
      </c>
      <c r="BR171" s="390" t="str">
        <f>$B:$B</f>
        <v>AHM</v>
      </c>
      <c r="BS171" s="391" t="str">
        <f>"20"&amp;RIGHT($10:$10,2)&amp;"-T"&amp;MID($10:$10,2,1)</f>
        <v>2020-T3</v>
      </c>
      <c r="BT171" s="390" t="str">
        <f>$A:$A</f>
        <v>Amende Echange Images Chèques</v>
      </c>
      <c r="BU171" s="390" t="str">
        <f>$B:$B</f>
        <v>AHM</v>
      </c>
      <c r="BV171" s="391" t="str">
        <f>"20"&amp;RIGHT($10:$10,2)&amp;"-T"&amp;MID($10:$10,2,1)</f>
        <v>2020-T4</v>
      </c>
      <c r="BW171" s="387">
        <f t="shared" si="29"/>
        <v>0</v>
      </c>
    </row>
    <row r="172" spans="1:75" ht="13" hidden="1">
      <c r="A172" s="403" t="s">
        <v>541</v>
      </c>
      <c r="B172" s="403"/>
      <c r="C172" s="383"/>
      <c r="D172" s="384" t="s">
        <v>477</v>
      </c>
      <c r="E172" s="385" t="s">
        <v>504</v>
      </c>
      <c r="F172" s="386"/>
      <c r="G172" s="386"/>
      <c r="H172" s="386"/>
      <c r="I172" s="386"/>
      <c r="J172" s="387">
        <f>SUM(F172:I172)</f>
        <v>0</v>
      </c>
      <c r="K172" s="405"/>
      <c r="L172" s="405"/>
      <c r="M172" s="405">
        <v>0</v>
      </c>
      <c r="N172" s="393"/>
      <c r="O172" s="393"/>
      <c r="P172" s="393">
        <v>0</v>
      </c>
      <c r="Q172" s="393"/>
      <c r="R172" s="393"/>
      <c r="S172" s="393">
        <v>0</v>
      </c>
      <c r="T172" s="393"/>
      <c r="U172" s="393"/>
      <c r="V172" s="393">
        <v>0</v>
      </c>
      <c r="W172" s="387">
        <f>SUM(K172:V172)</f>
        <v>0</v>
      </c>
      <c r="X172" s="393"/>
      <c r="Y172" s="393"/>
      <c r="Z172" s="393">
        <v>0</v>
      </c>
      <c r="AA172" s="393"/>
      <c r="AB172" s="393"/>
      <c r="AC172" s="393">
        <v>0</v>
      </c>
      <c r="AD172" s="393"/>
      <c r="AE172" s="393"/>
      <c r="AF172" s="393">
        <v>0</v>
      </c>
      <c r="AG172" s="393"/>
      <c r="AH172" s="393"/>
      <c r="AI172" s="393">
        <v>0</v>
      </c>
      <c r="AJ172" s="387">
        <f>SUM(X172:AI172)</f>
        <v>0</v>
      </c>
      <c r="AK172" s="393"/>
      <c r="AL172" s="393"/>
      <c r="AM172" s="393">
        <v>0</v>
      </c>
      <c r="AN172" s="393"/>
      <c r="AO172" s="393"/>
      <c r="AP172" s="393">
        <v>0</v>
      </c>
      <c r="AQ172" s="393"/>
      <c r="AR172" s="393"/>
      <c r="AS172" s="393">
        <v>0</v>
      </c>
      <c r="AT172" s="393"/>
      <c r="AU172" s="393"/>
      <c r="AV172" s="393">
        <v>0</v>
      </c>
      <c r="AW172" s="387">
        <f>SUM(AK172:AV172)</f>
        <v>0</v>
      </c>
      <c r="AX172" s="393"/>
      <c r="AY172" s="393"/>
      <c r="AZ172" s="393">
        <v>0</v>
      </c>
      <c r="BA172" s="393"/>
      <c r="BB172" s="393"/>
      <c r="BC172" s="393">
        <v>0</v>
      </c>
      <c r="BD172" s="393"/>
      <c r="BE172" s="393"/>
      <c r="BF172" s="393">
        <v>0</v>
      </c>
      <c r="BG172" s="393"/>
      <c r="BH172" s="393"/>
      <c r="BI172" s="393">
        <v>0</v>
      </c>
      <c r="BJ172" s="387">
        <f>SUM(AX172:BI172)</f>
        <v>0</v>
      </c>
      <c r="BK172" s="393"/>
      <c r="BL172" s="393"/>
      <c r="BM172" s="393">
        <v>0</v>
      </c>
      <c r="BN172" s="393"/>
      <c r="BO172" s="393"/>
      <c r="BP172" s="393">
        <v>0</v>
      </c>
      <c r="BQ172" s="393"/>
      <c r="BR172" s="393"/>
      <c r="BS172" s="393">
        <v>0</v>
      </c>
      <c r="BT172" s="393"/>
      <c r="BU172" s="393"/>
      <c r="BV172" s="393">
        <v>0</v>
      </c>
      <c r="BW172" s="387">
        <f t="shared" si="29"/>
        <v>0</v>
      </c>
    </row>
    <row r="173" spans="1:75" ht="13" hidden="1" outlineLevel="1">
      <c r="A173" s="402" t="s">
        <v>465</v>
      </c>
      <c r="B173" s="382" t="s">
        <v>466</v>
      </c>
      <c r="C173" s="383"/>
      <c r="D173" s="384"/>
      <c r="E173" s="385"/>
      <c r="F173" s="386"/>
      <c r="G173" s="386"/>
      <c r="H173" s="386"/>
      <c r="I173" s="386"/>
      <c r="J173" s="387"/>
      <c r="K173" s="388" t="str">
        <f>$A:$A</f>
        <v>Nature de l'ajustement</v>
      </c>
      <c r="L173" s="388" t="str">
        <f>$B:$B</f>
        <v>Pôle</v>
      </c>
      <c r="M173" s="388" t="s">
        <v>515</v>
      </c>
      <c r="N173" s="388" t="str">
        <f>$A:$A</f>
        <v>Nature de l'ajustement</v>
      </c>
      <c r="O173" s="388" t="str">
        <f>$B:$B</f>
        <v>Pôle</v>
      </c>
      <c r="P173" s="388" t="s">
        <v>515</v>
      </c>
      <c r="Q173" s="388" t="str">
        <f>$A:$A</f>
        <v>Nature de l'ajustement</v>
      </c>
      <c r="R173" s="388" t="str">
        <f>$B:$B</f>
        <v>Pôle</v>
      </c>
      <c r="S173" s="388" t="s">
        <v>515</v>
      </c>
      <c r="T173" s="388" t="str">
        <f>$A:$A</f>
        <v>Nature de l'ajustement</v>
      </c>
      <c r="U173" s="388" t="str">
        <f>$B:$B</f>
        <v>Pôle</v>
      </c>
      <c r="V173" s="388" t="s">
        <v>515</v>
      </c>
      <c r="W173" s="387"/>
      <c r="X173" s="388" t="str">
        <f>$A:$A</f>
        <v>Nature de l'ajustement</v>
      </c>
      <c r="Y173" s="388" t="str">
        <f>$B:$B</f>
        <v>Pôle</v>
      </c>
      <c r="Z173" s="388" t="s">
        <v>515</v>
      </c>
      <c r="AA173" s="388" t="str">
        <f>$A:$A</f>
        <v>Nature de l'ajustement</v>
      </c>
      <c r="AB173" s="388" t="str">
        <f>$B:$B</f>
        <v>Pôle</v>
      </c>
      <c r="AC173" s="388" t="s">
        <v>515</v>
      </c>
      <c r="AD173" s="388" t="str">
        <f>$A:$A</f>
        <v>Nature de l'ajustement</v>
      </c>
      <c r="AE173" s="388" t="str">
        <f>$B:$B</f>
        <v>Pôle</v>
      </c>
      <c r="AF173" s="388" t="s">
        <v>515</v>
      </c>
      <c r="AG173" s="388" t="str">
        <f>$A:$A</f>
        <v>Nature de l'ajustement</v>
      </c>
      <c r="AH173" s="388" t="str">
        <f>$B:$B</f>
        <v>Pôle</v>
      </c>
      <c r="AI173" s="388" t="s">
        <v>515</v>
      </c>
      <c r="AJ173" s="387"/>
      <c r="AK173" s="388" t="str">
        <f>$A:$A</f>
        <v>Nature de l'ajustement</v>
      </c>
      <c r="AL173" s="388" t="str">
        <f>$B:$B</f>
        <v>Pôle</v>
      </c>
      <c r="AM173" s="388" t="s">
        <v>515</v>
      </c>
      <c r="AN173" s="388" t="str">
        <f>$A:$A</f>
        <v>Nature de l'ajustement</v>
      </c>
      <c r="AO173" s="388" t="str">
        <f>$B:$B</f>
        <v>Pôle</v>
      </c>
      <c r="AP173" s="388" t="s">
        <v>515</v>
      </c>
      <c r="AQ173" s="388" t="str">
        <f>$A:$A</f>
        <v>Nature de l'ajustement</v>
      </c>
      <c r="AR173" s="388" t="str">
        <f>$B:$B</f>
        <v>Pôle</v>
      </c>
      <c r="AS173" s="388" t="s">
        <v>515</v>
      </c>
      <c r="AT173" s="388" t="str">
        <f>$A:$A</f>
        <v>Nature de l'ajustement</v>
      </c>
      <c r="AU173" s="388" t="str">
        <f>$B:$B</f>
        <v>Pôle</v>
      </c>
      <c r="AV173" s="388" t="s">
        <v>515</v>
      </c>
      <c r="AW173" s="387"/>
      <c r="AX173" s="388" t="str">
        <f>$A:$A</f>
        <v>Nature de l'ajustement</v>
      </c>
      <c r="AY173" s="388" t="str">
        <f>$B:$B</f>
        <v>Pôle</v>
      </c>
      <c r="AZ173" s="388" t="s">
        <v>515</v>
      </c>
      <c r="BA173" s="388" t="str">
        <f>$A:$A</f>
        <v>Nature de l'ajustement</v>
      </c>
      <c r="BB173" s="388" t="str">
        <f>$B:$B</f>
        <v>Pôle</v>
      </c>
      <c r="BC173" s="388" t="s">
        <v>515</v>
      </c>
      <c r="BD173" s="388" t="str">
        <f>$A:$A</f>
        <v>Nature de l'ajustement</v>
      </c>
      <c r="BE173" s="388" t="str">
        <f>$B:$B</f>
        <v>Pôle</v>
      </c>
      <c r="BF173" s="388" t="s">
        <v>515</v>
      </c>
      <c r="BG173" s="388" t="str">
        <f>$A:$A</f>
        <v>Nature de l'ajustement</v>
      </c>
      <c r="BH173" s="388" t="str">
        <f>$B:$B</f>
        <v>Pôle</v>
      </c>
      <c r="BI173" s="388" t="s">
        <v>515</v>
      </c>
      <c r="BJ173" s="387"/>
      <c r="BK173" s="388" t="str">
        <f>$A:$A</f>
        <v>Nature de l'ajustement</v>
      </c>
      <c r="BL173" s="388" t="str">
        <f>$B:$B</f>
        <v>Pôle</v>
      </c>
      <c r="BM173" s="388" t="s">
        <v>515</v>
      </c>
      <c r="BN173" s="388" t="str">
        <f>$A:$A</f>
        <v>Nature de l'ajustement</v>
      </c>
      <c r="BO173" s="388" t="str">
        <f>$B:$B</f>
        <v>Pôle</v>
      </c>
      <c r="BP173" s="388" t="s">
        <v>515</v>
      </c>
      <c r="BQ173" s="388" t="str">
        <f>$A:$A</f>
        <v>Nature de l'ajustement</v>
      </c>
      <c r="BR173" s="388" t="str">
        <f>$B:$B</f>
        <v>Pôle</v>
      </c>
      <c r="BS173" s="388" t="s">
        <v>515</v>
      </c>
      <c r="BT173" s="388" t="str">
        <f>$A:$A</f>
        <v>Nature de l'ajustement</v>
      </c>
      <c r="BU173" s="388" t="str">
        <f>$B:$B</f>
        <v>Pôle</v>
      </c>
      <c r="BV173" s="388" t="s">
        <v>515</v>
      </c>
      <c r="BW173" s="387">
        <f t="shared" si="29"/>
        <v>0</v>
      </c>
    </row>
    <row r="174" spans="1:75" ht="13" hidden="1" outlineLevel="1">
      <c r="A174" s="394" t="s">
        <v>521</v>
      </c>
      <c r="B174" s="394" t="s">
        <v>468</v>
      </c>
      <c r="C174" s="383"/>
      <c r="D174" s="384"/>
      <c r="E174" s="385"/>
      <c r="F174" s="386"/>
      <c r="G174" s="386"/>
      <c r="H174" s="386"/>
      <c r="I174" s="386"/>
      <c r="J174" s="387"/>
      <c r="K174" s="390" t="str">
        <f>$A:$A</f>
        <v>Dividendes des CR (AHM)</v>
      </c>
      <c r="L174" s="390" t="str">
        <f>$B:$B</f>
        <v>AHM</v>
      </c>
      <c r="M174" s="391" t="str">
        <f>"20"&amp;RIGHT($10:$10,2)&amp;"-T"&amp;MID($10:$10,2,1)</f>
        <v>2016-T1</v>
      </c>
      <c r="N174" s="390" t="str">
        <f>$A:$A</f>
        <v>Dividendes des CR (AHM)</v>
      </c>
      <c r="O174" s="390" t="str">
        <f>$B:$B</f>
        <v>AHM</v>
      </c>
      <c r="P174" s="391" t="str">
        <f>"20"&amp;RIGHT($10:$10,2)&amp;"-T"&amp;MID($10:$10,2,1)</f>
        <v>2016-T2</v>
      </c>
      <c r="Q174" s="390" t="str">
        <f>$A:$A</f>
        <v>Dividendes des CR (AHM)</v>
      </c>
      <c r="R174" s="390" t="str">
        <f>$B:$B</f>
        <v>AHM</v>
      </c>
      <c r="S174" s="391" t="str">
        <f>"20"&amp;RIGHT($10:$10,2)&amp;"-T"&amp;MID($10:$10,2,1)</f>
        <v>2016-T3</v>
      </c>
      <c r="T174" s="390" t="str">
        <f>$A:$A</f>
        <v>Dividendes des CR (AHM)</v>
      </c>
      <c r="U174" s="390" t="str">
        <f>$B:$B</f>
        <v>AHM</v>
      </c>
      <c r="V174" s="391" t="str">
        <f>"20"&amp;RIGHT($10:$10,2)&amp;"-T"&amp;MID($10:$10,2,1)</f>
        <v>2016-T4</v>
      </c>
      <c r="W174" s="387"/>
      <c r="X174" s="390" t="str">
        <f>$A:$A</f>
        <v>Dividendes des CR (AHM)</v>
      </c>
      <c r="Y174" s="390" t="str">
        <f>$B:$B</f>
        <v>AHM</v>
      </c>
      <c r="Z174" s="391" t="str">
        <f>"20"&amp;RIGHT($10:$10,2)&amp;"-T"&amp;MID($10:$10,2,1)</f>
        <v>2017-T1</v>
      </c>
      <c r="AA174" s="390" t="str">
        <f>$A:$A</f>
        <v>Dividendes des CR (AHM)</v>
      </c>
      <c r="AB174" s="390" t="str">
        <f>$B:$B</f>
        <v>AHM</v>
      </c>
      <c r="AC174" s="391" t="str">
        <f>"20"&amp;RIGHT($10:$10,2)&amp;"-T"&amp;MID($10:$10,2,1)</f>
        <v>2017-T2</v>
      </c>
      <c r="AD174" s="390" t="str">
        <f>$A:$A</f>
        <v>Dividendes des CR (AHM)</v>
      </c>
      <c r="AE174" s="390" t="str">
        <f>$B:$B</f>
        <v>AHM</v>
      </c>
      <c r="AF174" s="391" t="str">
        <f>"20"&amp;RIGHT($10:$10,2)&amp;"-T"&amp;MID($10:$10,2,1)</f>
        <v>2017-T3</v>
      </c>
      <c r="AG174" s="390" t="str">
        <f>$A:$A</f>
        <v>Dividendes des CR (AHM)</v>
      </c>
      <c r="AH174" s="390" t="str">
        <f>$B:$B</f>
        <v>AHM</v>
      </c>
      <c r="AI174" s="391" t="str">
        <f>"20"&amp;RIGHT($10:$10,2)&amp;"-T"&amp;MID($10:$10,2,1)</f>
        <v>2017-T4</v>
      </c>
      <c r="AJ174" s="387"/>
      <c r="AK174" s="390" t="str">
        <f>$A:$A</f>
        <v>Dividendes des CR (AHM)</v>
      </c>
      <c r="AL174" s="390" t="str">
        <f>$B:$B</f>
        <v>AHM</v>
      </c>
      <c r="AM174" s="391" t="str">
        <f>"20"&amp;RIGHT($10:$10,2)&amp;"-T"&amp;MID($10:$10,2,1)</f>
        <v>2018-T1</v>
      </c>
      <c r="AN174" s="390" t="str">
        <f>$A:$A</f>
        <v>Dividendes des CR (AHM)</v>
      </c>
      <c r="AO174" s="390" t="str">
        <f>$B:$B</f>
        <v>AHM</v>
      </c>
      <c r="AP174" s="391" t="str">
        <f>"20"&amp;RIGHT($10:$10,2)&amp;"-T"&amp;MID($10:$10,2,1)</f>
        <v>2018-T2</v>
      </c>
      <c r="AQ174" s="390" t="str">
        <f>$A:$A</f>
        <v>Dividendes des CR (AHM)</v>
      </c>
      <c r="AR174" s="390" t="str">
        <f>$B:$B</f>
        <v>AHM</v>
      </c>
      <c r="AS174" s="391" t="str">
        <f>"20"&amp;RIGHT($10:$10,2)&amp;"-T"&amp;MID($10:$10,2,1)</f>
        <v>2018-T3</v>
      </c>
      <c r="AT174" s="390" t="str">
        <f>$A:$A</f>
        <v>Dividendes des CR (AHM)</v>
      </c>
      <c r="AU174" s="390" t="str">
        <f>$B:$B</f>
        <v>AHM</v>
      </c>
      <c r="AV174" s="391" t="str">
        <f>"20"&amp;RIGHT($10:$10,2)&amp;"-T"&amp;MID($10:$10,2,1)</f>
        <v>2018-T4</v>
      </c>
      <c r="AW174" s="387"/>
      <c r="AX174" s="390" t="str">
        <f>$A:$A</f>
        <v>Dividendes des CR (AHM)</v>
      </c>
      <c r="AY174" s="390" t="str">
        <f>$B:$B</f>
        <v>AHM</v>
      </c>
      <c r="AZ174" s="391" t="str">
        <f>"20"&amp;RIGHT($10:$10,2)&amp;"-T"&amp;MID($10:$10,2,1)</f>
        <v>2019-T1</v>
      </c>
      <c r="BA174" s="390" t="str">
        <f>$A:$A</f>
        <v>Dividendes des CR (AHM)</v>
      </c>
      <c r="BB174" s="390" t="str">
        <f>$B:$B</f>
        <v>AHM</v>
      </c>
      <c r="BC174" s="391" t="str">
        <f>"20"&amp;RIGHT($10:$10,2)&amp;"-T"&amp;MID($10:$10,2,1)</f>
        <v>2019-T2</v>
      </c>
      <c r="BD174" s="390" t="str">
        <f>$A:$A</f>
        <v>Dividendes des CR (AHM)</v>
      </c>
      <c r="BE174" s="390" t="str">
        <f>$B:$B</f>
        <v>AHM</v>
      </c>
      <c r="BF174" s="391" t="str">
        <f>"20"&amp;RIGHT($10:$10,2)&amp;"-T"&amp;MID($10:$10,2,1)</f>
        <v>2019-T3</v>
      </c>
      <c r="BG174" s="390" t="str">
        <f>$A:$A</f>
        <v>Dividendes des CR (AHM)</v>
      </c>
      <c r="BH174" s="390" t="str">
        <f>$B:$B</f>
        <v>AHM</v>
      </c>
      <c r="BI174" s="391" t="str">
        <f>"20"&amp;RIGHT($10:$10,2)&amp;"-T"&amp;MID($10:$10,2,1)</f>
        <v>2019-T4</v>
      </c>
      <c r="BJ174" s="387"/>
      <c r="BK174" s="390" t="str">
        <f>$A:$A</f>
        <v>Dividendes des CR (AHM)</v>
      </c>
      <c r="BL174" s="390" t="str">
        <f>$B:$B</f>
        <v>AHM</v>
      </c>
      <c r="BM174" s="391" t="str">
        <f>"20"&amp;RIGHT($10:$10,2)&amp;"-T"&amp;MID($10:$10,2,1)</f>
        <v>2020-T1</v>
      </c>
      <c r="BN174" s="390" t="str">
        <f>$A:$A</f>
        <v>Dividendes des CR (AHM)</v>
      </c>
      <c r="BO174" s="390" t="str">
        <f>$B:$B</f>
        <v>AHM</v>
      </c>
      <c r="BP174" s="391" t="str">
        <f>"20"&amp;RIGHT($10:$10,2)&amp;"-T"&amp;MID($10:$10,2,1)</f>
        <v>2020-T2</v>
      </c>
      <c r="BQ174" s="390" t="str">
        <f>$A:$A</f>
        <v>Dividendes des CR (AHM)</v>
      </c>
      <c r="BR174" s="390" t="str">
        <f>$B:$B</f>
        <v>AHM</v>
      </c>
      <c r="BS174" s="391" t="str">
        <f>"20"&amp;RIGHT($10:$10,2)&amp;"-T"&amp;MID($10:$10,2,1)</f>
        <v>2020-T3</v>
      </c>
      <c r="BT174" s="390" t="str">
        <f>$A:$A</f>
        <v>Dividendes des CR (AHM)</v>
      </c>
      <c r="BU174" s="390" t="str">
        <f>$B:$B</f>
        <v>AHM</v>
      </c>
      <c r="BV174" s="391" t="str">
        <f>"20"&amp;RIGHT($10:$10,2)&amp;"-T"&amp;MID($10:$10,2,1)</f>
        <v>2020-T4</v>
      </c>
      <c r="BW174" s="387">
        <f t="shared" si="29"/>
        <v>0</v>
      </c>
    </row>
    <row r="175" spans="1:75" ht="13" hidden="1">
      <c r="A175" s="403" t="s">
        <v>541</v>
      </c>
      <c r="B175" s="403"/>
      <c r="C175" s="383"/>
      <c r="D175" s="384" t="s">
        <v>497</v>
      </c>
      <c r="E175" s="385" t="s">
        <v>504</v>
      </c>
      <c r="F175" s="386"/>
      <c r="G175" s="386"/>
      <c r="H175" s="386"/>
      <c r="I175" s="386"/>
      <c r="J175" s="387">
        <f>SUM(F175:I175)</f>
        <v>0</v>
      </c>
      <c r="K175" s="405"/>
      <c r="L175" s="405"/>
      <c r="M175" s="405">
        <v>0</v>
      </c>
      <c r="N175" s="393"/>
      <c r="O175" s="393"/>
      <c r="P175" s="393">
        <v>-1</v>
      </c>
      <c r="Q175" s="393"/>
      <c r="R175" s="393"/>
      <c r="S175" s="393">
        <v>0</v>
      </c>
      <c r="T175" s="393"/>
      <c r="U175" s="393"/>
      <c r="V175" s="393">
        <v>0</v>
      </c>
      <c r="W175" s="387">
        <f>SUM(K175:V175)</f>
        <v>-1</v>
      </c>
      <c r="X175" s="393"/>
      <c r="Y175" s="393"/>
      <c r="Z175" s="393">
        <v>0</v>
      </c>
      <c r="AA175" s="393"/>
      <c r="AB175" s="393"/>
      <c r="AC175" s="393">
        <v>0</v>
      </c>
      <c r="AD175" s="393"/>
      <c r="AE175" s="393"/>
      <c r="AF175" s="393">
        <v>0</v>
      </c>
      <c r="AG175" s="393"/>
      <c r="AH175" s="393"/>
      <c r="AI175" s="393">
        <v>0</v>
      </c>
      <c r="AJ175" s="387">
        <f>SUM(X175:AI175)</f>
        <v>0</v>
      </c>
      <c r="AK175" s="393"/>
      <c r="AL175" s="393"/>
      <c r="AM175" s="393">
        <v>0</v>
      </c>
      <c r="AN175" s="393"/>
      <c r="AO175" s="393"/>
      <c r="AP175" s="393">
        <v>0</v>
      </c>
      <c r="AQ175" s="393"/>
      <c r="AR175" s="393"/>
      <c r="AS175" s="393">
        <v>0</v>
      </c>
      <c r="AT175" s="393"/>
      <c r="AU175" s="393"/>
      <c r="AV175" s="393">
        <v>0</v>
      </c>
      <c r="AW175" s="387">
        <f>SUM(AK175:AV175)</f>
        <v>0</v>
      </c>
      <c r="AX175" s="393"/>
      <c r="AY175" s="393"/>
      <c r="AZ175" s="393">
        <v>0</v>
      </c>
      <c r="BA175" s="393"/>
      <c r="BB175" s="393"/>
      <c r="BC175" s="393">
        <v>0</v>
      </c>
      <c r="BD175" s="393"/>
      <c r="BE175" s="393"/>
      <c r="BF175" s="393">
        <v>0</v>
      </c>
      <c r="BG175" s="393"/>
      <c r="BH175" s="393"/>
      <c r="BI175" s="393">
        <v>0</v>
      </c>
      <c r="BJ175" s="387">
        <f>SUM(AX175:BI175)</f>
        <v>0</v>
      </c>
      <c r="BK175" s="393"/>
      <c r="BL175" s="393"/>
      <c r="BM175" s="393">
        <v>0</v>
      </c>
      <c r="BN175" s="393"/>
      <c r="BO175" s="393"/>
      <c r="BP175" s="393">
        <v>0</v>
      </c>
      <c r="BQ175" s="393"/>
      <c r="BR175" s="393"/>
      <c r="BS175" s="393">
        <v>0</v>
      </c>
      <c r="BT175" s="393"/>
      <c r="BU175" s="393"/>
      <c r="BV175" s="393">
        <v>0</v>
      </c>
      <c r="BW175" s="387">
        <f t="shared" si="29"/>
        <v>0</v>
      </c>
    </row>
    <row r="176" spans="1:75" ht="13" hidden="1" outlineLevel="1">
      <c r="A176" s="402" t="s">
        <v>465</v>
      </c>
      <c r="B176" s="382" t="s">
        <v>466</v>
      </c>
      <c r="C176" s="383"/>
      <c r="D176" s="384"/>
      <c r="E176" s="385"/>
      <c r="F176" s="386"/>
      <c r="G176" s="386"/>
      <c r="H176" s="386"/>
      <c r="I176" s="386"/>
      <c r="J176" s="387"/>
      <c r="K176" s="388" t="str">
        <f>$A:$A</f>
        <v>Nature de l'ajustement</v>
      </c>
      <c r="L176" s="388" t="str">
        <f>$B:$B</f>
        <v>Pôle</v>
      </c>
      <c r="M176" s="388" t="s">
        <v>515</v>
      </c>
      <c r="N176" s="388" t="str">
        <f>$A:$A</f>
        <v>Nature de l'ajustement</v>
      </c>
      <c r="O176" s="388" t="str">
        <f>$B:$B</f>
        <v>Pôle</v>
      </c>
      <c r="P176" s="388" t="s">
        <v>515</v>
      </c>
      <c r="Q176" s="388" t="str">
        <f>$A:$A</f>
        <v>Nature de l'ajustement</v>
      </c>
      <c r="R176" s="388" t="str">
        <f>$B:$B</f>
        <v>Pôle</v>
      </c>
      <c r="S176" s="388" t="s">
        <v>515</v>
      </c>
      <c r="T176" s="388" t="str">
        <f>$A:$A</f>
        <v>Nature de l'ajustement</v>
      </c>
      <c r="U176" s="388" t="str">
        <f>$B:$B</f>
        <v>Pôle</v>
      </c>
      <c r="V176" s="388" t="s">
        <v>515</v>
      </c>
      <c r="W176" s="387"/>
      <c r="X176" s="388" t="str">
        <f>$A:$A</f>
        <v>Nature de l'ajustement</v>
      </c>
      <c r="Y176" s="388" t="str">
        <f>$B:$B</f>
        <v>Pôle</v>
      </c>
      <c r="Z176" s="388" t="s">
        <v>515</v>
      </c>
      <c r="AA176" s="388" t="str">
        <f>$A:$A</f>
        <v>Nature de l'ajustement</v>
      </c>
      <c r="AB176" s="388" t="str">
        <f>$B:$B</f>
        <v>Pôle</v>
      </c>
      <c r="AC176" s="388" t="s">
        <v>515</v>
      </c>
      <c r="AD176" s="388" t="str">
        <f>$A:$A</f>
        <v>Nature de l'ajustement</v>
      </c>
      <c r="AE176" s="388" t="str">
        <f>$B:$B</f>
        <v>Pôle</v>
      </c>
      <c r="AF176" s="388" t="s">
        <v>515</v>
      </c>
      <c r="AG176" s="388" t="str">
        <f>$A:$A</f>
        <v>Nature de l'ajustement</v>
      </c>
      <c r="AH176" s="388" t="str">
        <f>$B:$B</f>
        <v>Pôle</v>
      </c>
      <c r="AI176" s="388" t="s">
        <v>515</v>
      </c>
      <c r="AJ176" s="387"/>
      <c r="AK176" s="388" t="str">
        <f>$A:$A</f>
        <v>Nature de l'ajustement</v>
      </c>
      <c r="AL176" s="388" t="str">
        <f>$B:$B</f>
        <v>Pôle</v>
      </c>
      <c r="AM176" s="388" t="s">
        <v>515</v>
      </c>
      <c r="AN176" s="388" t="str">
        <f>$A:$A</f>
        <v>Nature de l'ajustement</v>
      </c>
      <c r="AO176" s="388" t="str">
        <f>$B:$B</f>
        <v>Pôle</v>
      </c>
      <c r="AP176" s="388" t="s">
        <v>515</v>
      </c>
      <c r="AQ176" s="388" t="str">
        <f>$A:$A</f>
        <v>Nature de l'ajustement</v>
      </c>
      <c r="AR176" s="388" t="str">
        <f>$B:$B</f>
        <v>Pôle</v>
      </c>
      <c r="AS176" s="388" t="s">
        <v>515</v>
      </c>
      <c r="AT176" s="388" t="str">
        <f>$A:$A</f>
        <v>Nature de l'ajustement</v>
      </c>
      <c r="AU176" s="388" t="str">
        <f>$B:$B</f>
        <v>Pôle</v>
      </c>
      <c r="AV176" s="388" t="s">
        <v>515</v>
      </c>
      <c r="AW176" s="387"/>
      <c r="AX176" s="388" t="str">
        <f>$A:$A</f>
        <v>Nature de l'ajustement</v>
      </c>
      <c r="AY176" s="388" t="str">
        <f>$B:$B</f>
        <v>Pôle</v>
      </c>
      <c r="AZ176" s="388" t="s">
        <v>515</v>
      </c>
      <c r="BA176" s="388" t="str">
        <f>$A:$A</f>
        <v>Nature de l'ajustement</v>
      </c>
      <c r="BB176" s="388" t="str">
        <f>$B:$B</f>
        <v>Pôle</v>
      </c>
      <c r="BC176" s="388" t="s">
        <v>515</v>
      </c>
      <c r="BD176" s="388" t="str">
        <f>$A:$A</f>
        <v>Nature de l'ajustement</v>
      </c>
      <c r="BE176" s="388" t="str">
        <f>$B:$B</f>
        <v>Pôle</v>
      </c>
      <c r="BF176" s="388" t="s">
        <v>515</v>
      </c>
      <c r="BG176" s="388" t="str">
        <f>$A:$A</f>
        <v>Nature de l'ajustement</v>
      </c>
      <c r="BH176" s="388" t="str">
        <f>$B:$B</f>
        <v>Pôle</v>
      </c>
      <c r="BI176" s="388" t="s">
        <v>515</v>
      </c>
      <c r="BJ176" s="387"/>
      <c r="BK176" s="388" t="str">
        <f>$A:$A</f>
        <v>Nature de l'ajustement</v>
      </c>
      <c r="BL176" s="388" t="str">
        <f>$B:$B</f>
        <v>Pôle</v>
      </c>
      <c r="BM176" s="388" t="s">
        <v>515</v>
      </c>
      <c r="BN176" s="388" t="str">
        <f>$A:$A</f>
        <v>Nature de l'ajustement</v>
      </c>
      <c r="BO176" s="388" t="str">
        <f>$B:$B</f>
        <v>Pôle</v>
      </c>
      <c r="BP176" s="388" t="s">
        <v>515</v>
      </c>
      <c r="BQ176" s="388" t="str">
        <f>$A:$A</f>
        <v>Nature de l'ajustement</v>
      </c>
      <c r="BR176" s="388" t="str">
        <f>$B:$B</f>
        <v>Pôle</v>
      </c>
      <c r="BS176" s="388" t="s">
        <v>515</v>
      </c>
      <c r="BT176" s="388" t="str">
        <f>$A:$A</f>
        <v>Nature de l'ajustement</v>
      </c>
      <c r="BU176" s="388" t="str">
        <f>$B:$B</f>
        <v>Pôle</v>
      </c>
      <c r="BV176" s="388" t="s">
        <v>515</v>
      </c>
      <c r="BW176" s="387">
        <f t="shared" si="29"/>
        <v>0</v>
      </c>
    </row>
    <row r="177" spans="1:75" ht="13" hidden="1" outlineLevel="1">
      <c r="A177" s="394" t="s">
        <v>516</v>
      </c>
      <c r="B177" s="394" t="s">
        <v>468</v>
      </c>
      <c r="C177" s="383"/>
      <c r="D177" s="384"/>
      <c r="E177" s="385"/>
      <c r="F177" s="386"/>
      <c r="G177" s="386"/>
      <c r="H177" s="386"/>
      <c r="I177" s="386"/>
      <c r="J177" s="387"/>
      <c r="K177" s="390" t="str">
        <f>$A:$A</f>
        <v>Soulte Liability management (AHM)</v>
      </c>
      <c r="L177" s="390" t="str">
        <f>$B:$B</f>
        <v>AHM</v>
      </c>
      <c r="M177" s="391" t="str">
        <f>"20"&amp;RIGHT($10:$10,2)&amp;"-T"&amp;MID($10:$10,2,1)</f>
        <v>2016-T1</v>
      </c>
      <c r="N177" s="390" t="str">
        <f>$A:$A</f>
        <v>Soulte Liability management (AHM)</v>
      </c>
      <c r="O177" s="390" t="str">
        <f>$B:$B</f>
        <v>AHM</v>
      </c>
      <c r="P177" s="391" t="str">
        <f>"20"&amp;RIGHT($10:$10,2)&amp;"-T"&amp;MID($10:$10,2,1)</f>
        <v>2016-T2</v>
      </c>
      <c r="Q177" s="390" t="str">
        <f>$A:$A</f>
        <v>Soulte Liability management (AHM)</v>
      </c>
      <c r="R177" s="390" t="str">
        <f>$B:$B</f>
        <v>AHM</v>
      </c>
      <c r="S177" s="391" t="str">
        <f>"20"&amp;RIGHT($10:$10,2)&amp;"-T"&amp;MID($10:$10,2,1)</f>
        <v>2016-T3</v>
      </c>
      <c r="T177" s="390" t="str">
        <f>$A:$A</f>
        <v>Soulte Liability management (AHM)</v>
      </c>
      <c r="U177" s="390" t="str">
        <f>$B:$B</f>
        <v>AHM</v>
      </c>
      <c r="V177" s="391" t="str">
        <f>"20"&amp;RIGHT($10:$10,2)&amp;"-T"&amp;MID($10:$10,2,1)</f>
        <v>2016-T4</v>
      </c>
      <c r="W177" s="387"/>
      <c r="X177" s="390" t="str">
        <f>$A:$A</f>
        <v>Soulte Liability management (AHM)</v>
      </c>
      <c r="Y177" s="390" t="str">
        <f>$B:$B</f>
        <v>AHM</v>
      </c>
      <c r="Z177" s="391" t="str">
        <f>"20"&amp;RIGHT($10:$10,2)&amp;"-T"&amp;MID($10:$10,2,1)</f>
        <v>2017-T1</v>
      </c>
      <c r="AA177" s="390" t="str">
        <f>$A:$A</f>
        <v>Soulte Liability management (AHM)</v>
      </c>
      <c r="AB177" s="390" t="str">
        <f>$B:$B</f>
        <v>AHM</v>
      </c>
      <c r="AC177" s="391" t="str">
        <f>"20"&amp;RIGHT($10:$10,2)&amp;"-T"&amp;MID($10:$10,2,1)</f>
        <v>2017-T2</v>
      </c>
      <c r="AD177" s="390" t="str">
        <f>$A:$A</f>
        <v>Soulte Liability management (AHM)</v>
      </c>
      <c r="AE177" s="390" t="str">
        <f>$B:$B</f>
        <v>AHM</v>
      </c>
      <c r="AF177" s="391" t="str">
        <f>"20"&amp;RIGHT($10:$10,2)&amp;"-T"&amp;MID($10:$10,2,1)</f>
        <v>2017-T3</v>
      </c>
      <c r="AG177" s="390" t="str">
        <f>$A:$A</f>
        <v>Soulte Liability management (AHM)</v>
      </c>
      <c r="AH177" s="390" t="str">
        <f>$B:$B</f>
        <v>AHM</v>
      </c>
      <c r="AI177" s="391" t="str">
        <f>"20"&amp;RIGHT($10:$10,2)&amp;"-T"&amp;MID($10:$10,2,1)</f>
        <v>2017-T4</v>
      </c>
      <c r="AJ177" s="387"/>
      <c r="AK177" s="390" t="str">
        <f>$A:$A</f>
        <v>Soulte Liability management (AHM)</v>
      </c>
      <c r="AL177" s="390" t="str">
        <f>$B:$B</f>
        <v>AHM</v>
      </c>
      <c r="AM177" s="391" t="str">
        <f>"20"&amp;RIGHT($10:$10,2)&amp;"-T"&amp;MID($10:$10,2,1)</f>
        <v>2018-T1</v>
      </c>
      <c r="AN177" s="390" t="str">
        <f>$A:$A</f>
        <v>Soulte Liability management (AHM)</v>
      </c>
      <c r="AO177" s="390" t="str">
        <f>$B:$B</f>
        <v>AHM</v>
      </c>
      <c r="AP177" s="391" t="str">
        <f>"20"&amp;RIGHT($10:$10,2)&amp;"-T"&amp;MID($10:$10,2,1)</f>
        <v>2018-T2</v>
      </c>
      <c r="AQ177" s="390" t="str">
        <f>$A:$A</f>
        <v>Soulte Liability management (AHM)</v>
      </c>
      <c r="AR177" s="390" t="str">
        <f>$B:$B</f>
        <v>AHM</v>
      </c>
      <c r="AS177" s="391" t="str">
        <f>"20"&amp;RIGHT($10:$10,2)&amp;"-T"&amp;MID($10:$10,2,1)</f>
        <v>2018-T3</v>
      </c>
      <c r="AT177" s="390" t="str">
        <f>$A:$A</f>
        <v>Soulte Liability management (AHM)</v>
      </c>
      <c r="AU177" s="390" t="str">
        <f>$B:$B</f>
        <v>AHM</v>
      </c>
      <c r="AV177" s="391" t="str">
        <f>"20"&amp;RIGHT($10:$10,2)&amp;"-T"&amp;MID($10:$10,2,1)</f>
        <v>2018-T4</v>
      </c>
      <c r="AW177" s="387"/>
      <c r="AX177" s="390" t="str">
        <f>$A:$A</f>
        <v>Soulte Liability management (AHM)</v>
      </c>
      <c r="AY177" s="390" t="str">
        <f>$B:$B</f>
        <v>AHM</v>
      </c>
      <c r="AZ177" s="391" t="str">
        <f>"20"&amp;RIGHT($10:$10,2)&amp;"-T"&amp;MID($10:$10,2,1)</f>
        <v>2019-T1</v>
      </c>
      <c r="BA177" s="390" t="str">
        <f>$A:$A</f>
        <v>Soulte Liability management (AHM)</v>
      </c>
      <c r="BB177" s="390" t="str">
        <f>$B:$B</f>
        <v>AHM</v>
      </c>
      <c r="BC177" s="391" t="str">
        <f>"20"&amp;RIGHT($10:$10,2)&amp;"-T"&amp;MID($10:$10,2,1)</f>
        <v>2019-T2</v>
      </c>
      <c r="BD177" s="390" t="str">
        <f>$A:$A</f>
        <v>Soulte Liability management (AHM)</v>
      </c>
      <c r="BE177" s="390" t="str">
        <f>$B:$B</f>
        <v>AHM</v>
      </c>
      <c r="BF177" s="391" t="str">
        <f>"20"&amp;RIGHT($10:$10,2)&amp;"-T"&amp;MID($10:$10,2,1)</f>
        <v>2019-T3</v>
      </c>
      <c r="BG177" s="390" t="str">
        <f>$A:$A</f>
        <v>Soulte Liability management (AHM)</v>
      </c>
      <c r="BH177" s="390" t="str">
        <f>$B:$B</f>
        <v>AHM</v>
      </c>
      <c r="BI177" s="391" t="str">
        <f>"20"&amp;RIGHT($10:$10,2)&amp;"-T"&amp;MID($10:$10,2,1)</f>
        <v>2019-T4</v>
      </c>
      <c r="BJ177" s="387"/>
      <c r="BK177" s="390" t="str">
        <f>$A:$A</f>
        <v>Soulte Liability management (AHM)</v>
      </c>
      <c r="BL177" s="390" t="str">
        <f>$B:$B</f>
        <v>AHM</v>
      </c>
      <c r="BM177" s="391" t="str">
        <f>"20"&amp;RIGHT($10:$10,2)&amp;"-T"&amp;MID($10:$10,2,1)</f>
        <v>2020-T1</v>
      </c>
      <c r="BN177" s="390" t="str">
        <f>$A:$A</f>
        <v>Soulte Liability management (AHM)</v>
      </c>
      <c r="BO177" s="390" t="str">
        <f>$B:$B</f>
        <v>AHM</v>
      </c>
      <c r="BP177" s="391" t="str">
        <f>"20"&amp;RIGHT($10:$10,2)&amp;"-T"&amp;MID($10:$10,2,1)</f>
        <v>2020-T2</v>
      </c>
      <c r="BQ177" s="390" t="str">
        <f>$A:$A</f>
        <v>Soulte Liability management (AHM)</v>
      </c>
      <c r="BR177" s="390" t="str">
        <f>$B:$B</f>
        <v>AHM</v>
      </c>
      <c r="BS177" s="391" t="str">
        <f>"20"&amp;RIGHT($10:$10,2)&amp;"-T"&amp;MID($10:$10,2,1)</f>
        <v>2020-T3</v>
      </c>
      <c r="BT177" s="390" t="str">
        <f>$A:$A</f>
        <v>Soulte Liability management (AHM)</v>
      </c>
      <c r="BU177" s="390" t="str">
        <f>$B:$B</f>
        <v>AHM</v>
      </c>
      <c r="BV177" s="391" t="str">
        <f>"20"&amp;RIGHT($10:$10,2)&amp;"-T"&amp;MID($10:$10,2,1)</f>
        <v>2020-T4</v>
      </c>
      <c r="BW177" s="387">
        <f t="shared" si="29"/>
        <v>0</v>
      </c>
    </row>
    <row r="178" spans="1:75" ht="13" collapsed="1">
      <c r="A178" s="403" t="s">
        <v>541</v>
      </c>
      <c r="B178" s="403"/>
      <c r="C178" s="383"/>
      <c r="D178" s="384" t="s">
        <v>479</v>
      </c>
      <c r="E178" s="385" t="s">
        <v>504</v>
      </c>
      <c r="F178" s="386"/>
      <c r="G178" s="386"/>
      <c r="H178" s="386"/>
      <c r="I178" s="386"/>
      <c r="J178" s="387">
        <f>SUM(F178:I178)</f>
        <v>0</v>
      </c>
      <c r="K178" s="405"/>
      <c r="L178" s="405"/>
      <c r="M178" s="405">
        <v>235</v>
      </c>
      <c r="N178" s="393"/>
      <c r="O178" s="393"/>
      <c r="P178" s="393">
        <v>0</v>
      </c>
      <c r="Q178" s="393"/>
      <c r="R178" s="393"/>
      <c r="S178" s="393">
        <v>0</v>
      </c>
      <c r="T178" s="393"/>
      <c r="U178" s="393"/>
      <c r="V178" s="393">
        <v>0</v>
      </c>
      <c r="W178" s="387">
        <f>SUM(K178:V178)</f>
        <v>235</v>
      </c>
      <c r="X178" s="393"/>
      <c r="Y178" s="393"/>
      <c r="Z178" s="393">
        <v>0</v>
      </c>
      <c r="AA178" s="393"/>
      <c r="AB178" s="393"/>
      <c r="AC178" s="393">
        <v>-13.420814</v>
      </c>
      <c r="AD178" s="393"/>
      <c r="AE178" s="393"/>
      <c r="AF178" s="393">
        <v>0</v>
      </c>
      <c r="AG178" s="393"/>
      <c r="AH178" s="393"/>
      <c r="AI178" s="393">
        <v>0</v>
      </c>
      <c r="AJ178" s="387">
        <f>SUM(X178:AI178)</f>
        <v>-13.420814</v>
      </c>
      <c r="AK178" s="393"/>
      <c r="AL178" s="393"/>
      <c r="AM178" s="393">
        <v>0</v>
      </c>
      <c r="AN178" s="393"/>
      <c r="AO178" s="393"/>
      <c r="AP178" s="393">
        <v>0</v>
      </c>
      <c r="AQ178" s="393"/>
      <c r="AR178" s="393"/>
      <c r="AS178" s="393">
        <v>0</v>
      </c>
      <c r="AT178" s="393"/>
      <c r="AU178" s="393"/>
      <c r="AV178" s="393">
        <v>0</v>
      </c>
      <c r="AW178" s="387">
        <f>SUM(AK178:AV178)</f>
        <v>0</v>
      </c>
      <c r="AX178" s="393"/>
      <c r="AY178" s="393"/>
      <c r="AZ178" s="393">
        <v>0</v>
      </c>
      <c r="BA178" s="393"/>
      <c r="BB178" s="393"/>
      <c r="BC178" s="393">
        <v>0</v>
      </c>
      <c r="BD178" s="393"/>
      <c r="BE178" s="393"/>
      <c r="BF178" s="393">
        <v>0</v>
      </c>
      <c r="BG178" s="393"/>
      <c r="BH178" s="393"/>
      <c r="BI178" s="393">
        <v>0</v>
      </c>
      <c r="BJ178" s="387">
        <f>SUM(AX178:BI178)</f>
        <v>0</v>
      </c>
      <c r="BK178" s="393"/>
      <c r="BL178" s="393"/>
      <c r="BM178" s="393">
        <v>0</v>
      </c>
      <c r="BN178" s="393"/>
      <c r="BO178" s="393"/>
      <c r="BP178" s="393">
        <v>13.148052399999999</v>
      </c>
      <c r="BQ178" s="393"/>
      <c r="BR178" s="393"/>
      <c r="BS178" s="393">
        <v>0</v>
      </c>
      <c r="BT178" s="393"/>
      <c r="BU178" s="393"/>
      <c r="BV178" s="393">
        <v>0</v>
      </c>
      <c r="BW178" s="387">
        <f t="shared" si="29"/>
        <v>13.148052399999999</v>
      </c>
    </row>
    <row r="179" spans="1:75" ht="13" hidden="1" outlineLevel="1">
      <c r="A179" s="402" t="s">
        <v>465</v>
      </c>
      <c r="B179" s="382" t="s">
        <v>466</v>
      </c>
      <c r="C179" s="383"/>
      <c r="D179" s="384"/>
      <c r="E179" s="385"/>
      <c r="F179" s="386"/>
      <c r="G179" s="386"/>
      <c r="H179" s="386"/>
      <c r="I179" s="386"/>
      <c r="J179" s="387"/>
      <c r="K179" s="388" t="str">
        <f>$A:$A</f>
        <v>Nature de l'ajustement</v>
      </c>
      <c r="L179" s="388" t="str">
        <f>$B:$B</f>
        <v>Pôle</v>
      </c>
      <c r="M179" s="388" t="s">
        <v>515</v>
      </c>
      <c r="N179" s="388" t="str">
        <f>$A:$A</f>
        <v>Nature de l'ajustement</v>
      </c>
      <c r="O179" s="388" t="str">
        <f>$B:$B</f>
        <v>Pôle</v>
      </c>
      <c r="P179" s="388" t="s">
        <v>515</v>
      </c>
      <c r="Q179" s="388" t="str">
        <f>$A:$A</f>
        <v>Nature de l'ajustement</v>
      </c>
      <c r="R179" s="388" t="str">
        <f>$B:$B</f>
        <v>Pôle</v>
      </c>
      <c r="S179" s="388" t="s">
        <v>515</v>
      </c>
      <c r="T179" s="388" t="str">
        <f>$A:$A</f>
        <v>Nature de l'ajustement</v>
      </c>
      <c r="U179" s="388" t="str">
        <f>$B:$B</f>
        <v>Pôle</v>
      </c>
      <c r="V179" s="388" t="s">
        <v>515</v>
      </c>
      <c r="W179" s="387"/>
      <c r="X179" s="388" t="str">
        <f>$A:$A</f>
        <v>Nature de l'ajustement</v>
      </c>
      <c r="Y179" s="388" t="str">
        <f>$B:$B</f>
        <v>Pôle</v>
      </c>
      <c r="Z179" s="388" t="s">
        <v>515</v>
      </c>
      <c r="AA179" s="388" t="str">
        <f>$A:$A</f>
        <v>Nature de l'ajustement</v>
      </c>
      <c r="AB179" s="388" t="str">
        <f>$B:$B</f>
        <v>Pôle</v>
      </c>
      <c r="AC179" s="388" t="s">
        <v>515</v>
      </c>
      <c r="AD179" s="388" t="str">
        <f>$A:$A</f>
        <v>Nature de l'ajustement</v>
      </c>
      <c r="AE179" s="388" t="str">
        <f>$B:$B</f>
        <v>Pôle</v>
      </c>
      <c r="AF179" s="388" t="s">
        <v>515</v>
      </c>
      <c r="AG179" s="388" t="str">
        <f>$A:$A</f>
        <v>Nature de l'ajustement</v>
      </c>
      <c r="AH179" s="388" t="str">
        <f>$B:$B</f>
        <v>Pôle</v>
      </c>
      <c r="AI179" s="388" t="s">
        <v>515</v>
      </c>
      <c r="AJ179" s="387"/>
      <c r="AK179" s="388" t="str">
        <f>$A:$A</f>
        <v>Nature de l'ajustement</v>
      </c>
      <c r="AL179" s="388" t="str">
        <f>$B:$B</f>
        <v>Pôle</v>
      </c>
      <c r="AM179" s="388" t="s">
        <v>515</v>
      </c>
      <c r="AN179" s="388" t="str">
        <f>$A:$A</f>
        <v>Nature de l'ajustement</v>
      </c>
      <c r="AO179" s="388" t="str">
        <f>$B:$B</f>
        <v>Pôle</v>
      </c>
      <c r="AP179" s="388" t="s">
        <v>515</v>
      </c>
      <c r="AQ179" s="388" t="str">
        <f>$A:$A</f>
        <v>Nature de l'ajustement</v>
      </c>
      <c r="AR179" s="388" t="str">
        <f>$B:$B</f>
        <v>Pôle</v>
      </c>
      <c r="AS179" s="388" t="s">
        <v>515</v>
      </c>
      <c r="AT179" s="388" t="str">
        <f>$A:$A</f>
        <v>Nature de l'ajustement</v>
      </c>
      <c r="AU179" s="388" t="str">
        <f>$B:$B</f>
        <v>Pôle</v>
      </c>
      <c r="AV179" s="388" t="s">
        <v>515</v>
      </c>
      <c r="AW179" s="387"/>
      <c r="AX179" s="388" t="str">
        <f>$A:$A</f>
        <v>Nature de l'ajustement</v>
      </c>
      <c r="AY179" s="388" t="str">
        <f>$B:$B</f>
        <v>Pôle</v>
      </c>
      <c r="AZ179" s="388" t="s">
        <v>515</v>
      </c>
      <c r="BA179" s="388" t="str">
        <f>$A:$A</f>
        <v>Nature de l'ajustement</v>
      </c>
      <c r="BB179" s="388" t="str">
        <f>$B:$B</f>
        <v>Pôle</v>
      </c>
      <c r="BC179" s="388" t="s">
        <v>515</v>
      </c>
      <c r="BD179" s="388" t="str">
        <f>$A:$A</f>
        <v>Nature de l'ajustement</v>
      </c>
      <c r="BE179" s="388" t="str">
        <f>$B:$B</f>
        <v>Pôle</v>
      </c>
      <c r="BF179" s="388" t="s">
        <v>515</v>
      </c>
      <c r="BG179" s="388" t="str">
        <f>$A:$A</f>
        <v>Nature de l'ajustement</v>
      </c>
      <c r="BH179" s="388" t="str">
        <f>$B:$B</f>
        <v>Pôle</v>
      </c>
      <c r="BI179" s="388" t="s">
        <v>515</v>
      </c>
      <c r="BJ179" s="387"/>
      <c r="BK179" s="388" t="str">
        <f>$A:$A</f>
        <v>Nature de l'ajustement</v>
      </c>
      <c r="BL179" s="388" t="str">
        <f>$B:$B</f>
        <v>Pôle</v>
      </c>
      <c r="BM179" s="388" t="s">
        <v>515</v>
      </c>
      <c r="BN179" s="388" t="str">
        <f>$A:$A</f>
        <v>Nature de l'ajustement</v>
      </c>
      <c r="BO179" s="388" t="str">
        <f>$B:$B</f>
        <v>Pôle</v>
      </c>
      <c r="BP179" s="388" t="s">
        <v>515</v>
      </c>
      <c r="BQ179" s="388" t="str">
        <f>$A:$A</f>
        <v>Nature de l'ajustement</v>
      </c>
      <c r="BR179" s="388" t="str">
        <f>$B:$B</f>
        <v>Pôle</v>
      </c>
      <c r="BS179" s="388" t="s">
        <v>515</v>
      </c>
      <c r="BT179" s="388" t="str">
        <f>$A:$A</f>
        <v>Nature de l'ajustement</v>
      </c>
      <c r="BU179" s="388" t="str">
        <f>$B:$B</f>
        <v>Pôle</v>
      </c>
      <c r="BV179" s="388" t="s">
        <v>515</v>
      </c>
      <c r="BW179" s="387">
        <f t="shared" si="29"/>
        <v>0</v>
      </c>
    </row>
    <row r="180" spans="1:75" ht="13" hidden="1" outlineLevel="1">
      <c r="A180" s="394" t="s">
        <v>522</v>
      </c>
      <c r="B180" s="394" t="s">
        <v>468</v>
      </c>
      <c r="C180" s="383"/>
      <c r="D180" s="384"/>
      <c r="E180" s="385"/>
      <c r="F180" s="386"/>
      <c r="G180" s="386"/>
      <c r="H180" s="386"/>
      <c r="I180" s="386"/>
      <c r="J180" s="387"/>
      <c r="K180" s="390" t="str">
        <f>$A:$A</f>
        <v>Plus-value VISA EUROPE (AHM)</v>
      </c>
      <c r="L180" s="390" t="str">
        <f>$B:$B</f>
        <v>AHM</v>
      </c>
      <c r="M180" s="391" t="str">
        <f>"20"&amp;RIGHT($10:$10,2)&amp;"-T"&amp;MID($10:$10,2,1)</f>
        <v>2016-T1</v>
      </c>
      <c r="N180" s="390" t="str">
        <f>$A:$A</f>
        <v>Plus-value VISA EUROPE (AHM)</v>
      </c>
      <c r="O180" s="390" t="str">
        <f>$B:$B</f>
        <v>AHM</v>
      </c>
      <c r="P180" s="391" t="str">
        <f>"20"&amp;RIGHT($10:$10,2)&amp;"-T"&amp;MID($10:$10,2,1)</f>
        <v>2016-T2</v>
      </c>
      <c r="Q180" s="390" t="str">
        <f>$A:$A</f>
        <v>Plus-value VISA EUROPE (AHM)</v>
      </c>
      <c r="R180" s="390" t="str">
        <f>$B:$B</f>
        <v>AHM</v>
      </c>
      <c r="S180" s="391" t="str">
        <f>"20"&amp;RIGHT($10:$10,2)&amp;"-T"&amp;MID($10:$10,2,1)</f>
        <v>2016-T3</v>
      </c>
      <c r="T180" s="390" t="str">
        <f>$A:$A</f>
        <v>Plus-value VISA EUROPE (AHM)</v>
      </c>
      <c r="U180" s="390" t="str">
        <f>$B:$B</f>
        <v>AHM</v>
      </c>
      <c r="V180" s="391" t="str">
        <f>"20"&amp;RIGHT($10:$10,2)&amp;"-T"&amp;MID($10:$10,2,1)</f>
        <v>2016-T4</v>
      </c>
      <c r="W180" s="387"/>
      <c r="X180" s="390" t="str">
        <f>$A:$A</f>
        <v>Plus-value VISA EUROPE (AHM)</v>
      </c>
      <c r="Y180" s="390" t="str">
        <f>$B:$B</f>
        <v>AHM</v>
      </c>
      <c r="Z180" s="391" t="str">
        <f>"20"&amp;RIGHT($10:$10,2)&amp;"-T"&amp;MID($10:$10,2,1)</f>
        <v>2017-T1</v>
      </c>
      <c r="AA180" s="390" t="str">
        <f>$A:$A</f>
        <v>Plus-value VISA EUROPE (AHM)</v>
      </c>
      <c r="AB180" s="390" t="str">
        <f>$B:$B</f>
        <v>AHM</v>
      </c>
      <c r="AC180" s="391" t="str">
        <f>"20"&amp;RIGHT($10:$10,2)&amp;"-T"&amp;MID($10:$10,2,1)</f>
        <v>2017-T2</v>
      </c>
      <c r="AD180" s="390" t="str">
        <f>$A:$A</f>
        <v>Plus-value VISA EUROPE (AHM)</v>
      </c>
      <c r="AE180" s="390" t="str">
        <f>$B:$B</f>
        <v>AHM</v>
      </c>
      <c r="AF180" s="391" t="str">
        <f>"20"&amp;RIGHT($10:$10,2)&amp;"-T"&amp;MID($10:$10,2,1)</f>
        <v>2017-T3</v>
      </c>
      <c r="AG180" s="390" t="str">
        <f>$A:$A</f>
        <v>Plus-value VISA EUROPE (AHM)</v>
      </c>
      <c r="AH180" s="390" t="str">
        <f>$B:$B</f>
        <v>AHM</v>
      </c>
      <c r="AI180" s="391" t="str">
        <f>"20"&amp;RIGHT($10:$10,2)&amp;"-T"&amp;MID($10:$10,2,1)</f>
        <v>2017-T4</v>
      </c>
      <c r="AJ180" s="387"/>
      <c r="AK180" s="390" t="str">
        <f>$A:$A</f>
        <v>Plus-value VISA EUROPE (AHM)</v>
      </c>
      <c r="AL180" s="390" t="str">
        <f>$B:$B</f>
        <v>AHM</v>
      </c>
      <c r="AM180" s="391" t="str">
        <f>"20"&amp;RIGHT($10:$10,2)&amp;"-T"&amp;MID($10:$10,2,1)</f>
        <v>2018-T1</v>
      </c>
      <c r="AN180" s="390" t="str">
        <f>$A:$A</f>
        <v>Plus-value VISA EUROPE (AHM)</v>
      </c>
      <c r="AO180" s="390" t="str">
        <f>$B:$B</f>
        <v>AHM</v>
      </c>
      <c r="AP180" s="391" t="str">
        <f>"20"&amp;RIGHT($10:$10,2)&amp;"-T"&amp;MID($10:$10,2,1)</f>
        <v>2018-T2</v>
      </c>
      <c r="AQ180" s="390" t="str">
        <f>$A:$A</f>
        <v>Plus-value VISA EUROPE (AHM)</v>
      </c>
      <c r="AR180" s="390" t="str">
        <f>$B:$B</f>
        <v>AHM</v>
      </c>
      <c r="AS180" s="391" t="str">
        <f>"20"&amp;RIGHT($10:$10,2)&amp;"-T"&amp;MID($10:$10,2,1)</f>
        <v>2018-T3</v>
      </c>
      <c r="AT180" s="390" t="str">
        <f>$A:$A</f>
        <v>Plus-value VISA EUROPE (AHM)</v>
      </c>
      <c r="AU180" s="390" t="str">
        <f>$B:$B</f>
        <v>AHM</v>
      </c>
      <c r="AV180" s="391" t="str">
        <f>"20"&amp;RIGHT($10:$10,2)&amp;"-T"&amp;MID($10:$10,2,1)</f>
        <v>2018-T4</v>
      </c>
      <c r="AW180" s="387"/>
      <c r="AX180" s="390" t="str">
        <f>$A:$A</f>
        <v>Plus-value VISA EUROPE (AHM)</v>
      </c>
      <c r="AY180" s="390" t="str">
        <f>$B:$B</f>
        <v>AHM</v>
      </c>
      <c r="AZ180" s="391" t="str">
        <f>"20"&amp;RIGHT($10:$10,2)&amp;"-T"&amp;MID($10:$10,2,1)</f>
        <v>2019-T1</v>
      </c>
      <c r="BA180" s="390" t="str">
        <f>$A:$A</f>
        <v>Plus-value VISA EUROPE (AHM)</v>
      </c>
      <c r="BB180" s="390" t="str">
        <f>$B:$B</f>
        <v>AHM</v>
      </c>
      <c r="BC180" s="391" t="str">
        <f>"20"&amp;RIGHT($10:$10,2)&amp;"-T"&amp;MID($10:$10,2,1)</f>
        <v>2019-T2</v>
      </c>
      <c r="BD180" s="390" t="str">
        <f>$A:$A</f>
        <v>Plus-value VISA EUROPE (AHM)</v>
      </c>
      <c r="BE180" s="390" t="str">
        <f>$B:$B</f>
        <v>AHM</v>
      </c>
      <c r="BF180" s="391" t="str">
        <f>"20"&amp;RIGHT($10:$10,2)&amp;"-T"&amp;MID($10:$10,2,1)</f>
        <v>2019-T3</v>
      </c>
      <c r="BG180" s="390" t="str">
        <f>$A:$A</f>
        <v>Plus-value VISA EUROPE (AHM)</v>
      </c>
      <c r="BH180" s="390" t="str">
        <f>$B:$B</f>
        <v>AHM</v>
      </c>
      <c r="BI180" s="391" t="str">
        <f>"20"&amp;RIGHT($10:$10,2)&amp;"-T"&amp;MID($10:$10,2,1)</f>
        <v>2019-T4</v>
      </c>
      <c r="BJ180" s="387"/>
      <c r="BK180" s="390" t="str">
        <f>$A:$A</f>
        <v>Plus-value VISA EUROPE (AHM)</v>
      </c>
      <c r="BL180" s="390" t="str">
        <f>$B:$B</f>
        <v>AHM</v>
      </c>
      <c r="BM180" s="391" t="str">
        <f>"20"&amp;RIGHT($10:$10,2)&amp;"-T"&amp;MID($10:$10,2,1)</f>
        <v>2020-T1</v>
      </c>
      <c r="BN180" s="390" t="str">
        <f>$A:$A</f>
        <v>Plus-value VISA EUROPE (AHM)</v>
      </c>
      <c r="BO180" s="390" t="str">
        <f>$B:$B</f>
        <v>AHM</v>
      </c>
      <c r="BP180" s="391" t="str">
        <f>"20"&amp;RIGHT($10:$10,2)&amp;"-T"&amp;MID($10:$10,2,1)</f>
        <v>2020-T2</v>
      </c>
      <c r="BQ180" s="390" t="str">
        <f>$A:$A</f>
        <v>Plus-value VISA EUROPE (AHM)</v>
      </c>
      <c r="BR180" s="390" t="str">
        <f>$B:$B</f>
        <v>AHM</v>
      </c>
      <c r="BS180" s="391" t="str">
        <f>"20"&amp;RIGHT($10:$10,2)&amp;"-T"&amp;MID($10:$10,2,1)</f>
        <v>2020-T3</v>
      </c>
      <c r="BT180" s="390" t="str">
        <f>$A:$A</f>
        <v>Plus-value VISA EUROPE (AHM)</v>
      </c>
      <c r="BU180" s="390" t="str">
        <f>$B:$B</f>
        <v>AHM</v>
      </c>
      <c r="BV180" s="391" t="str">
        <f>"20"&amp;RIGHT($10:$10,2)&amp;"-T"&amp;MID($10:$10,2,1)</f>
        <v>2020-T4</v>
      </c>
      <c r="BW180" s="387">
        <f t="shared" si="29"/>
        <v>0</v>
      </c>
    </row>
    <row r="181" spans="1:75" ht="13" hidden="1">
      <c r="A181" s="403" t="s">
        <v>541</v>
      </c>
      <c r="B181" s="403"/>
      <c r="C181" s="383"/>
      <c r="D181" s="384" t="s">
        <v>480</v>
      </c>
      <c r="E181" s="385" t="s">
        <v>504</v>
      </c>
      <c r="F181" s="386"/>
      <c r="G181" s="386"/>
      <c r="H181" s="386"/>
      <c r="I181" s="386"/>
      <c r="J181" s="387">
        <f>SUM(F181:I181)</f>
        <v>0</v>
      </c>
      <c r="K181" s="405"/>
      <c r="L181" s="405"/>
      <c r="M181" s="405">
        <v>0</v>
      </c>
      <c r="N181" s="393"/>
      <c r="O181" s="393"/>
      <c r="P181" s="393">
        <v>-17.838000000000001</v>
      </c>
      <c r="Q181" s="393"/>
      <c r="R181" s="393"/>
      <c r="S181" s="393">
        <v>0</v>
      </c>
      <c r="T181" s="393"/>
      <c r="U181" s="393"/>
      <c r="V181" s="393">
        <v>0</v>
      </c>
      <c r="W181" s="387">
        <f>SUM(K181:V181)</f>
        <v>-17.838000000000001</v>
      </c>
      <c r="X181" s="393"/>
      <c r="Y181" s="393"/>
      <c r="Z181" s="393">
        <v>0</v>
      </c>
      <c r="AA181" s="393"/>
      <c r="AB181" s="393"/>
      <c r="AC181" s="393">
        <v>0</v>
      </c>
      <c r="AD181" s="393"/>
      <c r="AE181" s="393"/>
      <c r="AF181" s="393">
        <v>0</v>
      </c>
      <c r="AG181" s="393"/>
      <c r="AH181" s="393"/>
      <c r="AI181" s="393">
        <v>0</v>
      </c>
      <c r="AJ181" s="387">
        <f>SUM(X181:AI181)</f>
        <v>0</v>
      </c>
      <c r="AK181" s="393"/>
      <c r="AL181" s="393"/>
      <c r="AM181" s="393">
        <v>0</v>
      </c>
      <c r="AN181" s="393"/>
      <c r="AO181" s="393"/>
      <c r="AP181" s="393">
        <v>0</v>
      </c>
      <c r="AQ181" s="393"/>
      <c r="AR181" s="393"/>
      <c r="AS181" s="393">
        <v>0</v>
      </c>
      <c r="AT181" s="393"/>
      <c r="AU181" s="393"/>
      <c r="AV181" s="393">
        <v>0</v>
      </c>
      <c r="AW181" s="387">
        <f>SUM(AK181:AV181)</f>
        <v>0</v>
      </c>
      <c r="AX181" s="393"/>
      <c r="AY181" s="393"/>
      <c r="AZ181" s="393">
        <v>0</v>
      </c>
      <c r="BA181" s="393"/>
      <c r="BB181" s="393"/>
      <c r="BC181" s="393">
        <v>0</v>
      </c>
      <c r="BD181" s="393"/>
      <c r="BE181" s="393"/>
      <c r="BF181" s="393">
        <v>0</v>
      </c>
      <c r="BG181" s="393"/>
      <c r="BH181" s="393"/>
      <c r="BI181" s="393">
        <v>0</v>
      </c>
      <c r="BJ181" s="387">
        <f>SUM(AX181:BI181)</f>
        <v>0</v>
      </c>
      <c r="BK181" s="393"/>
      <c r="BL181" s="393"/>
      <c r="BM181" s="393">
        <v>0</v>
      </c>
      <c r="BN181" s="393"/>
      <c r="BO181" s="393"/>
      <c r="BP181" s="393">
        <v>0</v>
      </c>
      <c r="BQ181" s="393"/>
      <c r="BR181" s="393"/>
      <c r="BS181" s="393">
        <v>0</v>
      </c>
      <c r="BT181" s="393"/>
      <c r="BU181" s="393"/>
      <c r="BV181" s="393">
        <v>0</v>
      </c>
      <c r="BW181" s="387">
        <f t="shared" si="29"/>
        <v>0</v>
      </c>
    </row>
    <row r="182" spans="1:75" ht="13" hidden="1" outlineLevel="1">
      <c r="A182" s="402" t="s">
        <v>465</v>
      </c>
      <c r="B182" s="382" t="s">
        <v>466</v>
      </c>
      <c r="C182" s="383"/>
      <c r="D182" s="384"/>
      <c r="E182" s="385"/>
      <c r="F182" s="386"/>
      <c r="G182" s="386"/>
      <c r="H182" s="386"/>
      <c r="I182" s="386"/>
      <c r="J182" s="387"/>
      <c r="K182" s="388" t="str">
        <f>$A:$A</f>
        <v>Nature de l'ajustement</v>
      </c>
      <c r="L182" s="388" t="str">
        <f>$B:$B</f>
        <v>Pôle</v>
      </c>
      <c r="M182" s="388" t="s">
        <v>515</v>
      </c>
      <c r="N182" s="388" t="str">
        <f>$A:$A</f>
        <v>Nature de l'ajustement</v>
      </c>
      <c r="O182" s="388" t="str">
        <f>$B:$B</f>
        <v>Pôle</v>
      </c>
      <c r="P182" s="388" t="s">
        <v>515</v>
      </c>
      <c r="Q182" s="388" t="str">
        <f>$A:$A</f>
        <v>Nature de l'ajustement</v>
      </c>
      <c r="R182" s="388" t="str">
        <f>$B:$B</f>
        <v>Pôle</v>
      </c>
      <c r="S182" s="388" t="s">
        <v>515</v>
      </c>
      <c r="T182" s="388" t="str">
        <f>$A:$A</f>
        <v>Nature de l'ajustement</v>
      </c>
      <c r="U182" s="388" t="str">
        <f>$B:$B</f>
        <v>Pôle</v>
      </c>
      <c r="V182" s="388" t="s">
        <v>515</v>
      </c>
      <c r="W182" s="387"/>
      <c r="X182" s="388" t="str">
        <f>$A:$A</f>
        <v>Nature de l'ajustement</v>
      </c>
      <c r="Y182" s="388" t="str">
        <f>$B:$B</f>
        <v>Pôle</v>
      </c>
      <c r="Z182" s="388" t="s">
        <v>515</v>
      </c>
      <c r="AA182" s="388" t="str">
        <f>$A:$A</f>
        <v>Nature de l'ajustement</v>
      </c>
      <c r="AB182" s="388" t="str">
        <f>$B:$B</f>
        <v>Pôle</v>
      </c>
      <c r="AC182" s="388" t="s">
        <v>515</v>
      </c>
      <c r="AD182" s="388" t="str">
        <f>$A:$A</f>
        <v>Nature de l'ajustement</v>
      </c>
      <c r="AE182" s="388" t="str">
        <f>$B:$B</f>
        <v>Pôle</v>
      </c>
      <c r="AF182" s="388" t="s">
        <v>515</v>
      </c>
      <c r="AG182" s="388" t="str">
        <f>$A:$A</f>
        <v>Nature de l'ajustement</v>
      </c>
      <c r="AH182" s="388" t="str">
        <f>$B:$B</f>
        <v>Pôle</v>
      </c>
      <c r="AI182" s="388" t="s">
        <v>515</v>
      </c>
      <c r="AJ182" s="387"/>
      <c r="AK182" s="388" t="str">
        <f>$A:$A</f>
        <v>Nature de l'ajustement</v>
      </c>
      <c r="AL182" s="388" t="str">
        <f>$B:$B</f>
        <v>Pôle</v>
      </c>
      <c r="AM182" s="388" t="s">
        <v>515</v>
      </c>
      <c r="AN182" s="388" t="str">
        <f>$A:$A</f>
        <v>Nature de l'ajustement</v>
      </c>
      <c r="AO182" s="388" t="str">
        <f>$B:$B</f>
        <v>Pôle</v>
      </c>
      <c r="AP182" s="388" t="s">
        <v>515</v>
      </c>
      <c r="AQ182" s="388" t="str">
        <f>$A:$A</f>
        <v>Nature de l'ajustement</v>
      </c>
      <c r="AR182" s="388" t="str">
        <f>$B:$B</f>
        <v>Pôle</v>
      </c>
      <c r="AS182" s="388" t="s">
        <v>515</v>
      </c>
      <c r="AT182" s="388" t="str">
        <f>$A:$A</f>
        <v>Nature de l'ajustement</v>
      </c>
      <c r="AU182" s="388" t="str">
        <f>$B:$B</f>
        <v>Pôle</v>
      </c>
      <c r="AV182" s="388" t="s">
        <v>515</v>
      </c>
      <c r="AW182" s="387"/>
      <c r="AX182" s="388" t="str">
        <f>$A:$A</f>
        <v>Nature de l'ajustement</v>
      </c>
      <c r="AY182" s="388" t="str">
        <f>$B:$B</f>
        <v>Pôle</v>
      </c>
      <c r="AZ182" s="388" t="s">
        <v>515</v>
      </c>
      <c r="BA182" s="388" t="str">
        <f>$A:$A</f>
        <v>Nature de l'ajustement</v>
      </c>
      <c r="BB182" s="388" t="str">
        <f>$B:$B</f>
        <v>Pôle</v>
      </c>
      <c r="BC182" s="388" t="s">
        <v>515</v>
      </c>
      <c r="BD182" s="388" t="str">
        <f>$A:$A</f>
        <v>Nature de l'ajustement</v>
      </c>
      <c r="BE182" s="388" t="str">
        <f>$B:$B</f>
        <v>Pôle</v>
      </c>
      <c r="BF182" s="388" t="s">
        <v>515</v>
      </c>
      <c r="BG182" s="388" t="str">
        <f>$A:$A</f>
        <v>Nature de l'ajustement</v>
      </c>
      <c r="BH182" s="388" t="str">
        <f>$B:$B</f>
        <v>Pôle</v>
      </c>
      <c r="BI182" s="388" t="s">
        <v>515</v>
      </c>
      <c r="BJ182" s="387"/>
      <c r="BK182" s="388" t="str">
        <f>$A:$A</f>
        <v>Nature de l'ajustement</v>
      </c>
      <c r="BL182" s="388" t="str">
        <f>$B:$B</f>
        <v>Pôle</v>
      </c>
      <c r="BM182" s="388" t="s">
        <v>515</v>
      </c>
      <c r="BN182" s="388" t="str">
        <f>$A:$A</f>
        <v>Nature de l'ajustement</v>
      </c>
      <c r="BO182" s="388" t="str">
        <f>$B:$B</f>
        <v>Pôle</v>
      </c>
      <c r="BP182" s="388" t="s">
        <v>515</v>
      </c>
      <c r="BQ182" s="388" t="str">
        <f>$A:$A</f>
        <v>Nature de l'ajustement</v>
      </c>
      <c r="BR182" s="388" t="str">
        <f>$B:$B</f>
        <v>Pôle</v>
      </c>
      <c r="BS182" s="388" t="s">
        <v>515</v>
      </c>
      <c r="BT182" s="388" t="str">
        <f>$A:$A</f>
        <v>Nature de l'ajustement</v>
      </c>
      <c r="BU182" s="388" t="str">
        <f>$B:$B</f>
        <v>Pôle</v>
      </c>
      <c r="BV182" s="388" t="s">
        <v>515</v>
      </c>
      <c r="BW182" s="387">
        <f t="shared" si="29"/>
        <v>0</v>
      </c>
    </row>
    <row r="183" spans="1:75" ht="13" hidden="1" outlineLevel="1">
      <c r="A183" s="394" t="s">
        <v>523</v>
      </c>
      <c r="B183" s="394" t="s">
        <v>468</v>
      </c>
      <c r="C183" s="383"/>
      <c r="D183" s="384"/>
      <c r="E183" s="385"/>
      <c r="F183" s="386"/>
      <c r="G183" s="386"/>
      <c r="H183" s="386"/>
      <c r="I183" s="386"/>
      <c r="J183" s="387"/>
      <c r="K183" s="390" t="str">
        <f>$A:$A</f>
        <v>Indemnité Alpha Bank</v>
      </c>
      <c r="L183" s="390" t="str">
        <f>$B:$B</f>
        <v>AHM</v>
      </c>
      <c r="M183" s="391" t="str">
        <f>"20"&amp;RIGHT($10:$10,2)&amp;"-T"&amp;MID($10:$10,2,1)</f>
        <v>2016-T1</v>
      </c>
      <c r="N183" s="390" t="str">
        <f>$A:$A</f>
        <v>Indemnité Alpha Bank</v>
      </c>
      <c r="O183" s="390" t="str">
        <f>$B:$B</f>
        <v>AHM</v>
      </c>
      <c r="P183" s="391" t="str">
        <f>"20"&amp;RIGHT($10:$10,2)&amp;"-T"&amp;MID($10:$10,2,1)</f>
        <v>2016-T2</v>
      </c>
      <c r="Q183" s="390" t="str">
        <f>$A:$A</f>
        <v>Indemnité Alpha Bank</v>
      </c>
      <c r="R183" s="390" t="str">
        <f>$B:$B</f>
        <v>AHM</v>
      </c>
      <c r="S183" s="391" t="str">
        <f>"20"&amp;RIGHT($10:$10,2)&amp;"-T"&amp;MID($10:$10,2,1)</f>
        <v>2016-T3</v>
      </c>
      <c r="T183" s="390" t="str">
        <f>$A:$A</f>
        <v>Indemnité Alpha Bank</v>
      </c>
      <c r="U183" s="390" t="str">
        <f>$B:$B</f>
        <v>AHM</v>
      </c>
      <c r="V183" s="391" t="str">
        <f>"20"&amp;RIGHT($10:$10,2)&amp;"-T"&amp;MID($10:$10,2,1)</f>
        <v>2016-T4</v>
      </c>
      <c r="W183" s="387"/>
      <c r="X183" s="390" t="str">
        <f>$A:$A</f>
        <v>Indemnité Alpha Bank</v>
      </c>
      <c r="Y183" s="390" t="str">
        <f>$B:$B</f>
        <v>AHM</v>
      </c>
      <c r="Z183" s="391" t="str">
        <f>"20"&amp;RIGHT($10:$10,2)&amp;"-T"&amp;MID($10:$10,2,1)</f>
        <v>2017-T1</v>
      </c>
      <c r="AA183" s="390" t="str">
        <f>$A:$A</f>
        <v>Indemnité Alpha Bank</v>
      </c>
      <c r="AB183" s="390" t="str">
        <f>$B:$B</f>
        <v>AHM</v>
      </c>
      <c r="AC183" s="391" t="str">
        <f>"20"&amp;RIGHT($10:$10,2)&amp;"-T"&amp;MID($10:$10,2,1)</f>
        <v>2017-T2</v>
      </c>
      <c r="AD183" s="390" t="str">
        <f>$A:$A</f>
        <v>Indemnité Alpha Bank</v>
      </c>
      <c r="AE183" s="390" t="str">
        <f>$B:$B</f>
        <v>AHM</v>
      </c>
      <c r="AF183" s="391" t="str">
        <f>"20"&amp;RIGHT($10:$10,2)&amp;"-T"&amp;MID($10:$10,2,1)</f>
        <v>2017-T3</v>
      </c>
      <c r="AG183" s="390" t="str">
        <f>$A:$A</f>
        <v>Indemnité Alpha Bank</v>
      </c>
      <c r="AH183" s="390" t="str">
        <f>$B:$B</f>
        <v>AHM</v>
      </c>
      <c r="AI183" s="391" t="str">
        <f>"20"&amp;RIGHT($10:$10,2)&amp;"-T"&amp;MID($10:$10,2,1)</f>
        <v>2017-T4</v>
      </c>
      <c r="AJ183" s="387"/>
      <c r="AK183" s="390" t="str">
        <f>$A:$A</f>
        <v>Indemnité Alpha Bank</v>
      </c>
      <c r="AL183" s="390" t="str">
        <f>$B:$B</f>
        <v>AHM</v>
      </c>
      <c r="AM183" s="391" t="str">
        <f>"20"&amp;RIGHT($10:$10,2)&amp;"-T"&amp;MID($10:$10,2,1)</f>
        <v>2018-T1</v>
      </c>
      <c r="AN183" s="390" t="str">
        <f>$A:$A</f>
        <v>Indemnité Alpha Bank</v>
      </c>
      <c r="AO183" s="390" t="str">
        <f>$B:$B</f>
        <v>AHM</v>
      </c>
      <c r="AP183" s="391" t="str">
        <f>"20"&amp;RIGHT($10:$10,2)&amp;"-T"&amp;MID($10:$10,2,1)</f>
        <v>2018-T2</v>
      </c>
      <c r="AQ183" s="390" t="str">
        <f>$A:$A</f>
        <v>Indemnité Alpha Bank</v>
      </c>
      <c r="AR183" s="390" t="str">
        <f>$B:$B</f>
        <v>AHM</v>
      </c>
      <c r="AS183" s="391" t="str">
        <f>"20"&amp;RIGHT($10:$10,2)&amp;"-T"&amp;MID($10:$10,2,1)</f>
        <v>2018-T3</v>
      </c>
      <c r="AT183" s="390" t="str">
        <f>$A:$A</f>
        <v>Indemnité Alpha Bank</v>
      </c>
      <c r="AU183" s="390" t="str">
        <f>$B:$B</f>
        <v>AHM</v>
      </c>
      <c r="AV183" s="391" t="str">
        <f>"20"&amp;RIGHT($10:$10,2)&amp;"-T"&amp;MID($10:$10,2,1)</f>
        <v>2018-T4</v>
      </c>
      <c r="AW183" s="387"/>
      <c r="AX183" s="390" t="str">
        <f>$A:$A</f>
        <v>Indemnité Alpha Bank</v>
      </c>
      <c r="AY183" s="390" t="str">
        <f>$B:$B</f>
        <v>AHM</v>
      </c>
      <c r="AZ183" s="391" t="str">
        <f>"20"&amp;RIGHT($10:$10,2)&amp;"-T"&amp;MID($10:$10,2,1)</f>
        <v>2019-T1</v>
      </c>
      <c r="BA183" s="390" t="str">
        <f>$A:$A</f>
        <v>Indemnité Alpha Bank</v>
      </c>
      <c r="BB183" s="390" t="str">
        <f>$B:$B</f>
        <v>AHM</v>
      </c>
      <c r="BC183" s="391" t="str">
        <f>"20"&amp;RIGHT($10:$10,2)&amp;"-T"&amp;MID($10:$10,2,1)</f>
        <v>2019-T2</v>
      </c>
      <c r="BD183" s="390" t="str">
        <f>$A:$A</f>
        <v>Indemnité Alpha Bank</v>
      </c>
      <c r="BE183" s="390" t="str">
        <f>$B:$B</f>
        <v>AHM</v>
      </c>
      <c r="BF183" s="391" t="str">
        <f>"20"&amp;RIGHT($10:$10,2)&amp;"-T"&amp;MID($10:$10,2,1)</f>
        <v>2019-T3</v>
      </c>
      <c r="BG183" s="390" t="str">
        <f>$A:$A</f>
        <v>Indemnité Alpha Bank</v>
      </c>
      <c r="BH183" s="390" t="str">
        <f>$B:$B</f>
        <v>AHM</v>
      </c>
      <c r="BI183" s="391" t="str">
        <f>"20"&amp;RIGHT($10:$10,2)&amp;"-T"&amp;MID($10:$10,2,1)</f>
        <v>2019-T4</v>
      </c>
      <c r="BJ183" s="387"/>
      <c r="BK183" s="390" t="str">
        <f>$A:$A</f>
        <v>Indemnité Alpha Bank</v>
      </c>
      <c r="BL183" s="390" t="str">
        <f>$B:$B</f>
        <v>AHM</v>
      </c>
      <c r="BM183" s="391" t="str">
        <f>"20"&amp;RIGHT($10:$10,2)&amp;"-T"&amp;MID($10:$10,2,1)</f>
        <v>2020-T1</v>
      </c>
      <c r="BN183" s="390" t="str">
        <f>$A:$A</f>
        <v>Indemnité Alpha Bank</v>
      </c>
      <c r="BO183" s="390" t="str">
        <f>$B:$B</f>
        <v>AHM</v>
      </c>
      <c r="BP183" s="391" t="str">
        <f>"20"&amp;RIGHT($10:$10,2)&amp;"-T"&amp;MID($10:$10,2,1)</f>
        <v>2020-T2</v>
      </c>
      <c r="BQ183" s="390" t="str">
        <f>$A:$A</f>
        <v>Indemnité Alpha Bank</v>
      </c>
      <c r="BR183" s="390" t="str">
        <f>$B:$B</f>
        <v>AHM</v>
      </c>
      <c r="BS183" s="391" t="str">
        <f>"20"&amp;RIGHT($10:$10,2)&amp;"-T"&amp;MID($10:$10,2,1)</f>
        <v>2020-T3</v>
      </c>
      <c r="BT183" s="390" t="str">
        <f>$A:$A</f>
        <v>Indemnité Alpha Bank</v>
      </c>
      <c r="BU183" s="390" t="str">
        <f>$B:$B</f>
        <v>AHM</v>
      </c>
      <c r="BV183" s="391" t="str">
        <f>"20"&amp;RIGHT($10:$10,2)&amp;"-T"&amp;MID($10:$10,2,1)</f>
        <v>2020-T4</v>
      </c>
      <c r="BW183" s="387">
        <f t="shared" si="29"/>
        <v>0</v>
      </c>
    </row>
    <row r="184" spans="1:75" ht="13" hidden="1">
      <c r="A184" s="403" t="s">
        <v>541</v>
      </c>
      <c r="B184" s="403"/>
      <c r="C184" s="383"/>
      <c r="D184" s="384" t="s">
        <v>481</v>
      </c>
      <c r="E184" s="385" t="s">
        <v>504</v>
      </c>
      <c r="F184" s="386"/>
      <c r="G184" s="386"/>
      <c r="H184" s="386"/>
      <c r="I184" s="386">
        <v>-12</v>
      </c>
      <c r="J184" s="387">
        <f>SUM(F184:I184)</f>
        <v>-12</v>
      </c>
      <c r="K184" s="405"/>
      <c r="L184" s="405"/>
      <c r="M184" s="405">
        <v>0</v>
      </c>
      <c r="N184" s="393"/>
      <c r="O184" s="393"/>
      <c r="P184" s="393">
        <v>0</v>
      </c>
      <c r="Q184" s="393"/>
      <c r="R184" s="393"/>
      <c r="S184" s="393">
        <v>0</v>
      </c>
      <c r="T184" s="393"/>
      <c r="U184" s="393"/>
      <c r="V184" s="393">
        <v>0</v>
      </c>
      <c r="W184" s="387">
        <f>SUM(K184:V184)</f>
        <v>0</v>
      </c>
      <c r="X184" s="393"/>
      <c r="Y184" s="393"/>
      <c r="Z184" s="393">
        <v>0</v>
      </c>
      <c r="AA184" s="393"/>
      <c r="AB184" s="393"/>
      <c r="AC184" s="393">
        <v>0</v>
      </c>
      <c r="AD184" s="393"/>
      <c r="AE184" s="393"/>
      <c r="AF184" s="393">
        <v>0</v>
      </c>
      <c r="AG184" s="393"/>
      <c r="AH184" s="393"/>
      <c r="AI184" s="393">
        <v>0</v>
      </c>
      <c r="AJ184" s="387">
        <f>SUM(X184:AI184)</f>
        <v>0</v>
      </c>
      <c r="AK184" s="393"/>
      <c r="AL184" s="393"/>
      <c r="AM184" s="393">
        <v>0</v>
      </c>
      <c r="AN184" s="393"/>
      <c r="AO184" s="393"/>
      <c r="AP184" s="393">
        <v>0</v>
      </c>
      <c r="AQ184" s="393"/>
      <c r="AR184" s="393"/>
      <c r="AS184" s="393">
        <v>0</v>
      </c>
      <c r="AT184" s="393"/>
      <c r="AU184" s="393"/>
      <c r="AV184" s="393">
        <v>0</v>
      </c>
      <c r="AW184" s="387">
        <f>SUM(AK184:AV184)</f>
        <v>0</v>
      </c>
      <c r="AX184" s="393"/>
      <c r="AY184" s="393"/>
      <c r="AZ184" s="393">
        <v>0</v>
      </c>
      <c r="BA184" s="393"/>
      <c r="BB184" s="393"/>
      <c r="BC184" s="393">
        <v>0</v>
      </c>
      <c r="BD184" s="393"/>
      <c r="BE184" s="393"/>
      <c r="BF184" s="393">
        <v>0</v>
      </c>
      <c r="BG184" s="393"/>
      <c r="BH184" s="393"/>
      <c r="BI184" s="393">
        <v>0</v>
      </c>
      <c r="BJ184" s="387">
        <f>SUM(AX184:BI184)</f>
        <v>0</v>
      </c>
      <c r="BK184" s="393"/>
      <c r="BL184" s="393"/>
      <c r="BM184" s="393">
        <v>0</v>
      </c>
      <c r="BN184" s="393"/>
      <c r="BO184" s="393"/>
      <c r="BP184" s="393">
        <v>0</v>
      </c>
      <c r="BQ184" s="393"/>
      <c r="BR184" s="393"/>
      <c r="BS184" s="393">
        <v>0</v>
      </c>
      <c r="BT184" s="393"/>
      <c r="BU184" s="393"/>
      <c r="BV184" s="393">
        <v>0</v>
      </c>
      <c r="BW184" s="387">
        <f t="shared" si="29"/>
        <v>0</v>
      </c>
    </row>
    <row r="185" spans="1:75" ht="13" hidden="1" outlineLevel="1">
      <c r="A185" s="402" t="s">
        <v>465</v>
      </c>
      <c r="B185" s="382" t="s">
        <v>466</v>
      </c>
      <c r="C185" s="383"/>
      <c r="D185" s="384"/>
      <c r="E185" s="385"/>
      <c r="F185" s="386"/>
      <c r="G185" s="386"/>
      <c r="H185" s="386"/>
      <c r="I185" s="386"/>
      <c r="J185" s="387"/>
      <c r="K185" s="388" t="str">
        <f>$A:$A</f>
        <v>Nature de l'ajustement</v>
      </c>
      <c r="L185" s="388" t="str">
        <f>$B:$B</f>
        <v>Pôle</v>
      </c>
      <c r="M185" s="388" t="s">
        <v>515</v>
      </c>
      <c r="N185" s="388" t="str">
        <f>$A:$A</f>
        <v>Nature de l'ajustement</v>
      </c>
      <c r="O185" s="388" t="str">
        <f>$B:$B</f>
        <v>Pôle</v>
      </c>
      <c r="P185" s="388" t="s">
        <v>515</v>
      </c>
      <c r="Q185" s="388" t="str">
        <f>$A:$A</f>
        <v>Nature de l'ajustement</v>
      </c>
      <c r="R185" s="388" t="str">
        <f>$B:$B</f>
        <v>Pôle</v>
      </c>
      <c r="S185" s="388" t="s">
        <v>515</v>
      </c>
      <c r="T185" s="388" t="str">
        <f>$A:$A</f>
        <v>Nature de l'ajustement</v>
      </c>
      <c r="U185" s="388" t="str">
        <f>$B:$B</f>
        <v>Pôle</v>
      </c>
      <c r="V185" s="388" t="s">
        <v>515</v>
      </c>
      <c r="W185" s="387"/>
      <c r="X185" s="388" t="str">
        <f>$A:$A</f>
        <v>Nature de l'ajustement</v>
      </c>
      <c r="Y185" s="388" t="str">
        <f>$B:$B</f>
        <v>Pôle</v>
      </c>
      <c r="Z185" s="388" t="s">
        <v>515</v>
      </c>
      <c r="AA185" s="388" t="str">
        <f>$A:$A</f>
        <v>Nature de l'ajustement</v>
      </c>
      <c r="AB185" s="388" t="str">
        <f>$B:$B</f>
        <v>Pôle</v>
      </c>
      <c r="AC185" s="388" t="s">
        <v>515</v>
      </c>
      <c r="AD185" s="388" t="str">
        <f>$A:$A</f>
        <v>Nature de l'ajustement</v>
      </c>
      <c r="AE185" s="388" t="str">
        <f>$B:$B</f>
        <v>Pôle</v>
      </c>
      <c r="AF185" s="388" t="s">
        <v>515</v>
      </c>
      <c r="AG185" s="388" t="str">
        <f>$A:$A</f>
        <v>Nature de l'ajustement</v>
      </c>
      <c r="AH185" s="388" t="str">
        <f>$B:$B</f>
        <v>Pôle</v>
      </c>
      <c r="AI185" s="388" t="s">
        <v>515</v>
      </c>
      <c r="AJ185" s="387"/>
      <c r="AK185" s="388" t="str">
        <f>$A:$A</f>
        <v>Nature de l'ajustement</v>
      </c>
      <c r="AL185" s="388" t="str">
        <f>$B:$B</f>
        <v>Pôle</v>
      </c>
      <c r="AM185" s="388" t="s">
        <v>515</v>
      </c>
      <c r="AN185" s="388" t="str">
        <f>$A:$A</f>
        <v>Nature de l'ajustement</v>
      </c>
      <c r="AO185" s="388" t="str">
        <f>$B:$B</f>
        <v>Pôle</v>
      </c>
      <c r="AP185" s="388" t="s">
        <v>515</v>
      </c>
      <c r="AQ185" s="388" t="str">
        <f>$A:$A</f>
        <v>Nature de l'ajustement</v>
      </c>
      <c r="AR185" s="388" t="str">
        <f>$B:$B</f>
        <v>Pôle</v>
      </c>
      <c r="AS185" s="388" t="s">
        <v>515</v>
      </c>
      <c r="AT185" s="388" t="str">
        <f>$A:$A</f>
        <v>Nature de l'ajustement</v>
      </c>
      <c r="AU185" s="388" t="str">
        <f>$B:$B</f>
        <v>Pôle</v>
      </c>
      <c r="AV185" s="388" t="s">
        <v>515</v>
      </c>
      <c r="AW185" s="387"/>
      <c r="AX185" s="388" t="str">
        <f>$A:$A</f>
        <v>Nature de l'ajustement</v>
      </c>
      <c r="AY185" s="388" t="str">
        <f>$B:$B</f>
        <v>Pôle</v>
      </c>
      <c r="AZ185" s="388" t="s">
        <v>515</v>
      </c>
      <c r="BA185" s="388" t="str">
        <f>$A:$A</f>
        <v>Nature de l'ajustement</v>
      </c>
      <c r="BB185" s="388" t="str">
        <f>$B:$B</f>
        <v>Pôle</v>
      </c>
      <c r="BC185" s="388" t="s">
        <v>515</v>
      </c>
      <c r="BD185" s="388" t="str">
        <f>$A:$A</f>
        <v>Nature de l'ajustement</v>
      </c>
      <c r="BE185" s="388" t="str">
        <f>$B:$B</f>
        <v>Pôle</v>
      </c>
      <c r="BF185" s="388" t="s">
        <v>515</v>
      </c>
      <c r="BG185" s="388" t="str">
        <f>$A:$A</f>
        <v>Nature de l'ajustement</v>
      </c>
      <c r="BH185" s="388" t="str">
        <f>$B:$B</f>
        <v>Pôle</v>
      </c>
      <c r="BI185" s="388" t="s">
        <v>515</v>
      </c>
      <c r="BJ185" s="387"/>
      <c r="BK185" s="388" t="str">
        <f>$A:$A</f>
        <v>Nature de l'ajustement</v>
      </c>
      <c r="BL185" s="388" t="str">
        <f>$B:$B</f>
        <v>Pôle</v>
      </c>
      <c r="BM185" s="388" t="s">
        <v>515</v>
      </c>
      <c r="BN185" s="388" t="str">
        <f>$A:$A</f>
        <v>Nature de l'ajustement</v>
      </c>
      <c r="BO185" s="388" t="str">
        <f>$B:$B</f>
        <v>Pôle</v>
      </c>
      <c r="BP185" s="388" t="s">
        <v>515</v>
      </c>
      <c r="BQ185" s="388" t="str">
        <f>$A:$A</f>
        <v>Nature de l'ajustement</v>
      </c>
      <c r="BR185" s="388" t="str">
        <f>$B:$B</f>
        <v>Pôle</v>
      </c>
      <c r="BS185" s="388" t="s">
        <v>515</v>
      </c>
      <c r="BT185" s="388" t="str">
        <f>$A:$A</f>
        <v>Nature de l'ajustement</v>
      </c>
      <c r="BU185" s="388" t="str">
        <f>$B:$B</f>
        <v>Pôle</v>
      </c>
      <c r="BV185" s="388" t="s">
        <v>515</v>
      </c>
      <c r="BW185" s="387">
        <f t="shared" si="29"/>
        <v>0</v>
      </c>
    </row>
    <row r="186" spans="1:75" ht="13" hidden="1" outlineLevel="1">
      <c r="A186" s="394" t="s">
        <v>524</v>
      </c>
      <c r="B186" s="394" t="s">
        <v>468</v>
      </c>
      <c r="C186" s="383"/>
      <c r="D186" s="384"/>
      <c r="E186" s="385"/>
      <c r="F186" s="386"/>
      <c r="G186" s="386"/>
      <c r="H186" s="386"/>
      <c r="I186" s="386"/>
      <c r="J186" s="387"/>
      <c r="K186" s="390" t="str">
        <f>$A:$A</f>
        <v>Opération Eurêka-frais (AHM)</v>
      </c>
      <c r="L186" s="390" t="str">
        <f>$B:$B</f>
        <v>AHM</v>
      </c>
      <c r="M186" s="391" t="str">
        <f>"20"&amp;RIGHT($10:$10,2)&amp;"-T"&amp;MID($10:$10,2,1)</f>
        <v>2016-T1</v>
      </c>
      <c r="N186" s="390" t="str">
        <f>$A:$A</f>
        <v>Opération Eurêka-frais (AHM)</v>
      </c>
      <c r="O186" s="390" t="str">
        <f>$B:$B</f>
        <v>AHM</v>
      </c>
      <c r="P186" s="391" t="str">
        <f>"20"&amp;RIGHT($10:$10,2)&amp;"-T"&amp;MID($10:$10,2,1)</f>
        <v>2016-T2</v>
      </c>
      <c r="Q186" s="390" t="str">
        <f>$A:$A</f>
        <v>Opération Eurêka-frais (AHM)</v>
      </c>
      <c r="R186" s="390" t="str">
        <f>$B:$B</f>
        <v>AHM</v>
      </c>
      <c r="S186" s="391" t="str">
        <f>"20"&amp;RIGHT($10:$10,2)&amp;"-T"&amp;MID($10:$10,2,1)</f>
        <v>2016-T3</v>
      </c>
      <c r="T186" s="390" t="str">
        <f>$A:$A</f>
        <v>Opération Eurêka-frais (AHM)</v>
      </c>
      <c r="U186" s="390" t="str">
        <f>$B:$B</f>
        <v>AHM</v>
      </c>
      <c r="V186" s="391" t="str">
        <f>"20"&amp;RIGHT($10:$10,2)&amp;"-T"&amp;MID($10:$10,2,1)</f>
        <v>2016-T4</v>
      </c>
      <c r="W186" s="387"/>
      <c r="X186" s="390" t="str">
        <f>$A:$A</f>
        <v>Opération Eurêka-frais (AHM)</v>
      </c>
      <c r="Y186" s="390" t="str">
        <f>$B:$B</f>
        <v>AHM</v>
      </c>
      <c r="Z186" s="391" t="str">
        <f>"20"&amp;RIGHT($10:$10,2)&amp;"-T"&amp;MID($10:$10,2,1)</f>
        <v>2017-T1</v>
      </c>
      <c r="AA186" s="390" t="str">
        <f>$A:$A</f>
        <v>Opération Eurêka-frais (AHM)</v>
      </c>
      <c r="AB186" s="390" t="str">
        <f>$B:$B</f>
        <v>AHM</v>
      </c>
      <c r="AC186" s="391" t="str">
        <f>"20"&amp;RIGHT($10:$10,2)&amp;"-T"&amp;MID($10:$10,2,1)</f>
        <v>2017-T2</v>
      </c>
      <c r="AD186" s="390" t="str">
        <f>$A:$A</f>
        <v>Opération Eurêka-frais (AHM)</v>
      </c>
      <c r="AE186" s="390" t="str">
        <f>$B:$B</f>
        <v>AHM</v>
      </c>
      <c r="AF186" s="391" t="str">
        <f>"20"&amp;RIGHT($10:$10,2)&amp;"-T"&amp;MID($10:$10,2,1)</f>
        <v>2017-T3</v>
      </c>
      <c r="AG186" s="390" t="str">
        <f>$A:$A</f>
        <v>Opération Eurêka-frais (AHM)</v>
      </c>
      <c r="AH186" s="390" t="str">
        <f>$B:$B</f>
        <v>AHM</v>
      </c>
      <c r="AI186" s="391" t="str">
        <f>"20"&amp;RIGHT($10:$10,2)&amp;"-T"&amp;MID($10:$10,2,1)</f>
        <v>2017-T4</v>
      </c>
      <c r="AJ186" s="387"/>
      <c r="AK186" s="390" t="str">
        <f>$A:$A</f>
        <v>Opération Eurêka-frais (AHM)</v>
      </c>
      <c r="AL186" s="390" t="str">
        <f>$B:$B</f>
        <v>AHM</v>
      </c>
      <c r="AM186" s="391" t="str">
        <f>"20"&amp;RIGHT($10:$10,2)&amp;"-T"&amp;MID($10:$10,2,1)</f>
        <v>2018-T1</v>
      </c>
      <c r="AN186" s="390" t="str">
        <f>$A:$A</f>
        <v>Opération Eurêka-frais (AHM)</v>
      </c>
      <c r="AO186" s="390" t="str">
        <f>$B:$B</f>
        <v>AHM</v>
      </c>
      <c r="AP186" s="391" t="str">
        <f>"20"&amp;RIGHT($10:$10,2)&amp;"-T"&amp;MID($10:$10,2,1)</f>
        <v>2018-T2</v>
      </c>
      <c r="AQ186" s="390" t="str">
        <f>$A:$A</f>
        <v>Opération Eurêka-frais (AHM)</v>
      </c>
      <c r="AR186" s="390" t="str">
        <f>$B:$B</f>
        <v>AHM</v>
      </c>
      <c r="AS186" s="391" t="str">
        <f>"20"&amp;RIGHT($10:$10,2)&amp;"-T"&amp;MID($10:$10,2,1)</f>
        <v>2018-T3</v>
      </c>
      <c r="AT186" s="390" t="str">
        <f>$A:$A</f>
        <v>Opération Eurêka-frais (AHM)</v>
      </c>
      <c r="AU186" s="390" t="str">
        <f>$B:$B</f>
        <v>AHM</v>
      </c>
      <c r="AV186" s="391" t="str">
        <f>"20"&amp;RIGHT($10:$10,2)&amp;"-T"&amp;MID($10:$10,2,1)</f>
        <v>2018-T4</v>
      </c>
      <c r="AW186" s="387"/>
      <c r="AX186" s="390" t="str">
        <f>$A:$A</f>
        <v>Opération Eurêka-frais (AHM)</v>
      </c>
      <c r="AY186" s="390" t="str">
        <f>$B:$B</f>
        <v>AHM</v>
      </c>
      <c r="AZ186" s="391" t="str">
        <f>"20"&amp;RIGHT($10:$10,2)&amp;"-T"&amp;MID($10:$10,2,1)</f>
        <v>2019-T1</v>
      </c>
      <c r="BA186" s="390" t="str">
        <f>$A:$A</f>
        <v>Opération Eurêka-frais (AHM)</v>
      </c>
      <c r="BB186" s="390" t="str">
        <f>$B:$B</f>
        <v>AHM</v>
      </c>
      <c r="BC186" s="391" t="str">
        <f>"20"&amp;RIGHT($10:$10,2)&amp;"-T"&amp;MID($10:$10,2,1)</f>
        <v>2019-T2</v>
      </c>
      <c r="BD186" s="390" t="str">
        <f>$A:$A</f>
        <v>Opération Eurêka-frais (AHM)</v>
      </c>
      <c r="BE186" s="390" t="str">
        <f>$B:$B</f>
        <v>AHM</v>
      </c>
      <c r="BF186" s="391" t="str">
        <f>"20"&amp;RIGHT($10:$10,2)&amp;"-T"&amp;MID($10:$10,2,1)</f>
        <v>2019-T3</v>
      </c>
      <c r="BG186" s="390" t="str">
        <f>$A:$A</f>
        <v>Opération Eurêka-frais (AHM)</v>
      </c>
      <c r="BH186" s="390" t="str">
        <f>$B:$B</f>
        <v>AHM</v>
      </c>
      <c r="BI186" s="391" t="str">
        <f>"20"&amp;RIGHT($10:$10,2)&amp;"-T"&amp;MID($10:$10,2,1)</f>
        <v>2019-T4</v>
      </c>
      <c r="BJ186" s="387"/>
      <c r="BK186" s="390" t="str">
        <f>$A:$A</f>
        <v>Opération Eurêka-frais (AHM)</v>
      </c>
      <c r="BL186" s="390" t="str">
        <f>$B:$B</f>
        <v>AHM</v>
      </c>
      <c r="BM186" s="391" t="str">
        <f>"20"&amp;RIGHT($10:$10,2)&amp;"-T"&amp;MID($10:$10,2,1)</f>
        <v>2020-T1</v>
      </c>
      <c r="BN186" s="390" t="str">
        <f>$A:$A</f>
        <v>Opération Eurêka-frais (AHM)</v>
      </c>
      <c r="BO186" s="390" t="str">
        <f>$B:$B</f>
        <v>AHM</v>
      </c>
      <c r="BP186" s="391" t="str">
        <f>"20"&amp;RIGHT($10:$10,2)&amp;"-T"&amp;MID($10:$10,2,1)</f>
        <v>2020-T2</v>
      </c>
      <c r="BQ186" s="390" t="str">
        <f>$A:$A</f>
        <v>Opération Eurêka-frais (AHM)</v>
      </c>
      <c r="BR186" s="390" t="str">
        <f>$B:$B</f>
        <v>AHM</v>
      </c>
      <c r="BS186" s="391" t="str">
        <f>"20"&amp;RIGHT($10:$10,2)&amp;"-T"&amp;MID($10:$10,2,1)</f>
        <v>2020-T3</v>
      </c>
      <c r="BT186" s="390" t="str">
        <f>$A:$A</f>
        <v>Opération Eurêka-frais (AHM)</v>
      </c>
      <c r="BU186" s="390" t="str">
        <f>$B:$B</f>
        <v>AHM</v>
      </c>
      <c r="BV186" s="391" t="str">
        <f>"20"&amp;RIGHT($10:$10,2)&amp;"-T"&amp;MID($10:$10,2,1)</f>
        <v>2020-T4</v>
      </c>
      <c r="BW186" s="387">
        <f t="shared" si="29"/>
        <v>0</v>
      </c>
    </row>
    <row r="187" spans="1:75" ht="13" hidden="1">
      <c r="A187" s="403" t="s">
        <v>541</v>
      </c>
      <c r="B187" s="403"/>
      <c r="C187" s="383"/>
      <c r="D187" s="384" t="s">
        <v>482</v>
      </c>
      <c r="E187" s="385" t="s">
        <v>504</v>
      </c>
      <c r="F187" s="386"/>
      <c r="G187" s="386"/>
      <c r="H187" s="386"/>
      <c r="I187" s="386"/>
      <c r="J187" s="387">
        <f>SUM(F187:I187)</f>
        <v>0</v>
      </c>
      <c r="K187" s="405"/>
      <c r="L187" s="405"/>
      <c r="M187" s="405">
        <v>0</v>
      </c>
      <c r="N187" s="393"/>
      <c r="O187" s="393"/>
      <c r="P187" s="393">
        <v>0</v>
      </c>
      <c r="Q187" s="393"/>
      <c r="R187" s="393"/>
      <c r="S187" s="393">
        <v>5.3000000000000007</v>
      </c>
      <c r="T187" s="393"/>
      <c r="U187" s="393"/>
      <c r="V187" s="393">
        <v>0</v>
      </c>
      <c r="W187" s="387">
        <f>SUM(K187:V187)</f>
        <v>5.3000000000000007</v>
      </c>
      <c r="X187" s="393"/>
      <c r="Y187" s="393"/>
      <c r="Z187" s="393">
        <v>0</v>
      </c>
      <c r="AA187" s="393"/>
      <c r="AB187" s="393"/>
      <c r="AC187" s="393">
        <v>0</v>
      </c>
      <c r="AD187" s="393"/>
      <c r="AE187" s="393"/>
      <c r="AF187" s="393">
        <v>0</v>
      </c>
      <c r="AG187" s="393"/>
      <c r="AH187" s="393"/>
      <c r="AI187" s="393">
        <v>0</v>
      </c>
      <c r="AJ187" s="387">
        <f>SUM(X187:AI187)</f>
        <v>0</v>
      </c>
      <c r="AK187" s="393"/>
      <c r="AL187" s="393"/>
      <c r="AM187" s="393">
        <v>0</v>
      </c>
      <c r="AN187" s="393"/>
      <c r="AO187" s="393"/>
      <c r="AP187" s="393">
        <v>0</v>
      </c>
      <c r="AQ187" s="393"/>
      <c r="AR187" s="393"/>
      <c r="AS187" s="393">
        <v>0</v>
      </c>
      <c r="AT187" s="393"/>
      <c r="AU187" s="393"/>
      <c r="AV187" s="393">
        <v>0</v>
      </c>
      <c r="AW187" s="387">
        <f>SUM(AK187:AV187)</f>
        <v>0</v>
      </c>
      <c r="AX187" s="393"/>
      <c r="AY187" s="393"/>
      <c r="AZ187" s="393">
        <v>0</v>
      </c>
      <c r="BA187" s="393"/>
      <c r="BB187" s="393"/>
      <c r="BC187" s="393">
        <v>0</v>
      </c>
      <c r="BD187" s="393"/>
      <c r="BE187" s="393"/>
      <c r="BF187" s="393">
        <v>0</v>
      </c>
      <c r="BG187" s="393"/>
      <c r="BH187" s="393"/>
      <c r="BI187" s="393">
        <v>0</v>
      </c>
      <c r="BJ187" s="387">
        <f>SUM(AX187:BI187)</f>
        <v>0</v>
      </c>
      <c r="BK187" s="393"/>
      <c r="BL187" s="393"/>
      <c r="BM187" s="393">
        <v>0</v>
      </c>
      <c r="BN187" s="393"/>
      <c r="BO187" s="393"/>
      <c r="BP187" s="393">
        <v>0</v>
      </c>
      <c r="BQ187" s="393"/>
      <c r="BR187" s="393"/>
      <c r="BS187" s="393">
        <v>0</v>
      </c>
      <c r="BT187" s="393"/>
      <c r="BU187" s="393"/>
      <c r="BV187" s="393">
        <v>0</v>
      </c>
      <c r="BW187" s="387">
        <f t="shared" si="29"/>
        <v>0</v>
      </c>
    </row>
    <row r="188" spans="1:75" ht="13" hidden="1" outlineLevel="1">
      <c r="A188" s="402" t="s">
        <v>465</v>
      </c>
      <c r="B188" s="382" t="s">
        <v>466</v>
      </c>
      <c r="C188" s="383"/>
      <c r="D188" s="384"/>
      <c r="E188" s="385"/>
      <c r="F188" s="386"/>
      <c r="G188" s="386"/>
      <c r="H188" s="386"/>
      <c r="I188" s="386"/>
      <c r="J188" s="387"/>
      <c r="K188" s="388" t="str">
        <f>$A:$A</f>
        <v>Nature de l'ajustement</v>
      </c>
      <c r="L188" s="388" t="str">
        <f>$B:$B</f>
        <v>Pôle</v>
      </c>
      <c r="M188" s="388" t="s">
        <v>515</v>
      </c>
      <c r="N188" s="388" t="str">
        <f>$A:$A</f>
        <v>Nature de l'ajustement</v>
      </c>
      <c r="O188" s="388" t="str">
        <f>$B:$B</f>
        <v>Pôle</v>
      </c>
      <c r="P188" s="388" t="s">
        <v>515</v>
      </c>
      <c r="Q188" s="388" t="str">
        <f>$A:$A</f>
        <v>Nature de l'ajustement</v>
      </c>
      <c r="R188" s="388" t="str">
        <f>$B:$B</f>
        <v>Pôle</v>
      </c>
      <c r="S188" s="388" t="s">
        <v>515</v>
      </c>
      <c r="T188" s="388" t="str">
        <f>$A:$A</f>
        <v>Nature de l'ajustement</v>
      </c>
      <c r="U188" s="388" t="str">
        <f>$B:$B</f>
        <v>Pôle</v>
      </c>
      <c r="V188" s="388" t="s">
        <v>515</v>
      </c>
      <c r="W188" s="387"/>
      <c r="X188" s="388" t="str">
        <f>$A:$A</f>
        <v>Nature de l'ajustement</v>
      </c>
      <c r="Y188" s="388" t="str">
        <f>$B:$B</f>
        <v>Pôle</v>
      </c>
      <c r="Z188" s="388" t="s">
        <v>515</v>
      </c>
      <c r="AA188" s="388" t="str">
        <f>$A:$A</f>
        <v>Nature de l'ajustement</v>
      </c>
      <c r="AB188" s="388" t="str">
        <f>$B:$B</f>
        <v>Pôle</v>
      </c>
      <c r="AC188" s="388" t="s">
        <v>515</v>
      </c>
      <c r="AD188" s="388" t="str">
        <f>$A:$A</f>
        <v>Nature de l'ajustement</v>
      </c>
      <c r="AE188" s="388" t="str">
        <f>$B:$B</f>
        <v>Pôle</v>
      </c>
      <c r="AF188" s="388" t="s">
        <v>515</v>
      </c>
      <c r="AG188" s="388" t="str">
        <f>$A:$A</f>
        <v>Nature de l'ajustement</v>
      </c>
      <c r="AH188" s="388" t="str">
        <f>$B:$B</f>
        <v>Pôle</v>
      </c>
      <c r="AI188" s="388" t="s">
        <v>515</v>
      </c>
      <c r="AJ188" s="387"/>
      <c r="AK188" s="388" t="str">
        <f>$A:$A</f>
        <v>Nature de l'ajustement</v>
      </c>
      <c r="AL188" s="388" t="str">
        <f>$B:$B</f>
        <v>Pôle</v>
      </c>
      <c r="AM188" s="388" t="s">
        <v>515</v>
      </c>
      <c r="AN188" s="388" t="str">
        <f>$A:$A</f>
        <v>Nature de l'ajustement</v>
      </c>
      <c r="AO188" s="388" t="str">
        <f>$B:$B</f>
        <v>Pôle</v>
      </c>
      <c r="AP188" s="388" t="s">
        <v>515</v>
      </c>
      <c r="AQ188" s="388" t="str">
        <f>$A:$A</f>
        <v>Nature de l'ajustement</v>
      </c>
      <c r="AR188" s="388" t="str">
        <f>$B:$B</f>
        <v>Pôle</v>
      </c>
      <c r="AS188" s="388" t="s">
        <v>515</v>
      </c>
      <c r="AT188" s="388" t="str">
        <f>$A:$A</f>
        <v>Nature de l'ajustement</v>
      </c>
      <c r="AU188" s="388" t="str">
        <f>$B:$B</f>
        <v>Pôle</v>
      </c>
      <c r="AV188" s="388" t="s">
        <v>515</v>
      </c>
      <c r="AW188" s="387"/>
      <c r="AX188" s="388" t="str">
        <f>$A:$A</f>
        <v>Nature de l'ajustement</v>
      </c>
      <c r="AY188" s="388" t="str">
        <f>$B:$B</f>
        <v>Pôle</v>
      </c>
      <c r="AZ188" s="388" t="s">
        <v>515</v>
      </c>
      <c r="BA188" s="388" t="str">
        <f>$A:$A</f>
        <v>Nature de l'ajustement</v>
      </c>
      <c r="BB188" s="388" t="str">
        <f>$B:$B</f>
        <v>Pôle</v>
      </c>
      <c r="BC188" s="388" t="s">
        <v>515</v>
      </c>
      <c r="BD188" s="388" t="str">
        <f>$A:$A</f>
        <v>Nature de l'ajustement</v>
      </c>
      <c r="BE188" s="388" t="str">
        <f>$B:$B</f>
        <v>Pôle</v>
      </c>
      <c r="BF188" s="388" t="s">
        <v>515</v>
      </c>
      <c r="BG188" s="388" t="str">
        <f>$A:$A</f>
        <v>Nature de l'ajustement</v>
      </c>
      <c r="BH188" s="388" t="str">
        <f>$B:$B</f>
        <v>Pôle</v>
      </c>
      <c r="BI188" s="388" t="s">
        <v>515</v>
      </c>
      <c r="BJ188" s="387"/>
      <c r="BK188" s="388" t="str">
        <f>$A:$A</f>
        <v>Nature de l'ajustement</v>
      </c>
      <c r="BL188" s="388" t="str">
        <f>$B:$B</f>
        <v>Pôle</v>
      </c>
      <c r="BM188" s="388" t="s">
        <v>515</v>
      </c>
      <c r="BN188" s="388" t="str">
        <f>$A:$A</f>
        <v>Nature de l'ajustement</v>
      </c>
      <c r="BO188" s="388" t="str">
        <f>$B:$B</f>
        <v>Pôle</v>
      </c>
      <c r="BP188" s="388" t="s">
        <v>515</v>
      </c>
      <c r="BQ188" s="388" t="str">
        <f>$A:$A</f>
        <v>Nature de l'ajustement</v>
      </c>
      <c r="BR188" s="388" t="str">
        <f>$B:$B</f>
        <v>Pôle</v>
      </c>
      <c r="BS188" s="388" t="s">
        <v>515</v>
      </c>
      <c r="BT188" s="388" t="str">
        <f>$A:$A</f>
        <v>Nature de l'ajustement</v>
      </c>
      <c r="BU188" s="388" t="str">
        <f>$B:$B</f>
        <v>Pôle</v>
      </c>
      <c r="BV188" s="388" t="s">
        <v>515</v>
      </c>
      <c r="BW188" s="387">
        <f t="shared" si="29"/>
        <v>0</v>
      </c>
    </row>
    <row r="189" spans="1:75" ht="13" hidden="1" outlineLevel="1">
      <c r="A189" s="394" t="s">
        <v>525</v>
      </c>
      <c r="B189" s="394" t="s">
        <v>468</v>
      </c>
      <c r="C189" s="383"/>
      <c r="D189" s="384"/>
      <c r="E189" s="385"/>
      <c r="F189" s="386"/>
      <c r="G189" s="386"/>
      <c r="H189" s="386"/>
      <c r="I189" s="386"/>
      <c r="J189" s="387"/>
      <c r="K189" s="390" t="str">
        <f>$A:$A</f>
        <v>Euréka-contribution des Caisses régionales (AHM)</v>
      </c>
      <c r="L189" s="390" t="str">
        <f>$B:$B</f>
        <v>AHM</v>
      </c>
      <c r="M189" s="391" t="str">
        <f>"20"&amp;RIGHT($10:$10,2)&amp;"-T"&amp;MID($10:$10,2,1)</f>
        <v>2016-T1</v>
      </c>
      <c r="N189" s="390" t="str">
        <f>$A:$A</f>
        <v>Euréka-contribution des Caisses régionales (AHM)</v>
      </c>
      <c r="O189" s="390" t="str">
        <f>$B:$B</f>
        <v>AHM</v>
      </c>
      <c r="P189" s="391" t="str">
        <f>"20"&amp;RIGHT($10:$10,2)&amp;"-T"&amp;MID($10:$10,2,1)</f>
        <v>2016-T2</v>
      </c>
      <c r="Q189" s="390" t="str">
        <f>$A:$A</f>
        <v>Euréka-contribution des Caisses régionales (AHM)</v>
      </c>
      <c r="R189" s="390" t="str">
        <f>$B:$B</f>
        <v>AHM</v>
      </c>
      <c r="S189" s="391" t="str">
        <f>"20"&amp;RIGHT($10:$10,2)&amp;"-T"&amp;MID($10:$10,2,1)</f>
        <v>2016-T3</v>
      </c>
      <c r="T189" s="390" t="str">
        <f>$A:$A</f>
        <v>Euréka-contribution des Caisses régionales (AHM)</v>
      </c>
      <c r="U189" s="390" t="str">
        <f>$B:$B</f>
        <v>AHM</v>
      </c>
      <c r="V189" s="391" t="str">
        <f>"20"&amp;RIGHT($10:$10,2)&amp;"-T"&amp;MID($10:$10,2,1)</f>
        <v>2016-T4</v>
      </c>
      <c r="W189" s="387"/>
      <c r="X189" s="390" t="str">
        <f>$A:$A</f>
        <v>Euréka-contribution des Caisses régionales (AHM)</v>
      </c>
      <c r="Y189" s="390" t="str">
        <f>$B:$B</f>
        <v>AHM</v>
      </c>
      <c r="Z189" s="391" t="str">
        <f>"20"&amp;RIGHT($10:$10,2)&amp;"-T"&amp;MID($10:$10,2,1)</f>
        <v>2017-T1</v>
      </c>
      <c r="AA189" s="390" t="str">
        <f>$A:$A</f>
        <v>Euréka-contribution des Caisses régionales (AHM)</v>
      </c>
      <c r="AB189" s="390" t="str">
        <f>$B:$B</f>
        <v>AHM</v>
      </c>
      <c r="AC189" s="391" t="str">
        <f>"20"&amp;RIGHT($10:$10,2)&amp;"-T"&amp;MID($10:$10,2,1)</f>
        <v>2017-T2</v>
      </c>
      <c r="AD189" s="390" t="str">
        <f>$A:$A</f>
        <v>Euréka-contribution des Caisses régionales (AHM)</v>
      </c>
      <c r="AE189" s="390" t="str">
        <f>$B:$B</f>
        <v>AHM</v>
      </c>
      <c r="AF189" s="391" t="str">
        <f>"20"&amp;RIGHT($10:$10,2)&amp;"-T"&amp;MID($10:$10,2,1)</f>
        <v>2017-T3</v>
      </c>
      <c r="AG189" s="390" t="str">
        <f>$A:$A</f>
        <v>Euréka-contribution des Caisses régionales (AHM)</v>
      </c>
      <c r="AH189" s="390" t="str">
        <f>$B:$B</f>
        <v>AHM</v>
      </c>
      <c r="AI189" s="391" t="str">
        <f>"20"&amp;RIGHT($10:$10,2)&amp;"-T"&amp;MID($10:$10,2,1)</f>
        <v>2017-T4</v>
      </c>
      <c r="AJ189" s="387"/>
      <c r="AK189" s="390" t="str">
        <f>$A:$A</f>
        <v>Euréka-contribution des Caisses régionales (AHM)</v>
      </c>
      <c r="AL189" s="390" t="str">
        <f>$B:$B</f>
        <v>AHM</v>
      </c>
      <c r="AM189" s="391" t="str">
        <f>"20"&amp;RIGHT($10:$10,2)&amp;"-T"&amp;MID($10:$10,2,1)</f>
        <v>2018-T1</v>
      </c>
      <c r="AN189" s="390" t="str">
        <f>$A:$A</f>
        <v>Euréka-contribution des Caisses régionales (AHM)</v>
      </c>
      <c r="AO189" s="390" t="str">
        <f>$B:$B</f>
        <v>AHM</v>
      </c>
      <c r="AP189" s="391" t="str">
        <f>"20"&amp;RIGHT($10:$10,2)&amp;"-T"&amp;MID($10:$10,2,1)</f>
        <v>2018-T2</v>
      </c>
      <c r="AQ189" s="390" t="str">
        <f>$A:$A</f>
        <v>Euréka-contribution des Caisses régionales (AHM)</v>
      </c>
      <c r="AR189" s="390" t="str">
        <f>$B:$B</f>
        <v>AHM</v>
      </c>
      <c r="AS189" s="391" t="str">
        <f>"20"&amp;RIGHT($10:$10,2)&amp;"-T"&amp;MID($10:$10,2,1)</f>
        <v>2018-T3</v>
      </c>
      <c r="AT189" s="390" t="str">
        <f>$A:$A</f>
        <v>Euréka-contribution des Caisses régionales (AHM)</v>
      </c>
      <c r="AU189" s="390" t="str">
        <f>$B:$B</f>
        <v>AHM</v>
      </c>
      <c r="AV189" s="391" t="str">
        <f>"20"&amp;RIGHT($10:$10,2)&amp;"-T"&amp;MID($10:$10,2,1)</f>
        <v>2018-T4</v>
      </c>
      <c r="AW189" s="387"/>
      <c r="AX189" s="390" t="str">
        <f>$A:$A</f>
        <v>Euréka-contribution des Caisses régionales (AHM)</v>
      </c>
      <c r="AY189" s="390" t="str">
        <f>$B:$B</f>
        <v>AHM</v>
      </c>
      <c r="AZ189" s="391" t="str">
        <f>"20"&amp;RIGHT($10:$10,2)&amp;"-T"&amp;MID($10:$10,2,1)</f>
        <v>2019-T1</v>
      </c>
      <c r="BA189" s="390" t="str">
        <f>$A:$A</f>
        <v>Euréka-contribution des Caisses régionales (AHM)</v>
      </c>
      <c r="BB189" s="390" t="str">
        <f>$B:$B</f>
        <v>AHM</v>
      </c>
      <c r="BC189" s="391" t="str">
        <f>"20"&amp;RIGHT($10:$10,2)&amp;"-T"&amp;MID($10:$10,2,1)</f>
        <v>2019-T2</v>
      </c>
      <c r="BD189" s="390" t="str">
        <f>$A:$A</f>
        <v>Euréka-contribution des Caisses régionales (AHM)</v>
      </c>
      <c r="BE189" s="390" t="str">
        <f>$B:$B</f>
        <v>AHM</v>
      </c>
      <c r="BF189" s="391" t="str">
        <f>"20"&amp;RIGHT($10:$10,2)&amp;"-T"&amp;MID($10:$10,2,1)</f>
        <v>2019-T3</v>
      </c>
      <c r="BG189" s="390" t="str">
        <f>$A:$A</f>
        <v>Euréka-contribution des Caisses régionales (AHM)</v>
      </c>
      <c r="BH189" s="390" t="str">
        <f>$B:$B</f>
        <v>AHM</v>
      </c>
      <c r="BI189" s="391" t="str">
        <f>"20"&amp;RIGHT($10:$10,2)&amp;"-T"&amp;MID($10:$10,2,1)</f>
        <v>2019-T4</v>
      </c>
      <c r="BJ189" s="387"/>
      <c r="BK189" s="390" t="str">
        <f>$A:$A</f>
        <v>Euréka-contribution des Caisses régionales (AHM)</v>
      </c>
      <c r="BL189" s="390" t="str">
        <f>$B:$B</f>
        <v>AHM</v>
      </c>
      <c r="BM189" s="391" t="str">
        <f>"20"&amp;RIGHT($10:$10,2)&amp;"-T"&amp;MID($10:$10,2,1)</f>
        <v>2020-T1</v>
      </c>
      <c r="BN189" s="390" t="str">
        <f>$A:$A</f>
        <v>Euréka-contribution des Caisses régionales (AHM)</v>
      </c>
      <c r="BO189" s="390" t="str">
        <f>$B:$B</f>
        <v>AHM</v>
      </c>
      <c r="BP189" s="391" t="str">
        <f>"20"&amp;RIGHT($10:$10,2)&amp;"-T"&amp;MID($10:$10,2,1)</f>
        <v>2020-T2</v>
      </c>
      <c r="BQ189" s="390" t="str">
        <f>$A:$A</f>
        <v>Euréka-contribution des Caisses régionales (AHM)</v>
      </c>
      <c r="BR189" s="390" t="str">
        <f>$B:$B</f>
        <v>AHM</v>
      </c>
      <c r="BS189" s="391" t="str">
        <f>"20"&amp;RIGHT($10:$10,2)&amp;"-T"&amp;MID($10:$10,2,1)</f>
        <v>2020-T3</v>
      </c>
      <c r="BT189" s="390" t="str">
        <f>$A:$A</f>
        <v>Euréka-contribution des Caisses régionales (AHM)</v>
      </c>
      <c r="BU189" s="390" t="str">
        <f>$B:$B</f>
        <v>AHM</v>
      </c>
      <c r="BV189" s="391" t="str">
        <f>"20"&amp;RIGHT($10:$10,2)&amp;"-T"&amp;MID($10:$10,2,1)</f>
        <v>2020-T4</v>
      </c>
      <c r="BW189" s="387">
        <f t="shared" si="29"/>
        <v>0</v>
      </c>
    </row>
    <row r="190" spans="1:75" ht="13" hidden="1">
      <c r="A190" s="403" t="s">
        <v>541</v>
      </c>
      <c r="B190" s="403"/>
      <c r="C190" s="383"/>
      <c r="D190" s="384" t="s">
        <v>482</v>
      </c>
      <c r="E190" s="385" t="s">
        <v>504</v>
      </c>
      <c r="F190" s="386"/>
      <c r="G190" s="386"/>
      <c r="H190" s="386"/>
      <c r="I190" s="386"/>
      <c r="J190" s="387">
        <f>SUM(F190:I190)</f>
        <v>0</v>
      </c>
      <c r="K190" s="405"/>
      <c r="L190" s="405"/>
      <c r="M190" s="405">
        <v>0</v>
      </c>
      <c r="N190" s="393"/>
      <c r="O190" s="393"/>
      <c r="P190" s="393">
        <v>0</v>
      </c>
      <c r="Q190" s="393"/>
      <c r="R190" s="393"/>
      <c r="S190" s="393">
        <v>0</v>
      </c>
      <c r="T190" s="393"/>
      <c r="U190" s="393"/>
      <c r="V190" s="393">
        <v>0</v>
      </c>
      <c r="W190" s="387">
        <f>SUM(K190:V190)</f>
        <v>0</v>
      </c>
      <c r="X190" s="393"/>
      <c r="Y190" s="393"/>
      <c r="Z190" s="393">
        <v>0</v>
      </c>
      <c r="AA190" s="393"/>
      <c r="AB190" s="393"/>
      <c r="AC190" s="393">
        <v>0</v>
      </c>
      <c r="AD190" s="393"/>
      <c r="AE190" s="393"/>
      <c r="AF190" s="393">
        <v>0</v>
      </c>
      <c r="AG190" s="393"/>
      <c r="AH190" s="393"/>
      <c r="AI190" s="393">
        <v>0</v>
      </c>
      <c r="AJ190" s="387">
        <f>SUM(X190:AI190)</f>
        <v>0</v>
      </c>
      <c r="AK190" s="393"/>
      <c r="AL190" s="393"/>
      <c r="AM190" s="393">
        <v>0</v>
      </c>
      <c r="AN190" s="393"/>
      <c r="AO190" s="393"/>
      <c r="AP190" s="393">
        <v>0</v>
      </c>
      <c r="AQ190" s="393"/>
      <c r="AR190" s="393"/>
      <c r="AS190" s="393">
        <v>0</v>
      </c>
      <c r="AT190" s="393"/>
      <c r="AU190" s="393"/>
      <c r="AV190" s="393">
        <v>0</v>
      </c>
      <c r="AW190" s="387">
        <f>SUM(AK190:AV190)</f>
        <v>0</v>
      </c>
      <c r="AX190" s="393"/>
      <c r="AY190" s="393"/>
      <c r="AZ190" s="393">
        <v>0</v>
      </c>
      <c r="BA190" s="393"/>
      <c r="BB190" s="393"/>
      <c r="BC190" s="393">
        <v>0</v>
      </c>
      <c r="BD190" s="393"/>
      <c r="BE190" s="393"/>
      <c r="BF190" s="393">
        <v>0</v>
      </c>
      <c r="BG190" s="393"/>
      <c r="BH190" s="393"/>
      <c r="BI190" s="393">
        <v>0</v>
      </c>
      <c r="BJ190" s="387">
        <f>SUM(AX190:BI190)</f>
        <v>0</v>
      </c>
      <c r="BK190" s="393"/>
      <c r="BL190" s="393"/>
      <c r="BM190" s="393">
        <v>0</v>
      </c>
      <c r="BN190" s="393"/>
      <c r="BO190" s="393"/>
      <c r="BP190" s="393">
        <v>0</v>
      </c>
      <c r="BQ190" s="393"/>
      <c r="BR190" s="393"/>
      <c r="BS190" s="393">
        <v>0</v>
      </c>
      <c r="BT190" s="393"/>
      <c r="BU190" s="393"/>
      <c r="BV190" s="393">
        <v>0</v>
      </c>
      <c r="BW190" s="387">
        <f t="shared" si="29"/>
        <v>0</v>
      </c>
    </row>
    <row r="191" spans="1:75" ht="13" hidden="1" outlineLevel="1">
      <c r="A191" s="402" t="s">
        <v>465</v>
      </c>
      <c r="B191" s="382" t="s">
        <v>466</v>
      </c>
      <c r="C191" s="383"/>
      <c r="D191" s="384"/>
      <c r="E191" s="385"/>
      <c r="F191" s="386"/>
      <c r="G191" s="386"/>
      <c r="H191" s="386"/>
      <c r="I191" s="386"/>
      <c r="J191" s="387"/>
      <c r="K191" s="388" t="str">
        <f>$A:$A</f>
        <v>Nature de l'ajustement</v>
      </c>
      <c r="L191" s="388" t="str">
        <f>$B:$B</f>
        <v>Pôle</v>
      </c>
      <c r="M191" s="388" t="s">
        <v>515</v>
      </c>
      <c r="N191" s="388" t="str">
        <f>$A:$A</f>
        <v>Nature de l'ajustement</v>
      </c>
      <c r="O191" s="388" t="str">
        <f>$B:$B</f>
        <v>Pôle</v>
      </c>
      <c r="P191" s="388" t="s">
        <v>515</v>
      </c>
      <c r="Q191" s="388" t="str">
        <f>$A:$A</f>
        <v>Nature de l'ajustement</v>
      </c>
      <c r="R191" s="388" t="str">
        <f>$B:$B</f>
        <v>Pôle</v>
      </c>
      <c r="S191" s="388" t="s">
        <v>515</v>
      </c>
      <c r="T191" s="388" t="str">
        <f>$A:$A</f>
        <v>Nature de l'ajustement</v>
      </c>
      <c r="U191" s="388" t="str">
        <f>$B:$B</f>
        <v>Pôle</v>
      </c>
      <c r="V191" s="388" t="s">
        <v>515</v>
      </c>
      <c r="W191" s="387"/>
      <c r="X191" s="388" t="str">
        <f>$A:$A</f>
        <v>Nature de l'ajustement</v>
      </c>
      <c r="Y191" s="388" t="str">
        <f>$B:$B</f>
        <v>Pôle</v>
      </c>
      <c r="Z191" s="388" t="s">
        <v>515</v>
      </c>
      <c r="AA191" s="388" t="str">
        <f>$A:$A</f>
        <v>Nature de l'ajustement</v>
      </c>
      <c r="AB191" s="388" t="str">
        <f>$B:$B</f>
        <v>Pôle</v>
      </c>
      <c r="AC191" s="388" t="s">
        <v>515</v>
      </c>
      <c r="AD191" s="388" t="str">
        <f>$A:$A</f>
        <v>Nature de l'ajustement</v>
      </c>
      <c r="AE191" s="388" t="str">
        <f>$B:$B</f>
        <v>Pôle</v>
      </c>
      <c r="AF191" s="388" t="s">
        <v>515</v>
      </c>
      <c r="AG191" s="388" t="str">
        <f>$A:$A</f>
        <v>Nature de l'ajustement</v>
      </c>
      <c r="AH191" s="388" t="str">
        <f>$B:$B</f>
        <v>Pôle</v>
      </c>
      <c r="AI191" s="388" t="s">
        <v>515</v>
      </c>
      <c r="AJ191" s="387"/>
      <c r="AK191" s="388" t="str">
        <f>$A:$A</f>
        <v>Nature de l'ajustement</v>
      </c>
      <c r="AL191" s="388" t="str">
        <f>$B:$B</f>
        <v>Pôle</v>
      </c>
      <c r="AM191" s="388" t="s">
        <v>515</v>
      </c>
      <c r="AN191" s="388" t="str">
        <f>$A:$A</f>
        <v>Nature de l'ajustement</v>
      </c>
      <c r="AO191" s="388" t="str">
        <f>$B:$B</f>
        <v>Pôle</v>
      </c>
      <c r="AP191" s="388" t="s">
        <v>515</v>
      </c>
      <c r="AQ191" s="388" t="str">
        <f>$A:$A</f>
        <v>Nature de l'ajustement</v>
      </c>
      <c r="AR191" s="388" t="str">
        <f>$B:$B</f>
        <v>Pôle</v>
      </c>
      <c r="AS191" s="388" t="s">
        <v>515</v>
      </c>
      <c r="AT191" s="388" t="str">
        <f>$A:$A</f>
        <v>Nature de l'ajustement</v>
      </c>
      <c r="AU191" s="388" t="str">
        <f>$B:$B</f>
        <v>Pôle</v>
      </c>
      <c r="AV191" s="388" t="s">
        <v>515</v>
      </c>
      <c r="AW191" s="387"/>
      <c r="AX191" s="388" t="str">
        <f>$A:$A</f>
        <v>Nature de l'ajustement</v>
      </c>
      <c r="AY191" s="388" t="str">
        <f>$B:$B</f>
        <v>Pôle</v>
      </c>
      <c r="AZ191" s="388" t="s">
        <v>515</v>
      </c>
      <c r="BA191" s="388" t="str">
        <f>$A:$A</f>
        <v>Nature de l'ajustement</v>
      </c>
      <c r="BB191" s="388" t="str">
        <f>$B:$B</f>
        <v>Pôle</v>
      </c>
      <c r="BC191" s="388" t="s">
        <v>515</v>
      </c>
      <c r="BD191" s="388" t="str">
        <f>$A:$A</f>
        <v>Nature de l'ajustement</v>
      </c>
      <c r="BE191" s="388" t="str">
        <f>$B:$B</f>
        <v>Pôle</v>
      </c>
      <c r="BF191" s="388" t="s">
        <v>515</v>
      </c>
      <c r="BG191" s="388" t="str">
        <f>$A:$A</f>
        <v>Nature de l'ajustement</v>
      </c>
      <c r="BH191" s="388" t="str">
        <f>$B:$B</f>
        <v>Pôle</v>
      </c>
      <c r="BI191" s="388" t="s">
        <v>515</v>
      </c>
      <c r="BJ191" s="387"/>
      <c r="BK191" s="388" t="str">
        <f>$A:$A</f>
        <v>Nature de l'ajustement</v>
      </c>
      <c r="BL191" s="388" t="str">
        <f>$B:$B</f>
        <v>Pôle</v>
      </c>
      <c r="BM191" s="388" t="s">
        <v>515</v>
      </c>
      <c r="BN191" s="388" t="str">
        <f>$A:$A</f>
        <v>Nature de l'ajustement</v>
      </c>
      <c r="BO191" s="388" t="str">
        <f>$B:$B</f>
        <v>Pôle</v>
      </c>
      <c r="BP191" s="388" t="s">
        <v>515</v>
      </c>
      <c r="BQ191" s="388" t="str">
        <f>$A:$A</f>
        <v>Nature de l'ajustement</v>
      </c>
      <c r="BR191" s="388" t="str">
        <f>$B:$B</f>
        <v>Pôle</v>
      </c>
      <c r="BS191" s="388" t="s">
        <v>515</v>
      </c>
      <c r="BT191" s="388" t="str">
        <f>$A:$A</f>
        <v>Nature de l'ajustement</v>
      </c>
      <c r="BU191" s="388" t="str">
        <f>$B:$B</f>
        <v>Pôle</v>
      </c>
      <c r="BV191" s="388" t="s">
        <v>515</v>
      </c>
      <c r="BW191" s="387">
        <f t="shared" si="29"/>
        <v>0</v>
      </c>
    </row>
    <row r="192" spans="1:75" ht="13" hidden="1" outlineLevel="1">
      <c r="A192" s="394" t="s">
        <v>526</v>
      </c>
      <c r="B192" s="394" t="s">
        <v>512</v>
      </c>
      <c r="C192" s="383"/>
      <c r="D192" s="384"/>
      <c r="E192" s="385"/>
      <c r="F192" s="386"/>
      <c r="G192" s="386"/>
      <c r="H192" s="386"/>
      <c r="I192" s="386"/>
      <c r="J192" s="387"/>
      <c r="K192" s="390" t="str">
        <f>$A:$A</f>
        <v>Liability Management (BPF)</v>
      </c>
      <c r="L192" s="390" t="str">
        <f>$B:$B</f>
        <v>BPF</v>
      </c>
      <c r="M192" s="391" t="str">
        <f>"20"&amp;RIGHT($10:$10,2)&amp;"-T"&amp;MID($10:$10,2,1)</f>
        <v>2016-T1</v>
      </c>
      <c r="N192" s="390" t="str">
        <f>$A:$A</f>
        <v>Liability Management (BPF)</v>
      </c>
      <c r="O192" s="390" t="str">
        <f>$B:$B</f>
        <v>BPF</v>
      </c>
      <c r="P192" s="391" t="str">
        <f>"20"&amp;RIGHT($10:$10,2)&amp;"-T"&amp;MID($10:$10,2,1)</f>
        <v>2016-T2</v>
      </c>
      <c r="Q192" s="390" t="str">
        <f>$A:$A</f>
        <v>Liability Management (BPF)</v>
      </c>
      <c r="R192" s="390" t="str">
        <f>$B:$B</f>
        <v>BPF</v>
      </c>
      <c r="S192" s="391" t="str">
        <f>"20"&amp;RIGHT($10:$10,2)&amp;"-T"&amp;MID($10:$10,2,1)</f>
        <v>2016-T3</v>
      </c>
      <c r="T192" s="390" t="str">
        <f>$A:$A</f>
        <v>Liability Management (BPF)</v>
      </c>
      <c r="U192" s="390" t="str">
        <f>$B:$B</f>
        <v>BPF</v>
      </c>
      <c r="V192" s="391" t="str">
        <f>"20"&amp;RIGHT($10:$10,2)&amp;"-T"&amp;MID($10:$10,2,1)</f>
        <v>2016-T4</v>
      </c>
      <c r="W192" s="387"/>
      <c r="X192" s="390" t="str">
        <f>$A:$A</f>
        <v>Liability Management (BPF)</v>
      </c>
      <c r="Y192" s="390" t="str">
        <f>$B:$B</f>
        <v>BPF</v>
      </c>
      <c r="Z192" s="391" t="str">
        <f>"20"&amp;RIGHT($10:$10,2)&amp;"-T"&amp;MID($10:$10,2,1)</f>
        <v>2017-T1</v>
      </c>
      <c r="AA192" s="390" t="str">
        <f>$A:$A</f>
        <v>Liability Management (BPF)</v>
      </c>
      <c r="AB192" s="390" t="str">
        <f>$B:$B</f>
        <v>BPF</v>
      </c>
      <c r="AC192" s="391" t="str">
        <f>"20"&amp;RIGHT($10:$10,2)&amp;"-T"&amp;MID($10:$10,2,1)</f>
        <v>2017-T2</v>
      </c>
      <c r="AD192" s="390" t="str">
        <f>$A:$A</f>
        <v>Liability Management (BPF)</v>
      </c>
      <c r="AE192" s="390" t="str">
        <f>$B:$B</f>
        <v>BPF</v>
      </c>
      <c r="AF192" s="391" t="str">
        <f>"20"&amp;RIGHT($10:$10,2)&amp;"-T"&amp;MID($10:$10,2,1)</f>
        <v>2017-T3</v>
      </c>
      <c r="AG192" s="390" t="str">
        <f>$A:$A</f>
        <v>Liability Management (BPF)</v>
      </c>
      <c r="AH192" s="390" t="str">
        <f>$B:$B</f>
        <v>BPF</v>
      </c>
      <c r="AI192" s="391" t="str">
        <f>"20"&amp;RIGHT($10:$10,2)&amp;"-T"&amp;MID($10:$10,2,1)</f>
        <v>2017-T4</v>
      </c>
      <c r="AJ192" s="387"/>
      <c r="AK192" s="390" t="str">
        <f>$A:$A</f>
        <v>Liability Management (BPF)</v>
      </c>
      <c r="AL192" s="390" t="str">
        <f>$B:$B</f>
        <v>BPF</v>
      </c>
      <c r="AM192" s="391" t="str">
        <f>"20"&amp;RIGHT($10:$10,2)&amp;"-T"&amp;MID($10:$10,2,1)</f>
        <v>2018-T1</v>
      </c>
      <c r="AN192" s="390" t="str">
        <f>$A:$A</f>
        <v>Liability Management (BPF)</v>
      </c>
      <c r="AO192" s="390" t="str">
        <f>$B:$B</f>
        <v>BPF</v>
      </c>
      <c r="AP192" s="391" t="str">
        <f>"20"&amp;RIGHT($10:$10,2)&amp;"-T"&amp;MID($10:$10,2,1)</f>
        <v>2018-T2</v>
      </c>
      <c r="AQ192" s="390" t="str">
        <f>$A:$A</f>
        <v>Liability Management (BPF)</v>
      </c>
      <c r="AR192" s="390" t="str">
        <f>$B:$B</f>
        <v>BPF</v>
      </c>
      <c r="AS192" s="391" t="str">
        <f>"20"&amp;RIGHT($10:$10,2)&amp;"-T"&amp;MID($10:$10,2,1)</f>
        <v>2018-T3</v>
      </c>
      <c r="AT192" s="390" t="str">
        <f>$A:$A</f>
        <v>Liability Management (BPF)</v>
      </c>
      <c r="AU192" s="390" t="str">
        <f>$B:$B</f>
        <v>BPF</v>
      </c>
      <c r="AV192" s="391" t="str">
        <f>"20"&amp;RIGHT($10:$10,2)&amp;"-T"&amp;MID($10:$10,2,1)</f>
        <v>2018-T4</v>
      </c>
      <c r="AW192" s="387"/>
      <c r="AX192" s="390" t="str">
        <f>$A:$A</f>
        <v>Liability Management (BPF)</v>
      </c>
      <c r="AY192" s="390" t="str">
        <f>$B:$B</f>
        <v>BPF</v>
      </c>
      <c r="AZ192" s="391" t="str">
        <f>"20"&amp;RIGHT($10:$10,2)&amp;"-T"&amp;MID($10:$10,2,1)</f>
        <v>2019-T1</v>
      </c>
      <c r="BA192" s="390" t="str">
        <f>$A:$A</f>
        <v>Liability Management (BPF)</v>
      </c>
      <c r="BB192" s="390" t="str">
        <f>$B:$B</f>
        <v>BPF</v>
      </c>
      <c r="BC192" s="391" t="str">
        <f>"20"&amp;RIGHT($10:$10,2)&amp;"-T"&amp;MID($10:$10,2,1)</f>
        <v>2019-T2</v>
      </c>
      <c r="BD192" s="390" t="str">
        <f>$A:$A</f>
        <v>Liability Management (BPF)</v>
      </c>
      <c r="BE192" s="390" t="str">
        <f>$B:$B</f>
        <v>BPF</v>
      </c>
      <c r="BF192" s="391" t="str">
        <f>"20"&amp;RIGHT($10:$10,2)&amp;"-T"&amp;MID($10:$10,2,1)</f>
        <v>2019-T3</v>
      </c>
      <c r="BG192" s="390" t="str">
        <f>$A:$A</f>
        <v>Liability Management (BPF)</v>
      </c>
      <c r="BH192" s="390" t="str">
        <f>$B:$B</f>
        <v>BPF</v>
      </c>
      <c r="BI192" s="391" t="str">
        <f>"20"&amp;RIGHT($10:$10,2)&amp;"-T"&amp;MID($10:$10,2,1)</f>
        <v>2019-T4</v>
      </c>
      <c r="BJ192" s="387"/>
      <c r="BK192" s="390" t="str">
        <f>$A:$A</f>
        <v>Liability Management (BPF)</v>
      </c>
      <c r="BL192" s="390" t="str">
        <f>$B:$B</f>
        <v>BPF</v>
      </c>
      <c r="BM192" s="391" t="str">
        <f>"20"&amp;RIGHT($10:$10,2)&amp;"-T"&amp;MID($10:$10,2,1)</f>
        <v>2020-T1</v>
      </c>
      <c r="BN192" s="390" t="str">
        <f>$A:$A</f>
        <v>Liability Management (BPF)</v>
      </c>
      <c r="BO192" s="390" t="str">
        <f>$B:$B</f>
        <v>BPF</v>
      </c>
      <c r="BP192" s="391" t="str">
        <f>"20"&amp;RIGHT($10:$10,2)&amp;"-T"&amp;MID($10:$10,2,1)</f>
        <v>2020-T2</v>
      </c>
      <c r="BQ192" s="390" t="str">
        <f>$A:$A</f>
        <v>Liability Management (BPF)</v>
      </c>
      <c r="BR192" s="390" t="str">
        <f>$B:$B</f>
        <v>BPF</v>
      </c>
      <c r="BS192" s="391" t="str">
        <f>"20"&amp;RIGHT($10:$10,2)&amp;"-T"&amp;MID($10:$10,2,1)</f>
        <v>2020-T3</v>
      </c>
      <c r="BT192" s="390" t="str">
        <f>$A:$A</f>
        <v>Liability Management (BPF)</v>
      </c>
      <c r="BU192" s="390" t="str">
        <f>$B:$B</f>
        <v>BPF</v>
      </c>
      <c r="BV192" s="391" t="str">
        <f>"20"&amp;RIGHT($10:$10,2)&amp;"-T"&amp;MID($10:$10,2,1)</f>
        <v>2020-T4</v>
      </c>
      <c r="BW192" s="387">
        <f t="shared" si="29"/>
        <v>0</v>
      </c>
    </row>
    <row r="193" spans="1:75" ht="13" hidden="1">
      <c r="A193" s="403" t="s">
        <v>541</v>
      </c>
      <c r="B193" s="403"/>
      <c r="C193" s="383"/>
      <c r="D193" s="384" t="s">
        <v>483</v>
      </c>
      <c r="E193" s="385" t="s">
        <v>506</v>
      </c>
      <c r="F193" s="386"/>
      <c r="G193" s="386"/>
      <c r="H193" s="386"/>
      <c r="I193" s="386"/>
      <c r="J193" s="387">
        <f>SUM(F193:I193)</f>
        <v>0</v>
      </c>
      <c r="K193" s="405"/>
      <c r="L193" s="405"/>
      <c r="M193" s="405">
        <v>0</v>
      </c>
      <c r="N193" s="393"/>
      <c r="O193" s="393"/>
      <c r="P193" s="393">
        <v>0</v>
      </c>
      <c r="Q193" s="393"/>
      <c r="R193" s="393"/>
      <c r="S193" s="393">
        <v>103.15789473684211</v>
      </c>
      <c r="T193" s="393"/>
      <c r="U193" s="393"/>
      <c r="V193" s="393">
        <v>0</v>
      </c>
      <c r="W193" s="387">
        <f>SUM(K193:V193)</f>
        <v>103.15789473684211</v>
      </c>
      <c r="X193" s="393"/>
      <c r="Y193" s="393"/>
      <c r="Z193" s="393">
        <v>0</v>
      </c>
      <c r="AA193" s="393"/>
      <c r="AB193" s="393"/>
      <c r="AC193" s="393">
        <v>0</v>
      </c>
      <c r="AD193" s="393"/>
      <c r="AE193" s="393"/>
      <c r="AF193" s="393">
        <v>0</v>
      </c>
      <c r="AG193" s="393"/>
      <c r="AH193" s="393"/>
      <c r="AI193" s="393">
        <v>0</v>
      </c>
      <c r="AJ193" s="387">
        <f>SUM(X193:AI193)</f>
        <v>0</v>
      </c>
      <c r="AK193" s="393"/>
      <c r="AL193" s="393"/>
      <c r="AM193" s="393">
        <v>0</v>
      </c>
      <c r="AN193" s="393"/>
      <c r="AO193" s="393"/>
      <c r="AP193" s="393">
        <v>0</v>
      </c>
      <c r="AQ193" s="393"/>
      <c r="AR193" s="393"/>
      <c r="AS193" s="393">
        <v>0</v>
      </c>
      <c r="AT193" s="393"/>
      <c r="AU193" s="393"/>
      <c r="AV193" s="393">
        <v>0</v>
      </c>
      <c r="AW193" s="387">
        <f>SUM(AK193:AV193)</f>
        <v>0</v>
      </c>
      <c r="AX193" s="393"/>
      <c r="AY193" s="393"/>
      <c r="AZ193" s="393">
        <v>0</v>
      </c>
      <c r="BA193" s="393"/>
      <c r="BB193" s="393"/>
      <c r="BC193" s="393">
        <v>0</v>
      </c>
      <c r="BD193" s="393"/>
      <c r="BE193" s="393"/>
      <c r="BF193" s="393">
        <v>0</v>
      </c>
      <c r="BG193" s="393"/>
      <c r="BH193" s="393"/>
      <c r="BI193" s="393">
        <v>0</v>
      </c>
      <c r="BJ193" s="387">
        <f>SUM(AX193:BI193)</f>
        <v>0</v>
      </c>
      <c r="BK193" s="393"/>
      <c r="BL193" s="393"/>
      <c r="BM193" s="393">
        <v>0</v>
      </c>
      <c r="BN193" s="393"/>
      <c r="BO193" s="393"/>
      <c r="BP193" s="393">
        <v>0</v>
      </c>
      <c r="BQ193" s="393"/>
      <c r="BR193" s="393"/>
      <c r="BS193" s="393">
        <v>0</v>
      </c>
      <c r="BT193" s="393"/>
      <c r="BU193" s="393"/>
      <c r="BV193" s="393">
        <v>0</v>
      </c>
      <c r="BW193" s="387">
        <f t="shared" si="29"/>
        <v>0</v>
      </c>
    </row>
    <row r="194" spans="1:75" ht="13" hidden="1" outlineLevel="1">
      <c r="A194" s="402" t="s">
        <v>465</v>
      </c>
      <c r="B194" s="382" t="s">
        <v>466</v>
      </c>
      <c r="C194" s="383"/>
      <c r="D194" s="384"/>
      <c r="E194" s="385"/>
      <c r="F194" s="386"/>
      <c r="G194" s="386"/>
      <c r="H194" s="386"/>
      <c r="I194" s="386"/>
      <c r="J194" s="387"/>
      <c r="K194" s="388" t="str">
        <f>$A:$A</f>
        <v>Nature de l'ajustement</v>
      </c>
      <c r="L194" s="388" t="str">
        <f>$B:$B</f>
        <v>Pôle</v>
      </c>
      <c r="M194" s="388" t="s">
        <v>515</v>
      </c>
      <c r="N194" s="388" t="str">
        <f>$A:$A</f>
        <v>Nature de l'ajustement</v>
      </c>
      <c r="O194" s="388" t="str">
        <f>$B:$B</f>
        <v>Pôle</v>
      </c>
      <c r="P194" s="388" t="s">
        <v>515</v>
      </c>
      <c r="Q194" s="388" t="str">
        <f>$A:$A</f>
        <v>Nature de l'ajustement</v>
      </c>
      <c r="R194" s="388" t="str">
        <f>$B:$B</f>
        <v>Pôle</v>
      </c>
      <c r="S194" s="388" t="s">
        <v>515</v>
      </c>
      <c r="T194" s="388" t="str">
        <f>$A:$A</f>
        <v>Nature de l'ajustement</v>
      </c>
      <c r="U194" s="388" t="str">
        <f>$B:$B</f>
        <v>Pôle</v>
      </c>
      <c r="V194" s="388" t="s">
        <v>515</v>
      </c>
      <c r="W194" s="387"/>
      <c r="X194" s="388" t="str">
        <f>$A:$A</f>
        <v>Nature de l'ajustement</v>
      </c>
      <c r="Y194" s="388" t="str">
        <f>$B:$B</f>
        <v>Pôle</v>
      </c>
      <c r="Z194" s="388" t="s">
        <v>515</v>
      </c>
      <c r="AA194" s="388" t="str">
        <f>$A:$A</f>
        <v>Nature de l'ajustement</v>
      </c>
      <c r="AB194" s="388" t="str">
        <f>$B:$B</f>
        <v>Pôle</v>
      </c>
      <c r="AC194" s="388" t="s">
        <v>515</v>
      </c>
      <c r="AD194" s="388" t="str">
        <f>$A:$A</f>
        <v>Nature de l'ajustement</v>
      </c>
      <c r="AE194" s="388" t="str">
        <f>$B:$B</f>
        <v>Pôle</v>
      </c>
      <c r="AF194" s="388" t="s">
        <v>515</v>
      </c>
      <c r="AG194" s="388" t="str">
        <f>$A:$A</f>
        <v>Nature de l'ajustement</v>
      </c>
      <c r="AH194" s="388" t="str">
        <f>$B:$B</f>
        <v>Pôle</v>
      </c>
      <c r="AI194" s="388" t="s">
        <v>515</v>
      </c>
      <c r="AJ194" s="387"/>
      <c r="AK194" s="388" t="str">
        <f>$A:$A</f>
        <v>Nature de l'ajustement</v>
      </c>
      <c r="AL194" s="388" t="str">
        <f>$B:$B</f>
        <v>Pôle</v>
      </c>
      <c r="AM194" s="388" t="s">
        <v>515</v>
      </c>
      <c r="AN194" s="388" t="str">
        <f>$A:$A</f>
        <v>Nature de l'ajustement</v>
      </c>
      <c r="AO194" s="388" t="str">
        <f>$B:$B</f>
        <v>Pôle</v>
      </c>
      <c r="AP194" s="388" t="s">
        <v>515</v>
      </c>
      <c r="AQ194" s="388" t="str">
        <f>$A:$A</f>
        <v>Nature de l'ajustement</v>
      </c>
      <c r="AR194" s="388" t="str">
        <f>$B:$B</f>
        <v>Pôle</v>
      </c>
      <c r="AS194" s="388" t="s">
        <v>515</v>
      </c>
      <c r="AT194" s="388" t="str">
        <f>$A:$A</f>
        <v>Nature de l'ajustement</v>
      </c>
      <c r="AU194" s="388" t="str">
        <f>$B:$B</f>
        <v>Pôle</v>
      </c>
      <c r="AV194" s="388" t="s">
        <v>515</v>
      </c>
      <c r="AW194" s="387"/>
      <c r="AX194" s="388" t="str">
        <f>$A:$A</f>
        <v>Nature de l'ajustement</v>
      </c>
      <c r="AY194" s="388" t="str">
        <f>$B:$B</f>
        <v>Pôle</v>
      </c>
      <c r="AZ194" s="388" t="s">
        <v>515</v>
      </c>
      <c r="BA194" s="388" t="str">
        <f>$A:$A</f>
        <v>Nature de l'ajustement</v>
      </c>
      <c r="BB194" s="388" t="str">
        <f>$B:$B</f>
        <v>Pôle</v>
      </c>
      <c r="BC194" s="388" t="s">
        <v>515</v>
      </c>
      <c r="BD194" s="388" t="str">
        <f>$A:$A</f>
        <v>Nature de l'ajustement</v>
      </c>
      <c r="BE194" s="388" t="str">
        <f>$B:$B</f>
        <v>Pôle</v>
      </c>
      <c r="BF194" s="388" t="s">
        <v>515</v>
      </c>
      <c r="BG194" s="388" t="str">
        <f>$A:$A</f>
        <v>Nature de l'ajustement</v>
      </c>
      <c r="BH194" s="388" t="str">
        <f>$B:$B</f>
        <v>Pôle</v>
      </c>
      <c r="BI194" s="388" t="s">
        <v>515</v>
      </c>
      <c r="BJ194" s="387"/>
      <c r="BK194" s="388" t="str">
        <f>$A:$A</f>
        <v>Nature de l'ajustement</v>
      </c>
      <c r="BL194" s="388" t="str">
        <f>$B:$B</f>
        <v>Pôle</v>
      </c>
      <c r="BM194" s="388" t="s">
        <v>515</v>
      </c>
      <c r="BN194" s="388" t="str">
        <f>$A:$A</f>
        <v>Nature de l'ajustement</v>
      </c>
      <c r="BO194" s="388" t="str">
        <f>$B:$B</f>
        <v>Pôle</v>
      </c>
      <c r="BP194" s="388" t="s">
        <v>515</v>
      </c>
      <c r="BQ194" s="388" t="str">
        <f>$A:$A</f>
        <v>Nature de l'ajustement</v>
      </c>
      <c r="BR194" s="388" t="str">
        <f>$B:$B</f>
        <v>Pôle</v>
      </c>
      <c r="BS194" s="388" t="s">
        <v>515</v>
      </c>
      <c r="BT194" s="388" t="str">
        <f>$A:$A</f>
        <v>Nature de l'ajustement</v>
      </c>
      <c r="BU194" s="388" t="str">
        <f>$B:$B</f>
        <v>Pôle</v>
      </c>
      <c r="BV194" s="388" t="s">
        <v>515</v>
      </c>
      <c r="BW194" s="387">
        <f t="shared" si="29"/>
        <v>0</v>
      </c>
    </row>
    <row r="195" spans="1:75" ht="13" hidden="1" outlineLevel="1">
      <c r="A195" s="394" t="s">
        <v>527</v>
      </c>
      <c r="B195" s="394" t="s">
        <v>512</v>
      </c>
      <c r="C195" s="383"/>
      <c r="D195" s="384"/>
      <c r="E195" s="385"/>
      <c r="F195" s="386"/>
      <c r="G195" s="386"/>
      <c r="H195" s="386"/>
      <c r="I195" s="386"/>
      <c r="J195" s="387"/>
      <c r="K195" s="390" t="str">
        <f>$A:$A</f>
        <v>Provisions réseau LCL (BPF)</v>
      </c>
      <c r="L195" s="390" t="str">
        <f>$B:$B</f>
        <v>BPF</v>
      </c>
      <c r="M195" s="391" t="str">
        <f>"20"&amp;RIGHT($10:$10,2)&amp;"-T"&amp;MID($10:$10,2,1)</f>
        <v>2016-T1</v>
      </c>
      <c r="N195" s="390" t="str">
        <f>$A:$A</f>
        <v>Provisions réseau LCL (BPF)</v>
      </c>
      <c r="O195" s="390" t="str">
        <f>$B:$B</f>
        <v>BPF</v>
      </c>
      <c r="P195" s="391" t="str">
        <f>"20"&amp;RIGHT($10:$10,2)&amp;"-T"&amp;MID($10:$10,2,1)</f>
        <v>2016-T2</v>
      </c>
      <c r="Q195" s="390" t="str">
        <f>$A:$A</f>
        <v>Provisions réseau LCL (BPF)</v>
      </c>
      <c r="R195" s="390" t="str">
        <f>$B:$B</f>
        <v>BPF</v>
      </c>
      <c r="S195" s="391" t="str">
        <f>"20"&amp;RIGHT($10:$10,2)&amp;"-T"&amp;MID($10:$10,2,1)</f>
        <v>2016-T3</v>
      </c>
      <c r="T195" s="390" t="str">
        <f>$A:$A</f>
        <v>Provisions réseau LCL (BPF)</v>
      </c>
      <c r="U195" s="390" t="str">
        <f>$B:$B</f>
        <v>BPF</v>
      </c>
      <c r="V195" s="391" t="str">
        <f>"20"&amp;RIGHT($10:$10,2)&amp;"-T"&amp;MID($10:$10,2,1)</f>
        <v>2016-T4</v>
      </c>
      <c r="W195" s="387"/>
      <c r="X195" s="390" t="str">
        <f>$A:$A</f>
        <v>Provisions réseau LCL (BPF)</v>
      </c>
      <c r="Y195" s="390" t="str">
        <f>$B:$B</f>
        <v>BPF</v>
      </c>
      <c r="Z195" s="391" t="str">
        <f>"20"&amp;RIGHT($10:$10,2)&amp;"-T"&amp;MID($10:$10,2,1)</f>
        <v>2017-T1</v>
      </c>
      <c r="AA195" s="390" t="str">
        <f>$A:$A</f>
        <v>Provisions réseau LCL (BPF)</v>
      </c>
      <c r="AB195" s="390" t="str">
        <f>$B:$B</f>
        <v>BPF</v>
      </c>
      <c r="AC195" s="391" t="str">
        <f>"20"&amp;RIGHT($10:$10,2)&amp;"-T"&amp;MID($10:$10,2,1)</f>
        <v>2017-T2</v>
      </c>
      <c r="AD195" s="390" t="str">
        <f>$A:$A</f>
        <v>Provisions réseau LCL (BPF)</v>
      </c>
      <c r="AE195" s="390" t="str">
        <f>$B:$B</f>
        <v>BPF</v>
      </c>
      <c r="AF195" s="391" t="str">
        <f>"20"&amp;RIGHT($10:$10,2)&amp;"-T"&amp;MID($10:$10,2,1)</f>
        <v>2017-T3</v>
      </c>
      <c r="AG195" s="390" t="str">
        <f>$A:$A</f>
        <v>Provisions réseau LCL (BPF)</v>
      </c>
      <c r="AH195" s="390" t="str">
        <f>$B:$B</f>
        <v>BPF</v>
      </c>
      <c r="AI195" s="391" t="str">
        <f>"20"&amp;RIGHT($10:$10,2)&amp;"-T"&amp;MID($10:$10,2,1)</f>
        <v>2017-T4</v>
      </c>
      <c r="AJ195" s="387"/>
      <c r="AK195" s="390" t="str">
        <f>$A:$A</f>
        <v>Provisions réseau LCL (BPF)</v>
      </c>
      <c r="AL195" s="390" t="str">
        <f>$B:$B</f>
        <v>BPF</v>
      </c>
      <c r="AM195" s="391" t="str">
        <f>"20"&amp;RIGHT($10:$10,2)&amp;"-T"&amp;MID($10:$10,2,1)</f>
        <v>2018-T1</v>
      </c>
      <c r="AN195" s="390" t="str">
        <f>$A:$A</f>
        <v>Provisions réseau LCL (BPF)</v>
      </c>
      <c r="AO195" s="390" t="str">
        <f>$B:$B</f>
        <v>BPF</v>
      </c>
      <c r="AP195" s="391" t="str">
        <f>"20"&amp;RIGHT($10:$10,2)&amp;"-T"&amp;MID($10:$10,2,1)</f>
        <v>2018-T2</v>
      </c>
      <c r="AQ195" s="390" t="str">
        <f>$A:$A</f>
        <v>Provisions réseau LCL (BPF)</v>
      </c>
      <c r="AR195" s="390" t="str">
        <f>$B:$B</f>
        <v>BPF</v>
      </c>
      <c r="AS195" s="391" t="str">
        <f>"20"&amp;RIGHT($10:$10,2)&amp;"-T"&amp;MID($10:$10,2,1)</f>
        <v>2018-T3</v>
      </c>
      <c r="AT195" s="390" t="str">
        <f>$A:$A</f>
        <v>Provisions réseau LCL (BPF)</v>
      </c>
      <c r="AU195" s="390" t="str">
        <f>$B:$B</f>
        <v>BPF</v>
      </c>
      <c r="AV195" s="391" t="str">
        <f>"20"&amp;RIGHT($10:$10,2)&amp;"-T"&amp;MID($10:$10,2,1)</f>
        <v>2018-T4</v>
      </c>
      <c r="AW195" s="387"/>
      <c r="AX195" s="390" t="str">
        <f>$A:$A</f>
        <v>Provisions réseau LCL (BPF)</v>
      </c>
      <c r="AY195" s="390" t="str">
        <f>$B:$B</f>
        <v>BPF</v>
      </c>
      <c r="AZ195" s="391" t="str">
        <f>"20"&amp;RIGHT($10:$10,2)&amp;"-T"&amp;MID($10:$10,2,1)</f>
        <v>2019-T1</v>
      </c>
      <c r="BA195" s="390" t="str">
        <f>$A:$A</f>
        <v>Provisions réseau LCL (BPF)</v>
      </c>
      <c r="BB195" s="390" t="str">
        <f>$B:$B</f>
        <v>BPF</v>
      </c>
      <c r="BC195" s="391" t="str">
        <f>"20"&amp;RIGHT($10:$10,2)&amp;"-T"&amp;MID($10:$10,2,1)</f>
        <v>2019-T2</v>
      </c>
      <c r="BD195" s="390" t="str">
        <f>$A:$A</f>
        <v>Provisions réseau LCL (BPF)</v>
      </c>
      <c r="BE195" s="390" t="str">
        <f>$B:$B</f>
        <v>BPF</v>
      </c>
      <c r="BF195" s="391" t="str">
        <f>"20"&amp;RIGHT($10:$10,2)&amp;"-T"&amp;MID($10:$10,2,1)</f>
        <v>2019-T3</v>
      </c>
      <c r="BG195" s="390" t="str">
        <f>$A:$A</f>
        <v>Provisions réseau LCL (BPF)</v>
      </c>
      <c r="BH195" s="390" t="str">
        <f>$B:$B</f>
        <v>BPF</v>
      </c>
      <c r="BI195" s="391" t="str">
        <f>"20"&amp;RIGHT($10:$10,2)&amp;"-T"&amp;MID($10:$10,2,1)</f>
        <v>2019-T4</v>
      </c>
      <c r="BJ195" s="387"/>
      <c r="BK195" s="390" t="str">
        <f>$A:$A</f>
        <v>Provisions réseau LCL (BPF)</v>
      </c>
      <c r="BL195" s="390" t="str">
        <f>$B:$B</f>
        <v>BPF</v>
      </c>
      <c r="BM195" s="391" t="str">
        <f>"20"&amp;RIGHT($10:$10,2)&amp;"-T"&amp;MID($10:$10,2,1)</f>
        <v>2020-T1</v>
      </c>
      <c r="BN195" s="390" t="str">
        <f>$A:$A</f>
        <v>Provisions réseau LCL (BPF)</v>
      </c>
      <c r="BO195" s="390" t="str">
        <f>$B:$B</f>
        <v>BPF</v>
      </c>
      <c r="BP195" s="391" t="str">
        <f>"20"&amp;RIGHT($10:$10,2)&amp;"-T"&amp;MID($10:$10,2,1)</f>
        <v>2020-T2</v>
      </c>
      <c r="BQ195" s="390" t="str">
        <f>$A:$A</f>
        <v>Provisions réseau LCL (BPF)</v>
      </c>
      <c r="BR195" s="390" t="str">
        <f>$B:$B</f>
        <v>BPF</v>
      </c>
      <c r="BS195" s="391" t="str">
        <f>"20"&amp;RIGHT($10:$10,2)&amp;"-T"&amp;MID($10:$10,2,1)</f>
        <v>2020-T3</v>
      </c>
      <c r="BT195" s="390" t="str">
        <f>$A:$A</f>
        <v>Provisions réseau LCL (BPF)</v>
      </c>
      <c r="BU195" s="390" t="str">
        <f>$B:$B</f>
        <v>BPF</v>
      </c>
      <c r="BV195" s="391" t="str">
        <f>"20"&amp;RIGHT($10:$10,2)&amp;"-T"&amp;MID($10:$10,2,1)</f>
        <v>2020-T4</v>
      </c>
      <c r="BW195" s="387">
        <f t="shared" si="29"/>
        <v>0</v>
      </c>
    </row>
    <row r="196" spans="1:75" ht="13" hidden="1">
      <c r="A196" s="403" t="s">
        <v>541</v>
      </c>
      <c r="B196" s="403"/>
      <c r="C196" s="383"/>
      <c r="D196" s="384" t="s">
        <v>484</v>
      </c>
      <c r="E196" s="385" t="s">
        <v>506</v>
      </c>
      <c r="F196" s="386"/>
      <c r="G196" s="386"/>
      <c r="H196" s="386"/>
      <c r="I196" s="386"/>
      <c r="J196" s="387">
        <f>SUM(F196:I196)</f>
        <v>0</v>
      </c>
      <c r="K196" s="405"/>
      <c r="L196" s="405"/>
      <c r="M196" s="405">
        <v>0</v>
      </c>
      <c r="N196" s="393"/>
      <c r="O196" s="393"/>
      <c r="P196" s="393">
        <v>14.116299999999999</v>
      </c>
      <c r="Q196" s="393"/>
      <c r="R196" s="393"/>
      <c r="S196" s="393">
        <v>0</v>
      </c>
      <c r="T196" s="393"/>
      <c r="U196" s="393"/>
      <c r="V196" s="393">
        <v>0</v>
      </c>
      <c r="W196" s="387">
        <f>SUM(K196:V196)</f>
        <v>14.116299999999999</v>
      </c>
      <c r="X196" s="393"/>
      <c r="Y196" s="393"/>
      <c r="Z196" s="393">
        <v>0</v>
      </c>
      <c r="AA196" s="393"/>
      <c r="AB196" s="393"/>
      <c r="AC196" s="393">
        <v>0</v>
      </c>
      <c r="AD196" s="393"/>
      <c r="AE196" s="393"/>
      <c r="AF196" s="393">
        <v>0</v>
      </c>
      <c r="AG196" s="393"/>
      <c r="AH196" s="393"/>
      <c r="AI196" s="393">
        <v>0</v>
      </c>
      <c r="AJ196" s="387">
        <f>SUM(X196:AI196)</f>
        <v>0</v>
      </c>
      <c r="AK196" s="393"/>
      <c r="AL196" s="393"/>
      <c r="AM196" s="393">
        <v>0</v>
      </c>
      <c r="AN196" s="393"/>
      <c r="AO196" s="393"/>
      <c r="AP196" s="393">
        <v>0</v>
      </c>
      <c r="AQ196" s="393"/>
      <c r="AR196" s="393"/>
      <c r="AS196" s="393">
        <v>0</v>
      </c>
      <c r="AT196" s="393"/>
      <c r="AU196" s="393"/>
      <c r="AV196" s="393">
        <v>0</v>
      </c>
      <c r="AW196" s="387">
        <f>SUM(AK196:AV196)</f>
        <v>0</v>
      </c>
      <c r="AX196" s="393"/>
      <c r="AY196" s="393"/>
      <c r="AZ196" s="393">
        <v>0</v>
      </c>
      <c r="BA196" s="393"/>
      <c r="BB196" s="393"/>
      <c r="BC196" s="393">
        <v>0</v>
      </c>
      <c r="BD196" s="393"/>
      <c r="BE196" s="393"/>
      <c r="BF196" s="393">
        <v>0</v>
      </c>
      <c r="BG196" s="393"/>
      <c r="BH196" s="393"/>
      <c r="BI196" s="393">
        <v>0</v>
      </c>
      <c r="BJ196" s="387">
        <f>SUM(AX196:BI196)</f>
        <v>0</v>
      </c>
      <c r="BK196" s="393"/>
      <c r="BL196" s="393"/>
      <c r="BM196" s="393">
        <v>0</v>
      </c>
      <c r="BN196" s="393"/>
      <c r="BO196" s="393"/>
      <c r="BP196" s="393">
        <v>0</v>
      </c>
      <c r="BQ196" s="393"/>
      <c r="BR196" s="393"/>
      <c r="BS196" s="393">
        <v>0</v>
      </c>
      <c r="BT196" s="393"/>
      <c r="BU196" s="393"/>
      <c r="BV196" s="393">
        <v>0</v>
      </c>
      <c r="BW196" s="387">
        <f t="shared" si="29"/>
        <v>0</v>
      </c>
    </row>
    <row r="197" spans="1:75" ht="13" hidden="1" outlineLevel="1">
      <c r="A197" s="402" t="s">
        <v>465</v>
      </c>
      <c r="B197" s="382" t="s">
        <v>466</v>
      </c>
      <c r="C197" s="383"/>
      <c r="D197" s="384"/>
      <c r="E197" s="385"/>
      <c r="F197" s="386"/>
      <c r="G197" s="386"/>
      <c r="H197" s="386"/>
      <c r="I197" s="386"/>
      <c r="J197" s="387"/>
      <c r="K197" s="388" t="str">
        <f>$A:$A</f>
        <v>Nature de l'ajustement</v>
      </c>
      <c r="L197" s="388" t="str">
        <f>$B:$B</f>
        <v>Pôle</v>
      </c>
      <c r="M197" s="388" t="s">
        <v>515</v>
      </c>
      <c r="N197" s="388" t="str">
        <f>$A:$A</f>
        <v>Nature de l'ajustement</v>
      </c>
      <c r="O197" s="388" t="str">
        <f>$B:$B</f>
        <v>Pôle</v>
      </c>
      <c r="P197" s="388" t="s">
        <v>515</v>
      </c>
      <c r="Q197" s="388" t="str">
        <f>$A:$A</f>
        <v>Nature de l'ajustement</v>
      </c>
      <c r="R197" s="388" t="str">
        <f>$B:$B</f>
        <v>Pôle</v>
      </c>
      <c r="S197" s="388" t="s">
        <v>515</v>
      </c>
      <c r="T197" s="388" t="str">
        <f>$A:$A</f>
        <v>Nature de l'ajustement</v>
      </c>
      <c r="U197" s="388" t="str">
        <f>$B:$B</f>
        <v>Pôle</v>
      </c>
      <c r="V197" s="388" t="s">
        <v>515</v>
      </c>
      <c r="W197" s="387"/>
      <c r="X197" s="388" t="str">
        <f>$A:$A</f>
        <v>Nature de l'ajustement</v>
      </c>
      <c r="Y197" s="388" t="str">
        <f>$B:$B</f>
        <v>Pôle</v>
      </c>
      <c r="Z197" s="388" t="s">
        <v>515</v>
      </c>
      <c r="AA197" s="388" t="str">
        <f>$A:$A</f>
        <v>Nature de l'ajustement</v>
      </c>
      <c r="AB197" s="388" t="str">
        <f>$B:$B</f>
        <v>Pôle</v>
      </c>
      <c r="AC197" s="388" t="s">
        <v>515</v>
      </c>
      <c r="AD197" s="388" t="str">
        <f>$A:$A</f>
        <v>Nature de l'ajustement</v>
      </c>
      <c r="AE197" s="388" t="str">
        <f>$B:$B</f>
        <v>Pôle</v>
      </c>
      <c r="AF197" s="388" t="s">
        <v>515</v>
      </c>
      <c r="AG197" s="388" t="str">
        <f>$A:$A</f>
        <v>Nature de l'ajustement</v>
      </c>
      <c r="AH197" s="388" t="str">
        <f>$B:$B</f>
        <v>Pôle</v>
      </c>
      <c r="AI197" s="388" t="s">
        <v>515</v>
      </c>
      <c r="AJ197" s="387"/>
      <c r="AK197" s="388" t="str">
        <f>$A:$A</f>
        <v>Nature de l'ajustement</v>
      </c>
      <c r="AL197" s="388" t="str">
        <f>$B:$B</f>
        <v>Pôle</v>
      </c>
      <c r="AM197" s="388" t="s">
        <v>515</v>
      </c>
      <c r="AN197" s="388" t="str">
        <f>$A:$A</f>
        <v>Nature de l'ajustement</v>
      </c>
      <c r="AO197" s="388" t="str">
        <f>$B:$B</f>
        <v>Pôle</v>
      </c>
      <c r="AP197" s="388" t="s">
        <v>515</v>
      </c>
      <c r="AQ197" s="388" t="str">
        <f>$A:$A</f>
        <v>Nature de l'ajustement</v>
      </c>
      <c r="AR197" s="388" t="str">
        <f>$B:$B</f>
        <v>Pôle</v>
      </c>
      <c r="AS197" s="388" t="s">
        <v>515</v>
      </c>
      <c r="AT197" s="388" t="str">
        <f>$A:$A</f>
        <v>Nature de l'ajustement</v>
      </c>
      <c r="AU197" s="388" t="str">
        <f>$B:$B</f>
        <v>Pôle</v>
      </c>
      <c r="AV197" s="388" t="s">
        <v>515</v>
      </c>
      <c r="AW197" s="387"/>
      <c r="AX197" s="388" t="str">
        <f>$A:$A</f>
        <v>Nature de l'ajustement</v>
      </c>
      <c r="AY197" s="388" t="str">
        <f>$B:$B</f>
        <v>Pôle</v>
      </c>
      <c r="AZ197" s="388" t="s">
        <v>515</v>
      </c>
      <c r="BA197" s="388" t="str">
        <f>$A:$A</f>
        <v>Nature de l'ajustement</v>
      </c>
      <c r="BB197" s="388" t="str">
        <f>$B:$B</f>
        <v>Pôle</v>
      </c>
      <c r="BC197" s="388" t="s">
        <v>515</v>
      </c>
      <c r="BD197" s="388" t="str">
        <f>$A:$A</f>
        <v>Nature de l'ajustement</v>
      </c>
      <c r="BE197" s="388" t="str">
        <f>$B:$B</f>
        <v>Pôle</v>
      </c>
      <c r="BF197" s="388" t="s">
        <v>515</v>
      </c>
      <c r="BG197" s="388" t="str">
        <f>$A:$A</f>
        <v>Nature de l'ajustement</v>
      </c>
      <c r="BH197" s="388" t="str">
        <f>$B:$B</f>
        <v>Pôle</v>
      </c>
      <c r="BI197" s="388" t="s">
        <v>515</v>
      </c>
      <c r="BJ197" s="387"/>
      <c r="BK197" s="388" t="str">
        <f>$A:$A</f>
        <v>Nature de l'ajustement</v>
      </c>
      <c r="BL197" s="388" t="str">
        <f>$B:$B</f>
        <v>Pôle</v>
      </c>
      <c r="BM197" s="388" t="s">
        <v>515</v>
      </c>
      <c r="BN197" s="388" t="str">
        <f>$A:$A</f>
        <v>Nature de l'ajustement</v>
      </c>
      <c r="BO197" s="388" t="str">
        <f>$B:$B</f>
        <v>Pôle</v>
      </c>
      <c r="BP197" s="388" t="s">
        <v>515</v>
      </c>
      <c r="BQ197" s="388" t="str">
        <f>$A:$A</f>
        <v>Nature de l'ajustement</v>
      </c>
      <c r="BR197" s="388" t="str">
        <f>$B:$B</f>
        <v>Pôle</v>
      </c>
      <c r="BS197" s="388" t="s">
        <v>515</v>
      </c>
      <c r="BT197" s="388" t="str">
        <f>$A:$A</f>
        <v>Nature de l'ajustement</v>
      </c>
      <c r="BU197" s="388" t="str">
        <f>$B:$B</f>
        <v>Pôle</v>
      </c>
      <c r="BV197" s="388" t="s">
        <v>515</v>
      </c>
      <c r="BW197" s="387">
        <f t="shared" si="29"/>
        <v>0</v>
      </c>
    </row>
    <row r="198" spans="1:75" ht="13" hidden="1" outlineLevel="1">
      <c r="A198" s="394" t="s">
        <v>529</v>
      </c>
      <c r="B198" s="394" t="s">
        <v>513</v>
      </c>
      <c r="C198" s="383"/>
      <c r="D198" s="384"/>
      <c r="E198" s="385"/>
      <c r="F198" s="386"/>
      <c r="G198" s="386"/>
      <c r="H198" s="386"/>
      <c r="I198" s="386"/>
      <c r="J198" s="387"/>
      <c r="K198" s="390" t="str">
        <f>$A:$A</f>
        <v>Plan d'adaptation de Groupe Cariparma (BPI)</v>
      </c>
      <c r="L198" s="390" t="str">
        <f>$B:$B</f>
        <v>BPI</v>
      </c>
      <c r="M198" s="391" t="str">
        <f>"20"&amp;RIGHT($10:$10,2)&amp;"-T"&amp;MID($10:$10,2,1)</f>
        <v>2016-T1</v>
      </c>
      <c r="N198" s="390" t="str">
        <f>$A:$A</f>
        <v>Plan d'adaptation de Groupe Cariparma (BPI)</v>
      </c>
      <c r="O198" s="390" t="str">
        <f>$B:$B</f>
        <v>BPI</v>
      </c>
      <c r="P198" s="391" t="str">
        <f>"20"&amp;RIGHT($10:$10,2)&amp;"-T"&amp;MID($10:$10,2,1)</f>
        <v>2016-T2</v>
      </c>
      <c r="Q198" s="390" t="str">
        <f>$A:$A</f>
        <v>Plan d'adaptation de Groupe Cariparma (BPI)</v>
      </c>
      <c r="R198" s="390" t="str">
        <f>$B:$B</f>
        <v>BPI</v>
      </c>
      <c r="S198" s="391" t="str">
        <f>"20"&amp;RIGHT($10:$10,2)&amp;"-T"&amp;MID($10:$10,2,1)</f>
        <v>2016-T3</v>
      </c>
      <c r="T198" s="390" t="str">
        <f>$A:$A</f>
        <v>Plan d'adaptation de Groupe Cariparma (BPI)</v>
      </c>
      <c r="U198" s="390" t="str">
        <f>$B:$B</f>
        <v>BPI</v>
      </c>
      <c r="V198" s="391" t="str">
        <f>"20"&amp;RIGHT($10:$10,2)&amp;"-T"&amp;MID($10:$10,2,1)</f>
        <v>2016-T4</v>
      </c>
      <c r="W198" s="387"/>
      <c r="X198" s="390" t="str">
        <f>$A:$A</f>
        <v>Plan d'adaptation de Groupe Cariparma (BPI)</v>
      </c>
      <c r="Y198" s="390" t="str">
        <f>$B:$B</f>
        <v>BPI</v>
      </c>
      <c r="Z198" s="391" t="str">
        <f>"20"&amp;RIGHT($10:$10,2)&amp;"-T"&amp;MID($10:$10,2,1)</f>
        <v>2017-T1</v>
      </c>
      <c r="AA198" s="390" t="str">
        <f>$A:$A</f>
        <v>Plan d'adaptation de Groupe Cariparma (BPI)</v>
      </c>
      <c r="AB198" s="390" t="str">
        <f>$B:$B</f>
        <v>BPI</v>
      </c>
      <c r="AC198" s="391" t="str">
        <f>"20"&amp;RIGHT($10:$10,2)&amp;"-T"&amp;MID($10:$10,2,1)</f>
        <v>2017-T2</v>
      </c>
      <c r="AD198" s="390" t="str">
        <f>$A:$A</f>
        <v>Plan d'adaptation de Groupe Cariparma (BPI)</v>
      </c>
      <c r="AE198" s="390" t="str">
        <f>$B:$B</f>
        <v>BPI</v>
      </c>
      <c r="AF198" s="391" t="str">
        <f>"20"&amp;RIGHT($10:$10,2)&amp;"-T"&amp;MID($10:$10,2,1)</f>
        <v>2017-T3</v>
      </c>
      <c r="AG198" s="390" t="str">
        <f>$A:$A</f>
        <v>Plan d'adaptation de Groupe Cariparma (BPI)</v>
      </c>
      <c r="AH198" s="390" t="str">
        <f>$B:$B</f>
        <v>BPI</v>
      </c>
      <c r="AI198" s="391" t="str">
        <f>"20"&amp;RIGHT($10:$10,2)&amp;"-T"&amp;MID($10:$10,2,1)</f>
        <v>2017-T4</v>
      </c>
      <c r="AJ198" s="387"/>
      <c r="AK198" s="390" t="str">
        <f>$A:$A</f>
        <v>Plan d'adaptation de Groupe Cariparma (BPI)</v>
      </c>
      <c r="AL198" s="390" t="str">
        <f>$B:$B</f>
        <v>BPI</v>
      </c>
      <c r="AM198" s="391" t="str">
        <f>"20"&amp;RIGHT($10:$10,2)&amp;"-T"&amp;MID($10:$10,2,1)</f>
        <v>2018-T1</v>
      </c>
      <c r="AN198" s="390" t="str">
        <f>$A:$A</f>
        <v>Plan d'adaptation de Groupe Cariparma (BPI)</v>
      </c>
      <c r="AO198" s="390" t="str">
        <f>$B:$B</f>
        <v>BPI</v>
      </c>
      <c r="AP198" s="391" t="str">
        <f>"20"&amp;RIGHT($10:$10,2)&amp;"-T"&amp;MID($10:$10,2,1)</f>
        <v>2018-T2</v>
      </c>
      <c r="AQ198" s="390" t="str">
        <f>$A:$A</f>
        <v>Plan d'adaptation de Groupe Cariparma (BPI)</v>
      </c>
      <c r="AR198" s="390" t="str">
        <f>$B:$B</f>
        <v>BPI</v>
      </c>
      <c r="AS198" s="391" t="str">
        <f>"20"&amp;RIGHT($10:$10,2)&amp;"-T"&amp;MID($10:$10,2,1)</f>
        <v>2018-T3</v>
      </c>
      <c r="AT198" s="390" t="str">
        <f>$A:$A</f>
        <v>Plan d'adaptation de Groupe Cariparma (BPI)</v>
      </c>
      <c r="AU198" s="390" t="str">
        <f>$B:$B</f>
        <v>BPI</v>
      </c>
      <c r="AV198" s="391" t="str">
        <f>"20"&amp;RIGHT($10:$10,2)&amp;"-T"&amp;MID($10:$10,2,1)</f>
        <v>2018-T4</v>
      </c>
      <c r="AW198" s="387"/>
      <c r="AX198" s="390" t="str">
        <f>$A:$A</f>
        <v>Plan d'adaptation de Groupe Cariparma (BPI)</v>
      </c>
      <c r="AY198" s="390" t="str">
        <f>$B:$B</f>
        <v>BPI</v>
      </c>
      <c r="AZ198" s="391" t="str">
        <f>"20"&amp;RIGHT($10:$10,2)&amp;"-T"&amp;MID($10:$10,2,1)</f>
        <v>2019-T1</v>
      </c>
      <c r="BA198" s="390" t="str">
        <f>$A:$A</f>
        <v>Plan d'adaptation de Groupe Cariparma (BPI)</v>
      </c>
      <c r="BB198" s="390" t="str">
        <f>$B:$B</f>
        <v>BPI</v>
      </c>
      <c r="BC198" s="391" t="str">
        <f>"20"&amp;RIGHT($10:$10,2)&amp;"-T"&amp;MID($10:$10,2,1)</f>
        <v>2019-T2</v>
      </c>
      <c r="BD198" s="390" t="str">
        <f>$A:$A</f>
        <v>Plan d'adaptation de Groupe Cariparma (BPI)</v>
      </c>
      <c r="BE198" s="390" t="str">
        <f>$B:$B</f>
        <v>BPI</v>
      </c>
      <c r="BF198" s="391" t="str">
        <f>"20"&amp;RIGHT($10:$10,2)&amp;"-T"&amp;MID($10:$10,2,1)</f>
        <v>2019-T3</v>
      </c>
      <c r="BG198" s="390" t="str">
        <f>$A:$A</f>
        <v>Plan d'adaptation de Groupe Cariparma (BPI)</v>
      </c>
      <c r="BH198" s="390" t="str">
        <f>$B:$B</f>
        <v>BPI</v>
      </c>
      <c r="BI198" s="391" t="str">
        <f>"20"&amp;RIGHT($10:$10,2)&amp;"-T"&amp;MID($10:$10,2,1)</f>
        <v>2019-T4</v>
      </c>
      <c r="BJ198" s="387"/>
      <c r="BK198" s="390" t="str">
        <f>$A:$A</f>
        <v>Plan d'adaptation de Groupe Cariparma (BPI)</v>
      </c>
      <c r="BL198" s="390" t="str">
        <f>$B:$B</f>
        <v>BPI</v>
      </c>
      <c r="BM198" s="391" t="str">
        <f>"20"&amp;RIGHT($10:$10,2)&amp;"-T"&amp;MID($10:$10,2,1)</f>
        <v>2020-T1</v>
      </c>
      <c r="BN198" s="390" t="str">
        <f>$A:$A</f>
        <v>Plan d'adaptation de Groupe Cariparma (BPI)</v>
      </c>
      <c r="BO198" s="390" t="str">
        <f>$B:$B</f>
        <v>BPI</v>
      </c>
      <c r="BP198" s="391" t="str">
        <f>"20"&amp;RIGHT($10:$10,2)&amp;"-T"&amp;MID($10:$10,2,1)</f>
        <v>2020-T2</v>
      </c>
      <c r="BQ198" s="390" t="str">
        <f>$A:$A</f>
        <v>Plan d'adaptation de Groupe Cariparma (BPI)</v>
      </c>
      <c r="BR198" s="390" t="str">
        <f>$B:$B</f>
        <v>BPI</v>
      </c>
      <c r="BS198" s="391" t="str">
        <f>"20"&amp;RIGHT($10:$10,2)&amp;"-T"&amp;MID($10:$10,2,1)</f>
        <v>2020-T3</v>
      </c>
      <c r="BT198" s="390" t="str">
        <f>$A:$A</f>
        <v>Plan d'adaptation de Groupe Cariparma (BPI)</v>
      </c>
      <c r="BU198" s="390" t="str">
        <f>$B:$B</f>
        <v>BPI</v>
      </c>
      <c r="BV198" s="391" t="str">
        <f>"20"&amp;RIGHT($10:$10,2)&amp;"-T"&amp;MID($10:$10,2,1)</f>
        <v>2020-T4</v>
      </c>
      <c r="BW198" s="387">
        <f t="shared" si="29"/>
        <v>0</v>
      </c>
    </row>
    <row r="199" spans="1:75" ht="13" collapsed="1">
      <c r="A199" s="403" t="s">
        <v>541</v>
      </c>
      <c r="B199" s="403"/>
      <c r="C199" s="383"/>
      <c r="D199" s="384" t="s">
        <v>485</v>
      </c>
      <c r="E199" s="385" t="s">
        <v>507</v>
      </c>
      <c r="F199" s="386"/>
      <c r="G199" s="386"/>
      <c r="H199" s="386"/>
      <c r="I199" s="386"/>
      <c r="J199" s="387">
        <f>SUM(F199:I199)</f>
        <v>0</v>
      </c>
      <c r="K199" s="405"/>
      <c r="L199" s="405"/>
      <c r="M199" s="405">
        <v>0</v>
      </c>
      <c r="N199" s="393"/>
      <c r="O199" s="393"/>
      <c r="P199" s="393">
        <v>0</v>
      </c>
      <c r="Q199" s="393"/>
      <c r="R199" s="393"/>
      <c r="S199" s="393">
        <v>0</v>
      </c>
      <c r="T199" s="393"/>
      <c r="U199" s="393"/>
      <c r="V199" s="393">
        <v>16.829999999999998</v>
      </c>
      <c r="W199" s="387">
        <f>SUM(K199:V199)</f>
        <v>16.829999999999998</v>
      </c>
      <c r="X199" s="393"/>
      <c r="Y199" s="393"/>
      <c r="Z199" s="393">
        <v>0</v>
      </c>
      <c r="AA199" s="393"/>
      <c r="AB199" s="393"/>
      <c r="AC199" s="393">
        <v>0</v>
      </c>
      <c r="AD199" s="393"/>
      <c r="AE199" s="393"/>
      <c r="AF199" s="393">
        <v>0</v>
      </c>
      <c r="AG199" s="393"/>
      <c r="AH199" s="393"/>
      <c r="AI199" s="393">
        <v>0</v>
      </c>
      <c r="AJ199" s="387">
        <f>SUM(X199:AI199)</f>
        <v>0</v>
      </c>
      <c r="AK199" s="393"/>
      <c r="AL199" s="393"/>
      <c r="AM199" s="393">
        <v>0</v>
      </c>
      <c r="AN199" s="393"/>
      <c r="AO199" s="393"/>
      <c r="AP199" s="393">
        <v>0</v>
      </c>
      <c r="AQ199" s="393"/>
      <c r="AR199" s="393"/>
      <c r="AS199" s="393">
        <v>0</v>
      </c>
      <c r="AT199" s="393"/>
      <c r="AU199" s="393"/>
      <c r="AV199" s="393">
        <v>0</v>
      </c>
      <c r="AW199" s="387">
        <f>SUM(AK199:AV199)</f>
        <v>0</v>
      </c>
      <c r="AX199" s="393"/>
      <c r="AY199" s="393"/>
      <c r="AZ199" s="393">
        <v>0</v>
      </c>
      <c r="BA199" s="393"/>
      <c r="BB199" s="393"/>
      <c r="BC199" s="393">
        <v>0</v>
      </c>
      <c r="BD199" s="393"/>
      <c r="BE199" s="393"/>
      <c r="BF199" s="393">
        <v>0</v>
      </c>
      <c r="BG199" s="393"/>
      <c r="BH199" s="393"/>
      <c r="BI199" s="393">
        <v>0</v>
      </c>
      <c r="BJ199" s="387">
        <f>SUM(AX199:BI199)</f>
        <v>0</v>
      </c>
      <c r="BK199" s="393"/>
      <c r="BL199" s="393"/>
      <c r="BM199" s="393">
        <v>0</v>
      </c>
      <c r="BN199" s="393"/>
      <c r="BO199" s="393"/>
      <c r="BP199" s="393">
        <v>0</v>
      </c>
      <c r="BQ199" s="393"/>
      <c r="BR199" s="393"/>
      <c r="BS199" s="393">
        <v>0</v>
      </c>
      <c r="BT199" s="393"/>
      <c r="BU199" s="393"/>
      <c r="BV199" s="393">
        <v>0</v>
      </c>
      <c r="BW199" s="387">
        <f t="shared" si="29"/>
        <v>0</v>
      </c>
    </row>
    <row r="200" spans="1:75" ht="13" hidden="1" outlineLevel="1">
      <c r="A200" s="402" t="s">
        <v>465</v>
      </c>
      <c r="B200" s="382" t="s">
        <v>466</v>
      </c>
      <c r="C200" s="383"/>
      <c r="D200" s="384"/>
      <c r="E200" s="385"/>
      <c r="F200" s="386"/>
      <c r="G200" s="386"/>
      <c r="H200" s="386"/>
      <c r="I200" s="386"/>
      <c r="J200" s="387"/>
      <c r="K200" s="388" t="str">
        <f>$A:$A</f>
        <v>Nature de l'ajustement</v>
      </c>
      <c r="L200" s="388" t="str">
        <f>$B:$B</f>
        <v>Pôle</v>
      </c>
      <c r="M200" s="388" t="s">
        <v>515</v>
      </c>
      <c r="N200" s="388" t="str">
        <f>$A:$A</f>
        <v>Nature de l'ajustement</v>
      </c>
      <c r="O200" s="388" t="str">
        <f>$B:$B</f>
        <v>Pôle</v>
      </c>
      <c r="P200" s="388" t="s">
        <v>515</v>
      </c>
      <c r="Q200" s="388" t="str">
        <f>$A:$A</f>
        <v>Nature de l'ajustement</v>
      </c>
      <c r="R200" s="388" t="str">
        <f>$B:$B</f>
        <v>Pôle</v>
      </c>
      <c r="S200" s="388" t="s">
        <v>515</v>
      </c>
      <c r="T200" s="388" t="str">
        <f>$A:$A</f>
        <v>Nature de l'ajustement</v>
      </c>
      <c r="U200" s="388" t="str">
        <f>$B:$B</f>
        <v>Pôle</v>
      </c>
      <c r="V200" s="388" t="s">
        <v>515</v>
      </c>
      <c r="W200" s="387"/>
      <c r="X200" s="388" t="str">
        <f>$A:$A</f>
        <v>Nature de l'ajustement</v>
      </c>
      <c r="Y200" s="388" t="str">
        <f>$B:$B</f>
        <v>Pôle</v>
      </c>
      <c r="Z200" s="388" t="s">
        <v>515</v>
      </c>
      <c r="AA200" s="388" t="str">
        <f>$A:$A</f>
        <v>Nature de l'ajustement</v>
      </c>
      <c r="AB200" s="388" t="str">
        <f>$B:$B</f>
        <v>Pôle</v>
      </c>
      <c r="AC200" s="388" t="s">
        <v>515</v>
      </c>
      <c r="AD200" s="388" t="str">
        <f>$A:$A</f>
        <v>Nature de l'ajustement</v>
      </c>
      <c r="AE200" s="388" t="str">
        <f>$B:$B</f>
        <v>Pôle</v>
      </c>
      <c r="AF200" s="388" t="s">
        <v>515</v>
      </c>
      <c r="AG200" s="388" t="str">
        <f>$A:$A</f>
        <v>Nature de l'ajustement</v>
      </c>
      <c r="AH200" s="388" t="str">
        <f>$B:$B</f>
        <v>Pôle</v>
      </c>
      <c r="AI200" s="388" t="s">
        <v>515</v>
      </c>
      <c r="AJ200" s="387"/>
      <c r="AK200" s="388" t="str">
        <f>$A:$A</f>
        <v>Nature de l'ajustement</v>
      </c>
      <c r="AL200" s="388" t="str">
        <f>$B:$B</f>
        <v>Pôle</v>
      </c>
      <c r="AM200" s="388" t="s">
        <v>515</v>
      </c>
      <c r="AN200" s="388" t="str">
        <f>$A:$A</f>
        <v>Nature de l'ajustement</v>
      </c>
      <c r="AO200" s="388" t="str">
        <f>$B:$B</f>
        <v>Pôle</v>
      </c>
      <c r="AP200" s="388" t="s">
        <v>515</v>
      </c>
      <c r="AQ200" s="388" t="str">
        <f>$A:$A</f>
        <v>Nature de l'ajustement</v>
      </c>
      <c r="AR200" s="388" t="str">
        <f>$B:$B</f>
        <v>Pôle</v>
      </c>
      <c r="AS200" s="388" t="s">
        <v>515</v>
      </c>
      <c r="AT200" s="388" t="str">
        <f>$A:$A</f>
        <v>Nature de l'ajustement</v>
      </c>
      <c r="AU200" s="388" t="str">
        <f>$B:$B</f>
        <v>Pôle</v>
      </c>
      <c r="AV200" s="388" t="s">
        <v>515</v>
      </c>
      <c r="AW200" s="387"/>
      <c r="AX200" s="388" t="str">
        <f>$A:$A</f>
        <v>Nature de l'ajustement</v>
      </c>
      <c r="AY200" s="388" t="str">
        <f>$B:$B</f>
        <v>Pôle</v>
      </c>
      <c r="AZ200" s="388" t="s">
        <v>515</v>
      </c>
      <c r="BA200" s="388" t="str">
        <f>$A:$A</f>
        <v>Nature de l'ajustement</v>
      </c>
      <c r="BB200" s="388" t="str">
        <f>$B:$B</f>
        <v>Pôle</v>
      </c>
      <c r="BC200" s="388" t="s">
        <v>515</v>
      </c>
      <c r="BD200" s="388" t="str">
        <f>$A:$A</f>
        <v>Nature de l'ajustement</v>
      </c>
      <c r="BE200" s="388" t="str">
        <f>$B:$B</f>
        <v>Pôle</v>
      </c>
      <c r="BF200" s="388" t="s">
        <v>515</v>
      </c>
      <c r="BG200" s="388" t="str">
        <f>$A:$A</f>
        <v>Nature de l'ajustement</v>
      </c>
      <c r="BH200" s="388" t="str">
        <f>$B:$B</f>
        <v>Pôle</v>
      </c>
      <c r="BI200" s="388" t="s">
        <v>515</v>
      </c>
      <c r="BJ200" s="387"/>
      <c r="BK200" s="388" t="str">
        <f>$A:$A</f>
        <v>Nature de l'ajustement</v>
      </c>
      <c r="BL200" s="388" t="str">
        <f>$B:$B</f>
        <v>Pôle</v>
      </c>
      <c r="BM200" s="388" t="s">
        <v>515</v>
      </c>
      <c r="BN200" s="388" t="str">
        <f>$A:$A</f>
        <v>Nature de l'ajustement</v>
      </c>
      <c r="BO200" s="388" t="str">
        <f>$B:$B</f>
        <v>Pôle</v>
      </c>
      <c r="BP200" s="388" t="s">
        <v>515</v>
      </c>
      <c r="BQ200" s="388" t="str">
        <f>$A:$A</f>
        <v>Nature de l'ajustement</v>
      </c>
      <c r="BR200" s="388" t="str">
        <f>$B:$B</f>
        <v>Pôle</v>
      </c>
      <c r="BS200" s="388" t="s">
        <v>515</v>
      </c>
      <c r="BT200" s="388" t="str">
        <f>$A:$A</f>
        <v>Nature de l'ajustement</v>
      </c>
      <c r="BU200" s="388" t="str">
        <f>$B:$B</f>
        <v>Pôle</v>
      </c>
      <c r="BV200" s="388" t="s">
        <v>515</v>
      </c>
      <c r="BW200" s="387">
        <f t="shared" si="29"/>
        <v>0</v>
      </c>
    </row>
    <row r="201" spans="1:75" ht="13" hidden="1" outlineLevel="1">
      <c r="A201" s="394" t="s">
        <v>531</v>
      </c>
      <c r="B201" s="394" t="s">
        <v>514</v>
      </c>
      <c r="C201" s="383"/>
      <c r="D201" s="384"/>
      <c r="E201" s="385"/>
      <c r="F201" s="386"/>
      <c r="G201" s="386"/>
      <c r="H201" s="386"/>
      <c r="I201" s="386"/>
      <c r="J201" s="387"/>
      <c r="K201" s="390" t="str">
        <f>$A:$A</f>
        <v>Coûts d'intégration Pioneer (GEA)</v>
      </c>
      <c r="L201" s="390" t="str">
        <f>$B:$B</f>
        <v>GEA</v>
      </c>
      <c r="M201" s="391" t="str">
        <f>"20"&amp;RIGHT($10:$10,2)&amp;"-T"&amp;MID($10:$10,2,1)</f>
        <v>2016-T1</v>
      </c>
      <c r="N201" s="390" t="str">
        <f>$A:$A</f>
        <v>Coûts d'intégration Pioneer (GEA)</v>
      </c>
      <c r="O201" s="390" t="str">
        <f>$B:$B</f>
        <v>GEA</v>
      </c>
      <c r="P201" s="391" t="str">
        <f>"20"&amp;RIGHT($10:$10,2)&amp;"-T"&amp;MID($10:$10,2,1)</f>
        <v>2016-T2</v>
      </c>
      <c r="Q201" s="390" t="str">
        <f>$A:$A</f>
        <v>Coûts d'intégration Pioneer (GEA)</v>
      </c>
      <c r="R201" s="390" t="str">
        <f>$B:$B</f>
        <v>GEA</v>
      </c>
      <c r="S201" s="391" t="str">
        <f>"20"&amp;RIGHT($10:$10,2)&amp;"-T"&amp;MID($10:$10,2,1)</f>
        <v>2016-T3</v>
      </c>
      <c r="T201" s="390" t="str">
        <f>$A:$A</f>
        <v>Coûts d'intégration Pioneer (GEA)</v>
      </c>
      <c r="U201" s="390" t="str">
        <f>$B:$B</f>
        <v>GEA</v>
      </c>
      <c r="V201" s="391" t="str">
        <f>"20"&amp;RIGHT($10:$10,2)&amp;"-T"&amp;MID($10:$10,2,1)</f>
        <v>2016-T4</v>
      </c>
      <c r="W201" s="387"/>
      <c r="X201" s="390" t="str">
        <f>$A:$A</f>
        <v>Coûts d'intégration Pioneer (GEA)</v>
      </c>
      <c r="Y201" s="390" t="str">
        <f>$B:$B</f>
        <v>GEA</v>
      </c>
      <c r="Z201" s="391" t="str">
        <f>"20"&amp;RIGHT($10:$10,2)&amp;"-T"&amp;MID($10:$10,2,1)</f>
        <v>2017-T1</v>
      </c>
      <c r="AA201" s="390" t="str">
        <f>$A:$A</f>
        <v>Coûts d'intégration Pioneer (GEA)</v>
      </c>
      <c r="AB201" s="390" t="str">
        <f>$B:$B</f>
        <v>GEA</v>
      </c>
      <c r="AC201" s="391" t="str">
        <f>"20"&amp;RIGHT($10:$10,2)&amp;"-T"&amp;MID($10:$10,2,1)</f>
        <v>2017-T2</v>
      </c>
      <c r="AD201" s="390" t="str">
        <f>$A:$A</f>
        <v>Coûts d'intégration Pioneer (GEA)</v>
      </c>
      <c r="AE201" s="390" t="str">
        <f>$B:$B</f>
        <v>GEA</v>
      </c>
      <c r="AF201" s="391" t="str">
        <f>"20"&amp;RIGHT($10:$10,2)&amp;"-T"&amp;MID($10:$10,2,1)</f>
        <v>2017-T3</v>
      </c>
      <c r="AG201" s="390" t="str">
        <f>$A:$A</f>
        <v>Coûts d'intégration Pioneer (GEA)</v>
      </c>
      <c r="AH201" s="390" t="str">
        <f>$B:$B</f>
        <v>GEA</v>
      </c>
      <c r="AI201" s="391" t="str">
        <f>"20"&amp;RIGHT($10:$10,2)&amp;"-T"&amp;MID($10:$10,2,1)</f>
        <v>2017-T4</v>
      </c>
      <c r="AJ201" s="387"/>
      <c r="AK201" s="390" t="str">
        <f>$A:$A</f>
        <v>Coûts d'intégration Pioneer (GEA)</v>
      </c>
      <c r="AL201" s="390" t="str">
        <f>$B:$B</f>
        <v>GEA</v>
      </c>
      <c r="AM201" s="391" t="str">
        <f>"20"&amp;RIGHT($10:$10,2)&amp;"-T"&amp;MID($10:$10,2,1)</f>
        <v>2018-T1</v>
      </c>
      <c r="AN201" s="390" t="str">
        <f>$A:$A</f>
        <v>Coûts d'intégration Pioneer (GEA)</v>
      </c>
      <c r="AO201" s="390" t="str">
        <f>$B:$B</f>
        <v>GEA</v>
      </c>
      <c r="AP201" s="391" t="str">
        <f>"20"&amp;RIGHT($10:$10,2)&amp;"-T"&amp;MID($10:$10,2,1)</f>
        <v>2018-T2</v>
      </c>
      <c r="AQ201" s="390" t="str">
        <f>$A:$A</f>
        <v>Coûts d'intégration Pioneer (GEA)</v>
      </c>
      <c r="AR201" s="390" t="str">
        <f>$B:$B</f>
        <v>GEA</v>
      </c>
      <c r="AS201" s="391" t="str">
        <f>"20"&amp;RIGHT($10:$10,2)&amp;"-T"&amp;MID($10:$10,2,1)</f>
        <v>2018-T3</v>
      </c>
      <c r="AT201" s="390" t="str">
        <f>$A:$A</f>
        <v>Coûts d'intégration Pioneer (GEA)</v>
      </c>
      <c r="AU201" s="390" t="str">
        <f>$B:$B</f>
        <v>GEA</v>
      </c>
      <c r="AV201" s="391" t="str">
        <f>"20"&amp;RIGHT($10:$10,2)&amp;"-T"&amp;MID($10:$10,2,1)</f>
        <v>2018-T4</v>
      </c>
      <c r="AW201" s="387"/>
      <c r="AX201" s="390" t="str">
        <f>$A:$A</f>
        <v>Coûts d'intégration Pioneer (GEA)</v>
      </c>
      <c r="AY201" s="390" t="str">
        <f>$B:$B</f>
        <v>GEA</v>
      </c>
      <c r="AZ201" s="391" t="str">
        <f>"20"&amp;RIGHT($10:$10,2)&amp;"-T"&amp;MID($10:$10,2,1)</f>
        <v>2019-T1</v>
      </c>
      <c r="BA201" s="390" t="str">
        <f>$A:$A</f>
        <v>Coûts d'intégration Pioneer (GEA)</v>
      </c>
      <c r="BB201" s="390" t="str">
        <f>$B:$B</f>
        <v>GEA</v>
      </c>
      <c r="BC201" s="391" t="str">
        <f>"20"&amp;RIGHT($10:$10,2)&amp;"-T"&amp;MID($10:$10,2,1)</f>
        <v>2019-T2</v>
      </c>
      <c r="BD201" s="390" t="str">
        <f>$A:$A</f>
        <v>Coûts d'intégration Pioneer (GEA)</v>
      </c>
      <c r="BE201" s="390" t="str">
        <f>$B:$B</f>
        <v>GEA</v>
      </c>
      <c r="BF201" s="391" t="str">
        <f>"20"&amp;RIGHT($10:$10,2)&amp;"-T"&amp;MID($10:$10,2,1)</f>
        <v>2019-T3</v>
      </c>
      <c r="BG201" s="390" t="str">
        <f>$A:$A</f>
        <v>Coûts d'intégration Pioneer (GEA)</v>
      </c>
      <c r="BH201" s="390" t="str">
        <f>$B:$B</f>
        <v>GEA</v>
      </c>
      <c r="BI201" s="391" t="str">
        <f>"20"&amp;RIGHT($10:$10,2)&amp;"-T"&amp;MID($10:$10,2,1)</f>
        <v>2019-T4</v>
      </c>
      <c r="BJ201" s="387"/>
      <c r="BK201" s="390" t="str">
        <f>$A:$A</f>
        <v>Coûts d'intégration Pioneer (GEA)</v>
      </c>
      <c r="BL201" s="390" t="str">
        <f>$B:$B</f>
        <v>GEA</v>
      </c>
      <c r="BM201" s="391" t="str">
        <f>"20"&amp;RIGHT($10:$10,2)&amp;"-T"&amp;MID($10:$10,2,1)</f>
        <v>2020-T1</v>
      </c>
      <c r="BN201" s="390" t="str">
        <f>$A:$A</f>
        <v>Coûts d'intégration Pioneer (GEA)</v>
      </c>
      <c r="BO201" s="390" t="str">
        <f>$B:$B</f>
        <v>GEA</v>
      </c>
      <c r="BP201" s="391" t="str">
        <f>"20"&amp;RIGHT($10:$10,2)&amp;"-T"&amp;MID($10:$10,2,1)</f>
        <v>2020-T2</v>
      </c>
      <c r="BQ201" s="390" t="str">
        <f>$A:$A</f>
        <v>Coûts d'intégration Pioneer (GEA)</v>
      </c>
      <c r="BR201" s="390" t="str">
        <f>$B:$B</f>
        <v>GEA</v>
      </c>
      <c r="BS201" s="391" t="str">
        <f>"20"&amp;RIGHT($10:$10,2)&amp;"-T"&amp;MID($10:$10,2,1)</f>
        <v>2020-T3</v>
      </c>
      <c r="BT201" s="390" t="str">
        <f>$A:$A</f>
        <v>Coûts d'intégration Pioneer (GEA)</v>
      </c>
      <c r="BU201" s="390" t="str">
        <f>$B:$B</f>
        <v>GEA</v>
      </c>
      <c r="BV201" s="391" t="str">
        <f>"20"&amp;RIGHT($10:$10,2)&amp;"-T"&amp;MID($10:$10,2,1)</f>
        <v>2020-T4</v>
      </c>
      <c r="BW201" s="387">
        <f t="shared" si="29"/>
        <v>0</v>
      </c>
    </row>
    <row r="202" spans="1:75" ht="13" collapsed="1">
      <c r="A202" s="403" t="s">
        <v>541</v>
      </c>
      <c r="B202" s="403"/>
      <c r="C202" s="383"/>
      <c r="D202" s="384" t="s">
        <v>498</v>
      </c>
      <c r="E202" s="385" t="s">
        <v>508</v>
      </c>
      <c r="F202" s="386"/>
      <c r="G202" s="386"/>
      <c r="H202" s="386"/>
      <c r="I202" s="386"/>
      <c r="J202" s="387">
        <f t="shared" ref="J202:J208" si="30">SUM(F202:I202)</f>
        <v>0</v>
      </c>
      <c r="K202" s="405"/>
      <c r="L202" s="405"/>
      <c r="M202" s="405">
        <v>0</v>
      </c>
      <c r="N202" s="393"/>
      <c r="O202" s="393"/>
      <c r="P202" s="393">
        <v>0</v>
      </c>
      <c r="Q202" s="393"/>
      <c r="R202" s="393"/>
      <c r="S202" s="393">
        <v>0</v>
      </c>
      <c r="T202" s="393"/>
      <c r="U202" s="393"/>
      <c r="V202" s="393">
        <v>0</v>
      </c>
      <c r="W202" s="387">
        <f>SUM(K202:V202)</f>
        <v>0</v>
      </c>
      <c r="X202" s="393"/>
      <c r="Y202" s="393"/>
      <c r="Z202" s="393">
        <v>1.88</v>
      </c>
      <c r="AA202" s="393"/>
      <c r="AB202" s="393"/>
      <c r="AC202" s="393">
        <v>9.0210000000000008</v>
      </c>
      <c r="AD202" s="393"/>
      <c r="AE202" s="393"/>
      <c r="AF202" s="393">
        <v>6.6962551049945489</v>
      </c>
      <c r="AG202" s="393"/>
      <c r="AH202" s="393"/>
      <c r="AI202" s="393">
        <v>29.847000000000001</v>
      </c>
      <c r="AJ202" s="387">
        <f>SUM(X202:AI202)</f>
        <v>47.444255104994554</v>
      </c>
      <c r="AK202" s="393"/>
      <c r="AL202" s="393"/>
      <c r="AM202" s="393">
        <v>2.7310352000973199</v>
      </c>
      <c r="AN202" s="393"/>
      <c r="AO202" s="393"/>
      <c r="AP202" s="393">
        <v>2.46104581702529</v>
      </c>
      <c r="AQ202" s="393"/>
      <c r="AR202" s="393"/>
      <c r="AS202" s="393">
        <v>3.5641398585123905</v>
      </c>
      <c r="AT202" s="393"/>
      <c r="AU202" s="393"/>
      <c r="AV202" s="393">
        <v>5.9641617168596959</v>
      </c>
      <c r="AW202" s="387">
        <f>SUM(AK202:AV202)</f>
        <v>14.720382592494696</v>
      </c>
      <c r="AX202" s="393"/>
      <c r="AY202" s="393"/>
      <c r="AZ202" s="393">
        <v>0</v>
      </c>
      <c r="BA202" s="393"/>
      <c r="BB202" s="393"/>
      <c r="BC202" s="393">
        <v>0</v>
      </c>
      <c r="BD202" s="393"/>
      <c r="BE202" s="393"/>
      <c r="BF202" s="393">
        <v>0</v>
      </c>
      <c r="BG202" s="393"/>
      <c r="BH202" s="393"/>
      <c r="BI202" s="393">
        <v>0</v>
      </c>
      <c r="BJ202" s="387">
        <f>SUM(AX202:BI202)</f>
        <v>0</v>
      </c>
      <c r="BK202" s="393"/>
      <c r="BL202" s="393"/>
      <c r="BM202" s="393">
        <v>0</v>
      </c>
      <c r="BN202" s="393"/>
      <c r="BO202" s="393"/>
      <c r="BP202" s="393">
        <v>0</v>
      </c>
      <c r="BQ202" s="393"/>
      <c r="BR202" s="393"/>
      <c r="BS202" s="393">
        <v>0</v>
      </c>
      <c r="BT202" s="393"/>
      <c r="BU202" s="393"/>
      <c r="BV202" s="393">
        <v>0</v>
      </c>
      <c r="BW202" s="387">
        <f t="shared" si="29"/>
        <v>0</v>
      </c>
    </row>
    <row r="203" spans="1:75" ht="13" hidden="1" outlineLevel="1">
      <c r="A203" s="402" t="s">
        <v>465</v>
      </c>
      <c r="B203" s="382" t="s">
        <v>466</v>
      </c>
      <c r="C203" s="383"/>
      <c r="D203" s="384"/>
      <c r="E203" s="385"/>
      <c r="F203" s="386"/>
      <c r="G203" s="386"/>
      <c r="H203" s="386"/>
      <c r="I203" s="386"/>
      <c r="J203" s="387"/>
      <c r="K203" s="388" t="str">
        <f>$A:$A</f>
        <v>Nature de l'ajustement</v>
      </c>
      <c r="L203" s="388" t="str">
        <f>$B:$B</f>
        <v>Pôle</v>
      </c>
      <c r="M203" s="388" t="s">
        <v>515</v>
      </c>
      <c r="N203" s="388" t="str">
        <f>$A:$A</f>
        <v>Nature de l'ajustement</v>
      </c>
      <c r="O203" s="388" t="str">
        <f>$B:$B</f>
        <v>Pôle</v>
      </c>
      <c r="P203" s="388" t="s">
        <v>515</v>
      </c>
      <c r="Q203" s="388" t="str">
        <f>$A:$A</f>
        <v>Nature de l'ajustement</v>
      </c>
      <c r="R203" s="388" t="str">
        <f>$B:$B</f>
        <v>Pôle</v>
      </c>
      <c r="S203" s="388" t="s">
        <v>515</v>
      </c>
      <c r="T203" s="388" t="str">
        <f>$A:$A</f>
        <v>Nature de l'ajustement</v>
      </c>
      <c r="U203" s="388" t="str">
        <f>$B:$B</f>
        <v>Pôle</v>
      </c>
      <c r="V203" s="388" t="s">
        <v>515</v>
      </c>
      <c r="W203" s="387"/>
      <c r="X203" s="388" t="str">
        <f>$A:$A</f>
        <v>Nature de l'ajustement</v>
      </c>
      <c r="Y203" s="388" t="str">
        <f>$B:$B</f>
        <v>Pôle</v>
      </c>
      <c r="Z203" s="388" t="s">
        <v>515</v>
      </c>
      <c r="AA203" s="388" t="str">
        <f>$A:$A</f>
        <v>Nature de l'ajustement</v>
      </c>
      <c r="AB203" s="388" t="str">
        <f>$B:$B</f>
        <v>Pôle</v>
      </c>
      <c r="AC203" s="388" t="s">
        <v>515</v>
      </c>
      <c r="AD203" s="388" t="str">
        <f>$A:$A</f>
        <v>Nature de l'ajustement</v>
      </c>
      <c r="AE203" s="388" t="str">
        <f>$B:$B</f>
        <v>Pôle</v>
      </c>
      <c r="AF203" s="388" t="s">
        <v>515</v>
      </c>
      <c r="AG203" s="388" t="str">
        <f>$A:$A</f>
        <v>Nature de l'ajustement</v>
      </c>
      <c r="AH203" s="388" t="str">
        <f>$B:$B</f>
        <v>Pôle</v>
      </c>
      <c r="AI203" s="388" t="s">
        <v>515</v>
      </c>
      <c r="AJ203" s="387"/>
      <c r="AK203" s="388" t="str">
        <f>$A:$A</f>
        <v>Nature de l'ajustement</v>
      </c>
      <c r="AL203" s="388" t="str">
        <f>$B:$B</f>
        <v>Pôle</v>
      </c>
      <c r="AM203" s="388" t="s">
        <v>515</v>
      </c>
      <c r="AN203" s="388" t="str">
        <f>$A:$A</f>
        <v>Nature de l'ajustement</v>
      </c>
      <c r="AO203" s="388" t="str">
        <f>$B:$B</f>
        <v>Pôle</v>
      </c>
      <c r="AP203" s="388" t="s">
        <v>515</v>
      </c>
      <c r="AQ203" s="388" t="str">
        <f>$A:$A</f>
        <v>Nature de l'ajustement</v>
      </c>
      <c r="AR203" s="388" t="str">
        <f>$B:$B</f>
        <v>Pôle</v>
      </c>
      <c r="AS203" s="388" t="s">
        <v>515</v>
      </c>
      <c r="AT203" s="388" t="str">
        <f>$A:$A</f>
        <v>Nature de l'ajustement</v>
      </c>
      <c r="AU203" s="388" t="str">
        <f>$B:$B</f>
        <v>Pôle</v>
      </c>
      <c r="AV203" s="388" t="s">
        <v>515</v>
      </c>
      <c r="AW203" s="387"/>
      <c r="AX203" s="388" t="str">
        <f>$A:$A</f>
        <v>Nature de l'ajustement</v>
      </c>
      <c r="AY203" s="388" t="str">
        <f>$B:$B</f>
        <v>Pôle</v>
      </c>
      <c r="AZ203" s="388" t="s">
        <v>515</v>
      </c>
      <c r="BA203" s="388" t="str">
        <f>$A:$A</f>
        <v>Nature de l'ajustement</v>
      </c>
      <c r="BB203" s="388" t="str">
        <f>$B:$B</f>
        <v>Pôle</v>
      </c>
      <c r="BC203" s="388" t="s">
        <v>515</v>
      </c>
      <c r="BD203" s="388" t="str">
        <f>$A:$A</f>
        <v>Nature de l'ajustement</v>
      </c>
      <c r="BE203" s="388" t="str">
        <f>$B:$B</f>
        <v>Pôle</v>
      </c>
      <c r="BF203" s="388" t="s">
        <v>515</v>
      </c>
      <c r="BG203" s="388" t="str">
        <f>$A:$A</f>
        <v>Nature de l'ajustement</v>
      </c>
      <c r="BH203" s="388" t="str">
        <f>$B:$B</f>
        <v>Pôle</v>
      </c>
      <c r="BI203" s="388" t="s">
        <v>515</v>
      </c>
      <c r="BJ203" s="387"/>
      <c r="BK203" s="388" t="str">
        <f>$A:$A</f>
        <v>Nature de l'ajustement</v>
      </c>
      <c r="BL203" s="388" t="str">
        <f>$B:$B</f>
        <v>Pôle</v>
      </c>
      <c r="BM203" s="388" t="s">
        <v>515</v>
      </c>
      <c r="BN203" s="388" t="str">
        <f>$A:$A</f>
        <v>Nature de l'ajustement</v>
      </c>
      <c r="BO203" s="388" t="str">
        <f>$B:$B</f>
        <v>Pôle</v>
      </c>
      <c r="BP203" s="388" t="s">
        <v>515</v>
      </c>
      <c r="BQ203" s="388" t="str">
        <f>$A:$A</f>
        <v>Nature de l'ajustement</v>
      </c>
      <c r="BR203" s="388" t="str">
        <f>$B:$B</f>
        <v>Pôle</v>
      </c>
      <c r="BS203" s="388" t="s">
        <v>515</v>
      </c>
      <c r="BT203" s="388" t="str">
        <f>$A:$A</f>
        <v>Nature de l'ajustement</v>
      </c>
      <c r="BU203" s="388" t="str">
        <f>$B:$B</f>
        <v>Pôle</v>
      </c>
      <c r="BV203" s="388" t="s">
        <v>515</v>
      </c>
      <c r="BW203" s="387">
        <f t="shared" si="29"/>
        <v>0</v>
      </c>
    </row>
    <row r="204" spans="1:75" ht="13" hidden="1" outlineLevel="1">
      <c r="A204" s="394" t="s">
        <v>530</v>
      </c>
      <c r="B204" s="394" t="s">
        <v>513</v>
      </c>
      <c r="C204" s="383"/>
      <c r="D204" s="384"/>
      <c r="E204" s="385"/>
      <c r="F204" s="386"/>
      <c r="G204" s="386"/>
      <c r="H204" s="386"/>
      <c r="I204" s="386"/>
      <c r="J204" s="387"/>
      <c r="K204" s="390" t="str">
        <f>$A:$A</f>
        <v>Coûts d'intégration 3 banques italiennes (BPI)</v>
      </c>
      <c r="L204" s="390" t="str">
        <f>$B:$B</f>
        <v>BPI</v>
      </c>
      <c r="M204" s="391" t="str">
        <f>"20"&amp;RIGHT($10:$10,2)&amp;"-T"&amp;MID($10:$10,2,1)</f>
        <v>2016-T1</v>
      </c>
      <c r="N204" s="390" t="str">
        <f>$A:$A</f>
        <v>Coûts d'intégration 3 banques italiennes (BPI)</v>
      </c>
      <c r="O204" s="390" t="str">
        <f>$B:$B</f>
        <v>BPI</v>
      </c>
      <c r="P204" s="391" t="str">
        <f>"20"&amp;RIGHT($10:$10,2)&amp;"-T"&amp;MID($10:$10,2,1)</f>
        <v>2016-T2</v>
      </c>
      <c r="Q204" s="390" t="str">
        <f>$A:$A</f>
        <v>Coûts d'intégration 3 banques italiennes (BPI)</v>
      </c>
      <c r="R204" s="390" t="str">
        <f>$B:$B</f>
        <v>BPI</v>
      </c>
      <c r="S204" s="391" t="str">
        <f>"20"&amp;RIGHT($10:$10,2)&amp;"-T"&amp;MID($10:$10,2,1)</f>
        <v>2016-T3</v>
      </c>
      <c r="T204" s="390" t="str">
        <f>$A:$A</f>
        <v>Coûts d'intégration 3 banques italiennes (BPI)</v>
      </c>
      <c r="U204" s="390" t="str">
        <f>$B:$B</f>
        <v>BPI</v>
      </c>
      <c r="V204" s="391" t="str">
        <f>"20"&amp;RIGHT($10:$10,2)&amp;"-T"&amp;MID($10:$10,2,1)</f>
        <v>2016-T4</v>
      </c>
      <c r="W204" s="387"/>
      <c r="X204" s="390" t="str">
        <f>$A:$A</f>
        <v>Coûts d'intégration 3 banques italiennes (BPI)</v>
      </c>
      <c r="Y204" s="390" t="str">
        <f>$B:$B</f>
        <v>BPI</v>
      </c>
      <c r="Z204" s="391" t="str">
        <f>"20"&amp;RIGHT($10:$10,2)&amp;"-T"&amp;MID($10:$10,2,1)</f>
        <v>2017-T1</v>
      </c>
      <c r="AA204" s="390" t="str">
        <f>$A:$A</f>
        <v>Coûts d'intégration 3 banques italiennes (BPI)</v>
      </c>
      <c r="AB204" s="390" t="str">
        <f>$B:$B</f>
        <v>BPI</v>
      </c>
      <c r="AC204" s="391" t="str">
        <f>"20"&amp;RIGHT($10:$10,2)&amp;"-T"&amp;MID($10:$10,2,1)</f>
        <v>2017-T2</v>
      </c>
      <c r="AD204" s="390" t="str">
        <f>$A:$A</f>
        <v>Coûts d'intégration 3 banques italiennes (BPI)</v>
      </c>
      <c r="AE204" s="390" t="str">
        <f>$B:$B</f>
        <v>BPI</v>
      </c>
      <c r="AF204" s="391" t="str">
        <f>"20"&amp;RIGHT($10:$10,2)&amp;"-T"&amp;MID($10:$10,2,1)</f>
        <v>2017-T3</v>
      </c>
      <c r="AG204" s="390" t="str">
        <f>$A:$A</f>
        <v>Coûts d'intégration 3 banques italiennes (BPI)</v>
      </c>
      <c r="AH204" s="390" t="str">
        <f>$B:$B</f>
        <v>BPI</v>
      </c>
      <c r="AI204" s="391" t="str">
        <f>"20"&amp;RIGHT($10:$10,2)&amp;"-T"&amp;MID($10:$10,2,1)</f>
        <v>2017-T4</v>
      </c>
      <c r="AJ204" s="387"/>
      <c r="AK204" s="390" t="str">
        <f>$A:$A</f>
        <v>Coûts d'intégration 3 banques italiennes (BPI)</v>
      </c>
      <c r="AL204" s="390" t="str">
        <f>$B:$B</f>
        <v>BPI</v>
      </c>
      <c r="AM204" s="391" t="str">
        <f>"20"&amp;RIGHT($10:$10,2)&amp;"-T"&amp;MID($10:$10,2,1)</f>
        <v>2018-T1</v>
      </c>
      <c r="AN204" s="390" t="str">
        <f>$A:$A</f>
        <v>Coûts d'intégration 3 banques italiennes (BPI)</v>
      </c>
      <c r="AO204" s="390" t="str">
        <f>$B:$B</f>
        <v>BPI</v>
      </c>
      <c r="AP204" s="391" t="str">
        <f>"20"&amp;RIGHT($10:$10,2)&amp;"-T"&amp;MID($10:$10,2,1)</f>
        <v>2018-T2</v>
      </c>
      <c r="AQ204" s="390" t="str">
        <f>$A:$A</f>
        <v>Coûts d'intégration 3 banques italiennes (BPI)</v>
      </c>
      <c r="AR204" s="390" t="str">
        <f>$B:$B</f>
        <v>BPI</v>
      </c>
      <c r="AS204" s="391" t="str">
        <f>"20"&amp;RIGHT($10:$10,2)&amp;"-T"&amp;MID($10:$10,2,1)</f>
        <v>2018-T3</v>
      </c>
      <c r="AT204" s="390" t="str">
        <f>$A:$A</f>
        <v>Coûts d'intégration 3 banques italiennes (BPI)</v>
      </c>
      <c r="AU204" s="390" t="str">
        <f>$B:$B</f>
        <v>BPI</v>
      </c>
      <c r="AV204" s="391" t="str">
        <f>"20"&amp;RIGHT($10:$10,2)&amp;"-T"&amp;MID($10:$10,2,1)</f>
        <v>2018-T4</v>
      </c>
      <c r="AW204" s="387"/>
      <c r="AX204" s="390" t="str">
        <f>$A:$A</f>
        <v>Coûts d'intégration 3 banques italiennes (BPI)</v>
      </c>
      <c r="AY204" s="390" t="str">
        <f>$B:$B</f>
        <v>BPI</v>
      </c>
      <c r="AZ204" s="391" t="str">
        <f>"20"&amp;RIGHT($10:$10,2)&amp;"-T"&amp;MID($10:$10,2,1)</f>
        <v>2019-T1</v>
      </c>
      <c r="BA204" s="390" t="str">
        <f>$A:$A</f>
        <v>Coûts d'intégration 3 banques italiennes (BPI)</v>
      </c>
      <c r="BB204" s="390" t="str">
        <f>$B:$B</f>
        <v>BPI</v>
      </c>
      <c r="BC204" s="391" t="str">
        <f>"20"&amp;RIGHT($10:$10,2)&amp;"-T"&amp;MID($10:$10,2,1)</f>
        <v>2019-T2</v>
      </c>
      <c r="BD204" s="390" t="str">
        <f>$A:$A</f>
        <v>Coûts d'intégration 3 banques italiennes (BPI)</v>
      </c>
      <c r="BE204" s="390" t="str">
        <f>$B:$B</f>
        <v>BPI</v>
      </c>
      <c r="BF204" s="391" t="str">
        <f>"20"&amp;RIGHT($10:$10,2)&amp;"-T"&amp;MID($10:$10,2,1)</f>
        <v>2019-T3</v>
      </c>
      <c r="BG204" s="390" t="str">
        <f>$A:$A</f>
        <v>Coûts d'intégration 3 banques italiennes (BPI)</v>
      </c>
      <c r="BH204" s="390" t="str">
        <f>$B:$B</f>
        <v>BPI</v>
      </c>
      <c r="BI204" s="391" t="str">
        <f>"20"&amp;RIGHT($10:$10,2)&amp;"-T"&amp;MID($10:$10,2,1)</f>
        <v>2019-T4</v>
      </c>
      <c r="BJ204" s="387"/>
      <c r="BK204" s="390" t="str">
        <f>$A:$A</f>
        <v>Coûts d'intégration 3 banques italiennes (BPI)</v>
      </c>
      <c r="BL204" s="390" t="str">
        <f>$B:$B</f>
        <v>BPI</v>
      </c>
      <c r="BM204" s="391" t="str">
        <f>"20"&amp;RIGHT($10:$10,2)&amp;"-T"&amp;MID($10:$10,2,1)</f>
        <v>2020-T1</v>
      </c>
      <c r="BN204" s="390" t="str">
        <f>$A:$A</f>
        <v>Coûts d'intégration 3 banques italiennes (BPI)</v>
      </c>
      <c r="BO204" s="390" t="str">
        <f>$B:$B</f>
        <v>BPI</v>
      </c>
      <c r="BP204" s="391" t="str">
        <f>"20"&amp;RIGHT($10:$10,2)&amp;"-T"&amp;MID($10:$10,2,1)</f>
        <v>2020-T2</v>
      </c>
      <c r="BQ204" s="390" t="str">
        <f>$A:$A</f>
        <v>Coûts d'intégration 3 banques italiennes (BPI)</v>
      </c>
      <c r="BR204" s="390" t="str">
        <f>$B:$B</f>
        <v>BPI</v>
      </c>
      <c r="BS204" s="391" t="str">
        <f>"20"&amp;RIGHT($10:$10,2)&amp;"-T"&amp;MID($10:$10,2,1)</f>
        <v>2020-T3</v>
      </c>
      <c r="BT204" s="390" t="str">
        <f>$A:$A</f>
        <v>Coûts d'intégration 3 banques italiennes (BPI)</v>
      </c>
      <c r="BU204" s="390" t="str">
        <f>$B:$B</f>
        <v>BPI</v>
      </c>
      <c r="BV204" s="391" t="str">
        <f>"20"&amp;RIGHT($10:$10,2)&amp;"-T"&amp;MID($10:$10,2,1)</f>
        <v>2020-T4</v>
      </c>
      <c r="BW204" s="387">
        <f t="shared" si="29"/>
        <v>0</v>
      </c>
    </row>
    <row r="205" spans="1:75" ht="13" collapsed="1">
      <c r="A205" s="403" t="s">
        <v>541</v>
      </c>
      <c r="B205" s="403"/>
      <c r="C205" s="383"/>
      <c r="D205" s="384" t="s">
        <v>486</v>
      </c>
      <c r="E205" s="385" t="s">
        <v>507</v>
      </c>
      <c r="F205" s="386"/>
      <c r="G205" s="386"/>
      <c r="H205" s="386"/>
      <c r="I205" s="386"/>
      <c r="J205" s="387">
        <f t="shared" si="30"/>
        <v>0</v>
      </c>
      <c r="K205" s="405"/>
      <c r="L205" s="405"/>
      <c r="M205" s="405">
        <v>0</v>
      </c>
      <c r="N205" s="393"/>
      <c r="O205" s="393"/>
      <c r="P205" s="393">
        <v>0</v>
      </c>
      <c r="Q205" s="393"/>
      <c r="R205" s="393"/>
      <c r="S205" s="393">
        <v>0</v>
      </c>
      <c r="T205" s="393"/>
      <c r="U205" s="393"/>
      <c r="V205" s="393">
        <v>0</v>
      </c>
      <c r="W205" s="387">
        <f>SUM(K205:V205)</f>
        <v>0</v>
      </c>
      <c r="X205" s="393"/>
      <c r="Y205" s="393"/>
      <c r="Z205" s="393">
        <v>0</v>
      </c>
      <c r="AA205" s="393"/>
      <c r="AB205" s="393"/>
      <c r="AC205" s="393">
        <v>0</v>
      </c>
      <c r="AD205" s="393"/>
      <c r="AE205" s="393"/>
      <c r="AF205" s="393">
        <v>0</v>
      </c>
      <c r="AG205" s="393"/>
      <c r="AH205" s="393"/>
      <c r="AI205" s="393">
        <v>11.137</v>
      </c>
      <c r="AJ205" s="387">
        <f>SUM(X205:AI205)</f>
        <v>11.137</v>
      </c>
      <c r="AK205" s="393"/>
      <c r="AL205" s="393"/>
      <c r="AM205" s="393">
        <v>0</v>
      </c>
      <c r="AN205" s="393"/>
      <c r="AO205" s="393"/>
      <c r="AP205" s="393">
        <v>-5.3289999999999997</v>
      </c>
      <c r="AQ205" s="393"/>
      <c r="AR205" s="393"/>
      <c r="AS205" s="393">
        <v>2.4039999999999999</v>
      </c>
      <c r="AT205" s="393"/>
      <c r="AU205" s="393"/>
      <c r="AV205" s="393">
        <v>3.6379999999999999</v>
      </c>
      <c r="AW205" s="387">
        <f>SUM(AK205:AV205)</f>
        <v>0.71300000000000008</v>
      </c>
      <c r="AX205" s="393"/>
      <c r="AY205" s="393"/>
      <c r="AZ205" s="393">
        <v>0</v>
      </c>
      <c r="BA205" s="393"/>
      <c r="BB205" s="393"/>
      <c r="BC205" s="393">
        <v>0</v>
      </c>
      <c r="BD205" s="393"/>
      <c r="BE205" s="393"/>
      <c r="BF205" s="393">
        <v>0</v>
      </c>
      <c r="BG205" s="393"/>
      <c r="BH205" s="393"/>
      <c r="BI205" s="393">
        <v>0</v>
      </c>
      <c r="BJ205" s="387">
        <f>SUM(AX205:BI205)</f>
        <v>0</v>
      </c>
      <c r="BK205" s="393"/>
      <c r="BL205" s="393"/>
      <c r="BM205" s="393">
        <v>0</v>
      </c>
      <c r="BN205" s="393"/>
      <c r="BO205" s="393"/>
      <c r="BP205" s="393">
        <v>0</v>
      </c>
      <c r="BQ205" s="393"/>
      <c r="BR205" s="393"/>
      <c r="BS205" s="393">
        <v>0</v>
      </c>
      <c r="BT205" s="393"/>
      <c r="BU205" s="393"/>
      <c r="BV205" s="393">
        <v>0</v>
      </c>
      <c r="BW205" s="387">
        <f t="shared" si="29"/>
        <v>0</v>
      </c>
    </row>
    <row r="206" spans="1:75" ht="13" hidden="1" outlineLevel="1">
      <c r="A206" s="402" t="s">
        <v>465</v>
      </c>
      <c r="B206" s="382" t="s">
        <v>466</v>
      </c>
      <c r="C206" s="383"/>
      <c r="D206" s="384"/>
      <c r="E206" s="385"/>
      <c r="F206" s="386"/>
      <c r="G206" s="386"/>
      <c r="H206" s="386"/>
      <c r="I206" s="386"/>
      <c r="J206" s="387"/>
      <c r="K206" s="388" t="str">
        <f>$A:$A</f>
        <v>Nature de l'ajustement</v>
      </c>
      <c r="L206" s="388" t="str">
        <f>$B:$B</f>
        <v>Pôle</v>
      </c>
      <c r="M206" s="388" t="s">
        <v>515</v>
      </c>
      <c r="N206" s="388" t="str">
        <f>$A:$A</f>
        <v>Nature de l'ajustement</v>
      </c>
      <c r="O206" s="388" t="str">
        <f>$B:$B</f>
        <v>Pôle</v>
      </c>
      <c r="P206" s="388" t="s">
        <v>515</v>
      </c>
      <c r="Q206" s="388" t="str">
        <f>$A:$A</f>
        <v>Nature de l'ajustement</v>
      </c>
      <c r="R206" s="388" t="str">
        <f>$B:$B</f>
        <v>Pôle</v>
      </c>
      <c r="S206" s="388" t="s">
        <v>515</v>
      </c>
      <c r="T206" s="388" t="str">
        <f>$A:$A</f>
        <v>Nature de l'ajustement</v>
      </c>
      <c r="U206" s="388" t="str">
        <f>$B:$B</f>
        <v>Pôle</v>
      </c>
      <c r="V206" s="388" t="s">
        <v>515</v>
      </c>
      <c r="W206" s="387"/>
      <c r="X206" s="388" t="str">
        <f>$A:$A</f>
        <v>Nature de l'ajustement</v>
      </c>
      <c r="Y206" s="388" t="str">
        <f>$B:$B</f>
        <v>Pôle</v>
      </c>
      <c r="Z206" s="388" t="s">
        <v>515</v>
      </c>
      <c r="AA206" s="388" t="str">
        <f>$A:$A</f>
        <v>Nature de l'ajustement</v>
      </c>
      <c r="AB206" s="388" t="str">
        <f>$B:$B</f>
        <v>Pôle</v>
      </c>
      <c r="AC206" s="388" t="s">
        <v>515</v>
      </c>
      <c r="AD206" s="388" t="str">
        <f>$A:$A</f>
        <v>Nature de l'ajustement</v>
      </c>
      <c r="AE206" s="388" t="str">
        <f>$B:$B</f>
        <v>Pôle</v>
      </c>
      <c r="AF206" s="388" t="s">
        <v>515</v>
      </c>
      <c r="AG206" s="388" t="str">
        <f>$A:$A</f>
        <v>Nature de l'ajustement</v>
      </c>
      <c r="AH206" s="388" t="str">
        <f>$B:$B</f>
        <v>Pôle</v>
      </c>
      <c r="AI206" s="388" t="s">
        <v>515</v>
      </c>
      <c r="AJ206" s="387"/>
      <c r="AK206" s="388" t="str">
        <f>$A:$A</f>
        <v>Nature de l'ajustement</v>
      </c>
      <c r="AL206" s="388" t="str">
        <f>$B:$B</f>
        <v>Pôle</v>
      </c>
      <c r="AM206" s="388" t="s">
        <v>515</v>
      </c>
      <c r="AN206" s="388" t="str">
        <f>$A:$A</f>
        <v>Nature de l'ajustement</v>
      </c>
      <c r="AO206" s="388" t="str">
        <f>$B:$B</f>
        <v>Pôle</v>
      </c>
      <c r="AP206" s="388" t="s">
        <v>515</v>
      </c>
      <c r="AQ206" s="388" t="str">
        <f>$A:$A</f>
        <v>Nature de l'ajustement</v>
      </c>
      <c r="AR206" s="388" t="str">
        <f>$B:$B</f>
        <v>Pôle</v>
      </c>
      <c r="AS206" s="388" t="s">
        <v>515</v>
      </c>
      <c r="AT206" s="388" t="str">
        <f>$A:$A</f>
        <v>Nature de l'ajustement</v>
      </c>
      <c r="AU206" s="388" t="str">
        <f>$B:$B</f>
        <v>Pôle</v>
      </c>
      <c r="AV206" s="388" t="s">
        <v>515</v>
      </c>
      <c r="AW206" s="387"/>
      <c r="AX206" s="388" t="str">
        <f>$A:$A</f>
        <v>Nature de l'ajustement</v>
      </c>
      <c r="AY206" s="388" t="str">
        <f>$B:$B</f>
        <v>Pôle</v>
      </c>
      <c r="AZ206" s="388" t="s">
        <v>515</v>
      </c>
      <c r="BA206" s="388" t="str">
        <f>$A:$A</f>
        <v>Nature de l'ajustement</v>
      </c>
      <c r="BB206" s="388" t="str">
        <f>$B:$B</f>
        <v>Pôle</v>
      </c>
      <c r="BC206" s="388" t="s">
        <v>515</v>
      </c>
      <c r="BD206" s="388" t="str">
        <f>$A:$A</f>
        <v>Nature de l'ajustement</v>
      </c>
      <c r="BE206" s="388" t="str">
        <f>$B:$B</f>
        <v>Pôle</v>
      </c>
      <c r="BF206" s="388" t="s">
        <v>515</v>
      </c>
      <c r="BG206" s="388" t="str">
        <f>$A:$A</f>
        <v>Nature de l'ajustement</v>
      </c>
      <c r="BH206" s="388" t="str">
        <f>$B:$B</f>
        <v>Pôle</v>
      </c>
      <c r="BI206" s="388" t="s">
        <v>515</v>
      </c>
      <c r="BJ206" s="387"/>
      <c r="BK206" s="388" t="str">
        <f>$A:$A</f>
        <v>Nature de l'ajustement</v>
      </c>
      <c r="BL206" s="388" t="str">
        <f>$B:$B</f>
        <v>Pôle</v>
      </c>
      <c r="BM206" s="388" t="s">
        <v>515</v>
      </c>
      <c r="BN206" s="388" t="str">
        <f>$A:$A</f>
        <v>Nature de l'ajustement</v>
      </c>
      <c r="BO206" s="388" t="str">
        <f>$B:$B</f>
        <v>Pôle</v>
      </c>
      <c r="BP206" s="388" t="s">
        <v>515</v>
      </c>
      <c r="BQ206" s="388" t="str">
        <f>$A:$A</f>
        <v>Nature de l'ajustement</v>
      </c>
      <c r="BR206" s="388" t="str">
        <f>$B:$B</f>
        <v>Pôle</v>
      </c>
      <c r="BS206" s="388" t="s">
        <v>515</v>
      </c>
      <c r="BT206" s="388" t="str">
        <f>$A:$A</f>
        <v>Nature de l'ajustement</v>
      </c>
      <c r="BU206" s="388" t="str">
        <f>$B:$B</f>
        <v>Pôle</v>
      </c>
      <c r="BV206" s="388" t="s">
        <v>515</v>
      </c>
      <c r="BW206" s="387">
        <f t="shared" si="29"/>
        <v>0</v>
      </c>
    </row>
    <row r="207" spans="1:75" ht="13" hidden="1" outlineLevel="1">
      <c r="A207" s="394" t="s">
        <v>537</v>
      </c>
      <c r="B207" s="394" t="s">
        <v>513</v>
      </c>
      <c r="C207" s="383"/>
      <c r="D207" s="384"/>
      <c r="E207" s="385"/>
      <c r="F207" s="386"/>
      <c r="G207" s="386"/>
      <c r="H207" s="386"/>
      <c r="I207" s="386"/>
      <c r="J207" s="387"/>
      <c r="K207" s="390" t="str">
        <f>$A:$A</f>
        <v>Coûts d'acquisition CA Italie (BPI)</v>
      </c>
      <c r="L207" s="390" t="str">
        <f>$B:$B</f>
        <v>BPI</v>
      </c>
      <c r="M207" s="391" t="str">
        <f>"20"&amp;RIGHT($10:$10,2)&amp;"-T"&amp;MID($10:$10,2,1)</f>
        <v>2016-T1</v>
      </c>
      <c r="N207" s="390" t="str">
        <f>$A:$A</f>
        <v>Coûts d'acquisition CA Italie (BPI)</v>
      </c>
      <c r="O207" s="390" t="str">
        <f>$B:$B</f>
        <v>BPI</v>
      </c>
      <c r="P207" s="391" t="str">
        <f>"20"&amp;RIGHT($10:$10,2)&amp;"-T"&amp;MID($10:$10,2,1)</f>
        <v>2016-T2</v>
      </c>
      <c r="Q207" s="390" t="str">
        <f>$A:$A</f>
        <v>Coûts d'acquisition CA Italie (BPI)</v>
      </c>
      <c r="R207" s="390" t="str">
        <f>$B:$B</f>
        <v>BPI</v>
      </c>
      <c r="S207" s="391" t="str">
        <f>"20"&amp;RIGHT($10:$10,2)&amp;"-T"&amp;MID($10:$10,2,1)</f>
        <v>2016-T3</v>
      </c>
      <c r="T207" s="390" t="str">
        <f>$A:$A</f>
        <v>Coûts d'acquisition CA Italie (BPI)</v>
      </c>
      <c r="U207" s="390" t="str">
        <f>$B:$B</f>
        <v>BPI</v>
      </c>
      <c r="V207" s="391" t="str">
        <f>"20"&amp;RIGHT($10:$10,2)&amp;"-T"&amp;MID($10:$10,2,1)</f>
        <v>2016-T4</v>
      </c>
      <c r="W207" s="387"/>
      <c r="X207" s="390" t="str">
        <f>$A:$A</f>
        <v>Coûts d'acquisition CA Italie (BPI)</v>
      </c>
      <c r="Y207" s="390" t="str">
        <f>$B:$B</f>
        <v>BPI</v>
      </c>
      <c r="Z207" s="391" t="str">
        <f>"20"&amp;RIGHT($10:$10,2)&amp;"-T"&amp;MID($10:$10,2,1)</f>
        <v>2017-T1</v>
      </c>
      <c r="AA207" s="390" t="str">
        <f>$A:$A</f>
        <v>Coûts d'acquisition CA Italie (BPI)</v>
      </c>
      <c r="AB207" s="390" t="str">
        <f>$B:$B</f>
        <v>BPI</v>
      </c>
      <c r="AC207" s="391" t="str">
        <f>"20"&amp;RIGHT($10:$10,2)&amp;"-T"&amp;MID($10:$10,2,1)</f>
        <v>2017-T2</v>
      </c>
      <c r="AD207" s="390" t="str">
        <f>$A:$A</f>
        <v>Coûts d'acquisition CA Italie (BPI)</v>
      </c>
      <c r="AE207" s="390" t="str">
        <f>$B:$B</f>
        <v>BPI</v>
      </c>
      <c r="AF207" s="391" t="str">
        <f>"20"&amp;RIGHT($10:$10,2)&amp;"-T"&amp;MID($10:$10,2,1)</f>
        <v>2017-T3</v>
      </c>
      <c r="AG207" s="390" t="str">
        <f>$A:$A</f>
        <v>Coûts d'acquisition CA Italie (BPI)</v>
      </c>
      <c r="AH207" s="390" t="str">
        <f>$B:$B</f>
        <v>BPI</v>
      </c>
      <c r="AI207" s="391" t="str">
        <f>"20"&amp;RIGHT($10:$10,2)&amp;"-T"&amp;MID($10:$10,2,1)</f>
        <v>2017-T4</v>
      </c>
      <c r="AJ207" s="387"/>
      <c r="AK207" s="390" t="str">
        <f>$A:$A</f>
        <v>Coûts d'acquisition CA Italie (BPI)</v>
      </c>
      <c r="AL207" s="390" t="str">
        <f>$B:$B</f>
        <v>BPI</v>
      </c>
      <c r="AM207" s="391" t="str">
        <f>"20"&amp;RIGHT($10:$10,2)&amp;"-T"&amp;MID($10:$10,2,1)</f>
        <v>2018-T1</v>
      </c>
      <c r="AN207" s="390" t="str">
        <f>$A:$A</f>
        <v>Coûts d'acquisition CA Italie (BPI)</v>
      </c>
      <c r="AO207" s="390" t="str">
        <f>$B:$B</f>
        <v>BPI</v>
      </c>
      <c r="AP207" s="391" t="str">
        <f>"20"&amp;RIGHT($10:$10,2)&amp;"-T"&amp;MID($10:$10,2,1)</f>
        <v>2018-T2</v>
      </c>
      <c r="AQ207" s="390" t="str">
        <f>$A:$A</f>
        <v>Coûts d'acquisition CA Italie (BPI)</v>
      </c>
      <c r="AR207" s="390" t="str">
        <f>$B:$B</f>
        <v>BPI</v>
      </c>
      <c r="AS207" s="391" t="str">
        <f>"20"&amp;RIGHT($10:$10,2)&amp;"-T"&amp;MID($10:$10,2,1)</f>
        <v>2018-T3</v>
      </c>
      <c r="AT207" s="390" t="str">
        <f>$A:$A</f>
        <v>Coûts d'acquisition CA Italie (BPI)</v>
      </c>
      <c r="AU207" s="390" t="str">
        <f>$B:$B</f>
        <v>BPI</v>
      </c>
      <c r="AV207" s="391" t="str">
        <f>"20"&amp;RIGHT($10:$10,2)&amp;"-T"&amp;MID($10:$10,2,1)</f>
        <v>2018-T4</v>
      </c>
      <c r="AW207" s="387"/>
      <c r="AX207" s="390" t="str">
        <f>$A:$A</f>
        <v>Coûts d'acquisition CA Italie (BPI)</v>
      </c>
      <c r="AY207" s="390" t="str">
        <f>$B:$B</f>
        <v>BPI</v>
      </c>
      <c r="AZ207" s="391" t="str">
        <f>"20"&amp;RIGHT($10:$10,2)&amp;"-T"&amp;MID($10:$10,2,1)</f>
        <v>2019-T1</v>
      </c>
      <c r="BA207" s="390" t="str">
        <f>$A:$A</f>
        <v>Coûts d'acquisition CA Italie (BPI)</v>
      </c>
      <c r="BB207" s="390" t="str">
        <f>$B:$B</f>
        <v>BPI</v>
      </c>
      <c r="BC207" s="391" t="str">
        <f>"20"&amp;RIGHT($10:$10,2)&amp;"-T"&amp;MID($10:$10,2,1)</f>
        <v>2019-T2</v>
      </c>
      <c r="BD207" s="390" t="str">
        <f>$A:$A</f>
        <v>Coûts d'acquisition CA Italie (BPI)</v>
      </c>
      <c r="BE207" s="390" t="str">
        <f>$B:$B</f>
        <v>BPI</v>
      </c>
      <c r="BF207" s="391" t="str">
        <f>"20"&amp;RIGHT($10:$10,2)&amp;"-T"&amp;MID($10:$10,2,1)</f>
        <v>2019-T3</v>
      </c>
      <c r="BG207" s="390" t="str">
        <f>$A:$A</f>
        <v>Coûts d'acquisition CA Italie (BPI)</v>
      </c>
      <c r="BH207" s="390" t="str">
        <f>$B:$B</f>
        <v>BPI</v>
      </c>
      <c r="BI207" s="391" t="str">
        <f>"20"&amp;RIGHT($10:$10,2)&amp;"-T"&amp;MID($10:$10,2,1)</f>
        <v>2019-T4</v>
      </c>
      <c r="BJ207" s="387"/>
      <c r="BK207" s="390" t="str">
        <f>$A:$A</f>
        <v>Coûts d'acquisition CA Italie (BPI)</v>
      </c>
      <c r="BL207" s="390" t="str">
        <f>$B:$B</f>
        <v>BPI</v>
      </c>
      <c r="BM207" s="391" t="str">
        <f>"20"&amp;RIGHT($10:$10,2)&amp;"-T"&amp;MID($10:$10,2,1)</f>
        <v>2020-T1</v>
      </c>
      <c r="BN207" s="390" t="str">
        <f>$A:$A</f>
        <v>Coûts d'acquisition CA Italie (BPI)</v>
      </c>
      <c r="BO207" s="390" t="str">
        <f>$B:$B</f>
        <v>BPI</v>
      </c>
      <c r="BP207" s="391" t="str">
        <f>"20"&amp;RIGHT($10:$10,2)&amp;"-T"&amp;MID($10:$10,2,1)</f>
        <v>2020-T2</v>
      </c>
      <c r="BQ207" s="390" t="str">
        <f>$A:$A</f>
        <v>Coûts d'acquisition CA Italie (BPI)</v>
      </c>
      <c r="BR207" s="390" t="str">
        <f>$B:$B</f>
        <v>BPI</v>
      </c>
      <c r="BS207" s="391" t="str">
        <f>"20"&amp;RIGHT($10:$10,2)&amp;"-T"&amp;MID($10:$10,2,1)</f>
        <v>2020-T3</v>
      </c>
      <c r="BT207" s="390" t="str">
        <f>$A:$A</f>
        <v>Coûts d'acquisition CA Italie (BPI)</v>
      </c>
      <c r="BU207" s="390" t="str">
        <f>$B:$B</f>
        <v>BPI</v>
      </c>
      <c r="BV207" s="391" t="str">
        <f>"20"&amp;RIGHT($10:$10,2)&amp;"-T"&amp;MID($10:$10,2,1)</f>
        <v>2020-T4</v>
      </c>
      <c r="BW207" s="387">
        <f t="shared" si="29"/>
        <v>0</v>
      </c>
    </row>
    <row r="208" spans="1:75" ht="13" hidden="1">
      <c r="A208" s="403" t="s">
        <v>541</v>
      </c>
      <c r="B208" s="403"/>
      <c r="C208" s="383"/>
      <c r="D208" s="384" t="s">
        <v>496</v>
      </c>
      <c r="E208" s="385" t="s">
        <v>507</v>
      </c>
      <c r="F208" s="386"/>
      <c r="G208" s="386"/>
      <c r="H208" s="386"/>
      <c r="I208" s="386"/>
      <c r="J208" s="387">
        <f t="shared" si="30"/>
        <v>0</v>
      </c>
      <c r="K208" s="405"/>
      <c r="L208" s="405"/>
      <c r="M208" s="405">
        <v>0</v>
      </c>
      <c r="N208" s="393"/>
      <c r="O208" s="393"/>
      <c r="P208" s="393">
        <v>0</v>
      </c>
      <c r="Q208" s="393"/>
      <c r="R208" s="393"/>
      <c r="S208" s="393">
        <v>0</v>
      </c>
      <c r="T208" s="393"/>
      <c r="U208" s="393"/>
      <c r="V208" s="393">
        <v>0</v>
      </c>
      <c r="W208" s="387">
        <f>SUM(K208:V208)</f>
        <v>0</v>
      </c>
      <c r="X208" s="393"/>
      <c r="Y208" s="393"/>
      <c r="Z208" s="393">
        <v>0</v>
      </c>
      <c r="AA208" s="393"/>
      <c r="AB208" s="393"/>
      <c r="AC208" s="393">
        <v>0</v>
      </c>
      <c r="AD208" s="393"/>
      <c r="AE208" s="393"/>
      <c r="AF208" s="393">
        <v>1.6539000000000001</v>
      </c>
      <c r="AG208" s="393"/>
      <c r="AH208" s="393"/>
      <c r="AI208" s="393">
        <v>0.99199999999999999</v>
      </c>
      <c r="AJ208" s="387">
        <f>SUM(X208:AI208)</f>
        <v>2.6459000000000001</v>
      </c>
      <c r="AK208" s="393"/>
      <c r="AL208" s="393"/>
      <c r="AM208" s="393">
        <v>0</v>
      </c>
      <c r="AN208" s="393"/>
      <c r="AO208" s="393"/>
      <c r="AP208" s="393">
        <v>0</v>
      </c>
      <c r="AQ208" s="393"/>
      <c r="AR208" s="393"/>
      <c r="AS208" s="393">
        <v>0</v>
      </c>
      <c r="AT208" s="393"/>
      <c r="AU208" s="393"/>
      <c r="AV208" s="393">
        <v>0</v>
      </c>
      <c r="AW208" s="387">
        <f>SUM(AK208:AV208)</f>
        <v>0</v>
      </c>
      <c r="AX208" s="393"/>
      <c r="AY208" s="393"/>
      <c r="AZ208" s="393">
        <v>0</v>
      </c>
      <c r="BA208" s="393"/>
      <c r="BB208" s="393"/>
      <c r="BC208" s="393">
        <v>0</v>
      </c>
      <c r="BD208" s="393"/>
      <c r="BE208" s="393"/>
      <c r="BF208" s="393">
        <v>0</v>
      </c>
      <c r="BG208" s="393"/>
      <c r="BH208" s="393"/>
      <c r="BI208" s="393">
        <v>0</v>
      </c>
      <c r="BJ208" s="387">
        <f>SUM(AX208:BI208)</f>
        <v>0</v>
      </c>
      <c r="BK208" s="393"/>
      <c r="BL208" s="393"/>
      <c r="BM208" s="393">
        <v>0</v>
      </c>
      <c r="BN208" s="393"/>
      <c r="BO208" s="393"/>
      <c r="BP208" s="393">
        <v>0</v>
      </c>
      <c r="BQ208" s="393"/>
      <c r="BR208" s="393"/>
      <c r="BS208" s="393">
        <v>0</v>
      </c>
      <c r="BT208" s="393"/>
      <c r="BU208" s="393"/>
      <c r="BV208" s="393">
        <v>0</v>
      </c>
      <c r="BW208" s="387">
        <f t="shared" si="29"/>
        <v>0</v>
      </c>
    </row>
    <row r="209" spans="1:75" ht="13" hidden="1" outlineLevel="1">
      <c r="A209" s="402" t="s">
        <v>465</v>
      </c>
      <c r="B209" s="382" t="s">
        <v>466</v>
      </c>
      <c r="C209" s="383"/>
      <c r="D209" s="384"/>
      <c r="E209" s="385"/>
      <c r="F209" s="386"/>
      <c r="G209" s="386"/>
      <c r="H209" s="386"/>
      <c r="I209" s="386"/>
      <c r="J209" s="387"/>
      <c r="K209" s="388" t="str">
        <f>$A:$A</f>
        <v>Nature de l'ajustement</v>
      </c>
      <c r="L209" s="388" t="str">
        <f>$B:$B</f>
        <v>Pôle</v>
      </c>
      <c r="M209" s="388" t="s">
        <v>515</v>
      </c>
      <c r="N209" s="388" t="str">
        <f>$A:$A</f>
        <v>Nature de l'ajustement</v>
      </c>
      <c r="O209" s="388" t="str">
        <f>$B:$B</f>
        <v>Pôle</v>
      </c>
      <c r="P209" s="388" t="s">
        <v>515</v>
      </c>
      <c r="Q209" s="388" t="str">
        <f>$A:$A</f>
        <v>Nature de l'ajustement</v>
      </c>
      <c r="R209" s="388" t="str">
        <f>$B:$B</f>
        <v>Pôle</v>
      </c>
      <c r="S209" s="388" t="s">
        <v>515</v>
      </c>
      <c r="T209" s="388" t="str">
        <f>$A:$A</f>
        <v>Nature de l'ajustement</v>
      </c>
      <c r="U209" s="388" t="str">
        <f>$B:$B</f>
        <v>Pôle</v>
      </c>
      <c r="V209" s="388" t="s">
        <v>515</v>
      </c>
      <c r="W209" s="387"/>
      <c r="X209" s="388" t="str">
        <f>$A:$A</f>
        <v>Nature de l'ajustement</v>
      </c>
      <c r="Y209" s="388" t="str">
        <f>$B:$B</f>
        <v>Pôle</v>
      </c>
      <c r="Z209" s="388" t="s">
        <v>515</v>
      </c>
      <c r="AA209" s="388" t="str">
        <f>$A:$A</f>
        <v>Nature de l'ajustement</v>
      </c>
      <c r="AB209" s="388" t="str">
        <f>$B:$B</f>
        <v>Pôle</v>
      </c>
      <c r="AC209" s="388" t="s">
        <v>515</v>
      </c>
      <c r="AD209" s="388" t="str">
        <f>$A:$A</f>
        <v>Nature de l'ajustement</v>
      </c>
      <c r="AE209" s="388" t="str">
        <f>$B:$B</f>
        <v>Pôle</v>
      </c>
      <c r="AF209" s="388" t="s">
        <v>515</v>
      </c>
      <c r="AG209" s="388" t="str">
        <f>$A:$A</f>
        <v>Nature de l'ajustement</v>
      </c>
      <c r="AH209" s="388" t="str">
        <f>$B:$B</f>
        <v>Pôle</v>
      </c>
      <c r="AI209" s="388" t="s">
        <v>515</v>
      </c>
      <c r="AJ209" s="387"/>
      <c r="AK209" s="388" t="str">
        <f>$A:$A</f>
        <v>Nature de l'ajustement</v>
      </c>
      <c r="AL209" s="388" t="str">
        <f>$B:$B</f>
        <v>Pôle</v>
      </c>
      <c r="AM209" s="388" t="s">
        <v>515</v>
      </c>
      <c r="AN209" s="388" t="str">
        <f>$A:$A</f>
        <v>Nature de l'ajustement</v>
      </c>
      <c r="AO209" s="388" t="str">
        <f>$B:$B</f>
        <v>Pôle</v>
      </c>
      <c r="AP209" s="388" t="s">
        <v>515</v>
      </c>
      <c r="AQ209" s="388" t="str">
        <f>$A:$A</f>
        <v>Nature de l'ajustement</v>
      </c>
      <c r="AR209" s="388" t="str">
        <f>$B:$B</f>
        <v>Pôle</v>
      </c>
      <c r="AS209" s="388" t="s">
        <v>515</v>
      </c>
      <c r="AT209" s="388" t="str">
        <f>$A:$A</f>
        <v>Nature de l'ajustement</v>
      </c>
      <c r="AU209" s="388" t="str">
        <f>$B:$B</f>
        <v>Pôle</v>
      </c>
      <c r="AV209" s="388" t="s">
        <v>515</v>
      </c>
      <c r="AW209" s="387"/>
      <c r="AX209" s="388" t="str">
        <f>$A:$A</f>
        <v>Nature de l'ajustement</v>
      </c>
      <c r="AY209" s="388" t="str">
        <f>$B:$B</f>
        <v>Pôle</v>
      </c>
      <c r="AZ209" s="388" t="s">
        <v>515</v>
      </c>
      <c r="BA209" s="388" t="str">
        <f>$A:$A</f>
        <v>Nature de l'ajustement</v>
      </c>
      <c r="BB209" s="388" t="str">
        <f>$B:$B</f>
        <v>Pôle</v>
      </c>
      <c r="BC209" s="388" t="s">
        <v>515</v>
      </c>
      <c r="BD209" s="388" t="str">
        <f>$A:$A</f>
        <v>Nature de l'ajustement</v>
      </c>
      <c r="BE209" s="388" t="str">
        <f>$B:$B</f>
        <v>Pôle</v>
      </c>
      <c r="BF209" s="388" t="s">
        <v>515</v>
      </c>
      <c r="BG209" s="388" t="str">
        <f>$A:$A</f>
        <v>Nature de l'ajustement</v>
      </c>
      <c r="BH209" s="388" t="str">
        <f>$B:$B</f>
        <v>Pôle</v>
      </c>
      <c r="BI209" s="388" t="s">
        <v>515</v>
      </c>
      <c r="BJ209" s="387"/>
      <c r="BK209" s="388" t="str">
        <f>$A:$A</f>
        <v>Nature de l'ajustement</v>
      </c>
      <c r="BL209" s="388" t="str">
        <f>$B:$B</f>
        <v>Pôle</v>
      </c>
      <c r="BM209" s="388" t="s">
        <v>515</v>
      </c>
      <c r="BN209" s="388" t="str">
        <f>$A:$A</f>
        <v>Nature de l'ajustement</v>
      </c>
      <c r="BO209" s="388" t="str">
        <f>$B:$B</f>
        <v>Pôle</v>
      </c>
      <c r="BP209" s="388" t="s">
        <v>515</v>
      </c>
      <c r="BQ209" s="388" t="str">
        <f>$A:$A</f>
        <v>Nature de l'ajustement</v>
      </c>
      <c r="BR209" s="388" t="str">
        <f>$B:$B</f>
        <v>Pôle</v>
      </c>
      <c r="BS209" s="388" t="s">
        <v>515</v>
      </c>
      <c r="BT209" s="388" t="str">
        <f>$A:$A</f>
        <v>Nature de l'ajustement</v>
      </c>
      <c r="BU209" s="388" t="str">
        <f>$B:$B</f>
        <v>Pôle</v>
      </c>
      <c r="BV209" s="388" t="s">
        <v>515</v>
      </c>
      <c r="BW209" s="387">
        <f t="shared" si="29"/>
        <v>0</v>
      </c>
    </row>
    <row r="210" spans="1:75" ht="13" hidden="1" outlineLevel="1">
      <c r="A210" s="394" t="s">
        <v>532</v>
      </c>
      <c r="B210" s="394" t="s">
        <v>468</v>
      </c>
      <c r="C210" s="383"/>
      <c r="D210" s="384"/>
      <c r="E210" s="385"/>
      <c r="F210" s="386"/>
      <c r="G210" s="386"/>
      <c r="H210" s="386"/>
      <c r="I210" s="386"/>
      <c r="J210" s="387"/>
      <c r="K210" s="390" t="str">
        <f>$A:$A</f>
        <v>Amende BCE (AHM)</v>
      </c>
      <c r="L210" s="390" t="str">
        <f>$B:$B</f>
        <v>AHM</v>
      </c>
      <c r="M210" s="391" t="str">
        <f>"20"&amp;RIGHT($10:$10,2)&amp;"-T"&amp;MID($10:$10,2,1)</f>
        <v>2016-T1</v>
      </c>
      <c r="N210" s="390" t="str">
        <f>$A:$A</f>
        <v>Amende BCE (AHM)</v>
      </c>
      <c r="O210" s="390" t="str">
        <f>$B:$B</f>
        <v>AHM</v>
      </c>
      <c r="P210" s="391" t="str">
        <f>"20"&amp;RIGHT($10:$10,2)&amp;"-T"&amp;MID($10:$10,2,1)</f>
        <v>2016-T2</v>
      </c>
      <c r="Q210" s="390" t="str">
        <f>$A:$A</f>
        <v>Amende BCE (AHM)</v>
      </c>
      <c r="R210" s="390" t="str">
        <f>$B:$B</f>
        <v>AHM</v>
      </c>
      <c r="S210" s="391" t="str">
        <f>"20"&amp;RIGHT($10:$10,2)&amp;"-T"&amp;MID($10:$10,2,1)</f>
        <v>2016-T3</v>
      </c>
      <c r="T210" s="390" t="str">
        <f>$A:$A</f>
        <v>Amende BCE (AHM)</v>
      </c>
      <c r="U210" s="390" t="str">
        <f>$B:$B</f>
        <v>AHM</v>
      </c>
      <c r="V210" s="391" t="str">
        <f>"20"&amp;RIGHT($10:$10,2)&amp;"-T"&amp;MID($10:$10,2,1)</f>
        <v>2016-T4</v>
      </c>
      <c r="W210" s="387"/>
      <c r="X210" s="390" t="str">
        <f>$A:$A</f>
        <v>Amende BCE (AHM)</v>
      </c>
      <c r="Y210" s="390" t="str">
        <f>$B:$B</f>
        <v>AHM</v>
      </c>
      <c r="Z210" s="391" t="str">
        <f>"20"&amp;RIGHT($10:$10,2)&amp;"-T"&amp;MID($10:$10,2,1)</f>
        <v>2017-T1</v>
      </c>
      <c r="AA210" s="390" t="str">
        <f>$A:$A</f>
        <v>Amende BCE (AHM)</v>
      </c>
      <c r="AB210" s="390" t="str">
        <f>$B:$B</f>
        <v>AHM</v>
      </c>
      <c r="AC210" s="391" t="str">
        <f>"20"&amp;RIGHT($10:$10,2)&amp;"-T"&amp;MID($10:$10,2,1)</f>
        <v>2017-T2</v>
      </c>
      <c r="AD210" s="390" t="str">
        <f>$A:$A</f>
        <v>Amende BCE (AHM)</v>
      </c>
      <c r="AE210" s="390" t="str">
        <f>$B:$B</f>
        <v>AHM</v>
      </c>
      <c r="AF210" s="391" t="str">
        <f>"20"&amp;RIGHT($10:$10,2)&amp;"-T"&amp;MID($10:$10,2,1)</f>
        <v>2017-T3</v>
      </c>
      <c r="AG210" s="390" t="str">
        <f>$A:$A</f>
        <v>Amende BCE (AHM)</v>
      </c>
      <c r="AH210" s="390" t="str">
        <f>$B:$B</f>
        <v>AHM</v>
      </c>
      <c r="AI210" s="391" t="str">
        <f>"20"&amp;RIGHT($10:$10,2)&amp;"-T"&amp;MID($10:$10,2,1)</f>
        <v>2017-T4</v>
      </c>
      <c r="AJ210" s="387"/>
      <c r="AK210" s="390" t="str">
        <f>$A:$A</f>
        <v>Amende BCE (AHM)</v>
      </c>
      <c r="AL210" s="390" t="str">
        <f>$B:$B</f>
        <v>AHM</v>
      </c>
      <c r="AM210" s="391" t="str">
        <f>"20"&amp;RIGHT($10:$10,2)&amp;"-T"&amp;MID($10:$10,2,1)</f>
        <v>2018-T1</v>
      </c>
      <c r="AN210" s="390" t="str">
        <f>$A:$A</f>
        <v>Amende BCE (AHM)</v>
      </c>
      <c r="AO210" s="390" t="str">
        <f>$B:$B</f>
        <v>AHM</v>
      </c>
      <c r="AP210" s="391" t="str">
        <f>"20"&amp;RIGHT($10:$10,2)&amp;"-T"&amp;MID($10:$10,2,1)</f>
        <v>2018-T2</v>
      </c>
      <c r="AQ210" s="390" t="str">
        <f>$A:$A</f>
        <v>Amende BCE (AHM)</v>
      </c>
      <c r="AR210" s="390" t="str">
        <f>$B:$B</f>
        <v>AHM</v>
      </c>
      <c r="AS210" s="391" t="str">
        <f>"20"&amp;RIGHT($10:$10,2)&amp;"-T"&amp;MID($10:$10,2,1)</f>
        <v>2018-T3</v>
      </c>
      <c r="AT210" s="390" t="str">
        <f>$A:$A</f>
        <v>Amende BCE (AHM)</v>
      </c>
      <c r="AU210" s="390" t="str">
        <f>$B:$B</f>
        <v>AHM</v>
      </c>
      <c r="AV210" s="391" t="str">
        <f>"20"&amp;RIGHT($10:$10,2)&amp;"-T"&amp;MID($10:$10,2,1)</f>
        <v>2018-T4</v>
      </c>
      <c r="AW210" s="387"/>
      <c r="AX210" s="390" t="str">
        <f>$A:$A</f>
        <v>Amende BCE (AHM)</v>
      </c>
      <c r="AY210" s="390" t="str">
        <f>$B:$B</f>
        <v>AHM</v>
      </c>
      <c r="AZ210" s="391" t="str">
        <f>"20"&amp;RIGHT($10:$10,2)&amp;"-T"&amp;MID($10:$10,2,1)</f>
        <v>2019-T1</v>
      </c>
      <c r="BA210" s="390" t="str">
        <f>$A:$A</f>
        <v>Amende BCE (AHM)</v>
      </c>
      <c r="BB210" s="390" t="str">
        <f>$B:$B</f>
        <v>AHM</v>
      </c>
      <c r="BC210" s="391" t="str">
        <f>"20"&amp;RIGHT($10:$10,2)&amp;"-T"&amp;MID($10:$10,2,1)</f>
        <v>2019-T2</v>
      </c>
      <c r="BD210" s="390" t="str">
        <f>$A:$A</f>
        <v>Amende BCE (AHM)</v>
      </c>
      <c r="BE210" s="390" t="str">
        <f>$B:$B</f>
        <v>AHM</v>
      </c>
      <c r="BF210" s="391" t="str">
        <f>"20"&amp;RIGHT($10:$10,2)&amp;"-T"&amp;MID($10:$10,2,1)</f>
        <v>2019-T3</v>
      </c>
      <c r="BG210" s="390" t="str">
        <f>$A:$A</f>
        <v>Amende BCE (AHM)</v>
      </c>
      <c r="BH210" s="390" t="str">
        <f>$B:$B</f>
        <v>AHM</v>
      </c>
      <c r="BI210" s="391" t="str">
        <f>"20"&amp;RIGHT($10:$10,2)&amp;"-T"&amp;MID($10:$10,2,1)</f>
        <v>2019-T4</v>
      </c>
      <c r="BJ210" s="387"/>
      <c r="BK210" s="390" t="str">
        <f>$A:$A</f>
        <v>Amende BCE (AHM)</v>
      </c>
      <c r="BL210" s="390" t="str">
        <f>$B:$B</f>
        <v>AHM</v>
      </c>
      <c r="BM210" s="391" t="str">
        <f>"20"&amp;RIGHT($10:$10,2)&amp;"-T"&amp;MID($10:$10,2,1)</f>
        <v>2020-T1</v>
      </c>
      <c r="BN210" s="390" t="str">
        <f>$A:$A</f>
        <v>Amende BCE (AHM)</v>
      </c>
      <c r="BO210" s="390" t="str">
        <f>$B:$B</f>
        <v>AHM</v>
      </c>
      <c r="BP210" s="391" t="str">
        <f>"20"&amp;RIGHT($10:$10,2)&amp;"-T"&amp;MID($10:$10,2,1)</f>
        <v>2020-T2</v>
      </c>
      <c r="BQ210" s="390" t="str">
        <f>$A:$A</f>
        <v>Amende BCE (AHM)</v>
      </c>
      <c r="BR210" s="390" t="str">
        <f>$B:$B</f>
        <v>AHM</v>
      </c>
      <c r="BS210" s="391" t="str">
        <f>"20"&amp;RIGHT($10:$10,2)&amp;"-T"&amp;MID($10:$10,2,1)</f>
        <v>2020-T3</v>
      </c>
      <c r="BT210" s="390" t="str">
        <f>$A:$A</f>
        <v>Amende BCE (AHM)</v>
      </c>
      <c r="BU210" s="390" t="str">
        <f>$B:$B</f>
        <v>AHM</v>
      </c>
      <c r="BV210" s="391" t="str">
        <f>"20"&amp;RIGHT($10:$10,2)&amp;"-T"&amp;MID($10:$10,2,1)</f>
        <v>2020-T4</v>
      </c>
      <c r="BW210" s="387">
        <f t="shared" si="29"/>
        <v>0</v>
      </c>
    </row>
    <row r="211" spans="1:75" ht="13" hidden="1">
      <c r="A211" s="403" t="s">
        <v>541</v>
      </c>
      <c r="B211" s="403"/>
      <c r="C211" s="383"/>
      <c r="D211" s="384" t="s">
        <v>491</v>
      </c>
      <c r="E211" s="385" t="s">
        <v>504</v>
      </c>
      <c r="F211" s="386"/>
      <c r="G211" s="386"/>
      <c r="H211" s="386"/>
      <c r="I211" s="386"/>
      <c r="J211" s="387">
        <f t="shared" ref="J211" si="31">SUM(F211:I211)</f>
        <v>0</v>
      </c>
      <c r="K211" s="405"/>
      <c r="L211" s="405"/>
      <c r="M211" s="405">
        <v>0</v>
      </c>
      <c r="N211" s="393"/>
      <c r="O211" s="393"/>
      <c r="P211" s="393">
        <v>0</v>
      </c>
      <c r="Q211" s="393"/>
      <c r="R211" s="393"/>
      <c r="S211" s="393">
        <v>0</v>
      </c>
      <c r="T211" s="393"/>
      <c r="U211" s="393"/>
      <c r="V211" s="393">
        <v>0</v>
      </c>
      <c r="W211" s="387">
        <f>SUM(K211:V211)</f>
        <v>0</v>
      </c>
      <c r="X211" s="393"/>
      <c r="Y211" s="393"/>
      <c r="Z211" s="393">
        <v>0</v>
      </c>
      <c r="AA211" s="393"/>
      <c r="AB211" s="393"/>
      <c r="AC211" s="393">
        <v>0</v>
      </c>
      <c r="AD211" s="393"/>
      <c r="AE211" s="393"/>
      <c r="AF211" s="393">
        <v>0</v>
      </c>
      <c r="AG211" s="393"/>
      <c r="AH211" s="393"/>
      <c r="AI211" s="393">
        <v>0</v>
      </c>
      <c r="AJ211" s="387">
        <f>SUM(X211:AI211)</f>
        <v>0</v>
      </c>
      <c r="AK211" s="393"/>
      <c r="AL211" s="393"/>
      <c r="AM211" s="393">
        <v>0</v>
      </c>
      <c r="AN211" s="393"/>
      <c r="AO211" s="393"/>
      <c r="AP211" s="393">
        <v>0</v>
      </c>
      <c r="AQ211" s="393"/>
      <c r="AR211" s="393"/>
      <c r="AS211" s="393">
        <v>0</v>
      </c>
      <c r="AT211" s="393"/>
      <c r="AU211" s="393"/>
      <c r="AV211" s="393">
        <v>0</v>
      </c>
      <c r="AW211" s="387">
        <f>SUM(AK211:AV211)</f>
        <v>0</v>
      </c>
      <c r="AX211" s="393"/>
      <c r="AY211" s="393"/>
      <c r="AZ211" s="393">
        <v>0</v>
      </c>
      <c r="BA211" s="393"/>
      <c r="BB211" s="393"/>
      <c r="BC211" s="393">
        <v>0</v>
      </c>
      <c r="BD211" s="393"/>
      <c r="BE211" s="393"/>
      <c r="BF211" s="393">
        <v>0</v>
      </c>
      <c r="BG211" s="393"/>
      <c r="BH211" s="393"/>
      <c r="BI211" s="393">
        <v>0</v>
      </c>
      <c r="BJ211" s="387">
        <f>SUM(AX211:BI211)</f>
        <v>0</v>
      </c>
      <c r="BK211" s="393"/>
      <c r="BL211" s="393"/>
      <c r="BM211" s="393">
        <v>0</v>
      </c>
      <c r="BN211" s="393"/>
      <c r="BO211" s="393"/>
      <c r="BP211" s="393">
        <v>0</v>
      </c>
      <c r="BQ211" s="393"/>
      <c r="BR211" s="393"/>
      <c r="BS211" s="393">
        <v>0</v>
      </c>
      <c r="BT211" s="393"/>
      <c r="BU211" s="393"/>
      <c r="BV211" s="393">
        <v>0</v>
      </c>
      <c r="BW211" s="387">
        <f t="shared" si="29"/>
        <v>0</v>
      </c>
    </row>
    <row r="212" spans="1:75" ht="13" hidden="1" outlineLevel="1">
      <c r="A212" s="402" t="s">
        <v>465</v>
      </c>
      <c r="B212" s="382" t="s">
        <v>466</v>
      </c>
      <c r="C212" s="383"/>
      <c r="D212" s="384"/>
      <c r="E212" s="385"/>
      <c r="F212" s="386"/>
      <c r="G212" s="386"/>
      <c r="H212" s="386"/>
      <c r="I212" s="386"/>
      <c r="J212" s="387"/>
      <c r="K212" s="388" t="str">
        <f>$A:$A</f>
        <v>Nature de l'ajustement</v>
      </c>
      <c r="L212" s="388" t="str">
        <f>$B:$B</f>
        <v>Pôle</v>
      </c>
      <c r="M212" s="388" t="s">
        <v>515</v>
      </c>
      <c r="N212" s="388" t="str">
        <f>$A:$A</f>
        <v>Nature de l'ajustement</v>
      </c>
      <c r="O212" s="388" t="str">
        <f>$B:$B</f>
        <v>Pôle</v>
      </c>
      <c r="P212" s="388" t="s">
        <v>515</v>
      </c>
      <c r="Q212" s="388" t="str">
        <f>$A:$A</f>
        <v>Nature de l'ajustement</v>
      </c>
      <c r="R212" s="388" t="str">
        <f>$B:$B</f>
        <v>Pôle</v>
      </c>
      <c r="S212" s="388" t="s">
        <v>515</v>
      </c>
      <c r="T212" s="388" t="str">
        <f>$A:$A</f>
        <v>Nature de l'ajustement</v>
      </c>
      <c r="U212" s="388" t="str">
        <f>$B:$B</f>
        <v>Pôle</v>
      </c>
      <c r="V212" s="388" t="s">
        <v>515</v>
      </c>
      <c r="W212" s="387"/>
      <c r="X212" s="388" t="str">
        <f>$A:$A</f>
        <v>Nature de l'ajustement</v>
      </c>
      <c r="Y212" s="388" t="str">
        <f>$B:$B</f>
        <v>Pôle</v>
      </c>
      <c r="Z212" s="388" t="s">
        <v>515</v>
      </c>
      <c r="AA212" s="388" t="str">
        <f>$A:$A</f>
        <v>Nature de l'ajustement</v>
      </c>
      <c r="AB212" s="388" t="str">
        <f>$B:$B</f>
        <v>Pôle</v>
      </c>
      <c r="AC212" s="388" t="s">
        <v>515</v>
      </c>
      <c r="AD212" s="388" t="str">
        <f>$A:$A</f>
        <v>Nature de l'ajustement</v>
      </c>
      <c r="AE212" s="388" t="str">
        <f>$B:$B</f>
        <v>Pôle</v>
      </c>
      <c r="AF212" s="388" t="s">
        <v>515</v>
      </c>
      <c r="AG212" s="388" t="str">
        <f>$A:$A</f>
        <v>Nature de l'ajustement</v>
      </c>
      <c r="AH212" s="388" t="str">
        <f>$B:$B</f>
        <v>Pôle</v>
      </c>
      <c r="AI212" s="388" t="s">
        <v>515</v>
      </c>
      <c r="AJ212" s="387"/>
      <c r="AK212" s="388" t="str">
        <f>$A:$A</f>
        <v>Nature de l'ajustement</v>
      </c>
      <c r="AL212" s="388" t="str">
        <f>$B:$B</f>
        <v>Pôle</v>
      </c>
      <c r="AM212" s="388" t="s">
        <v>515</v>
      </c>
      <c r="AN212" s="388" t="str">
        <f>$A:$A</f>
        <v>Nature de l'ajustement</v>
      </c>
      <c r="AO212" s="388" t="str">
        <f>$B:$B</f>
        <v>Pôle</v>
      </c>
      <c r="AP212" s="388" t="s">
        <v>515</v>
      </c>
      <c r="AQ212" s="388" t="str">
        <f>$A:$A</f>
        <v>Nature de l'ajustement</v>
      </c>
      <c r="AR212" s="388" t="str">
        <f>$B:$B</f>
        <v>Pôle</v>
      </c>
      <c r="AS212" s="388" t="s">
        <v>515</v>
      </c>
      <c r="AT212" s="388" t="str">
        <f>$A:$A</f>
        <v>Nature de l'ajustement</v>
      </c>
      <c r="AU212" s="388" t="str">
        <f>$B:$B</f>
        <v>Pôle</v>
      </c>
      <c r="AV212" s="388" t="s">
        <v>515</v>
      </c>
      <c r="AW212" s="387"/>
      <c r="AX212" s="388" t="str">
        <f>$A:$A</f>
        <v>Nature de l'ajustement</v>
      </c>
      <c r="AY212" s="388" t="str">
        <f>$B:$B</f>
        <v>Pôle</v>
      </c>
      <c r="AZ212" s="388" t="s">
        <v>515</v>
      </c>
      <c r="BA212" s="388" t="str">
        <f>$A:$A</f>
        <v>Nature de l'ajustement</v>
      </c>
      <c r="BB212" s="388" t="str">
        <f>$B:$B</f>
        <v>Pôle</v>
      </c>
      <c r="BC212" s="388" t="s">
        <v>515</v>
      </c>
      <c r="BD212" s="388" t="str">
        <f>$A:$A</f>
        <v>Nature de l'ajustement</v>
      </c>
      <c r="BE212" s="388" t="str">
        <f>$B:$B</f>
        <v>Pôle</v>
      </c>
      <c r="BF212" s="388" t="s">
        <v>515</v>
      </c>
      <c r="BG212" s="388" t="str">
        <f>$A:$A</f>
        <v>Nature de l'ajustement</v>
      </c>
      <c r="BH212" s="388" t="str">
        <f>$B:$B</f>
        <v>Pôle</v>
      </c>
      <c r="BI212" s="388" t="s">
        <v>515</v>
      </c>
      <c r="BJ212" s="387"/>
      <c r="BK212" s="388" t="str">
        <f>$A:$A</f>
        <v>Nature de l'ajustement</v>
      </c>
      <c r="BL212" s="388" t="str">
        <f>$B:$B</f>
        <v>Pôle</v>
      </c>
      <c r="BM212" s="388" t="s">
        <v>515</v>
      </c>
      <c r="BN212" s="388" t="str">
        <f>$A:$A</f>
        <v>Nature de l'ajustement</v>
      </c>
      <c r="BO212" s="388" t="str">
        <f>$B:$B</f>
        <v>Pôle</v>
      </c>
      <c r="BP212" s="388" t="s">
        <v>515</v>
      </c>
      <c r="BQ212" s="388" t="str">
        <f>$A:$A</f>
        <v>Nature de l'ajustement</v>
      </c>
      <c r="BR212" s="388" t="str">
        <f>$B:$B</f>
        <v>Pôle</v>
      </c>
      <c r="BS212" s="388" t="s">
        <v>515</v>
      </c>
      <c r="BT212" s="388" t="str">
        <f>$A:$A</f>
        <v>Nature de l'ajustement</v>
      </c>
      <c r="BU212" s="388" t="str">
        <f>$B:$B</f>
        <v>Pôle</v>
      </c>
      <c r="BV212" s="388" t="s">
        <v>515</v>
      </c>
      <c r="BW212" s="387">
        <f t="shared" si="29"/>
        <v>0</v>
      </c>
    </row>
    <row r="213" spans="1:75" ht="13" hidden="1" outlineLevel="1">
      <c r="A213" s="394" t="s">
        <v>542</v>
      </c>
      <c r="B213" s="394" t="s">
        <v>514</v>
      </c>
      <c r="C213" s="383"/>
      <c r="D213" s="384"/>
      <c r="E213" s="385"/>
      <c r="F213" s="386"/>
      <c r="G213" s="386"/>
      <c r="H213" s="386"/>
      <c r="I213" s="386"/>
      <c r="J213" s="387"/>
      <c r="K213" s="390" t="str">
        <f>$A:$A</f>
        <v>Revalorisation impôts différés</v>
      </c>
      <c r="L213" s="390" t="str">
        <f>$B:$B</f>
        <v>GEA</v>
      </c>
      <c r="M213" s="391" t="str">
        <f>"20"&amp;RIGHT($10:$10,2)&amp;"-T"&amp;MID($10:$10,2,1)</f>
        <v>2016-T1</v>
      </c>
      <c r="N213" s="390" t="str">
        <f>$A:$A</f>
        <v>Revalorisation impôts différés</v>
      </c>
      <c r="O213" s="390" t="str">
        <f>$B:$B</f>
        <v>GEA</v>
      </c>
      <c r="P213" s="391" t="str">
        <f>"20"&amp;RIGHT($10:$10,2)&amp;"-T"&amp;MID($10:$10,2,1)</f>
        <v>2016-T2</v>
      </c>
      <c r="Q213" s="390" t="str">
        <f>$A:$A</f>
        <v>Revalorisation impôts différés</v>
      </c>
      <c r="R213" s="390" t="str">
        <f>$B:$B</f>
        <v>GEA</v>
      </c>
      <c r="S213" s="391" t="str">
        <f>"20"&amp;RIGHT($10:$10,2)&amp;"-T"&amp;MID($10:$10,2,1)</f>
        <v>2016-T3</v>
      </c>
      <c r="T213" s="390" t="str">
        <f>$A:$A</f>
        <v>Revalorisation impôts différés</v>
      </c>
      <c r="U213" s="390" t="str">
        <f>$B:$B</f>
        <v>GEA</v>
      </c>
      <c r="V213" s="391" t="str">
        <f>"20"&amp;RIGHT($10:$10,2)&amp;"-T"&amp;MID($10:$10,2,1)</f>
        <v>2016-T4</v>
      </c>
      <c r="W213" s="387"/>
      <c r="X213" s="390" t="str">
        <f>$A:$A</f>
        <v>Revalorisation impôts différés</v>
      </c>
      <c r="Y213" s="390" t="str">
        <f>$B:$B</f>
        <v>GEA</v>
      </c>
      <c r="Z213" s="391" t="str">
        <f>"20"&amp;RIGHT($10:$10,2)&amp;"-T"&amp;MID($10:$10,2,1)</f>
        <v>2017-T1</v>
      </c>
      <c r="AA213" s="390" t="str">
        <f>$A:$A</f>
        <v>Revalorisation impôts différés</v>
      </c>
      <c r="AB213" s="390" t="str">
        <f>$B:$B</f>
        <v>GEA</v>
      </c>
      <c r="AC213" s="391" t="str">
        <f>"20"&amp;RIGHT($10:$10,2)&amp;"-T"&amp;MID($10:$10,2,1)</f>
        <v>2017-T2</v>
      </c>
      <c r="AD213" s="390" t="str">
        <f>$A:$A</f>
        <v>Revalorisation impôts différés</v>
      </c>
      <c r="AE213" s="390" t="str">
        <f>$B:$B</f>
        <v>GEA</v>
      </c>
      <c r="AF213" s="391" t="str">
        <f>"20"&amp;RIGHT($10:$10,2)&amp;"-T"&amp;MID($10:$10,2,1)</f>
        <v>2017-T3</v>
      </c>
      <c r="AG213" s="390" t="str">
        <f>$A:$A</f>
        <v>Revalorisation impôts différés</v>
      </c>
      <c r="AH213" s="390" t="str">
        <f>$B:$B</f>
        <v>GEA</v>
      </c>
      <c r="AI213" s="391" t="str">
        <f>"20"&amp;RIGHT($10:$10,2)&amp;"-T"&amp;MID($10:$10,2,1)</f>
        <v>2017-T4</v>
      </c>
      <c r="AJ213" s="387"/>
      <c r="AK213" s="390" t="str">
        <f>$A:$A</f>
        <v>Revalorisation impôts différés</v>
      </c>
      <c r="AL213" s="390" t="str">
        <f>$B:$B</f>
        <v>GEA</v>
      </c>
      <c r="AM213" s="391" t="str">
        <f>"20"&amp;RIGHT($10:$10,2)&amp;"-T"&amp;MID($10:$10,2,1)</f>
        <v>2018-T1</v>
      </c>
      <c r="AN213" s="390" t="str">
        <f>$A:$A</f>
        <v>Revalorisation impôts différés</v>
      </c>
      <c r="AO213" s="390" t="str">
        <f>$B:$B</f>
        <v>GEA</v>
      </c>
      <c r="AP213" s="391" t="str">
        <f>"20"&amp;RIGHT($10:$10,2)&amp;"-T"&amp;MID($10:$10,2,1)</f>
        <v>2018-T2</v>
      </c>
      <c r="AQ213" s="390" t="str">
        <f>$A:$A</f>
        <v>Revalorisation impôts différés</v>
      </c>
      <c r="AR213" s="390" t="str">
        <f>$B:$B</f>
        <v>GEA</v>
      </c>
      <c r="AS213" s="391" t="str">
        <f>"20"&amp;RIGHT($10:$10,2)&amp;"-T"&amp;MID($10:$10,2,1)</f>
        <v>2018-T3</v>
      </c>
      <c r="AT213" s="390" t="str">
        <f>$A:$A</f>
        <v>Revalorisation impôts différés</v>
      </c>
      <c r="AU213" s="390" t="str">
        <f>$B:$B</f>
        <v>GEA</v>
      </c>
      <c r="AV213" s="391" t="str">
        <f>"20"&amp;RIGHT($10:$10,2)&amp;"-T"&amp;MID($10:$10,2,1)</f>
        <v>2018-T4</v>
      </c>
      <c r="AW213" s="387"/>
      <c r="AX213" s="390" t="str">
        <f>$A:$A</f>
        <v>Revalorisation impôts différés</v>
      </c>
      <c r="AY213" s="390" t="str">
        <f>$B:$B</f>
        <v>GEA</v>
      </c>
      <c r="AZ213" s="391" t="str">
        <f>"20"&amp;RIGHT($10:$10,2)&amp;"-T"&amp;MID($10:$10,2,1)</f>
        <v>2019-T1</v>
      </c>
      <c r="BA213" s="390" t="str">
        <f>$A:$A</f>
        <v>Revalorisation impôts différés</v>
      </c>
      <c r="BB213" s="390" t="str">
        <f>$B:$B</f>
        <v>GEA</v>
      </c>
      <c r="BC213" s="391" t="str">
        <f>"20"&amp;RIGHT($10:$10,2)&amp;"-T"&amp;MID($10:$10,2,1)</f>
        <v>2019-T2</v>
      </c>
      <c r="BD213" s="390" t="str">
        <f>$A:$A</f>
        <v>Revalorisation impôts différés</v>
      </c>
      <c r="BE213" s="390" t="str">
        <f>$B:$B</f>
        <v>GEA</v>
      </c>
      <c r="BF213" s="391" t="str">
        <f>"20"&amp;RIGHT($10:$10,2)&amp;"-T"&amp;MID($10:$10,2,1)</f>
        <v>2019-T3</v>
      </c>
      <c r="BG213" s="390" t="str">
        <f>$A:$A</f>
        <v>Revalorisation impôts différés</v>
      </c>
      <c r="BH213" s="390" t="str">
        <f>$B:$B</f>
        <v>GEA</v>
      </c>
      <c r="BI213" s="391" t="str">
        <f>"20"&amp;RIGHT($10:$10,2)&amp;"-T"&amp;MID($10:$10,2,1)</f>
        <v>2019-T4</v>
      </c>
      <c r="BJ213" s="387"/>
      <c r="BK213" s="390" t="str">
        <f>$A:$A</f>
        <v>Revalorisation impôts différés</v>
      </c>
      <c r="BL213" s="390" t="str">
        <f>$B:$B</f>
        <v>GEA</v>
      </c>
      <c r="BM213" s="391" t="str">
        <f>"20"&amp;RIGHT($10:$10,2)&amp;"-T"&amp;MID($10:$10,2,1)</f>
        <v>2020-T1</v>
      </c>
      <c r="BN213" s="390" t="str">
        <f>$A:$A</f>
        <v>Revalorisation impôts différés</v>
      </c>
      <c r="BO213" s="390" t="str">
        <f>$B:$B</f>
        <v>GEA</v>
      </c>
      <c r="BP213" s="391" t="str">
        <f>"20"&amp;RIGHT($10:$10,2)&amp;"-T"&amp;MID($10:$10,2,1)</f>
        <v>2020-T2</v>
      </c>
      <c r="BQ213" s="390" t="str">
        <f>$A:$A</f>
        <v>Revalorisation impôts différés</v>
      </c>
      <c r="BR213" s="390" t="str">
        <f>$B:$B</f>
        <v>GEA</v>
      </c>
      <c r="BS213" s="391" t="str">
        <f>"20"&amp;RIGHT($10:$10,2)&amp;"-T"&amp;MID($10:$10,2,1)</f>
        <v>2020-T3</v>
      </c>
      <c r="BT213" s="390" t="str">
        <f>$A:$A</f>
        <v>Revalorisation impôts différés</v>
      </c>
      <c r="BU213" s="390" t="str">
        <f>$B:$B</f>
        <v>GEA</v>
      </c>
      <c r="BV213" s="391" t="str">
        <f>"20"&amp;RIGHT($10:$10,2)&amp;"-T"&amp;MID($10:$10,2,1)</f>
        <v>2020-T4</v>
      </c>
      <c r="BW213" s="387">
        <f t="shared" si="29"/>
        <v>0</v>
      </c>
    </row>
    <row r="214" spans="1:75" ht="13" hidden="1">
      <c r="A214" s="403" t="s">
        <v>541</v>
      </c>
      <c r="B214" s="403"/>
      <c r="C214" s="383"/>
      <c r="D214" s="384" t="s">
        <v>499</v>
      </c>
      <c r="E214" s="385" t="s">
        <v>508</v>
      </c>
      <c r="F214" s="386"/>
      <c r="G214" s="386"/>
      <c r="H214" s="386"/>
      <c r="I214" s="386"/>
      <c r="J214" s="387">
        <f>SUM(F214:I214)</f>
        <v>0</v>
      </c>
      <c r="K214" s="405"/>
      <c r="L214" s="405"/>
      <c r="M214" s="405">
        <v>0</v>
      </c>
      <c r="N214" s="393"/>
      <c r="O214" s="393"/>
      <c r="P214" s="393">
        <v>0</v>
      </c>
      <c r="Q214" s="393"/>
      <c r="R214" s="393"/>
      <c r="S214" s="393">
        <v>0</v>
      </c>
      <c r="T214" s="393"/>
      <c r="U214" s="393"/>
      <c r="V214" s="393">
        <v>-80.278999999999996</v>
      </c>
      <c r="W214" s="387">
        <f>SUM(K214:V214)</f>
        <v>-80.278999999999996</v>
      </c>
      <c r="X214" s="393"/>
      <c r="Y214" s="393"/>
      <c r="Z214" s="393">
        <v>0</v>
      </c>
      <c r="AA214" s="393"/>
      <c r="AB214" s="393"/>
      <c r="AC214" s="393">
        <v>0</v>
      </c>
      <c r="AD214" s="393"/>
      <c r="AE214" s="393"/>
      <c r="AF214" s="393">
        <v>0</v>
      </c>
      <c r="AG214" s="393"/>
      <c r="AH214" s="393"/>
      <c r="AI214" s="393">
        <v>-47.509</v>
      </c>
      <c r="AJ214" s="387">
        <f>SUM(X214:AI214)</f>
        <v>-47.509</v>
      </c>
      <c r="AK214" s="393"/>
      <c r="AL214" s="393"/>
      <c r="AM214" s="393">
        <v>0</v>
      </c>
      <c r="AN214" s="393"/>
      <c r="AO214" s="393"/>
      <c r="AP214" s="393">
        <v>0</v>
      </c>
      <c r="AQ214" s="393"/>
      <c r="AR214" s="393"/>
      <c r="AS214" s="393">
        <v>0</v>
      </c>
      <c r="AT214" s="393"/>
      <c r="AU214" s="393"/>
      <c r="AV214" s="393">
        <v>0</v>
      </c>
      <c r="AW214" s="387">
        <f>SUM(AK214:AV214)</f>
        <v>0</v>
      </c>
      <c r="AX214" s="393"/>
      <c r="AY214" s="393"/>
      <c r="AZ214" s="393">
        <v>0</v>
      </c>
      <c r="BA214" s="393"/>
      <c r="BB214" s="393"/>
      <c r="BC214" s="393">
        <v>0</v>
      </c>
      <c r="BD214" s="393"/>
      <c r="BE214" s="393"/>
      <c r="BF214" s="393">
        <v>0</v>
      </c>
      <c r="BG214" s="393"/>
      <c r="BH214" s="393"/>
      <c r="BI214" s="393">
        <v>0</v>
      </c>
      <c r="BJ214" s="387">
        <f>SUM(AX214:BI214)</f>
        <v>0</v>
      </c>
      <c r="BK214" s="393"/>
      <c r="BL214" s="393"/>
      <c r="BM214" s="393">
        <v>0</v>
      </c>
      <c r="BN214" s="393"/>
      <c r="BO214" s="393"/>
      <c r="BP214" s="393">
        <v>0</v>
      </c>
      <c r="BQ214" s="393"/>
      <c r="BR214" s="393"/>
      <c r="BS214" s="393">
        <v>0</v>
      </c>
      <c r="BT214" s="393"/>
      <c r="BU214" s="393"/>
      <c r="BV214" s="393">
        <v>0</v>
      </c>
      <c r="BW214" s="387">
        <f t="shared" si="29"/>
        <v>0</v>
      </c>
    </row>
    <row r="215" spans="1:75" ht="13" hidden="1" outlineLevel="1">
      <c r="A215" s="402" t="s">
        <v>465</v>
      </c>
      <c r="B215" s="382" t="s">
        <v>466</v>
      </c>
      <c r="C215" s="383"/>
      <c r="D215" s="384"/>
      <c r="E215" s="385"/>
      <c r="F215" s="386"/>
      <c r="G215" s="386"/>
      <c r="H215" s="386"/>
      <c r="I215" s="386"/>
      <c r="J215" s="387"/>
      <c r="K215" s="388" t="str">
        <f>$A:$A</f>
        <v>Nature de l'ajustement</v>
      </c>
      <c r="L215" s="388" t="str">
        <f>$B:$B</f>
        <v>Pôle</v>
      </c>
      <c r="M215" s="388" t="s">
        <v>515</v>
      </c>
      <c r="N215" s="388" t="str">
        <f>$A:$A</f>
        <v>Nature de l'ajustement</v>
      </c>
      <c r="O215" s="388" t="str">
        <f>$B:$B</f>
        <v>Pôle</v>
      </c>
      <c r="P215" s="388" t="s">
        <v>515</v>
      </c>
      <c r="Q215" s="388" t="str">
        <f>$A:$A</f>
        <v>Nature de l'ajustement</v>
      </c>
      <c r="R215" s="388" t="str">
        <f>$B:$B</f>
        <v>Pôle</v>
      </c>
      <c r="S215" s="388" t="s">
        <v>515</v>
      </c>
      <c r="T215" s="388" t="str">
        <f>$A:$A</f>
        <v>Nature de l'ajustement</v>
      </c>
      <c r="U215" s="388" t="str">
        <f>$B:$B</f>
        <v>Pôle</v>
      </c>
      <c r="V215" s="388" t="s">
        <v>515</v>
      </c>
      <c r="W215" s="387"/>
      <c r="X215" s="388" t="str">
        <f>$A:$A</f>
        <v>Nature de l'ajustement</v>
      </c>
      <c r="Y215" s="388" t="str">
        <f>$B:$B</f>
        <v>Pôle</v>
      </c>
      <c r="Z215" s="388" t="s">
        <v>515</v>
      </c>
      <c r="AA215" s="388" t="str">
        <f>$A:$A</f>
        <v>Nature de l'ajustement</v>
      </c>
      <c r="AB215" s="388" t="str">
        <f>$B:$B</f>
        <v>Pôle</v>
      </c>
      <c r="AC215" s="388" t="s">
        <v>515</v>
      </c>
      <c r="AD215" s="388" t="str">
        <f>$A:$A</f>
        <v>Nature de l'ajustement</v>
      </c>
      <c r="AE215" s="388" t="str">
        <f>$B:$B</f>
        <v>Pôle</v>
      </c>
      <c r="AF215" s="388" t="s">
        <v>515</v>
      </c>
      <c r="AG215" s="388" t="str">
        <f>$A:$A</f>
        <v>Nature de l'ajustement</v>
      </c>
      <c r="AH215" s="388" t="str">
        <f>$B:$B</f>
        <v>Pôle</v>
      </c>
      <c r="AI215" s="388" t="s">
        <v>515</v>
      </c>
      <c r="AJ215" s="387"/>
      <c r="AK215" s="388" t="str">
        <f>$A:$A</f>
        <v>Nature de l'ajustement</v>
      </c>
      <c r="AL215" s="388" t="str">
        <f>$B:$B</f>
        <v>Pôle</v>
      </c>
      <c r="AM215" s="388" t="s">
        <v>515</v>
      </c>
      <c r="AN215" s="388" t="str">
        <f>$A:$A</f>
        <v>Nature de l'ajustement</v>
      </c>
      <c r="AO215" s="388" t="str">
        <f>$B:$B</f>
        <v>Pôle</v>
      </c>
      <c r="AP215" s="388" t="s">
        <v>515</v>
      </c>
      <c r="AQ215" s="388" t="str">
        <f>$A:$A</f>
        <v>Nature de l'ajustement</v>
      </c>
      <c r="AR215" s="388" t="str">
        <f>$B:$B</f>
        <v>Pôle</v>
      </c>
      <c r="AS215" s="388" t="s">
        <v>515</v>
      </c>
      <c r="AT215" s="388" t="str">
        <f>$A:$A</f>
        <v>Nature de l'ajustement</v>
      </c>
      <c r="AU215" s="388" t="str">
        <f>$B:$B</f>
        <v>Pôle</v>
      </c>
      <c r="AV215" s="388" t="s">
        <v>515</v>
      </c>
      <c r="AW215" s="387"/>
      <c r="AX215" s="388" t="str">
        <f>$A:$A</f>
        <v>Nature de l'ajustement</v>
      </c>
      <c r="AY215" s="388" t="str">
        <f>$B:$B</f>
        <v>Pôle</v>
      </c>
      <c r="AZ215" s="388" t="s">
        <v>515</v>
      </c>
      <c r="BA215" s="388" t="str">
        <f>$A:$A</f>
        <v>Nature de l'ajustement</v>
      </c>
      <c r="BB215" s="388" t="str">
        <f>$B:$B</f>
        <v>Pôle</v>
      </c>
      <c r="BC215" s="388" t="s">
        <v>515</v>
      </c>
      <c r="BD215" s="388" t="str">
        <f>$A:$A</f>
        <v>Nature de l'ajustement</v>
      </c>
      <c r="BE215" s="388" t="str">
        <f>$B:$B</f>
        <v>Pôle</v>
      </c>
      <c r="BF215" s="388" t="s">
        <v>515</v>
      </c>
      <c r="BG215" s="388" t="str">
        <f>$A:$A</f>
        <v>Nature de l'ajustement</v>
      </c>
      <c r="BH215" s="388" t="str">
        <f>$B:$B</f>
        <v>Pôle</v>
      </c>
      <c r="BI215" s="388" t="s">
        <v>515</v>
      </c>
      <c r="BJ215" s="387"/>
      <c r="BK215" s="388" t="str">
        <f>$A:$A</f>
        <v>Nature de l'ajustement</v>
      </c>
      <c r="BL215" s="388" t="str">
        <f>$B:$B</f>
        <v>Pôle</v>
      </c>
      <c r="BM215" s="388" t="s">
        <v>515</v>
      </c>
      <c r="BN215" s="388" t="str">
        <f>$A:$A</f>
        <v>Nature de l'ajustement</v>
      </c>
      <c r="BO215" s="388" t="str">
        <f>$B:$B</f>
        <v>Pôle</v>
      </c>
      <c r="BP215" s="388" t="s">
        <v>515</v>
      </c>
      <c r="BQ215" s="388" t="str">
        <f>$A:$A</f>
        <v>Nature de l'ajustement</v>
      </c>
      <c r="BR215" s="388" t="str">
        <f>$B:$B</f>
        <v>Pôle</v>
      </c>
      <c r="BS215" s="388" t="s">
        <v>515</v>
      </c>
      <c r="BT215" s="388" t="str">
        <f>$A:$A</f>
        <v>Nature de l'ajustement</v>
      </c>
      <c r="BU215" s="388" t="str">
        <f>$B:$B</f>
        <v>Pôle</v>
      </c>
      <c r="BV215" s="388" t="s">
        <v>515</v>
      </c>
      <c r="BW215" s="387">
        <f t="shared" si="29"/>
        <v>0</v>
      </c>
    </row>
    <row r="216" spans="1:75" ht="13" hidden="1" outlineLevel="1">
      <c r="A216" s="394" t="s">
        <v>542</v>
      </c>
      <c r="B216" s="394" t="s">
        <v>512</v>
      </c>
      <c r="C216" s="383"/>
      <c r="D216" s="384"/>
      <c r="E216" s="385"/>
      <c r="F216" s="386"/>
      <c r="G216" s="386"/>
      <c r="H216" s="386"/>
      <c r="I216" s="386"/>
      <c r="J216" s="387"/>
      <c r="K216" s="390" t="str">
        <f>$A:$A</f>
        <v>Revalorisation impôts différés</v>
      </c>
      <c r="L216" s="390" t="str">
        <f>$B:$B</f>
        <v>BPF</v>
      </c>
      <c r="M216" s="391" t="str">
        <f>"20"&amp;RIGHT($10:$10,2)&amp;"-T"&amp;MID($10:$10,2,1)</f>
        <v>2016-T1</v>
      </c>
      <c r="N216" s="390" t="str">
        <f>$A:$A</f>
        <v>Revalorisation impôts différés</v>
      </c>
      <c r="O216" s="390" t="str">
        <f>$B:$B</f>
        <v>BPF</v>
      </c>
      <c r="P216" s="391" t="str">
        <f>"20"&amp;RIGHT($10:$10,2)&amp;"-T"&amp;MID($10:$10,2,1)</f>
        <v>2016-T2</v>
      </c>
      <c r="Q216" s="390" t="str">
        <f>$A:$A</f>
        <v>Revalorisation impôts différés</v>
      </c>
      <c r="R216" s="390" t="str">
        <f>$B:$B</f>
        <v>BPF</v>
      </c>
      <c r="S216" s="391" t="str">
        <f>"20"&amp;RIGHT($10:$10,2)&amp;"-T"&amp;MID($10:$10,2,1)</f>
        <v>2016-T3</v>
      </c>
      <c r="T216" s="390" t="str">
        <f>$A:$A</f>
        <v>Revalorisation impôts différés</v>
      </c>
      <c r="U216" s="390" t="str">
        <f>$B:$B</f>
        <v>BPF</v>
      </c>
      <c r="V216" s="391" t="str">
        <f>"20"&amp;RIGHT($10:$10,2)&amp;"-T"&amp;MID($10:$10,2,1)</f>
        <v>2016-T4</v>
      </c>
      <c r="W216" s="387"/>
      <c r="X216" s="390" t="str">
        <f>$A:$A</f>
        <v>Revalorisation impôts différés</v>
      </c>
      <c r="Y216" s="390" t="str">
        <f>$B:$B</f>
        <v>BPF</v>
      </c>
      <c r="Z216" s="391" t="str">
        <f>"20"&amp;RIGHT($10:$10,2)&amp;"-T"&amp;MID($10:$10,2,1)</f>
        <v>2017-T1</v>
      </c>
      <c r="AA216" s="390" t="str">
        <f>$A:$A</f>
        <v>Revalorisation impôts différés</v>
      </c>
      <c r="AB216" s="390" t="str">
        <f>$B:$B</f>
        <v>BPF</v>
      </c>
      <c r="AC216" s="391" t="str">
        <f>"20"&amp;RIGHT($10:$10,2)&amp;"-T"&amp;MID($10:$10,2,1)</f>
        <v>2017-T2</v>
      </c>
      <c r="AD216" s="390" t="str">
        <f>$A:$A</f>
        <v>Revalorisation impôts différés</v>
      </c>
      <c r="AE216" s="390" t="str">
        <f>$B:$B</f>
        <v>BPF</v>
      </c>
      <c r="AF216" s="391" t="str">
        <f>"20"&amp;RIGHT($10:$10,2)&amp;"-T"&amp;MID($10:$10,2,1)</f>
        <v>2017-T3</v>
      </c>
      <c r="AG216" s="390" t="str">
        <f>$A:$A</f>
        <v>Revalorisation impôts différés</v>
      </c>
      <c r="AH216" s="390" t="str">
        <f>$B:$B</f>
        <v>BPF</v>
      </c>
      <c r="AI216" s="391" t="str">
        <f>"20"&amp;RIGHT($10:$10,2)&amp;"-T"&amp;MID($10:$10,2,1)</f>
        <v>2017-T4</v>
      </c>
      <c r="AJ216" s="387"/>
      <c r="AK216" s="390" t="str">
        <f>$A:$A</f>
        <v>Revalorisation impôts différés</v>
      </c>
      <c r="AL216" s="390" t="str">
        <f>$B:$B</f>
        <v>BPF</v>
      </c>
      <c r="AM216" s="391" t="str">
        <f>"20"&amp;RIGHT($10:$10,2)&amp;"-T"&amp;MID($10:$10,2,1)</f>
        <v>2018-T1</v>
      </c>
      <c r="AN216" s="390" t="str">
        <f>$A:$A</f>
        <v>Revalorisation impôts différés</v>
      </c>
      <c r="AO216" s="390" t="str">
        <f>$B:$B</f>
        <v>BPF</v>
      </c>
      <c r="AP216" s="391" t="str">
        <f>"20"&amp;RIGHT($10:$10,2)&amp;"-T"&amp;MID($10:$10,2,1)</f>
        <v>2018-T2</v>
      </c>
      <c r="AQ216" s="390" t="str">
        <f>$A:$A</f>
        <v>Revalorisation impôts différés</v>
      </c>
      <c r="AR216" s="390" t="str">
        <f>$B:$B</f>
        <v>BPF</v>
      </c>
      <c r="AS216" s="391" t="str">
        <f>"20"&amp;RIGHT($10:$10,2)&amp;"-T"&amp;MID($10:$10,2,1)</f>
        <v>2018-T3</v>
      </c>
      <c r="AT216" s="390" t="str">
        <f>$A:$A</f>
        <v>Revalorisation impôts différés</v>
      </c>
      <c r="AU216" s="390" t="str">
        <f>$B:$B</f>
        <v>BPF</v>
      </c>
      <c r="AV216" s="391" t="str">
        <f>"20"&amp;RIGHT($10:$10,2)&amp;"-T"&amp;MID($10:$10,2,1)</f>
        <v>2018-T4</v>
      </c>
      <c r="AW216" s="387"/>
      <c r="AX216" s="390" t="str">
        <f>$A:$A</f>
        <v>Revalorisation impôts différés</v>
      </c>
      <c r="AY216" s="390" t="str">
        <f>$B:$B</f>
        <v>BPF</v>
      </c>
      <c r="AZ216" s="391" t="str">
        <f>"20"&amp;RIGHT($10:$10,2)&amp;"-T"&amp;MID($10:$10,2,1)</f>
        <v>2019-T1</v>
      </c>
      <c r="BA216" s="390" t="str">
        <f>$A:$A</f>
        <v>Revalorisation impôts différés</v>
      </c>
      <c r="BB216" s="390" t="str">
        <f>$B:$B</f>
        <v>BPF</v>
      </c>
      <c r="BC216" s="391" t="str">
        <f>"20"&amp;RIGHT($10:$10,2)&amp;"-T"&amp;MID($10:$10,2,1)</f>
        <v>2019-T2</v>
      </c>
      <c r="BD216" s="390" t="str">
        <f>$A:$A</f>
        <v>Revalorisation impôts différés</v>
      </c>
      <c r="BE216" s="390" t="str">
        <f>$B:$B</f>
        <v>BPF</v>
      </c>
      <c r="BF216" s="391" t="str">
        <f>"20"&amp;RIGHT($10:$10,2)&amp;"-T"&amp;MID($10:$10,2,1)</f>
        <v>2019-T3</v>
      </c>
      <c r="BG216" s="390" t="str">
        <f>$A:$A</f>
        <v>Revalorisation impôts différés</v>
      </c>
      <c r="BH216" s="390" t="str">
        <f>$B:$B</f>
        <v>BPF</v>
      </c>
      <c r="BI216" s="391" t="str">
        <f>"20"&amp;RIGHT($10:$10,2)&amp;"-T"&amp;MID($10:$10,2,1)</f>
        <v>2019-T4</v>
      </c>
      <c r="BJ216" s="387"/>
      <c r="BK216" s="390" t="str">
        <f>$A:$A</f>
        <v>Revalorisation impôts différés</v>
      </c>
      <c r="BL216" s="390" t="str">
        <f>$B:$B</f>
        <v>BPF</v>
      </c>
      <c r="BM216" s="391" t="str">
        <f>"20"&amp;RIGHT($10:$10,2)&amp;"-T"&amp;MID($10:$10,2,1)</f>
        <v>2020-T1</v>
      </c>
      <c r="BN216" s="390" t="str">
        <f>$A:$A</f>
        <v>Revalorisation impôts différés</v>
      </c>
      <c r="BO216" s="390" t="str">
        <f>$B:$B</f>
        <v>BPF</v>
      </c>
      <c r="BP216" s="391" t="str">
        <f>"20"&amp;RIGHT($10:$10,2)&amp;"-T"&amp;MID($10:$10,2,1)</f>
        <v>2020-T2</v>
      </c>
      <c r="BQ216" s="390" t="str">
        <f>$A:$A</f>
        <v>Revalorisation impôts différés</v>
      </c>
      <c r="BR216" s="390" t="str">
        <f>$B:$B</f>
        <v>BPF</v>
      </c>
      <c r="BS216" s="391" t="str">
        <f>"20"&amp;RIGHT($10:$10,2)&amp;"-T"&amp;MID($10:$10,2,1)</f>
        <v>2020-T3</v>
      </c>
      <c r="BT216" s="390" t="str">
        <f>$A:$A</f>
        <v>Revalorisation impôts différés</v>
      </c>
      <c r="BU216" s="390" t="str">
        <f>$B:$B</f>
        <v>BPF</v>
      </c>
      <c r="BV216" s="391" t="str">
        <f>"20"&amp;RIGHT($10:$10,2)&amp;"-T"&amp;MID($10:$10,2,1)</f>
        <v>2020-T4</v>
      </c>
      <c r="BW216" s="387">
        <f t="shared" si="29"/>
        <v>0</v>
      </c>
    </row>
    <row r="217" spans="1:75" ht="13" hidden="1">
      <c r="A217" s="403" t="s">
        <v>541</v>
      </c>
      <c r="B217" s="403"/>
      <c r="C217" s="383"/>
      <c r="D217" s="384" t="s">
        <v>499</v>
      </c>
      <c r="E217" s="385" t="s">
        <v>509</v>
      </c>
      <c r="F217" s="386"/>
      <c r="G217" s="386"/>
      <c r="H217" s="386"/>
      <c r="I217" s="386"/>
      <c r="J217" s="387">
        <f>SUM(F217:I217)</f>
        <v>0</v>
      </c>
      <c r="K217" s="405"/>
      <c r="L217" s="405"/>
      <c r="M217" s="405">
        <v>0</v>
      </c>
      <c r="N217" s="393"/>
      <c r="O217" s="393"/>
      <c r="P217" s="393">
        <v>0</v>
      </c>
      <c r="Q217" s="393"/>
      <c r="R217" s="393"/>
      <c r="S217" s="393">
        <v>0</v>
      </c>
      <c r="T217" s="393"/>
      <c r="U217" s="393"/>
      <c r="V217" s="393">
        <v>-24.6</v>
      </c>
      <c r="W217" s="387">
        <f>SUM(K217:V217)</f>
        <v>-24.6</v>
      </c>
      <c r="X217" s="393"/>
      <c r="Y217" s="393"/>
      <c r="Z217" s="393">
        <v>0</v>
      </c>
      <c r="AA217" s="393"/>
      <c r="AB217" s="393"/>
      <c r="AC217" s="393">
        <v>0</v>
      </c>
      <c r="AD217" s="393"/>
      <c r="AE217" s="393"/>
      <c r="AF217" s="393">
        <v>0</v>
      </c>
      <c r="AG217" s="393"/>
      <c r="AH217" s="393"/>
      <c r="AI217" s="393">
        <v>-53</v>
      </c>
      <c r="AJ217" s="387">
        <f>SUM(X217:AI217)</f>
        <v>-53</v>
      </c>
      <c r="AK217" s="393"/>
      <c r="AL217" s="393"/>
      <c r="AM217" s="393">
        <v>0</v>
      </c>
      <c r="AN217" s="393"/>
      <c r="AO217" s="393"/>
      <c r="AP217" s="393">
        <v>0</v>
      </c>
      <c r="AQ217" s="393"/>
      <c r="AR217" s="393"/>
      <c r="AS217" s="393">
        <v>0</v>
      </c>
      <c r="AT217" s="393"/>
      <c r="AU217" s="393"/>
      <c r="AV217" s="393">
        <v>0</v>
      </c>
      <c r="AW217" s="387">
        <f>SUM(AK217:AV217)</f>
        <v>0</v>
      </c>
      <c r="AX217" s="393"/>
      <c r="AY217" s="393"/>
      <c r="AZ217" s="393">
        <v>0</v>
      </c>
      <c r="BA217" s="393"/>
      <c r="BB217" s="393"/>
      <c r="BC217" s="393">
        <v>0</v>
      </c>
      <c r="BD217" s="393"/>
      <c r="BE217" s="393"/>
      <c r="BF217" s="393">
        <v>0</v>
      </c>
      <c r="BG217" s="393"/>
      <c r="BH217" s="393"/>
      <c r="BI217" s="393">
        <v>0</v>
      </c>
      <c r="BJ217" s="387">
        <f>SUM(AX217:BI217)</f>
        <v>0</v>
      </c>
      <c r="BK217" s="393"/>
      <c r="BL217" s="393"/>
      <c r="BM217" s="393">
        <v>0</v>
      </c>
      <c r="BN217" s="393"/>
      <c r="BO217" s="393"/>
      <c r="BP217" s="393">
        <v>0</v>
      </c>
      <c r="BQ217" s="393"/>
      <c r="BR217" s="393"/>
      <c r="BS217" s="393">
        <v>0</v>
      </c>
      <c r="BT217" s="393"/>
      <c r="BU217" s="393"/>
      <c r="BV217" s="393">
        <v>0</v>
      </c>
      <c r="BW217" s="387">
        <f t="shared" si="29"/>
        <v>0</v>
      </c>
    </row>
    <row r="218" spans="1:75" ht="13" hidden="1" outlineLevel="1">
      <c r="A218" s="402" t="s">
        <v>465</v>
      </c>
      <c r="B218" s="382" t="s">
        <v>466</v>
      </c>
      <c r="C218" s="383"/>
      <c r="D218" s="384"/>
      <c r="E218" s="385"/>
      <c r="F218" s="386"/>
      <c r="G218" s="386"/>
      <c r="H218" s="386"/>
      <c r="I218" s="386"/>
      <c r="J218" s="387"/>
      <c r="K218" s="388" t="str">
        <f>$A:$A</f>
        <v>Nature de l'ajustement</v>
      </c>
      <c r="L218" s="388" t="str">
        <f>$B:$B</f>
        <v>Pôle</v>
      </c>
      <c r="M218" s="388" t="s">
        <v>515</v>
      </c>
      <c r="N218" s="388" t="str">
        <f>$A:$A</f>
        <v>Nature de l'ajustement</v>
      </c>
      <c r="O218" s="388" t="str">
        <f>$B:$B</f>
        <v>Pôle</v>
      </c>
      <c r="P218" s="388" t="s">
        <v>515</v>
      </c>
      <c r="Q218" s="388" t="str">
        <f>$A:$A</f>
        <v>Nature de l'ajustement</v>
      </c>
      <c r="R218" s="388" t="str">
        <f>$B:$B</f>
        <v>Pôle</v>
      </c>
      <c r="S218" s="388" t="s">
        <v>515</v>
      </c>
      <c r="T218" s="388" t="str">
        <f>$A:$A</f>
        <v>Nature de l'ajustement</v>
      </c>
      <c r="U218" s="388" t="str">
        <f>$B:$B</f>
        <v>Pôle</v>
      </c>
      <c r="V218" s="388" t="s">
        <v>515</v>
      </c>
      <c r="W218" s="387"/>
      <c r="X218" s="388" t="str">
        <f>$A:$A</f>
        <v>Nature de l'ajustement</v>
      </c>
      <c r="Y218" s="388" t="str">
        <f>$B:$B</f>
        <v>Pôle</v>
      </c>
      <c r="Z218" s="388" t="s">
        <v>515</v>
      </c>
      <c r="AA218" s="388" t="str">
        <f>$A:$A</f>
        <v>Nature de l'ajustement</v>
      </c>
      <c r="AB218" s="388" t="str">
        <f>$B:$B</f>
        <v>Pôle</v>
      </c>
      <c r="AC218" s="388" t="s">
        <v>515</v>
      </c>
      <c r="AD218" s="388" t="str">
        <f>$A:$A</f>
        <v>Nature de l'ajustement</v>
      </c>
      <c r="AE218" s="388" t="str">
        <f>$B:$B</f>
        <v>Pôle</v>
      </c>
      <c r="AF218" s="388" t="s">
        <v>515</v>
      </c>
      <c r="AG218" s="388" t="str">
        <f>$A:$A</f>
        <v>Nature de l'ajustement</v>
      </c>
      <c r="AH218" s="388" t="str">
        <f>$B:$B</f>
        <v>Pôle</v>
      </c>
      <c r="AI218" s="388" t="s">
        <v>515</v>
      </c>
      <c r="AJ218" s="387"/>
      <c r="AK218" s="388" t="str">
        <f>$A:$A</f>
        <v>Nature de l'ajustement</v>
      </c>
      <c r="AL218" s="388" t="str">
        <f>$B:$B</f>
        <v>Pôle</v>
      </c>
      <c r="AM218" s="388" t="s">
        <v>515</v>
      </c>
      <c r="AN218" s="388" t="str">
        <f>$A:$A</f>
        <v>Nature de l'ajustement</v>
      </c>
      <c r="AO218" s="388" t="str">
        <f>$B:$B</f>
        <v>Pôle</v>
      </c>
      <c r="AP218" s="388" t="s">
        <v>515</v>
      </c>
      <c r="AQ218" s="388" t="str">
        <f>$A:$A</f>
        <v>Nature de l'ajustement</v>
      </c>
      <c r="AR218" s="388" t="str">
        <f>$B:$B</f>
        <v>Pôle</v>
      </c>
      <c r="AS218" s="388" t="s">
        <v>515</v>
      </c>
      <c r="AT218" s="388" t="str">
        <f>$A:$A</f>
        <v>Nature de l'ajustement</v>
      </c>
      <c r="AU218" s="388" t="str">
        <f>$B:$B</f>
        <v>Pôle</v>
      </c>
      <c r="AV218" s="388" t="s">
        <v>515</v>
      </c>
      <c r="AW218" s="387"/>
      <c r="AX218" s="388" t="str">
        <f>$A:$A</f>
        <v>Nature de l'ajustement</v>
      </c>
      <c r="AY218" s="388" t="str">
        <f>$B:$B</f>
        <v>Pôle</v>
      </c>
      <c r="AZ218" s="388" t="s">
        <v>515</v>
      </c>
      <c r="BA218" s="388" t="str">
        <f>$A:$A</f>
        <v>Nature de l'ajustement</v>
      </c>
      <c r="BB218" s="388" t="str">
        <f>$B:$B</f>
        <v>Pôle</v>
      </c>
      <c r="BC218" s="388" t="s">
        <v>515</v>
      </c>
      <c r="BD218" s="388" t="str">
        <f>$A:$A</f>
        <v>Nature de l'ajustement</v>
      </c>
      <c r="BE218" s="388" t="str">
        <f>$B:$B</f>
        <v>Pôle</v>
      </c>
      <c r="BF218" s="388" t="s">
        <v>515</v>
      </c>
      <c r="BG218" s="388" t="str">
        <f>$A:$A</f>
        <v>Nature de l'ajustement</v>
      </c>
      <c r="BH218" s="388" t="str">
        <f>$B:$B</f>
        <v>Pôle</v>
      </c>
      <c r="BI218" s="388" t="s">
        <v>515</v>
      </c>
      <c r="BJ218" s="387"/>
      <c r="BK218" s="388" t="str">
        <f>$A:$A</f>
        <v>Nature de l'ajustement</v>
      </c>
      <c r="BL218" s="388" t="str">
        <f>$B:$B</f>
        <v>Pôle</v>
      </c>
      <c r="BM218" s="388" t="s">
        <v>515</v>
      </c>
      <c r="BN218" s="388" t="str">
        <f>$A:$A</f>
        <v>Nature de l'ajustement</v>
      </c>
      <c r="BO218" s="388" t="str">
        <f>$B:$B</f>
        <v>Pôle</v>
      </c>
      <c r="BP218" s="388" t="s">
        <v>515</v>
      </c>
      <c r="BQ218" s="388" t="str">
        <f>$A:$A</f>
        <v>Nature de l'ajustement</v>
      </c>
      <c r="BR218" s="388" t="str">
        <f>$B:$B</f>
        <v>Pôle</v>
      </c>
      <c r="BS218" s="388" t="s">
        <v>515</v>
      </c>
      <c r="BT218" s="388" t="str">
        <f>$A:$A</f>
        <v>Nature de l'ajustement</v>
      </c>
      <c r="BU218" s="388" t="str">
        <f>$B:$B</f>
        <v>Pôle</v>
      </c>
      <c r="BV218" s="388" t="s">
        <v>515</v>
      </c>
      <c r="BW218" s="387">
        <f t="shared" si="29"/>
        <v>0</v>
      </c>
    </row>
    <row r="219" spans="1:75" ht="13" hidden="1" outlineLevel="1">
      <c r="A219" s="394" t="s">
        <v>542</v>
      </c>
      <c r="B219" s="394" t="s">
        <v>510</v>
      </c>
      <c r="C219" s="383"/>
      <c r="D219" s="384"/>
      <c r="E219" s="385"/>
      <c r="F219" s="386"/>
      <c r="G219" s="386"/>
      <c r="H219" s="386"/>
      <c r="I219" s="386"/>
      <c r="J219" s="387"/>
      <c r="K219" s="390" t="str">
        <f>$A:$A</f>
        <v>Revalorisation impôts différés</v>
      </c>
      <c r="L219" s="390" t="str">
        <f>$B:$B</f>
        <v>SFS</v>
      </c>
      <c r="M219" s="391" t="str">
        <f>"20"&amp;RIGHT($10:$10,2)&amp;"-T"&amp;MID($10:$10,2,1)</f>
        <v>2016-T1</v>
      </c>
      <c r="N219" s="390" t="str">
        <f>$A:$A</f>
        <v>Revalorisation impôts différés</v>
      </c>
      <c r="O219" s="390" t="str">
        <f>$B:$B</f>
        <v>SFS</v>
      </c>
      <c r="P219" s="391" t="str">
        <f>"20"&amp;RIGHT($10:$10,2)&amp;"-T"&amp;MID($10:$10,2,1)</f>
        <v>2016-T2</v>
      </c>
      <c r="Q219" s="390" t="str">
        <f>$A:$A</f>
        <v>Revalorisation impôts différés</v>
      </c>
      <c r="R219" s="390" t="str">
        <f>$B:$B</f>
        <v>SFS</v>
      </c>
      <c r="S219" s="391" t="str">
        <f>"20"&amp;RIGHT($10:$10,2)&amp;"-T"&amp;MID($10:$10,2,1)</f>
        <v>2016-T3</v>
      </c>
      <c r="T219" s="390" t="str">
        <f>$A:$A</f>
        <v>Revalorisation impôts différés</v>
      </c>
      <c r="U219" s="390" t="str">
        <f>$B:$B</f>
        <v>SFS</v>
      </c>
      <c r="V219" s="391" t="str">
        <f>"20"&amp;RIGHT($10:$10,2)&amp;"-T"&amp;MID($10:$10,2,1)</f>
        <v>2016-T4</v>
      </c>
      <c r="W219" s="387"/>
      <c r="X219" s="390" t="str">
        <f>$A:$A</f>
        <v>Revalorisation impôts différés</v>
      </c>
      <c r="Y219" s="390" t="str">
        <f>$B:$B</f>
        <v>SFS</v>
      </c>
      <c r="Z219" s="391" t="str">
        <f>"20"&amp;RIGHT($10:$10,2)&amp;"-T"&amp;MID($10:$10,2,1)</f>
        <v>2017-T1</v>
      </c>
      <c r="AA219" s="390" t="str">
        <f>$A:$A</f>
        <v>Revalorisation impôts différés</v>
      </c>
      <c r="AB219" s="390" t="str">
        <f>$B:$B</f>
        <v>SFS</v>
      </c>
      <c r="AC219" s="391" t="str">
        <f>"20"&amp;RIGHT($10:$10,2)&amp;"-T"&amp;MID($10:$10,2,1)</f>
        <v>2017-T2</v>
      </c>
      <c r="AD219" s="390" t="str">
        <f>$A:$A</f>
        <v>Revalorisation impôts différés</v>
      </c>
      <c r="AE219" s="390" t="str">
        <f>$B:$B</f>
        <v>SFS</v>
      </c>
      <c r="AF219" s="391" t="str">
        <f>"20"&amp;RIGHT($10:$10,2)&amp;"-T"&amp;MID($10:$10,2,1)</f>
        <v>2017-T3</v>
      </c>
      <c r="AG219" s="390" t="str">
        <f>$A:$A</f>
        <v>Revalorisation impôts différés</v>
      </c>
      <c r="AH219" s="390" t="str">
        <f>$B:$B</f>
        <v>SFS</v>
      </c>
      <c r="AI219" s="391" t="str">
        <f>"20"&amp;RIGHT($10:$10,2)&amp;"-T"&amp;MID($10:$10,2,1)</f>
        <v>2017-T4</v>
      </c>
      <c r="AJ219" s="387"/>
      <c r="AK219" s="390" t="str">
        <f>$A:$A</f>
        <v>Revalorisation impôts différés</v>
      </c>
      <c r="AL219" s="390" t="str">
        <f>$B:$B</f>
        <v>SFS</v>
      </c>
      <c r="AM219" s="391" t="str">
        <f>"20"&amp;RIGHT($10:$10,2)&amp;"-T"&amp;MID($10:$10,2,1)</f>
        <v>2018-T1</v>
      </c>
      <c r="AN219" s="390" t="str">
        <f>$A:$A</f>
        <v>Revalorisation impôts différés</v>
      </c>
      <c r="AO219" s="390" t="str">
        <f>$B:$B</f>
        <v>SFS</v>
      </c>
      <c r="AP219" s="391" t="str">
        <f>"20"&amp;RIGHT($10:$10,2)&amp;"-T"&amp;MID($10:$10,2,1)</f>
        <v>2018-T2</v>
      </c>
      <c r="AQ219" s="390" t="str">
        <f>$A:$A</f>
        <v>Revalorisation impôts différés</v>
      </c>
      <c r="AR219" s="390" t="str">
        <f>$B:$B</f>
        <v>SFS</v>
      </c>
      <c r="AS219" s="391" t="str">
        <f>"20"&amp;RIGHT($10:$10,2)&amp;"-T"&amp;MID($10:$10,2,1)</f>
        <v>2018-T3</v>
      </c>
      <c r="AT219" s="390" t="str">
        <f>$A:$A</f>
        <v>Revalorisation impôts différés</v>
      </c>
      <c r="AU219" s="390" t="str">
        <f>$B:$B</f>
        <v>SFS</v>
      </c>
      <c r="AV219" s="391" t="str">
        <f>"20"&amp;RIGHT($10:$10,2)&amp;"-T"&amp;MID($10:$10,2,1)</f>
        <v>2018-T4</v>
      </c>
      <c r="AW219" s="387"/>
      <c r="AX219" s="390" t="str">
        <f>$A:$A</f>
        <v>Revalorisation impôts différés</v>
      </c>
      <c r="AY219" s="390" t="str">
        <f>$B:$B</f>
        <v>SFS</v>
      </c>
      <c r="AZ219" s="391" t="str">
        <f>"20"&amp;RIGHT($10:$10,2)&amp;"-T"&amp;MID($10:$10,2,1)</f>
        <v>2019-T1</v>
      </c>
      <c r="BA219" s="390" t="str">
        <f>$A:$A</f>
        <v>Revalorisation impôts différés</v>
      </c>
      <c r="BB219" s="390" t="str">
        <f>$B:$B</f>
        <v>SFS</v>
      </c>
      <c r="BC219" s="391" t="str">
        <f>"20"&amp;RIGHT($10:$10,2)&amp;"-T"&amp;MID($10:$10,2,1)</f>
        <v>2019-T2</v>
      </c>
      <c r="BD219" s="390" t="str">
        <f>$A:$A</f>
        <v>Revalorisation impôts différés</v>
      </c>
      <c r="BE219" s="390" t="str">
        <f>$B:$B</f>
        <v>SFS</v>
      </c>
      <c r="BF219" s="391" t="str">
        <f>"20"&amp;RIGHT($10:$10,2)&amp;"-T"&amp;MID($10:$10,2,1)</f>
        <v>2019-T3</v>
      </c>
      <c r="BG219" s="390" t="str">
        <f>$A:$A</f>
        <v>Revalorisation impôts différés</v>
      </c>
      <c r="BH219" s="390" t="str">
        <f>$B:$B</f>
        <v>SFS</v>
      </c>
      <c r="BI219" s="391" t="str">
        <f>"20"&amp;RIGHT($10:$10,2)&amp;"-T"&amp;MID($10:$10,2,1)</f>
        <v>2019-T4</v>
      </c>
      <c r="BJ219" s="387"/>
      <c r="BK219" s="390" t="str">
        <f>$A:$A</f>
        <v>Revalorisation impôts différés</v>
      </c>
      <c r="BL219" s="390" t="str">
        <f>$B:$B</f>
        <v>SFS</v>
      </c>
      <c r="BM219" s="391" t="str">
        <f>"20"&amp;RIGHT($10:$10,2)&amp;"-T"&amp;MID($10:$10,2,1)</f>
        <v>2020-T1</v>
      </c>
      <c r="BN219" s="390" t="str">
        <f>$A:$A</f>
        <v>Revalorisation impôts différés</v>
      </c>
      <c r="BO219" s="390" t="str">
        <f>$B:$B</f>
        <v>SFS</v>
      </c>
      <c r="BP219" s="391" t="str">
        <f>"20"&amp;RIGHT($10:$10,2)&amp;"-T"&amp;MID($10:$10,2,1)</f>
        <v>2020-T2</v>
      </c>
      <c r="BQ219" s="390" t="str">
        <f>$A:$A</f>
        <v>Revalorisation impôts différés</v>
      </c>
      <c r="BR219" s="390" t="str">
        <f>$B:$B</f>
        <v>SFS</v>
      </c>
      <c r="BS219" s="391" t="str">
        <f>"20"&amp;RIGHT($10:$10,2)&amp;"-T"&amp;MID($10:$10,2,1)</f>
        <v>2020-T3</v>
      </c>
      <c r="BT219" s="390" t="str">
        <f>$A:$A</f>
        <v>Revalorisation impôts différés</v>
      </c>
      <c r="BU219" s="390" t="str">
        <f>$B:$B</f>
        <v>SFS</v>
      </c>
      <c r="BV219" s="391" t="str">
        <f>"20"&amp;RIGHT($10:$10,2)&amp;"-T"&amp;MID($10:$10,2,1)</f>
        <v>2020-T4</v>
      </c>
      <c r="BW219" s="387">
        <f t="shared" ref="BW219:BW285" si="32">SUM(BK219:BV219)</f>
        <v>0</v>
      </c>
    </row>
    <row r="220" spans="1:75" ht="13" hidden="1">
      <c r="A220" s="403" t="s">
        <v>541</v>
      </c>
      <c r="B220" s="403"/>
      <c r="C220" s="383"/>
      <c r="D220" s="384" t="s">
        <v>499</v>
      </c>
      <c r="E220" s="385" t="s">
        <v>510</v>
      </c>
      <c r="F220" s="386"/>
      <c r="G220" s="386"/>
      <c r="H220" s="386"/>
      <c r="I220" s="386"/>
      <c r="J220" s="387">
        <f>SUM(F220:I220)</f>
        <v>0</v>
      </c>
      <c r="K220" s="405"/>
      <c r="L220" s="405"/>
      <c r="M220" s="405">
        <v>0</v>
      </c>
      <c r="N220" s="393"/>
      <c r="O220" s="393"/>
      <c r="P220" s="393">
        <v>0</v>
      </c>
      <c r="Q220" s="393"/>
      <c r="R220" s="393"/>
      <c r="S220" s="393">
        <v>0</v>
      </c>
      <c r="T220" s="393"/>
      <c r="U220" s="393"/>
      <c r="V220" s="393">
        <v>-3.3860000000000001</v>
      </c>
      <c r="W220" s="387">
        <f>SUM(K220:V220)</f>
        <v>-3.3860000000000001</v>
      </c>
      <c r="X220" s="393"/>
      <c r="Y220" s="393"/>
      <c r="Z220" s="393">
        <v>0</v>
      </c>
      <c r="AA220" s="393"/>
      <c r="AB220" s="393"/>
      <c r="AC220" s="393">
        <v>0</v>
      </c>
      <c r="AD220" s="393"/>
      <c r="AE220" s="393"/>
      <c r="AF220" s="393">
        <v>0</v>
      </c>
      <c r="AG220" s="393"/>
      <c r="AH220" s="393"/>
      <c r="AI220" s="393">
        <v>42.5</v>
      </c>
      <c r="AJ220" s="387">
        <f>SUM(X220:AI220)</f>
        <v>42.5</v>
      </c>
      <c r="AK220" s="393"/>
      <c r="AL220" s="393"/>
      <c r="AM220" s="393">
        <v>0</v>
      </c>
      <c r="AN220" s="393"/>
      <c r="AO220" s="393"/>
      <c r="AP220" s="393">
        <v>0</v>
      </c>
      <c r="AQ220" s="393"/>
      <c r="AR220" s="393"/>
      <c r="AS220" s="393">
        <v>0</v>
      </c>
      <c r="AT220" s="393"/>
      <c r="AU220" s="393"/>
      <c r="AV220" s="393">
        <v>0</v>
      </c>
      <c r="AW220" s="387">
        <f>SUM(AK220:AV220)</f>
        <v>0</v>
      </c>
      <c r="AX220" s="393"/>
      <c r="AY220" s="393"/>
      <c r="AZ220" s="393">
        <v>0</v>
      </c>
      <c r="BA220" s="393"/>
      <c r="BB220" s="393"/>
      <c r="BC220" s="393">
        <v>0</v>
      </c>
      <c r="BD220" s="393"/>
      <c r="BE220" s="393"/>
      <c r="BF220" s="393">
        <v>0</v>
      </c>
      <c r="BG220" s="393"/>
      <c r="BH220" s="393"/>
      <c r="BI220" s="393">
        <v>0</v>
      </c>
      <c r="BJ220" s="387">
        <f>SUM(AX220:BI220)</f>
        <v>0</v>
      </c>
      <c r="BK220" s="393"/>
      <c r="BL220" s="393"/>
      <c r="BM220" s="393">
        <v>0</v>
      </c>
      <c r="BN220" s="393"/>
      <c r="BO220" s="393"/>
      <c r="BP220" s="393">
        <v>0</v>
      </c>
      <c r="BQ220" s="393"/>
      <c r="BR220" s="393"/>
      <c r="BS220" s="393">
        <v>0</v>
      </c>
      <c r="BT220" s="393"/>
      <c r="BU220" s="393"/>
      <c r="BV220" s="393">
        <v>0</v>
      </c>
      <c r="BW220" s="387">
        <f t="shared" si="32"/>
        <v>0</v>
      </c>
    </row>
    <row r="221" spans="1:75" ht="13" hidden="1" outlineLevel="1">
      <c r="A221" s="402" t="s">
        <v>465</v>
      </c>
      <c r="B221" s="382" t="s">
        <v>466</v>
      </c>
      <c r="C221" s="383"/>
      <c r="D221" s="384"/>
      <c r="E221" s="385"/>
      <c r="F221" s="386"/>
      <c r="G221" s="386"/>
      <c r="H221" s="386"/>
      <c r="I221" s="386"/>
      <c r="J221" s="387"/>
      <c r="K221" s="388" t="str">
        <f>$A:$A</f>
        <v>Nature de l'ajustement</v>
      </c>
      <c r="L221" s="388" t="str">
        <f>$B:$B</f>
        <v>Pôle</v>
      </c>
      <c r="M221" s="388" t="s">
        <v>515</v>
      </c>
      <c r="N221" s="388" t="str">
        <f>$A:$A</f>
        <v>Nature de l'ajustement</v>
      </c>
      <c r="O221" s="388" t="str">
        <f>$B:$B</f>
        <v>Pôle</v>
      </c>
      <c r="P221" s="388" t="s">
        <v>515</v>
      </c>
      <c r="Q221" s="388" t="str">
        <f>$A:$A</f>
        <v>Nature de l'ajustement</v>
      </c>
      <c r="R221" s="388" t="str">
        <f>$B:$B</f>
        <v>Pôle</v>
      </c>
      <c r="S221" s="388" t="s">
        <v>515</v>
      </c>
      <c r="T221" s="388" t="str">
        <f>$A:$A</f>
        <v>Nature de l'ajustement</v>
      </c>
      <c r="U221" s="388" t="str">
        <f>$B:$B</f>
        <v>Pôle</v>
      </c>
      <c r="V221" s="388" t="s">
        <v>515</v>
      </c>
      <c r="W221" s="387"/>
      <c r="X221" s="388" t="str">
        <f>$A:$A</f>
        <v>Nature de l'ajustement</v>
      </c>
      <c r="Y221" s="388" t="str">
        <f>$B:$B</f>
        <v>Pôle</v>
      </c>
      <c r="Z221" s="388" t="s">
        <v>515</v>
      </c>
      <c r="AA221" s="388" t="str">
        <f>$A:$A</f>
        <v>Nature de l'ajustement</v>
      </c>
      <c r="AB221" s="388" t="str">
        <f>$B:$B</f>
        <v>Pôle</v>
      </c>
      <c r="AC221" s="388" t="s">
        <v>515</v>
      </c>
      <c r="AD221" s="388" t="str">
        <f>$A:$A</f>
        <v>Nature de l'ajustement</v>
      </c>
      <c r="AE221" s="388" t="str">
        <f>$B:$B</f>
        <v>Pôle</v>
      </c>
      <c r="AF221" s="388" t="s">
        <v>515</v>
      </c>
      <c r="AG221" s="388" t="str">
        <f>$A:$A</f>
        <v>Nature de l'ajustement</v>
      </c>
      <c r="AH221" s="388" t="str">
        <f>$B:$B</f>
        <v>Pôle</v>
      </c>
      <c r="AI221" s="388" t="s">
        <v>515</v>
      </c>
      <c r="AJ221" s="387"/>
      <c r="AK221" s="388" t="str">
        <f>$A:$A</f>
        <v>Nature de l'ajustement</v>
      </c>
      <c r="AL221" s="388" t="str">
        <f>$B:$B</f>
        <v>Pôle</v>
      </c>
      <c r="AM221" s="388" t="s">
        <v>515</v>
      </c>
      <c r="AN221" s="388" t="str">
        <f>$A:$A</f>
        <v>Nature de l'ajustement</v>
      </c>
      <c r="AO221" s="388" t="str">
        <f>$B:$B</f>
        <v>Pôle</v>
      </c>
      <c r="AP221" s="388" t="s">
        <v>515</v>
      </c>
      <c r="AQ221" s="388" t="str">
        <f>$A:$A</f>
        <v>Nature de l'ajustement</v>
      </c>
      <c r="AR221" s="388" t="str">
        <f>$B:$B</f>
        <v>Pôle</v>
      </c>
      <c r="AS221" s="388" t="s">
        <v>515</v>
      </c>
      <c r="AT221" s="388" t="str">
        <f>$A:$A</f>
        <v>Nature de l'ajustement</v>
      </c>
      <c r="AU221" s="388" t="str">
        <f>$B:$B</f>
        <v>Pôle</v>
      </c>
      <c r="AV221" s="388" t="s">
        <v>515</v>
      </c>
      <c r="AW221" s="387"/>
      <c r="AX221" s="388" t="str">
        <f>$A:$A</f>
        <v>Nature de l'ajustement</v>
      </c>
      <c r="AY221" s="388" t="str">
        <f>$B:$B</f>
        <v>Pôle</v>
      </c>
      <c r="AZ221" s="388" t="s">
        <v>515</v>
      </c>
      <c r="BA221" s="388" t="str">
        <f>$A:$A</f>
        <v>Nature de l'ajustement</v>
      </c>
      <c r="BB221" s="388" t="str">
        <f>$B:$B</f>
        <v>Pôle</v>
      </c>
      <c r="BC221" s="388" t="s">
        <v>515</v>
      </c>
      <c r="BD221" s="388" t="str">
        <f>$A:$A</f>
        <v>Nature de l'ajustement</v>
      </c>
      <c r="BE221" s="388" t="str">
        <f>$B:$B</f>
        <v>Pôle</v>
      </c>
      <c r="BF221" s="388" t="s">
        <v>515</v>
      </c>
      <c r="BG221" s="388" t="str">
        <f>$A:$A</f>
        <v>Nature de l'ajustement</v>
      </c>
      <c r="BH221" s="388" t="str">
        <f>$B:$B</f>
        <v>Pôle</v>
      </c>
      <c r="BI221" s="388" t="s">
        <v>515</v>
      </c>
      <c r="BJ221" s="387"/>
      <c r="BK221" s="388" t="str">
        <f>$A:$A</f>
        <v>Nature de l'ajustement</v>
      </c>
      <c r="BL221" s="388" t="str">
        <f>$B:$B</f>
        <v>Pôle</v>
      </c>
      <c r="BM221" s="388" t="s">
        <v>515</v>
      </c>
      <c r="BN221" s="388" t="str">
        <f>$A:$A</f>
        <v>Nature de l'ajustement</v>
      </c>
      <c r="BO221" s="388" t="str">
        <f>$B:$B</f>
        <v>Pôle</v>
      </c>
      <c r="BP221" s="388" t="s">
        <v>515</v>
      </c>
      <c r="BQ221" s="388" t="str">
        <f>$A:$A</f>
        <v>Nature de l'ajustement</v>
      </c>
      <c r="BR221" s="388" t="str">
        <f>$B:$B</f>
        <v>Pôle</v>
      </c>
      <c r="BS221" s="388" t="s">
        <v>515</v>
      </c>
      <c r="BT221" s="388" t="str">
        <f>$A:$A</f>
        <v>Nature de l'ajustement</v>
      </c>
      <c r="BU221" s="388" t="str">
        <f>$B:$B</f>
        <v>Pôle</v>
      </c>
      <c r="BV221" s="388" t="s">
        <v>515</v>
      </c>
      <c r="BW221" s="387">
        <f t="shared" si="32"/>
        <v>0</v>
      </c>
    </row>
    <row r="222" spans="1:75" ht="13" hidden="1" outlineLevel="1">
      <c r="A222" s="394" t="s">
        <v>542</v>
      </c>
      <c r="B222" s="394" t="s">
        <v>511</v>
      </c>
      <c r="C222" s="383"/>
      <c r="D222" s="384"/>
      <c r="E222" s="385"/>
      <c r="F222" s="386"/>
      <c r="G222" s="386"/>
      <c r="H222" s="386"/>
      <c r="I222" s="386"/>
      <c r="J222" s="387"/>
      <c r="K222" s="390" t="str">
        <f>$A:$A</f>
        <v>Revalorisation impôts différés</v>
      </c>
      <c r="L222" s="390" t="str">
        <f>$B:$B</f>
        <v>GC</v>
      </c>
      <c r="M222" s="391" t="str">
        <f>"20"&amp;RIGHT($10:$10,2)&amp;"-T"&amp;MID($10:$10,2,1)</f>
        <v>2016-T1</v>
      </c>
      <c r="N222" s="390" t="str">
        <f>$A:$A</f>
        <v>Revalorisation impôts différés</v>
      </c>
      <c r="O222" s="390" t="str">
        <f>$B:$B</f>
        <v>GC</v>
      </c>
      <c r="P222" s="391" t="str">
        <f>"20"&amp;RIGHT($10:$10,2)&amp;"-T"&amp;MID($10:$10,2,1)</f>
        <v>2016-T2</v>
      </c>
      <c r="Q222" s="390" t="str">
        <f>$A:$A</f>
        <v>Revalorisation impôts différés</v>
      </c>
      <c r="R222" s="390" t="str">
        <f>$B:$B</f>
        <v>GC</v>
      </c>
      <c r="S222" s="391" t="str">
        <f>"20"&amp;RIGHT($10:$10,2)&amp;"-T"&amp;MID($10:$10,2,1)</f>
        <v>2016-T3</v>
      </c>
      <c r="T222" s="390" t="str">
        <f>$A:$A</f>
        <v>Revalorisation impôts différés</v>
      </c>
      <c r="U222" s="390" t="str">
        <f>$B:$B</f>
        <v>GC</v>
      </c>
      <c r="V222" s="391" t="str">
        <f>"20"&amp;RIGHT($10:$10,2)&amp;"-T"&amp;MID($10:$10,2,1)</f>
        <v>2016-T4</v>
      </c>
      <c r="W222" s="387"/>
      <c r="X222" s="390" t="str">
        <f>$A:$A</f>
        <v>Revalorisation impôts différés</v>
      </c>
      <c r="Y222" s="390" t="str">
        <f>$B:$B</f>
        <v>GC</v>
      </c>
      <c r="Z222" s="391" t="str">
        <f>"20"&amp;RIGHT($10:$10,2)&amp;"-T"&amp;MID($10:$10,2,1)</f>
        <v>2017-T1</v>
      </c>
      <c r="AA222" s="390" t="str">
        <f>$A:$A</f>
        <v>Revalorisation impôts différés</v>
      </c>
      <c r="AB222" s="390" t="str">
        <f>$B:$B</f>
        <v>GC</v>
      </c>
      <c r="AC222" s="391" t="str">
        <f>"20"&amp;RIGHT($10:$10,2)&amp;"-T"&amp;MID($10:$10,2,1)</f>
        <v>2017-T2</v>
      </c>
      <c r="AD222" s="390" t="str">
        <f>$A:$A</f>
        <v>Revalorisation impôts différés</v>
      </c>
      <c r="AE222" s="390" t="str">
        <f>$B:$B</f>
        <v>GC</v>
      </c>
      <c r="AF222" s="391" t="str">
        <f>"20"&amp;RIGHT($10:$10,2)&amp;"-T"&amp;MID($10:$10,2,1)</f>
        <v>2017-T3</v>
      </c>
      <c r="AG222" s="390" t="str">
        <f>$A:$A</f>
        <v>Revalorisation impôts différés</v>
      </c>
      <c r="AH222" s="390" t="str">
        <f>$B:$B</f>
        <v>GC</v>
      </c>
      <c r="AI222" s="391" t="str">
        <f>"20"&amp;RIGHT($10:$10,2)&amp;"-T"&amp;MID($10:$10,2,1)</f>
        <v>2017-T4</v>
      </c>
      <c r="AJ222" s="387"/>
      <c r="AK222" s="390" t="str">
        <f>$A:$A</f>
        <v>Revalorisation impôts différés</v>
      </c>
      <c r="AL222" s="390" t="str">
        <f>$B:$B</f>
        <v>GC</v>
      </c>
      <c r="AM222" s="391" t="str">
        <f>"20"&amp;RIGHT($10:$10,2)&amp;"-T"&amp;MID($10:$10,2,1)</f>
        <v>2018-T1</v>
      </c>
      <c r="AN222" s="390" t="str">
        <f>$A:$A</f>
        <v>Revalorisation impôts différés</v>
      </c>
      <c r="AO222" s="390" t="str">
        <f>$B:$B</f>
        <v>GC</v>
      </c>
      <c r="AP222" s="391" t="str">
        <f>"20"&amp;RIGHT($10:$10,2)&amp;"-T"&amp;MID($10:$10,2,1)</f>
        <v>2018-T2</v>
      </c>
      <c r="AQ222" s="390" t="str">
        <f>$A:$A</f>
        <v>Revalorisation impôts différés</v>
      </c>
      <c r="AR222" s="390" t="str">
        <f>$B:$B</f>
        <v>GC</v>
      </c>
      <c r="AS222" s="391" t="str">
        <f>"20"&amp;RIGHT($10:$10,2)&amp;"-T"&amp;MID($10:$10,2,1)</f>
        <v>2018-T3</v>
      </c>
      <c r="AT222" s="390" t="str">
        <f>$A:$A</f>
        <v>Revalorisation impôts différés</v>
      </c>
      <c r="AU222" s="390" t="str">
        <f>$B:$B</f>
        <v>GC</v>
      </c>
      <c r="AV222" s="391" t="str">
        <f>"20"&amp;RIGHT($10:$10,2)&amp;"-T"&amp;MID($10:$10,2,1)</f>
        <v>2018-T4</v>
      </c>
      <c r="AW222" s="387"/>
      <c r="AX222" s="390" t="str">
        <f>$A:$A</f>
        <v>Revalorisation impôts différés</v>
      </c>
      <c r="AY222" s="390" t="str">
        <f>$B:$B</f>
        <v>GC</v>
      </c>
      <c r="AZ222" s="391" t="str">
        <f>"20"&amp;RIGHT($10:$10,2)&amp;"-T"&amp;MID($10:$10,2,1)</f>
        <v>2019-T1</v>
      </c>
      <c r="BA222" s="390" t="str">
        <f>$A:$A</f>
        <v>Revalorisation impôts différés</v>
      </c>
      <c r="BB222" s="390" t="str">
        <f>$B:$B</f>
        <v>GC</v>
      </c>
      <c r="BC222" s="391" t="str">
        <f>"20"&amp;RIGHT($10:$10,2)&amp;"-T"&amp;MID($10:$10,2,1)</f>
        <v>2019-T2</v>
      </c>
      <c r="BD222" s="390" t="str">
        <f>$A:$A</f>
        <v>Revalorisation impôts différés</v>
      </c>
      <c r="BE222" s="390" t="str">
        <f>$B:$B</f>
        <v>GC</v>
      </c>
      <c r="BF222" s="391" t="str">
        <f>"20"&amp;RIGHT($10:$10,2)&amp;"-T"&amp;MID($10:$10,2,1)</f>
        <v>2019-T3</v>
      </c>
      <c r="BG222" s="390" t="str">
        <f>$A:$A</f>
        <v>Revalorisation impôts différés</v>
      </c>
      <c r="BH222" s="390" t="str">
        <f>$B:$B</f>
        <v>GC</v>
      </c>
      <c r="BI222" s="391" t="str">
        <f>"20"&amp;RIGHT($10:$10,2)&amp;"-T"&amp;MID($10:$10,2,1)</f>
        <v>2019-T4</v>
      </c>
      <c r="BJ222" s="387"/>
      <c r="BK222" s="390" t="str">
        <f>$A:$A</f>
        <v>Revalorisation impôts différés</v>
      </c>
      <c r="BL222" s="390" t="str">
        <f>$B:$B</f>
        <v>GC</v>
      </c>
      <c r="BM222" s="391" t="str">
        <f>"20"&amp;RIGHT($10:$10,2)&amp;"-T"&amp;MID($10:$10,2,1)</f>
        <v>2020-T1</v>
      </c>
      <c r="BN222" s="390" t="str">
        <f>$A:$A</f>
        <v>Revalorisation impôts différés</v>
      </c>
      <c r="BO222" s="390" t="str">
        <f>$B:$B</f>
        <v>GC</v>
      </c>
      <c r="BP222" s="391" t="str">
        <f>"20"&amp;RIGHT($10:$10,2)&amp;"-T"&amp;MID($10:$10,2,1)</f>
        <v>2020-T2</v>
      </c>
      <c r="BQ222" s="390" t="str">
        <f>$A:$A</f>
        <v>Revalorisation impôts différés</v>
      </c>
      <c r="BR222" s="390" t="str">
        <f>$B:$B</f>
        <v>GC</v>
      </c>
      <c r="BS222" s="391" t="str">
        <f>"20"&amp;RIGHT($10:$10,2)&amp;"-T"&amp;MID($10:$10,2,1)</f>
        <v>2020-T3</v>
      </c>
      <c r="BT222" s="390" t="str">
        <f>$A:$A</f>
        <v>Revalorisation impôts différés</v>
      </c>
      <c r="BU222" s="390" t="str">
        <f>$B:$B</f>
        <v>GC</v>
      </c>
      <c r="BV222" s="391" t="str">
        <f>"20"&amp;RIGHT($10:$10,2)&amp;"-T"&amp;MID($10:$10,2,1)</f>
        <v>2020-T4</v>
      </c>
      <c r="BW222" s="387">
        <f t="shared" si="32"/>
        <v>0</v>
      </c>
    </row>
    <row r="223" spans="1:75" ht="13" hidden="1">
      <c r="A223" s="403" t="s">
        <v>541</v>
      </c>
      <c r="B223" s="403"/>
      <c r="C223" s="383"/>
      <c r="D223" s="384" t="s">
        <v>499</v>
      </c>
      <c r="E223" s="385" t="s">
        <v>505</v>
      </c>
      <c r="F223" s="386"/>
      <c r="G223" s="386"/>
      <c r="H223" s="386"/>
      <c r="I223" s="386"/>
      <c r="J223" s="387">
        <f>SUM(F223:I223)</f>
        <v>0</v>
      </c>
      <c r="K223" s="405"/>
      <c r="L223" s="405"/>
      <c r="M223" s="405">
        <v>0</v>
      </c>
      <c r="N223" s="393"/>
      <c r="O223" s="393"/>
      <c r="P223" s="393">
        <v>0</v>
      </c>
      <c r="Q223" s="393"/>
      <c r="R223" s="393"/>
      <c r="S223" s="393">
        <v>0</v>
      </c>
      <c r="T223" s="393"/>
      <c r="U223" s="393"/>
      <c r="V223" s="393">
        <v>-0.99099999999999999</v>
      </c>
      <c r="W223" s="387">
        <f>SUM(K223:V223)</f>
        <v>-0.99099999999999999</v>
      </c>
      <c r="X223" s="393"/>
      <c r="Y223" s="393"/>
      <c r="Z223" s="393">
        <v>0</v>
      </c>
      <c r="AA223" s="393"/>
      <c r="AB223" s="393"/>
      <c r="AC223" s="393">
        <v>0</v>
      </c>
      <c r="AD223" s="393"/>
      <c r="AE223" s="393"/>
      <c r="AF223" s="393">
        <v>0</v>
      </c>
      <c r="AG223" s="393"/>
      <c r="AH223" s="393"/>
      <c r="AI223" s="393">
        <v>-83.1</v>
      </c>
      <c r="AJ223" s="387">
        <f>SUM(X223:AI223)</f>
        <v>-83.1</v>
      </c>
      <c r="AK223" s="393"/>
      <c r="AL223" s="393"/>
      <c r="AM223" s="393">
        <v>0</v>
      </c>
      <c r="AN223" s="393"/>
      <c r="AO223" s="393"/>
      <c r="AP223" s="393">
        <v>0</v>
      </c>
      <c r="AQ223" s="393"/>
      <c r="AR223" s="393"/>
      <c r="AS223" s="393">
        <v>0</v>
      </c>
      <c r="AT223" s="393"/>
      <c r="AU223" s="393"/>
      <c r="AV223" s="393">
        <v>0</v>
      </c>
      <c r="AW223" s="387">
        <f>SUM(AK223:AV223)</f>
        <v>0</v>
      </c>
      <c r="AX223" s="393"/>
      <c r="AY223" s="393"/>
      <c r="AZ223" s="393">
        <v>0</v>
      </c>
      <c r="BA223" s="393"/>
      <c r="BB223" s="393"/>
      <c r="BC223" s="393">
        <v>0</v>
      </c>
      <c r="BD223" s="393"/>
      <c r="BE223" s="393"/>
      <c r="BF223" s="393">
        <v>0</v>
      </c>
      <c r="BG223" s="393"/>
      <c r="BH223" s="393"/>
      <c r="BI223" s="393">
        <v>0</v>
      </c>
      <c r="BJ223" s="387">
        <f>SUM(AX223:BI223)</f>
        <v>0</v>
      </c>
      <c r="BK223" s="393"/>
      <c r="BL223" s="393"/>
      <c r="BM223" s="393">
        <v>0</v>
      </c>
      <c r="BN223" s="393"/>
      <c r="BO223" s="393"/>
      <c r="BP223" s="393">
        <v>0</v>
      </c>
      <c r="BQ223" s="393"/>
      <c r="BR223" s="393"/>
      <c r="BS223" s="393">
        <v>0</v>
      </c>
      <c r="BT223" s="393"/>
      <c r="BU223" s="393"/>
      <c r="BV223" s="393">
        <v>0</v>
      </c>
      <c r="BW223" s="387">
        <f t="shared" si="32"/>
        <v>0</v>
      </c>
    </row>
    <row r="224" spans="1:75" ht="13" hidden="1" outlineLevel="1">
      <c r="A224" s="402" t="s">
        <v>465</v>
      </c>
      <c r="B224" s="382" t="s">
        <v>466</v>
      </c>
      <c r="C224" s="383"/>
      <c r="D224" s="384"/>
      <c r="E224" s="385"/>
      <c r="F224" s="386"/>
      <c r="G224" s="386"/>
      <c r="H224" s="386"/>
      <c r="I224" s="386"/>
      <c r="J224" s="387"/>
      <c r="K224" s="388" t="str">
        <f>$A:$A</f>
        <v>Nature de l'ajustement</v>
      </c>
      <c r="L224" s="388" t="str">
        <f>$B:$B</f>
        <v>Pôle</v>
      </c>
      <c r="M224" s="388" t="s">
        <v>515</v>
      </c>
      <c r="N224" s="388" t="str">
        <f>$A:$A</f>
        <v>Nature de l'ajustement</v>
      </c>
      <c r="O224" s="388" t="str">
        <f>$B:$B</f>
        <v>Pôle</v>
      </c>
      <c r="P224" s="388" t="s">
        <v>515</v>
      </c>
      <c r="Q224" s="388" t="str">
        <f>$A:$A</f>
        <v>Nature de l'ajustement</v>
      </c>
      <c r="R224" s="388" t="str">
        <f>$B:$B</f>
        <v>Pôle</v>
      </c>
      <c r="S224" s="388" t="s">
        <v>515</v>
      </c>
      <c r="T224" s="388" t="str">
        <f>$A:$A</f>
        <v>Nature de l'ajustement</v>
      </c>
      <c r="U224" s="388" t="str">
        <f>$B:$B</f>
        <v>Pôle</v>
      </c>
      <c r="V224" s="388" t="s">
        <v>515</v>
      </c>
      <c r="W224" s="387"/>
      <c r="X224" s="388" t="str">
        <f>$A:$A</f>
        <v>Nature de l'ajustement</v>
      </c>
      <c r="Y224" s="388" t="str">
        <f>$B:$B</f>
        <v>Pôle</v>
      </c>
      <c r="Z224" s="388" t="s">
        <v>515</v>
      </c>
      <c r="AA224" s="388" t="str">
        <f>$A:$A</f>
        <v>Nature de l'ajustement</v>
      </c>
      <c r="AB224" s="388" t="str">
        <f>$B:$B</f>
        <v>Pôle</v>
      </c>
      <c r="AC224" s="388" t="s">
        <v>515</v>
      </c>
      <c r="AD224" s="388" t="str">
        <f>$A:$A</f>
        <v>Nature de l'ajustement</v>
      </c>
      <c r="AE224" s="388" t="str">
        <f>$B:$B</f>
        <v>Pôle</v>
      </c>
      <c r="AF224" s="388" t="s">
        <v>515</v>
      </c>
      <c r="AG224" s="388" t="str">
        <f>$A:$A</f>
        <v>Nature de l'ajustement</v>
      </c>
      <c r="AH224" s="388" t="str">
        <f>$B:$B</f>
        <v>Pôle</v>
      </c>
      <c r="AI224" s="388" t="s">
        <v>515</v>
      </c>
      <c r="AJ224" s="387"/>
      <c r="AK224" s="388" t="str">
        <f>$A:$A</f>
        <v>Nature de l'ajustement</v>
      </c>
      <c r="AL224" s="388" t="str">
        <f>$B:$B</f>
        <v>Pôle</v>
      </c>
      <c r="AM224" s="388" t="s">
        <v>515</v>
      </c>
      <c r="AN224" s="388" t="str">
        <f>$A:$A</f>
        <v>Nature de l'ajustement</v>
      </c>
      <c r="AO224" s="388" t="str">
        <f>$B:$B</f>
        <v>Pôle</v>
      </c>
      <c r="AP224" s="388" t="s">
        <v>515</v>
      </c>
      <c r="AQ224" s="388" t="str">
        <f>$A:$A</f>
        <v>Nature de l'ajustement</v>
      </c>
      <c r="AR224" s="388" t="str">
        <f>$B:$B</f>
        <v>Pôle</v>
      </c>
      <c r="AS224" s="388" t="s">
        <v>515</v>
      </c>
      <c r="AT224" s="388" t="str">
        <f>$A:$A</f>
        <v>Nature de l'ajustement</v>
      </c>
      <c r="AU224" s="388" t="str">
        <f>$B:$B</f>
        <v>Pôle</v>
      </c>
      <c r="AV224" s="388" t="s">
        <v>515</v>
      </c>
      <c r="AW224" s="387"/>
      <c r="AX224" s="388" t="str">
        <f>$A:$A</f>
        <v>Nature de l'ajustement</v>
      </c>
      <c r="AY224" s="388" t="str">
        <f>$B:$B</f>
        <v>Pôle</v>
      </c>
      <c r="AZ224" s="388" t="s">
        <v>515</v>
      </c>
      <c r="BA224" s="388" t="str">
        <f>$A:$A</f>
        <v>Nature de l'ajustement</v>
      </c>
      <c r="BB224" s="388" t="str">
        <f>$B:$B</f>
        <v>Pôle</v>
      </c>
      <c r="BC224" s="388" t="s">
        <v>515</v>
      </c>
      <c r="BD224" s="388" t="str">
        <f>$A:$A</f>
        <v>Nature de l'ajustement</v>
      </c>
      <c r="BE224" s="388" t="str">
        <f>$B:$B</f>
        <v>Pôle</v>
      </c>
      <c r="BF224" s="388" t="s">
        <v>515</v>
      </c>
      <c r="BG224" s="388" t="str">
        <f>$A:$A</f>
        <v>Nature de l'ajustement</v>
      </c>
      <c r="BH224" s="388" t="str">
        <f>$B:$B</f>
        <v>Pôle</v>
      </c>
      <c r="BI224" s="388" t="s">
        <v>515</v>
      </c>
      <c r="BJ224" s="387"/>
      <c r="BK224" s="388" t="str">
        <f>$A:$A</f>
        <v>Nature de l'ajustement</v>
      </c>
      <c r="BL224" s="388" t="str">
        <f>$B:$B</f>
        <v>Pôle</v>
      </c>
      <c r="BM224" s="388" t="s">
        <v>515</v>
      </c>
      <c r="BN224" s="388" t="str">
        <f>$A:$A</f>
        <v>Nature de l'ajustement</v>
      </c>
      <c r="BO224" s="388" t="str">
        <f>$B:$B</f>
        <v>Pôle</v>
      </c>
      <c r="BP224" s="388" t="s">
        <v>515</v>
      </c>
      <c r="BQ224" s="388" t="str">
        <f>$A:$A</f>
        <v>Nature de l'ajustement</v>
      </c>
      <c r="BR224" s="388" t="str">
        <f>$B:$B</f>
        <v>Pôle</v>
      </c>
      <c r="BS224" s="388" t="s">
        <v>515</v>
      </c>
      <c r="BT224" s="388" t="str">
        <f>$A:$A</f>
        <v>Nature de l'ajustement</v>
      </c>
      <c r="BU224" s="388" t="str">
        <f>$B:$B</f>
        <v>Pôle</v>
      </c>
      <c r="BV224" s="388" t="s">
        <v>515</v>
      </c>
      <c r="BW224" s="387">
        <f t="shared" si="32"/>
        <v>0</v>
      </c>
    </row>
    <row r="225" spans="1:75" ht="13" hidden="1" outlineLevel="1">
      <c r="A225" s="394" t="s">
        <v>542</v>
      </c>
      <c r="B225" s="394" t="s">
        <v>468</v>
      </c>
      <c r="C225" s="383"/>
      <c r="D225" s="384"/>
      <c r="E225" s="385"/>
      <c r="F225" s="386"/>
      <c r="G225" s="386"/>
      <c r="H225" s="386"/>
      <c r="I225" s="386"/>
      <c r="J225" s="387"/>
      <c r="K225" s="390" t="str">
        <f>$A:$A</f>
        <v>Revalorisation impôts différés</v>
      </c>
      <c r="L225" s="390" t="str">
        <f>$B:$B</f>
        <v>AHM</v>
      </c>
      <c r="M225" s="391" t="str">
        <f>"20"&amp;RIGHT($10:$10,2)&amp;"-T"&amp;MID($10:$10,2,1)</f>
        <v>2016-T1</v>
      </c>
      <c r="N225" s="390" t="str">
        <f>$A:$A</f>
        <v>Revalorisation impôts différés</v>
      </c>
      <c r="O225" s="390" t="str">
        <f>$B:$B</f>
        <v>AHM</v>
      </c>
      <c r="P225" s="391" t="str">
        <f>"20"&amp;RIGHT($10:$10,2)&amp;"-T"&amp;MID($10:$10,2,1)</f>
        <v>2016-T2</v>
      </c>
      <c r="Q225" s="390" t="str">
        <f>$A:$A</f>
        <v>Revalorisation impôts différés</v>
      </c>
      <c r="R225" s="390" t="str">
        <f>$B:$B</f>
        <v>AHM</v>
      </c>
      <c r="S225" s="391" t="str">
        <f>"20"&amp;RIGHT($10:$10,2)&amp;"-T"&amp;MID($10:$10,2,1)</f>
        <v>2016-T3</v>
      </c>
      <c r="T225" s="390" t="str">
        <f>$A:$A</f>
        <v>Revalorisation impôts différés</v>
      </c>
      <c r="U225" s="390" t="str">
        <f>$B:$B</f>
        <v>AHM</v>
      </c>
      <c r="V225" s="391" t="str">
        <f>"20"&amp;RIGHT($10:$10,2)&amp;"-T"&amp;MID($10:$10,2,1)</f>
        <v>2016-T4</v>
      </c>
      <c r="W225" s="387"/>
      <c r="X225" s="390" t="str">
        <f>$A:$A</f>
        <v>Revalorisation impôts différés</v>
      </c>
      <c r="Y225" s="390" t="str">
        <f>$B:$B</f>
        <v>AHM</v>
      </c>
      <c r="Z225" s="391" t="str">
        <f>"20"&amp;RIGHT($10:$10,2)&amp;"-T"&amp;MID($10:$10,2,1)</f>
        <v>2017-T1</v>
      </c>
      <c r="AA225" s="390" t="str">
        <f>$A:$A</f>
        <v>Revalorisation impôts différés</v>
      </c>
      <c r="AB225" s="390" t="str">
        <f>$B:$B</f>
        <v>AHM</v>
      </c>
      <c r="AC225" s="391" t="str">
        <f>"20"&amp;RIGHT($10:$10,2)&amp;"-T"&amp;MID($10:$10,2,1)</f>
        <v>2017-T2</v>
      </c>
      <c r="AD225" s="390" t="str">
        <f>$A:$A</f>
        <v>Revalorisation impôts différés</v>
      </c>
      <c r="AE225" s="390" t="str">
        <f>$B:$B</f>
        <v>AHM</v>
      </c>
      <c r="AF225" s="391" t="str">
        <f>"20"&amp;RIGHT($10:$10,2)&amp;"-T"&amp;MID($10:$10,2,1)</f>
        <v>2017-T3</v>
      </c>
      <c r="AG225" s="390" t="str">
        <f>$A:$A</f>
        <v>Revalorisation impôts différés</v>
      </c>
      <c r="AH225" s="390" t="str">
        <f>$B:$B</f>
        <v>AHM</v>
      </c>
      <c r="AI225" s="391" t="str">
        <f>"20"&amp;RIGHT($10:$10,2)&amp;"-T"&amp;MID($10:$10,2,1)</f>
        <v>2017-T4</v>
      </c>
      <c r="AJ225" s="387"/>
      <c r="AK225" s="390" t="str">
        <f>$A:$A</f>
        <v>Revalorisation impôts différés</v>
      </c>
      <c r="AL225" s="390" t="str">
        <f>$B:$B</f>
        <v>AHM</v>
      </c>
      <c r="AM225" s="391" t="str">
        <f>"20"&amp;RIGHT($10:$10,2)&amp;"-T"&amp;MID($10:$10,2,1)</f>
        <v>2018-T1</v>
      </c>
      <c r="AN225" s="390" t="str">
        <f>$A:$A</f>
        <v>Revalorisation impôts différés</v>
      </c>
      <c r="AO225" s="390" t="str">
        <f>$B:$B</f>
        <v>AHM</v>
      </c>
      <c r="AP225" s="391" t="str">
        <f>"20"&amp;RIGHT($10:$10,2)&amp;"-T"&amp;MID($10:$10,2,1)</f>
        <v>2018-T2</v>
      </c>
      <c r="AQ225" s="390" t="str">
        <f>$A:$A</f>
        <v>Revalorisation impôts différés</v>
      </c>
      <c r="AR225" s="390" t="str">
        <f>$B:$B</f>
        <v>AHM</v>
      </c>
      <c r="AS225" s="391" t="str">
        <f>"20"&amp;RIGHT($10:$10,2)&amp;"-T"&amp;MID($10:$10,2,1)</f>
        <v>2018-T3</v>
      </c>
      <c r="AT225" s="390" t="str">
        <f>$A:$A</f>
        <v>Revalorisation impôts différés</v>
      </c>
      <c r="AU225" s="390" t="str">
        <f>$B:$B</f>
        <v>AHM</v>
      </c>
      <c r="AV225" s="391" t="str">
        <f>"20"&amp;RIGHT($10:$10,2)&amp;"-T"&amp;MID($10:$10,2,1)</f>
        <v>2018-T4</v>
      </c>
      <c r="AW225" s="387"/>
      <c r="AX225" s="390" t="str">
        <f>$A:$A</f>
        <v>Revalorisation impôts différés</v>
      </c>
      <c r="AY225" s="390" t="str">
        <f>$B:$B</f>
        <v>AHM</v>
      </c>
      <c r="AZ225" s="391" t="str">
        <f>"20"&amp;RIGHT($10:$10,2)&amp;"-T"&amp;MID($10:$10,2,1)</f>
        <v>2019-T1</v>
      </c>
      <c r="BA225" s="390" t="str">
        <f>$A:$A</f>
        <v>Revalorisation impôts différés</v>
      </c>
      <c r="BB225" s="390" t="str">
        <f>$B:$B</f>
        <v>AHM</v>
      </c>
      <c r="BC225" s="391" t="str">
        <f>"20"&amp;RIGHT($10:$10,2)&amp;"-T"&amp;MID($10:$10,2,1)</f>
        <v>2019-T2</v>
      </c>
      <c r="BD225" s="390" t="str">
        <f>$A:$A</f>
        <v>Revalorisation impôts différés</v>
      </c>
      <c r="BE225" s="390" t="str">
        <f>$B:$B</f>
        <v>AHM</v>
      </c>
      <c r="BF225" s="391" t="str">
        <f>"20"&amp;RIGHT($10:$10,2)&amp;"-T"&amp;MID($10:$10,2,1)</f>
        <v>2019-T3</v>
      </c>
      <c r="BG225" s="390" t="str">
        <f>$A:$A</f>
        <v>Revalorisation impôts différés</v>
      </c>
      <c r="BH225" s="390" t="str">
        <f>$B:$B</f>
        <v>AHM</v>
      </c>
      <c r="BI225" s="391" t="str">
        <f>"20"&amp;RIGHT($10:$10,2)&amp;"-T"&amp;MID($10:$10,2,1)</f>
        <v>2019-T4</v>
      </c>
      <c r="BJ225" s="387"/>
      <c r="BK225" s="390" t="str">
        <f>$A:$A</f>
        <v>Revalorisation impôts différés</v>
      </c>
      <c r="BL225" s="390" t="str">
        <f>$B:$B</f>
        <v>AHM</v>
      </c>
      <c r="BM225" s="391" t="str">
        <f>"20"&amp;RIGHT($10:$10,2)&amp;"-T"&amp;MID($10:$10,2,1)</f>
        <v>2020-T1</v>
      </c>
      <c r="BN225" s="390" t="str">
        <f>$A:$A</f>
        <v>Revalorisation impôts différés</v>
      </c>
      <c r="BO225" s="390" t="str">
        <f>$B:$B</f>
        <v>AHM</v>
      </c>
      <c r="BP225" s="391" t="str">
        <f>"20"&amp;RIGHT($10:$10,2)&amp;"-T"&amp;MID($10:$10,2,1)</f>
        <v>2020-T2</v>
      </c>
      <c r="BQ225" s="390" t="str">
        <f>$A:$A</f>
        <v>Revalorisation impôts différés</v>
      </c>
      <c r="BR225" s="390" t="str">
        <f>$B:$B</f>
        <v>AHM</v>
      </c>
      <c r="BS225" s="391" t="str">
        <f>"20"&amp;RIGHT($10:$10,2)&amp;"-T"&amp;MID($10:$10,2,1)</f>
        <v>2020-T3</v>
      </c>
      <c r="BT225" s="390" t="str">
        <f>$A:$A</f>
        <v>Revalorisation impôts différés</v>
      </c>
      <c r="BU225" s="390" t="str">
        <f>$B:$B</f>
        <v>AHM</v>
      </c>
      <c r="BV225" s="391" t="str">
        <f>"20"&amp;RIGHT($10:$10,2)&amp;"-T"&amp;MID($10:$10,2,1)</f>
        <v>2020-T4</v>
      </c>
      <c r="BW225" s="387">
        <f t="shared" si="32"/>
        <v>0</v>
      </c>
    </row>
    <row r="226" spans="1:75" ht="13" hidden="1">
      <c r="A226" s="403" t="s">
        <v>541</v>
      </c>
      <c r="B226" s="403"/>
      <c r="C226" s="383"/>
      <c r="D226" s="384" t="s">
        <v>499</v>
      </c>
      <c r="E226" s="385" t="s">
        <v>504</v>
      </c>
      <c r="F226" s="386"/>
      <c r="G226" s="386"/>
      <c r="H226" s="386"/>
      <c r="I226" s="386"/>
      <c r="J226" s="387">
        <f>SUM(F226:I226)</f>
        <v>0</v>
      </c>
      <c r="K226" s="405"/>
      <c r="L226" s="405"/>
      <c r="M226" s="405">
        <v>0</v>
      </c>
      <c r="N226" s="393"/>
      <c r="O226" s="393"/>
      <c r="P226" s="393">
        <v>0</v>
      </c>
      <c r="Q226" s="393"/>
      <c r="R226" s="393"/>
      <c r="S226" s="393">
        <v>0</v>
      </c>
      <c r="T226" s="393"/>
      <c r="U226" s="393"/>
      <c r="V226" s="393">
        <v>-52.040000000000006</v>
      </c>
      <c r="W226" s="387">
        <f>SUM(K226:V226)</f>
        <v>-52.040000000000006</v>
      </c>
      <c r="X226" s="393"/>
      <c r="Y226" s="393"/>
      <c r="Z226" s="393">
        <v>0</v>
      </c>
      <c r="AA226" s="393"/>
      <c r="AB226" s="393"/>
      <c r="AC226" s="393">
        <v>0</v>
      </c>
      <c r="AD226" s="393"/>
      <c r="AE226" s="393"/>
      <c r="AF226" s="393">
        <v>0</v>
      </c>
      <c r="AG226" s="393"/>
      <c r="AH226" s="393"/>
      <c r="AI226" s="393">
        <v>6.7720000000000002</v>
      </c>
      <c r="AJ226" s="387">
        <f>SUM(X226:AI226)</f>
        <v>6.7720000000000002</v>
      </c>
      <c r="AK226" s="393"/>
      <c r="AL226" s="393"/>
      <c r="AM226" s="393">
        <v>0</v>
      </c>
      <c r="AN226" s="393"/>
      <c r="AO226" s="393"/>
      <c r="AP226" s="393">
        <v>0</v>
      </c>
      <c r="AQ226" s="393"/>
      <c r="AR226" s="393"/>
      <c r="AS226" s="393">
        <v>0</v>
      </c>
      <c r="AT226" s="393"/>
      <c r="AU226" s="393"/>
      <c r="AV226" s="393">
        <v>0</v>
      </c>
      <c r="AW226" s="387">
        <f>SUM(AK226:AV226)</f>
        <v>0</v>
      </c>
      <c r="AX226" s="393"/>
      <c r="AY226" s="393"/>
      <c r="AZ226" s="393">
        <v>0</v>
      </c>
      <c r="BA226" s="393"/>
      <c r="BB226" s="393"/>
      <c r="BC226" s="393">
        <v>0</v>
      </c>
      <c r="BD226" s="393"/>
      <c r="BE226" s="393"/>
      <c r="BF226" s="393">
        <v>0</v>
      </c>
      <c r="BG226" s="393"/>
      <c r="BH226" s="393"/>
      <c r="BI226" s="393">
        <v>0</v>
      </c>
      <c r="BJ226" s="387">
        <f>SUM(AX226:BI226)</f>
        <v>0</v>
      </c>
      <c r="BK226" s="393"/>
      <c r="BL226" s="393"/>
      <c r="BM226" s="393">
        <v>0</v>
      </c>
      <c r="BN226" s="393"/>
      <c r="BO226" s="393"/>
      <c r="BP226" s="393">
        <v>0</v>
      </c>
      <c r="BQ226" s="393"/>
      <c r="BR226" s="393"/>
      <c r="BS226" s="393">
        <v>0</v>
      </c>
      <c r="BT226" s="393"/>
      <c r="BU226" s="393"/>
      <c r="BV226" s="393">
        <v>0</v>
      </c>
      <c r="BW226" s="387">
        <f t="shared" si="32"/>
        <v>0</v>
      </c>
    </row>
    <row r="227" spans="1:75" ht="13" hidden="1" outlineLevel="1">
      <c r="A227" s="402" t="s">
        <v>465</v>
      </c>
      <c r="B227" s="382" t="s">
        <v>466</v>
      </c>
      <c r="C227" s="383"/>
      <c r="D227" s="384"/>
      <c r="E227" s="385"/>
      <c r="F227" s="386"/>
      <c r="G227" s="386"/>
      <c r="H227" s="386"/>
      <c r="I227" s="386"/>
      <c r="J227" s="387"/>
      <c r="K227" s="388" t="str">
        <f>$A:$A</f>
        <v>Nature de l'ajustement</v>
      </c>
      <c r="L227" s="388" t="str">
        <f>$B:$B</f>
        <v>Pôle</v>
      </c>
      <c r="M227" s="388" t="s">
        <v>515</v>
      </c>
      <c r="N227" s="388" t="str">
        <f>$A:$A</f>
        <v>Nature de l'ajustement</v>
      </c>
      <c r="O227" s="388" t="str">
        <f>$B:$B</f>
        <v>Pôle</v>
      </c>
      <c r="P227" s="388" t="s">
        <v>515</v>
      </c>
      <c r="Q227" s="388" t="str">
        <f>$A:$A</f>
        <v>Nature de l'ajustement</v>
      </c>
      <c r="R227" s="388" t="str">
        <f>$B:$B</f>
        <v>Pôle</v>
      </c>
      <c r="S227" s="388" t="s">
        <v>515</v>
      </c>
      <c r="T227" s="388" t="str">
        <f>$A:$A</f>
        <v>Nature de l'ajustement</v>
      </c>
      <c r="U227" s="388" t="str">
        <f>$B:$B</f>
        <v>Pôle</v>
      </c>
      <c r="V227" s="388" t="s">
        <v>515</v>
      </c>
      <c r="W227" s="387"/>
      <c r="X227" s="388" t="str">
        <f>$A:$A</f>
        <v>Nature de l'ajustement</v>
      </c>
      <c r="Y227" s="388" t="str">
        <f>$B:$B</f>
        <v>Pôle</v>
      </c>
      <c r="Z227" s="388" t="s">
        <v>515</v>
      </c>
      <c r="AA227" s="388" t="str">
        <f>$A:$A</f>
        <v>Nature de l'ajustement</v>
      </c>
      <c r="AB227" s="388" t="str">
        <f>$B:$B</f>
        <v>Pôle</v>
      </c>
      <c r="AC227" s="388" t="s">
        <v>515</v>
      </c>
      <c r="AD227" s="388" t="str">
        <f>$A:$A</f>
        <v>Nature de l'ajustement</v>
      </c>
      <c r="AE227" s="388" t="str">
        <f>$B:$B</f>
        <v>Pôle</v>
      </c>
      <c r="AF227" s="388" t="s">
        <v>515</v>
      </c>
      <c r="AG227" s="388" t="str">
        <f>$A:$A</f>
        <v>Nature de l'ajustement</v>
      </c>
      <c r="AH227" s="388" t="str">
        <f>$B:$B</f>
        <v>Pôle</v>
      </c>
      <c r="AI227" s="388" t="s">
        <v>515</v>
      </c>
      <c r="AJ227" s="387"/>
      <c r="AK227" s="388" t="str">
        <f>$A:$A</f>
        <v>Nature de l'ajustement</v>
      </c>
      <c r="AL227" s="388" t="str">
        <f>$B:$B</f>
        <v>Pôle</v>
      </c>
      <c r="AM227" s="388" t="s">
        <v>515</v>
      </c>
      <c r="AN227" s="388" t="str">
        <f>$A:$A</f>
        <v>Nature de l'ajustement</v>
      </c>
      <c r="AO227" s="388" t="str">
        <f>$B:$B</f>
        <v>Pôle</v>
      </c>
      <c r="AP227" s="388" t="s">
        <v>515</v>
      </c>
      <c r="AQ227" s="388" t="str">
        <f>$A:$A</f>
        <v>Nature de l'ajustement</v>
      </c>
      <c r="AR227" s="388" t="str">
        <f>$B:$B</f>
        <v>Pôle</v>
      </c>
      <c r="AS227" s="388" t="s">
        <v>515</v>
      </c>
      <c r="AT227" s="388" t="str">
        <f>$A:$A</f>
        <v>Nature de l'ajustement</v>
      </c>
      <c r="AU227" s="388" t="str">
        <f>$B:$B</f>
        <v>Pôle</v>
      </c>
      <c r="AV227" s="388" t="s">
        <v>515</v>
      </c>
      <c r="AW227" s="387"/>
      <c r="AX227" s="388" t="str">
        <f>$A:$A</f>
        <v>Nature de l'ajustement</v>
      </c>
      <c r="AY227" s="388" t="str">
        <f>$B:$B</f>
        <v>Pôle</v>
      </c>
      <c r="AZ227" s="388" t="s">
        <v>515</v>
      </c>
      <c r="BA227" s="388" t="str">
        <f>$A:$A</f>
        <v>Nature de l'ajustement</v>
      </c>
      <c r="BB227" s="388" t="str">
        <f>$B:$B</f>
        <v>Pôle</v>
      </c>
      <c r="BC227" s="388" t="s">
        <v>515</v>
      </c>
      <c r="BD227" s="388" t="str">
        <f>$A:$A</f>
        <v>Nature de l'ajustement</v>
      </c>
      <c r="BE227" s="388" t="str">
        <f>$B:$B</f>
        <v>Pôle</v>
      </c>
      <c r="BF227" s="388" t="s">
        <v>515</v>
      </c>
      <c r="BG227" s="388" t="str">
        <f>$A:$A</f>
        <v>Nature de l'ajustement</v>
      </c>
      <c r="BH227" s="388" t="str">
        <f>$B:$B</f>
        <v>Pôle</v>
      </c>
      <c r="BI227" s="388" t="s">
        <v>515</v>
      </c>
      <c r="BJ227" s="387"/>
      <c r="BK227" s="388" t="str">
        <f>$A:$A</f>
        <v>Nature de l'ajustement</v>
      </c>
      <c r="BL227" s="388" t="str">
        <f>$B:$B</f>
        <v>Pôle</v>
      </c>
      <c r="BM227" s="388" t="s">
        <v>515</v>
      </c>
      <c r="BN227" s="388" t="str">
        <f>$A:$A</f>
        <v>Nature de l'ajustement</v>
      </c>
      <c r="BO227" s="388" t="str">
        <f>$B:$B</f>
        <v>Pôle</v>
      </c>
      <c r="BP227" s="388" t="s">
        <v>515</v>
      </c>
      <c r="BQ227" s="388" t="str">
        <f>$A:$A</f>
        <v>Nature de l'ajustement</v>
      </c>
      <c r="BR227" s="388" t="str">
        <f>$B:$B</f>
        <v>Pôle</v>
      </c>
      <c r="BS227" s="388" t="s">
        <v>515</v>
      </c>
      <c r="BT227" s="388" t="str">
        <f>$A:$A</f>
        <v>Nature de l'ajustement</v>
      </c>
      <c r="BU227" s="388" t="str">
        <f>$B:$B</f>
        <v>Pôle</v>
      </c>
      <c r="BV227" s="388" t="s">
        <v>515</v>
      </c>
      <c r="BW227" s="387">
        <f t="shared" si="32"/>
        <v>0</v>
      </c>
    </row>
    <row r="228" spans="1:75" ht="13" hidden="1" outlineLevel="1">
      <c r="A228" s="394" t="s">
        <v>543</v>
      </c>
      <c r="B228" s="394" t="s">
        <v>514</v>
      </c>
      <c r="C228" s="383"/>
      <c r="D228" s="384"/>
      <c r="E228" s="385"/>
      <c r="F228" s="386"/>
      <c r="G228" s="386"/>
      <c r="H228" s="386"/>
      <c r="I228" s="386"/>
      <c r="J228" s="387"/>
      <c r="K228" s="390" t="str">
        <f>$A:$A</f>
        <v>Surtaxe IS</v>
      </c>
      <c r="L228" s="390" t="str">
        <f>$B:$B</f>
        <v>GEA</v>
      </c>
      <c r="M228" s="391" t="str">
        <f>"20"&amp;RIGHT($10:$10,2)&amp;"-T"&amp;MID($10:$10,2,1)</f>
        <v>2016-T1</v>
      </c>
      <c r="N228" s="390" t="str">
        <f>$A:$A</f>
        <v>Surtaxe IS</v>
      </c>
      <c r="O228" s="390" t="str">
        <f>$B:$B</f>
        <v>GEA</v>
      </c>
      <c r="P228" s="391" t="str">
        <f>"20"&amp;RIGHT($10:$10,2)&amp;"-T"&amp;MID($10:$10,2,1)</f>
        <v>2016-T2</v>
      </c>
      <c r="Q228" s="390" t="str">
        <f>$A:$A</f>
        <v>Surtaxe IS</v>
      </c>
      <c r="R228" s="390" t="str">
        <f>$B:$B</f>
        <v>GEA</v>
      </c>
      <c r="S228" s="391" t="str">
        <f>"20"&amp;RIGHT($10:$10,2)&amp;"-T"&amp;MID($10:$10,2,1)</f>
        <v>2016-T3</v>
      </c>
      <c r="T228" s="390" t="str">
        <f>$A:$A</f>
        <v>Surtaxe IS</v>
      </c>
      <c r="U228" s="390" t="str">
        <f>$B:$B</f>
        <v>GEA</v>
      </c>
      <c r="V228" s="391" t="str">
        <f>"20"&amp;RIGHT($10:$10,2)&amp;"-T"&amp;MID($10:$10,2,1)</f>
        <v>2016-T4</v>
      </c>
      <c r="W228" s="387"/>
      <c r="X228" s="390" t="str">
        <f>$A:$A</f>
        <v>Surtaxe IS</v>
      </c>
      <c r="Y228" s="390" t="str">
        <f>$B:$B</f>
        <v>GEA</v>
      </c>
      <c r="Z228" s="391" t="str">
        <f>"20"&amp;RIGHT($10:$10,2)&amp;"-T"&amp;MID($10:$10,2,1)</f>
        <v>2017-T1</v>
      </c>
      <c r="AA228" s="390" t="str">
        <f>$A:$A</f>
        <v>Surtaxe IS</v>
      </c>
      <c r="AB228" s="390" t="str">
        <f>$B:$B</f>
        <v>GEA</v>
      </c>
      <c r="AC228" s="391" t="str">
        <f>"20"&amp;RIGHT($10:$10,2)&amp;"-T"&amp;MID($10:$10,2,1)</f>
        <v>2017-T2</v>
      </c>
      <c r="AD228" s="390" t="str">
        <f>$A:$A</f>
        <v>Surtaxe IS</v>
      </c>
      <c r="AE228" s="390" t="str">
        <f>$B:$B</f>
        <v>GEA</v>
      </c>
      <c r="AF228" s="391" t="str">
        <f>"20"&amp;RIGHT($10:$10,2)&amp;"-T"&amp;MID($10:$10,2,1)</f>
        <v>2017-T3</v>
      </c>
      <c r="AG228" s="390" t="str">
        <f>$A:$A</f>
        <v>Surtaxe IS</v>
      </c>
      <c r="AH228" s="390" t="str">
        <f>$B:$B</f>
        <v>GEA</v>
      </c>
      <c r="AI228" s="391" t="str">
        <f>"20"&amp;RIGHT($10:$10,2)&amp;"-T"&amp;MID($10:$10,2,1)</f>
        <v>2017-T4</v>
      </c>
      <c r="AJ228" s="387"/>
      <c r="AK228" s="390" t="str">
        <f>$A:$A</f>
        <v>Surtaxe IS</v>
      </c>
      <c r="AL228" s="390" t="str">
        <f>$B:$B</f>
        <v>GEA</v>
      </c>
      <c r="AM228" s="391" t="str">
        <f>"20"&amp;RIGHT($10:$10,2)&amp;"-T"&amp;MID($10:$10,2,1)</f>
        <v>2018-T1</v>
      </c>
      <c r="AN228" s="390" t="str">
        <f>$A:$A</f>
        <v>Surtaxe IS</v>
      </c>
      <c r="AO228" s="390" t="str">
        <f>$B:$B</f>
        <v>GEA</v>
      </c>
      <c r="AP228" s="391" t="str">
        <f>"20"&amp;RIGHT($10:$10,2)&amp;"-T"&amp;MID($10:$10,2,1)</f>
        <v>2018-T2</v>
      </c>
      <c r="AQ228" s="390" t="str">
        <f>$A:$A</f>
        <v>Surtaxe IS</v>
      </c>
      <c r="AR228" s="390" t="str">
        <f>$B:$B</f>
        <v>GEA</v>
      </c>
      <c r="AS228" s="391" t="str">
        <f>"20"&amp;RIGHT($10:$10,2)&amp;"-T"&amp;MID($10:$10,2,1)</f>
        <v>2018-T3</v>
      </c>
      <c r="AT228" s="390" t="str">
        <f>$A:$A</f>
        <v>Surtaxe IS</v>
      </c>
      <c r="AU228" s="390" t="str">
        <f>$B:$B</f>
        <v>GEA</v>
      </c>
      <c r="AV228" s="391" t="str">
        <f>"20"&amp;RIGHT($10:$10,2)&amp;"-T"&amp;MID($10:$10,2,1)</f>
        <v>2018-T4</v>
      </c>
      <c r="AW228" s="387"/>
      <c r="AX228" s="390" t="str">
        <f>$A:$A</f>
        <v>Surtaxe IS</v>
      </c>
      <c r="AY228" s="390" t="str">
        <f>$B:$B</f>
        <v>GEA</v>
      </c>
      <c r="AZ228" s="391" t="str">
        <f>"20"&amp;RIGHT($10:$10,2)&amp;"-T"&amp;MID($10:$10,2,1)</f>
        <v>2019-T1</v>
      </c>
      <c r="BA228" s="390" t="str">
        <f>$A:$A</f>
        <v>Surtaxe IS</v>
      </c>
      <c r="BB228" s="390" t="str">
        <f>$B:$B</f>
        <v>GEA</v>
      </c>
      <c r="BC228" s="391" t="str">
        <f>"20"&amp;RIGHT($10:$10,2)&amp;"-T"&amp;MID($10:$10,2,1)</f>
        <v>2019-T2</v>
      </c>
      <c r="BD228" s="390" t="str">
        <f>$A:$A</f>
        <v>Surtaxe IS</v>
      </c>
      <c r="BE228" s="390" t="str">
        <f>$B:$B</f>
        <v>GEA</v>
      </c>
      <c r="BF228" s="391" t="str">
        <f>"20"&amp;RIGHT($10:$10,2)&amp;"-T"&amp;MID($10:$10,2,1)</f>
        <v>2019-T3</v>
      </c>
      <c r="BG228" s="390" t="str">
        <f>$A:$A</f>
        <v>Surtaxe IS</v>
      </c>
      <c r="BH228" s="390" t="str">
        <f>$B:$B</f>
        <v>GEA</v>
      </c>
      <c r="BI228" s="391" t="str">
        <f>"20"&amp;RIGHT($10:$10,2)&amp;"-T"&amp;MID($10:$10,2,1)</f>
        <v>2019-T4</v>
      </c>
      <c r="BJ228" s="387"/>
      <c r="BK228" s="390" t="str">
        <f>$A:$A</f>
        <v>Surtaxe IS</v>
      </c>
      <c r="BL228" s="390" t="str">
        <f>$B:$B</f>
        <v>GEA</v>
      </c>
      <c r="BM228" s="391" t="str">
        <f>"20"&amp;RIGHT($10:$10,2)&amp;"-T"&amp;MID($10:$10,2,1)</f>
        <v>2020-T1</v>
      </c>
      <c r="BN228" s="390" t="str">
        <f>$A:$A</f>
        <v>Surtaxe IS</v>
      </c>
      <c r="BO228" s="390" t="str">
        <f>$B:$B</f>
        <v>GEA</v>
      </c>
      <c r="BP228" s="391" t="str">
        <f>"20"&amp;RIGHT($10:$10,2)&amp;"-T"&amp;MID($10:$10,2,1)</f>
        <v>2020-T2</v>
      </c>
      <c r="BQ228" s="390" t="str">
        <f>$A:$A</f>
        <v>Surtaxe IS</v>
      </c>
      <c r="BR228" s="390" t="str">
        <f>$B:$B</f>
        <v>GEA</v>
      </c>
      <c r="BS228" s="391" t="str">
        <f>"20"&amp;RIGHT($10:$10,2)&amp;"-T"&amp;MID($10:$10,2,1)</f>
        <v>2020-T3</v>
      </c>
      <c r="BT228" s="390" t="str">
        <f>$A:$A</f>
        <v>Surtaxe IS</v>
      </c>
      <c r="BU228" s="390" t="str">
        <f>$B:$B</f>
        <v>GEA</v>
      </c>
      <c r="BV228" s="391" t="str">
        <f>"20"&amp;RIGHT($10:$10,2)&amp;"-T"&amp;MID($10:$10,2,1)</f>
        <v>2020-T4</v>
      </c>
      <c r="BW228" s="387">
        <f t="shared" si="32"/>
        <v>0</v>
      </c>
    </row>
    <row r="229" spans="1:75" ht="13" hidden="1">
      <c r="A229" s="403" t="s">
        <v>541</v>
      </c>
      <c r="B229" s="403"/>
      <c r="C229" s="383"/>
      <c r="D229" s="384" t="s">
        <v>500</v>
      </c>
      <c r="E229" s="385" t="s">
        <v>508</v>
      </c>
      <c r="F229" s="386"/>
      <c r="G229" s="386"/>
      <c r="H229" s="386"/>
      <c r="I229" s="386"/>
      <c r="J229" s="387">
        <f>SUM(F229:I229)</f>
        <v>0</v>
      </c>
      <c r="K229" s="405"/>
      <c r="L229" s="405"/>
      <c r="M229" s="405">
        <v>0</v>
      </c>
      <c r="N229" s="393"/>
      <c r="O229" s="393"/>
      <c r="P229" s="393">
        <v>0</v>
      </c>
      <c r="Q229" s="393"/>
      <c r="R229" s="393"/>
      <c r="S229" s="393">
        <v>0</v>
      </c>
      <c r="T229" s="393"/>
      <c r="U229" s="393"/>
      <c r="V229" s="393">
        <v>0</v>
      </c>
      <c r="W229" s="387">
        <f>SUM(K229:V229)</f>
        <v>0</v>
      </c>
      <c r="X229" s="393"/>
      <c r="Y229" s="393"/>
      <c r="Z229" s="393">
        <v>0</v>
      </c>
      <c r="AA229" s="393"/>
      <c r="AB229" s="393"/>
      <c r="AC229" s="393">
        <v>0</v>
      </c>
      <c r="AD229" s="393"/>
      <c r="AE229" s="393"/>
      <c r="AF229" s="393">
        <v>0</v>
      </c>
      <c r="AG229" s="393"/>
      <c r="AH229" s="393"/>
      <c r="AI229" s="393">
        <v>-103.70699999999999</v>
      </c>
      <c r="AJ229" s="387">
        <f>SUM(X229:AI229)</f>
        <v>-103.70699999999999</v>
      </c>
      <c r="AK229" s="393"/>
      <c r="AL229" s="393"/>
      <c r="AM229" s="393">
        <v>0</v>
      </c>
      <c r="AN229" s="393"/>
      <c r="AO229" s="393"/>
      <c r="AP229" s="393">
        <v>0</v>
      </c>
      <c r="AQ229" s="393"/>
      <c r="AR229" s="393"/>
      <c r="AS229" s="393">
        <v>0</v>
      </c>
      <c r="AT229" s="393"/>
      <c r="AU229" s="393"/>
      <c r="AV229" s="393">
        <v>0</v>
      </c>
      <c r="AW229" s="387">
        <f>SUM(AK229:AV229)</f>
        <v>0</v>
      </c>
      <c r="AX229" s="393"/>
      <c r="AY229" s="393"/>
      <c r="AZ229" s="393">
        <v>0</v>
      </c>
      <c r="BA229" s="393"/>
      <c r="BB229" s="393"/>
      <c r="BC229" s="393">
        <v>0</v>
      </c>
      <c r="BD229" s="393"/>
      <c r="BE229" s="393"/>
      <c r="BF229" s="393">
        <v>0</v>
      </c>
      <c r="BG229" s="393"/>
      <c r="BH229" s="393"/>
      <c r="BI229" s="393">
        <v>0</v>
      </c>
      <c r="BJ229" s="387">
        <f>SUM(AX229:BI229)</f>
        <v>0</v>
      </c>
      <c r="BK229" s="393"/>
      <c r="BL229" s="393"/>
      <c r="BM229" s="393">
        <v>0</v>
      </c>
      <c r="BN229" s="393"/>
      <c r="BO229" s="393"/>
      <c r="BP229" s="393">
        <v>0</v>
      </c>
      <c r="BQ229" s="393"/>
      <c r="BR229" s="393"/>
      <c r="BS229" s="393">
        <v>0</v>
      </c>
      <c r="BT229" s="393"/>
      <c r="BU229" s="393"/>
      <c r="BV229" s="393">
        <v>0</v>
      </c>
      <c r="BW229" s="387">
        <f t="shared" si="32"/>
        <v>0</v>
      </c>
    </row>
    <row r="230" spans="1:75" ht="13" hidden="1" outlineLevel="1">
      <c r="A230" s="402" t="s">
        <v>465</v>
      </c>
      <c r="B230" s="382" t="s">
        <v>466</v>
      </c>
      <c r="C230" s="383"/>
      <c r="D230" s="384"/>
      <c r="E230" s="385"/>
      <c r="F230" s="386"/>
      <c r="G230" s="386"/>
      <c r="H230" s="386"/>
      <c r="I230" s="386"/>
      <c r="J230" s="387"/>
      <c r="K230" s="388" t="str">
        <f>$A:$A</f>
        <v>Nature de l'ajustement</v>
      </c>
      <c r="L230" s="388" t="str">
        <f>$B:$B</f>
        <v>Pôle</v>
      </c>
      <c r="M230" s="388" t="s">
        <v>515</v>
      </c>
      <c r="N230" s="388" t="str">
        <f>$A:$A</f>
        <v>Nature de l'ajustement</v>
      </c>
      <c r="O230" s="388" t="str">
        <f>$B:$B</f>
        <v>Pôle</v>
      </c>
      <c r="P230" s="388" t="s">
        <v>515</v>
      </c>
      <c r="Q230" s="388" t="str">
        <f>$A:$A</f>
        <v>Nature de l'ajustement</v>
      </c>
      <c r="R230" s="388" t="str">
        <f>$B:$B</f>
        <v>Pôle</v>
      </c>
      <c r="S230" s="388" t="s">
        <v>515</v>
      </c>
      <c r="T230" s="388" t="str">
        <f>$A:$A</f>
        <v>Nature de l'ajustement</v>
      </c>
      <c r="U230" s="388" t="str">
        <f>$B:$B</f>
        <v>Pôle</v>
      </c>
      <c r="V230" s="388" t="s">
        <v>515</v>
      </c>
      <c r="W230" s="387"/>
      <c r="X230" s="388" t="str">
        <f>$A:$A</f>
        <v>Nature de l'ajustement</v>
      </c>
      <c r="Y230" s="388" t="str">
        <f>$B:$B</f>
        <v>Pôle</v>
      </c>
      <c r="Z230" s="388" t="s">
        <v>515</v>
      </c>
      <c r="AA230" s="388" t="str">
        <f>$A:$A</f>
        <v>Nature de l'ajustement</v>
      </c>
      <c r="AB230" s="388" t="str">
        <f>$B:$B</f>
        <v>Pôle</v>
      </c>
      <c r="AC230" s="388" t="s">
        <v>515</v>
      </c>
      <c r="AD230" s="388" t="str">
        <f>$A:$A</f>
        <v>Nature de l'ajustement</v>
      </c>
      <c r="AE230" s="388" t="str">
        <f>$B:$B</f>
        <v>Pôle</v>
      </c>
      <c r="AF230" s="388" t="s">
        <v>515</v>
      </c>
      <c r="AG230" s="388" t="str">
        <f>$A:$A</f>
        <v>Nature de l'ajustement</v>
      </c>
      <c r="AH230" s="388" t="str">
        <f>$B:$B</f>
        <v>Pôle</v>
      </c>
      <c r="AI230" s="388" t="s">
        <v>515</v>
      </c>
      <c r="AJ230" s="387"/>
      <c r="AK230" s="388" t="str">
        <f>$A:$A</f>
        <v>Nature de l'ajustement</v>
      </c>
      <c r="AL230" s="388" t="str">
        <f>$B:$B</f>
        <v>Pôle</v>
      </c>
      <c r="AM230" s="388" t="s">
        <v>515</v>
      </c>
      <c r="AN230" s="388" t="str">
        <f>$A:$A</f>
        <v>Nature de l'ajustement</v>
      </c>
      <c r="AO230" s="388" t="str">
        <f>$B:$B</f>
        <v>Pôle</v>
      </c>
      <c r="AP230" s="388" t="s">
        <v>515</v>
      </c>
      <c r="AQ230" s="388" t="str">
        <f>$A:$A</f>
        <v>Nature de l'ajustement</v>
      </c>
      <c r="AR230" s="388" t="str">
        <f>$B:$B</f>
        <v>Pôle</v>
      </c>
      <c r="AS230" s="388" t="s">
        <v>515</v>
      </c>
      <c r="AT230" s="388" t="str">
        <f>$A:$A</f>
        <v>Nature de l'ajustement</v>
      </c>
      <c r="AU230" s="388" t="str">
        <f>$B:$B</f>
        <v>Pôle</v>
      </c>
      <c r="AV230" s="388" t="s">
        <v>515</v>
      </c>
      <c r="AW230" s="387"/>
      <c r="AX230" s="388" t="str">
        <f>$A:$A</f>
        <v>Nature de l'ajustement</v>
      </c>
      <c r="AY230" s="388" t="str">
        <f>$B:$B</f>
        <v>Pôle</v>
      </c>
      <c r="AZ230" s="388" t="s">
        <v>515</v>
      </c>
      <c r="BA230" s="388" t="str">
        <f>$A:$A</f>
        <v>Nature de l'ajustement</v>
      </c>
      <c r="BB230" s="388" t="str">
        <f>$B:$B</f>
        <v>Pôle</v>
      </c>
      <c r="BC230" s="388" t="s">
        <v>515</v>
      </c>
      <c r="BD230" s="388" t="str">
        <f>$A:$A</f>
        <v>Nature de l'ajustement</v>
      </c>
      <c r="BE230" s="388" t="str">
        <f>$B:$B</f>
        <v>Pôle</v>
      </c>
      <c r="BF230" s="388" t="s">
        <v>515</v>
      </c>
      <c r="BG230" s="388" t="str">
        <f>$A:$A</f>
        <v>Nature de l'ajustement</v>
      </c>
      <c r="BH230" s="388" t="str">
        <f>$B:$B</f>
        <v>Pôle</v>
      </c>
      <c r="BI230" s="388" t="s">
        <v>515</v>
      </c>
      <c r="BJ230" s="387"/>
      <c r="BK230" s="388" t="str">
        <f>$A:$A</f>
        <v>Nature de l'ajustement</v>
      </c>
      <c r="BL230" s="388" t="str">
        <f>$B:$B</f>
        <v>Pôle</v>
      </c>
      <c r="BM230" s="388" t="s">
        <v>515</v>
      </c>
      <c r="BN230" s="388" t="str">
        <f>$A:$A</f>
        <v>Nature de l'ajustement</v>
      </c>
      <c r="BO230" s="388" t="str">
        <f>$B:$B</f>
        <v>Pôle</v>
      </c>
      <c r="BP230" s="388" t="s">
        <v>515</v>
      </c>
      <c r="BQ230" s="388" t="str">
        <f>$A:$A</f>
        <v>Nature de l'ajustement</v>
      </c>
      <c r="BR230" s="388" t="str">
        <f>$B:$B</f>
        <v>Pôle</v>
      </c>
      <c r="BS230" s="388" t="s">
        <v>515</v>
      </c>
      <c r="BT230" s="388" t="str">
        <f>$A:$A</f>
        <v>Nature de l'ajustement</v>
      </c>
      <c r="BU230" s="388" t="str">
        <f>$B:$B</f>
        <v>Pôle</v>
      </c>
      <c r="BV230" s="388" t="s">
        <v>515</v>
      </c>
      <c r="BW230" s="387">
        <f t="shared" si="32"/>
        <v>0</v>
      </c>
    </row>
    <row r="231" spans="1:75" ht="13" hidden="1" outlineLevel="1">
      <c r="A231" s="394" t="s">
        <v>543</v>
      </c>
      <c r="B231" s="394" t="s">
        <v>512</v>
      </c>
      <c r="C231" s="383"/>
      <c r="D231" s="384"/>
      <c r="E231" s="385"/>
      <c r="F231" s="386"/>
      <c r="G231" s="386"/>
      <c r="H231" s="386"/>
      <c r="I231" s="386"/>
      <c r="J231" s="387"/>
      <c r="K231" s="390" t="str">
        <f>$A:$A</f>
        <v>Surtaxe IS</v>
      </c>
      <c r="L231" s="390" t="str">
        <f>$B:$B</f>
        <v>BPF</v>
      </c>
      <c r="M231" s="391" t="str">
        <f>"20"&amp;RIGHT($10:$10,2)&amp;"-T"&amp;MID($10:$10,2,1)</f>
        <v>2016-T1</v>
      </c>
      <c r="N231" s="390" t="str">
        <f>$A:$A</f>
        <v>Surtaxe IS</v>
      </c>
      <c r="O231" s="390" t="str">
        <f>$B:$B</f>
        <v>BPF</v>
      </c>
      <c r="P231" s="391" t="str">
        <f>"20"&amp;RIGHT($10:$10,2)&amp;"-T"&amp;MID($10:$10,2,1)</f>
        <v>2016-T2</v>
      </c>
      <c r="Q231" s="390" t="str">
        <f>$A:$A</f>
        <v>Surtaxe IS</v>
      </c>
      <c r="R231" s="390" t="str">
        <f>$B:$B</f>
        <v>BPF</v>
      </c>
      <c r="S231" s="391" t="str">
        <f>"20"&amp;RIGHT($10:$10,2)&amp;"-T"&amp;MID($10:$10,2,1)</f>
        <v>2016-T3</v>
      </c>
      <c r="T231" s="390" t="str">
        <f>$A:$A</f>
        <v>Surtaxe IS</v>
      </c>
      <c r="U231" s="390" t="str">
        <f>$B:$B</f>
        <v>BPF</v>
      </c>
      <c r="V231" s="391" t="str">
        <f>"20"&amp;RIGHT($10:$10,2)&amp;"-T"&amp;MID($10:$10,2,1)</f>
        <v>2016-T4</v>
      </c>
      <c r="W231" s="387"/>
      <c r="X231" s="390" t="str">
        <f>$A:$A</f>
        <v>Surtaxe IS</v>
      </c>
      <c r="Y231" s="390" t="str">
        <f>$B:$B</f>
        <v>BPF</v>
      </c>
      <c r="Z231" s="391" t="str">
        <f>"20"&amp;RIGHT($10:$10,2)&amp;"-T"&amp;MID($10:$10,2,1)</f>
        <v>2017-T1</v>
      </c>
      <c r="AA231" s="390" t="str">
        <f>$A:$A</f>
        <v>Surtaxe IS</v>
      </c>
      <c r="AB231" s="390" t="str">
        <f>$B:$B</f>
        <v>BPF</v>
      </c>
      <c r="AC231" s="391" t="str">
        <f>"20"&amp;RIGHT($10:$10,2)&amp;"-T"&amp;MID($10:$10,2,1)</f>
        <v>2017-T2</v>
      </c>
      <c r="AD231" s="390" t="str">
        <f>$A:$A</f>
        <v>Surtaxe IS</v>
      </c>
      <c r="AE231" s="390" t="str">
        <f>$B:$B</f>
        <v>BPF</v>
      </c>
      <c r="AF231" s="391" t="str">
        <f>"20"&amp;RIGHT($10:$10,2)&amp;"-T"&amp;MID($10:$10,2,1)</f>
        <v>2017-T3</v>
      </c>
      <c r="AG231" s="390" t="str">
        <f>$A:$A</f>
        <v>Surtaxe IS</v>
      </c>
      <c r="AH231" s="390" t="str">
        <f>$B:$B</f>
        <v>BPF</v>
      </c>
      <c r="AI231" s="391" t="str">
        <f>"20"&amp;RIGHT($10:$10,2)&amp;"-T"&amp;MID($10:$10,2,1)</f>
        <v>2017-T4</v>
      </c>
      <c r="AJ231" s="387"/>
      <c r="AK231" s="390" t="str">
        <f>$A:$A</f>
        <v>Surtaxe IS</v>
      </c>
      <c r="AL231" s="390" t="str">
        <f>$B:$B</f>
        <v>BPF</v>
      </c>
      <c r="AM231" s="391" t="str">
        <f>"20"&amp;RIGHT($10:$10,2)&amp;"-T"&amp;MID($10:$10,2,1)</f>
        <v>2018-T1</v>
      </c>
      <c r="AN231" s="390" t="str">
        <f>$A:$A</f>
        <v>Surtaxe IS</v>
      </c>
      <c r="AO231" s="390" t="str">
        <f>$B:$B</f>
        <v>BPF</v>
      </c>
      <c r="AP231" s="391" t="str">
        <f>"20"&amp;RIGHT($10:$10,2)&amp;"-T"&amp;MID($10:$10,2,1)</f>
        <v>2018-T2</v>
      </c>
      <c r="AQ231" s="390" t="str">
        <f>$A:$A</f>
        <v>Surtaxe IS</v>
      </c>
      <c r="AR231" s="390" t="str">
        <f>$B:$B</f>
        <v>BPF</v>
      </c>
      <c r="AS231" s="391" t="str">
        <f>"20"&amp;RIGHT($10:$10,2)&amp;"-T"&amp;MID($10:$10,2,1)</f>
        <v>2018-T3</v>
      </c>
      <c r="AT231" s="390" t="str">
        <f>$A:$A</f>
        <v>Surtaxe IS</v>
      </c>
      <c r="AU231" s="390" t="str">
        <f>$B:$B</f>
        <v>BPF</v>
      </c>
      <c r="AV231" s="391" t="str">
        <f>"20"&amp;RIGHT($10:$10,2)&amp;"-T"&amp;MID($10:$10,2,1)</f>
        <v>2018-T4</v>
      </c>
      <c r="AW231" s="387"/>
      <c r="AX231" s="390" t="str">
        <f>$A:$A</f>
        <v>Surtaxe IS</v>
      </c>
      <c r="AY231" s="390" t="str">
        <f>$B:$B</f>
        <v>BPF</v>
      </c>
      <c r="AZ231" s="391" t="str">
        <f>"20"&amp;RIGHT($10:$10,2)&amp;"-T"&amp;MID($10:$10,2,1)</f>
        <v>2019-T1</v>
      </c>
      <c r="BA231" s="390" t="str">
        <f>$A:$A</f>
        <v>Surtaxe IS</v>
      </c>
      <c r="BB231" s="390" t="str">
        <f>$B:$B</f>
        <v>BPF</v>
      </c>
      <c r="BC231" s="391" t="str">
        <f>"20"&amp;RIGHT($10:$10,2)&amp;"-T"&amp;MID($10:$10,2,1)</f>
        <v>2019-T2</v>
      </c>
      <c r="BD231" s="390" t="str">
        <f>$A:$A</f>
        <v>Surtaxe IS</v>
      </c>
      <c r="BE231" s="390" t="str">
        <f>$B:$B</f>
        <v>BPF</v>
      </c>
      <c r="BF231" s="391" t="str">
        <f>"20"&amp;RIGHT($10:$10,2)&amp;"-T"&amp;MID($10:$10,2,1)</f>
        <v>2019-T3</v>
      </c>
      <c r="BG231" s="390" t="str">
        <f>$A:$A</f>
        <v>Surtaxe IS</v>
      </c>
      <c r="BH231" s="390" t="str">
        <f>$B:$B</f>
        <v>BPF</v>
      </c>
      <c r="BI231" s="391" t="str">
        <f>"20"&amp;RIGHT($10:$10,2)&amp;"-T"&amp;MID($10:$10,2,1)</f>
        <v>2019-T4</v>
      </c>
      <c r="BJ231" s="387"/>
      <c r="BK231" s="390" t="str">
        <f>$A:$A</f>
        <v>Surtaxe IS</v>
      </c>
      <c r="BL231" s="390" t="str">
        <f>$B:$B</f>
        <v>BPF</v>
      </c>
      <c r="BM231" s="391" t="str">
        <f>"20"&amp;RIGHT($10:$10,2)&amp;"-T"&amp;MID($10:$10,2,1)</f>
        <v>2020-T1</v>
      </c>
      <c r="BN231" s="390" t="str">
        <f>$A:$A</f>
        <v>Surtaxe IS</v>
      </c>
      <c r="BO231" s="390" t="str">
        <f>$B:$B</f>
        <v>BPF</v>
      </c>
      <c r="BP231" s="391" t="str">
        <f>"20"&amp;RIGHT($10:$10,2)&amp;"-T"&amp;MID($10:$10,2,1)</f>
        <v>2020-T2</v>
      </c>
      <c r="BQ231" s="390" t="str">
        <f>$A:$A</f>
        <v>Surtaxe IS</v>
      </c>
      <c r="BR231" s="390" t="str">
        <f>$B:$B</f>
        <v>BPF</v>
      </c>
      <c r="BS231" s="391" t="str">
        <f>"20"&amp;RIGHT($10:$10,2)&amp;"-T"&amp;MID($10:$10,2,1)</f>
        <v>2020-T3</v>
      </c>
      <c r="BT231" s="390" t="str">
        <f>$A:$A</f>
        <v>Surtaxe IS</v>
      </c>
      <c r="BU231" s="390" t="str">
        <f>$B:$B</f>
        <v>BPF</v>
      </c>
      <c r="BV231" s="391" t="str">
        <f>"20"&amp;RIGHT($10:$10,2)&amp;"-T"&amp;MID($10:$10,2,1)</f>
        <v>2020-T4</v>
      </c>
      <c r="BW231" s="387">
        <f t="shared" si="32"/>
        <v>0</v>
      </c>
    </row>
    <row r="232" spans="1:75" ht="13" hidden="1">
      <c r="A232" s="403" t="s">
        <v>541</v>
      </c>
      <c r="B232" s="403"/>
      <c r="C232" s="383"/>
      <c r="D232" s="384" t="s">
        <v>500</v>
      </c>
      <c r="E232" s="385" t="s">
        <v>509</v>
      </c>
      <c r="F232" s="386"/>
      <c r="G232" s="386"/>
      <c r="H232" s="386"/>
      <c r="I232" s="386"/>
      <c r="J232" s="387">
        <f>SUM(F232:I232)</f>
        <v>0</v>
      </c>
      <c r="K232" s="405"/>
      <c r="L232" s="405"/>
      <c r="M232" s="405">
        <v>0</v>
      </c>
      <c r="N232" s="393"/>
      <c r="O232" s="393"/>
      <c r="P232" s="393">
        <v>0</v>
      </c>
      <c r="Q232" s="393"/>
      <c r="R232" s="393"/>
      <c r="S232" s="393">
        <v>0</v>
      </c>
      <c r="T232" s="393"/>
      <c r="U232" s="393"/>
      <c r="V232" s="393">
        <v>0</v>
      </c>
      <c r="W232" s="387">
        <f>SUM(K232:V232)</f>
        <v>0</v>
      </c>
      <c r="X232" s="393"/>
      <c r="Y232" s="393"/>
      <c r="Z232" s="393">
        <v>0</v>
      </c>
      <c r="AA232" s="393"/>
      <c r="AB232" s="393"/>
      <c r="AC232" s="393">
        <v>0</v>
      </c>
      <c r="AD232" s="393"/>
      <c r="AE232" s="393"/>
      <c r="AF232" s="393">
        <v>0</v>
      </c>
      <c r="AG232" s="393"/>
      <c r="AH232" s="393"/>
      <c r="AI232" s="393">
        <v>-51.6</v>
      </c>
      <c r="AJ232" s="387">
        <f>SUM(X232:AI232)</f>
        <v>-51.6</v>
      </c>
      <c r="AK232" s="393"/>
      <c r="AL232" s="393"/>
      <c r="AM232" s="393">
        <v>0</v>
      </c>
      <c r="AN232" s="393"/>
      <c r="AO232" s="393"/>
      <c r="AP232" s="393">
        <v>0</v>
      </c>
      <c r="AQ232" s="393"/>
      <c r="AR232" s="393"/>
      <c r="AS232" s="393">
        <v>0</v>
      </c>
      <c r="AT232" s="393"/>
      <c r="AU232" s="393"/>
      <c r="AV232" s="393">
        <v>0</v>
      </c>
      <c r="AW232" s="387">
        <f>SUM(AK232:AV232)</f>
        <v>0</v>
      </c>
      <c r="AX232" s="393"/>
      <c r="AY232" s="393"/>
      <c r="AZ232" s="393">
        <v>0</v>
      </c>
      <c r="BA232" s="393"/>
      <c r="BB232" s="393"/>
      <c r="BC232" s="393">
        <v>0</v>
      </c>
      <c r="BD232" s="393"/>
      <c r="BE232" s="393"/>
      <c r="BF232" s="393">
        <v>0</v>
      </c>
      <c r="BG232" s="393"/>
      <c r="BH232" s="393"/>
      <c r="BI232" s="393">
        <v>0</v>
      </c>
      <c r="BJ232" s="387">
        <f>SUM(AX232:BI232)</f>
        <v>0</v>
      </c>
      <c r="BK232" s="393"/>
      <c r="BL232" s="393"/>
      <c r="BM232" s="393">
        <v>0</v>
      </c>
      <c r="BN232" s="393"/>
      <c r="BO232" s="393"/>
      <c r="BP232" s="393">
        <v>0</v>
      </c>
      <c r="BQ232" s="393"/>
      <c r="BR232" s="393"/>
      <c r="BS232" s="393">
        <v>0</v>
      </c>
      <c r="BT232" s="393"/>
      <c r="BU232" s="393"/>
      <c r="BV232" s="393">
        <v>0</v>
      </c>
      <c r="BW232" s="387">
        <f t="shared" si="32"/>
        <v>0</v>
      </c>
    </row>
    <row r="233" spans="1:75" ht="13" hidden="1" outlineLevel="1">
      <c r="A233" s="402" t="s">
        <v>465</v>
      </c>
      <c r="B233" s="382" t="s">
        <v>466</v>
      </c>
      <c r="C233" s="383"/>
      <c r="D233" s="384"/>
      <c r="E233" s="385"/>
      <c r="F233" s="386"/>
      <c r="G233" s="386"/>
      <c r="H233" s="386"/>
      <c r="I233" s="386"/>
      <c r="J233" s="387"/>
      <c r="K233" s="388" t="str">
        <f>$A:$A</f>
        <v>Nature de l'ajustement</v>
      </c>
      <c r="L233" s="388" t="str">
        <f>$B:$B</f>
        <v>Pôle</v>
      </c>
      <c r="M233" s="388" t="s">
        <v>515</v>
      </c>
      <c r="N233" s="388" t="str">
        <f>$A:$A</f>
        <v>Nature de l'ajustement</v>
      </c>
      <c r="O233" s="388" t="str">
        <f>$B:$B</f>
        <v>Pôle</v>
      </c>
      <c r="P233" s="388" t="s">
        <v>515</v>
      </c>
      <c r="Q233" s="388" t="str">
        <f>$A:$A</f>
        <v>Nature de l'ajustement</v>
      </c>
      <c r="R233" s="388" t="str">
        <f>$B:$B</f>
        <v>Pôle</v>
      </c>
      <c r="S233" s="388" t="s">
        <v>515</v>
      </c>
      <c r="T233" s="388" t="str">
        <f>$A:$A</f>
        <v>Nature de l'ajustement</v>
      </c>
      <c r="U233" s="388" t="str">
        <f>$B:$B</f>
        <v>Pôle</v>
      </c>
      <c r="V233" s="388" t="s">
        <v>515</v>
      </c>
      <c r="W233" s="387"/>
      <c r="X233" s="388" t="str">
        <f>$A:$A</f>
        <v>Nature de l'ajustement</v>
      </c>
      <c r="Y233" s="388" t="str">
        <f>$B:$B</f>
        <v>Pôle</v>
      </c>
      <c r="Z233" s="388" t="s">
        <v>515</v>
      </c>
      <c r="AA233" s="388" t="str">
        <f>$A:$A</f>
        <v>Nature de l'ajustement</v>
      </c>
      <c r="AB233" s="388" t="str">
        <f>$B:$B</f>
        <v>Pôle</v>
      </c>
      <c r="AC233" s="388" t="s">
        <v>515</v>
      </c>
      <c r="AD233" s="388" t="str">
        <f>$A:$A</f>
        <v>Nature de l'ajustement</v>
      </c>
      <c r="AE233" s="388" t="str">
        <f>$B:$B</f>
        <v>Pôle</v>
      </c>
      <c r="AF233" s="388" t="s">
        <v>515</v>
      </c>
      <c r="AG233" s="388" t="str">
        <f>$A:$A</f>
        <v>Nature de l'ajustement</v>
      </c>
      <c r="AH233" s="388" t="str">
        <f>$B:$B</f>
        <v>Pôle</v>
      </c>
      <c r="AI233" s="388" t="s">
        <v>515</v>
      </c>
      <c r="AJ233" s="387"/>
      <c r="AK233" s="388" t="str">
        <f>$A:$A</f>
        <v>Nature de l'ajustement</v>
      </c>
      <c r="AL233" s="388" t="str">
        <f>$B:$B</f>
        <v>Pôle</v>
      </c>
      <c r="AM233" s="388" t="s">
        <v>515</v>
      </c>
      <c r="AN233" s="388" t="str">
        <f>$A:$A</f>
        <v>Nature de l'ajustement</v>
      </c>
      <c r="AO233" s="388" t="str">
        <f>$B:$B</f>
        <v>Pôle</v>
      </c>
      <c r="AP233" s="388" t="s">
        <v>515</v>
      </c>
      <c r="AQ233" s="388" t="str">
        <f>$A:$A</f>
        <v>Nature de l'ajustement</v>
      </c>
      <c r="AR233" s="388" t="str">
        <f>$B:$B</f>
        <v>Pôle</v>
      </c>
      <c r="AS233" s="388" t="s">
        <v>515</v>
      </c>
      <c r="AT233" s="388" t="str">
        <f>$A:$A</f>
        <v>Nature de l'ajustement</v>
      </c>
      <c r="AU233" s="388" t="str">
        <f>$B:$B</f>
        <v>Pôle</v>
      </c>
      <c r="AV233" s="388" t="s">
        <v>515</v>
      </c>
      <c r="AW233" s="387"/>
      <c r="AX233" s="388" t="str">
        <f>$A:$A</f>
        <v>Nature de l'ajustement</v>
      </c>
      <c r="AY233" s="388" t="str">
        <f>$B:$B</f>
        <v>Pôle</v>
      </c>
      <c r="AZ233" s="388" t="s">
        <v>515</v>
      </c>
      <c r="BA233" s="388" t="str">
        <f>$A:$A</f>
        <v>Nature de l'ajustement</v>
      </c>
      <c r="BB233" s="388" t="str">
        <f>$B:$B</f>
        <v>Pôle</v>
      </c>
      <c r="BC233" s="388" t="s">
        <v>515</v>
      </c>
      <c r="BD233" s="388" t="str">
        <f>$A:$A</f>
        <v>Nature de l'ajustement</v>
      </c>
      <c r="BE233" s="388" t="str">
        <f>$B:$B</f>
        <v>Pôle</v>
      </c>
      <c r="BF233" s="388" t="s">
        <v>515</v>
      </c>
      <c r="BG233" s="388" t="str">
        <f>$A:$A</f>
        <v>Nature de l'ajustement</v>
      </c>
      <c r="BH233" s="388" t="str">
        <f>$B:$B</f>
        <v>Pôle</v>
      </c>
      <c r="BI233" s="388" t="s">
        <v>515</v>
      </c>
      <c r="BJ233" s="387"/>
      <c r="BK233" s="388" t="str">
        <f>$A:$A</f>
        <v>Nature de l'ajustement</v>
      </c>
      <c r="BL233" s="388" t="str">
        <f>$B:$B</f>
        <v>Pôle</v>
      </c>
      <c r="BM233" s="388" t="s">
        <v>515</v>
      </c>
      <c r="BN233" s="388" t="str">
        <f>$A:$A</f>
        <v>Nature de l'ajustement</v>
      </c>
      <c r="BO233" s="388" t="str">
        <f>$B:$B</f>
        <v>Pôle</v>
      </c>
      <c r="BP233" s="388" t="s">
        <v>515</v>
      </c>
      <c r="BQ233" s="388" t="str">
        <f>$A:$A</f>
        <v>Nature de l'ajustement</v>
      </c>
      <c r="BR233" s="388" t="str">
        <f>$B:$B</f>
        <v>Pôle</v>
      </c>
      <c r="BS233" s="388" t="s">
        <v>515</v>
      </c>
      <c r="BT233" s="388" t="str">
        <f>$A:$A</f>
        <v>Nature de l'ajustement</v>
      </c>
      <c r="BU233" s="388" t="str">
        <f>$B:$B</f>
        <v>Pôle</v>
      </c>
      <c r="BV233" s="388" t="s">
        <v>515</v>
      </c>
      <c r="BW233" s="387">
        <f t="shared" si="32"/>
        <v>0</v>
      </c>
    </row>
    <row r="234" spans="1:75" ht="13" hidden="1" outlineLevel="1">
      <c r="A234" s="394" t="s">
        <v>543</v>
      </c>
      <c r="B234" s="394" t="s">
        <v>510</v>
      </c>
      <c r="C234" s="383"/>
      <c r="D234" s="384"/>
      <c r="E234" s="385"/>
      <c r="F234" s="386"/>
      <c r="G234" s="386"/>
      <c r="H234" s="386"/>
      <c r="I234" s="386"/>
      <c r="J234" s="387"/>
      <c r="K234" s="390" t="str">
        <f>$A:$A</f>
        <v>Surtaxe IS</v>
      </c>
      <c r="L234" s="390" t="str">
        <f>$B:$B</f>
        <v>SFS</v>
      </c>
      <c r="M234" s="391" t="str">
        <f>"20"&amp;RIGHT($10:$10,2)&amp;"-T"&amp;MID($10:$10,2,1)</f>
        <v>2016-T1</v>
      </c>
      <c r="N234" s="390" t="str">
        <f>$A:$A</f>
        <v>Surtaxe IS</v>
      </c>
      <c r="O234" s="390" t="str">
        <f>$B:$B</f>
        <v>SFS</v>
      </c>
      <c r="P234" s="391" t="str">
        <f>"20"&amp;RIGHT($10:$10,2)&amp;"-T"&amp;MID($10:$10,2,1)</f>
        <v>2016-T2</v>
      </c>
      <c r="Q234" s="390" t="str">
        <f>$A:$A</f>
        <v>Surtaxe IS</v>
      </c>
      <c r="R234" s="390" t="str">
        <f>$B:$B</f>
        <v>SFS</v>
      </c>
      <c r="S234" s="391" t="str">
        <f>"20"&amp;RIGHT($10:$10,2)&amp;"-T"&amp;MID($10:$10,2,1)</f>
        <v>2016-T3</v>
      </c>
      <c r="T234" s="390" t="str">
        <f>$A:$A</f>
        <v>Surtaxe IS</v>
      </c>
      <c r="U234" s="390" t="str">
        <f>$B:$B</f>
        <v>SFS</v>
      </c>
      <c r="V234" s="391" t="str">
        <f>"20"&amp;RIGHT($10:$10,2)&amp;"-T"&amp;MID($10:$10,2,1)</f>
        <v>2016-T4</v>
      </c>
      <c r="W234" s="387"/>
      <c r="X234" s="390" t="str">
        <f>$A:$A</f>
        <v>Surtaxe IS</v>
      </c>
      <c r="Y234" s="390" t="str">
        <f>$B:$B</f>
        <v>SFS</v>
      </c>
      <c r="Z234" s="391" t="str">
        <f>"20"&amp;RIGHT($10:$10,2)&amp;"-T"&amp;MID($10:$10,2,1)</f>
        <v>2017-T1</v>
      </c>
      <c r="AA234" s="390" t="str">
        <f>$A:$A</f>
        <v>Surtaxe IS</v>
      </c>
      <c r="AB234" s="390" t="str">
        <f>$B:$B</f>
        <v>SFS</v>
      </c>
      <c r="AC234" s="391" t="str">
        <f>"20"&amp;RIGHT($10:$10,2)&amp;"-T"&amp;MID($10:$10,2,1)</f>
        <v>2017-T2</v>
      </c>
      <c r="AD234" s="390" t="str">
        <f>$A:$A</f>
        <v>Surtaxe IS</v>
      </c>
      <c r="AE234" s="390" t="str">
        <f>$B:$B</f>
        <v>SFS</v>
      </c>
      <c r="AF234" s="391" t="str">
        <f>"20"&amp;RIGHT($10:$10,2)&amp;"-T"&amp;MID($10:$10,2,1)</f>
        <v>2017-T3</v>
      </c>
      <c r="AG234" s="390" t="str">
        <f>$A:$A</f>
        <v>Surtaxe IS</v>
      </c>
      <c r="AH234" s="390" t="str">
        <f>$B:$B</f>
        <v>SFS</v>
      </c>
      <c r="AI234" s="391" t="str">
        <f>"20"&amp;RIGHT($10:$10,2)&amp;"-T"&amp;MID($10:$10,2,1)</f>
        <v>2017-T4</v>
      </c>
      <c r="AJ234" s="387"/>
      <c r="AK234" s="390" t="str">
        <f>$A:$A</f>
        <v>Surtaxe IS</v>
      </c>
      <c r="AL234" s="390" t="str">
        <f>$B:$B</f>
        <v>SFS</v>
      </c>
      <c r="AM234" s="391" t="str">
        <f>"20"&amp;RIGHT($10:$10,2)&amp;"-T"&amp;MID($10:$10,2,1)</f>
        <v>2018-T1</v>
      </c>
      <c r="AN234" s="390" t="str">
        <f>$A:$A</f>
        <v>Surtaxe IS</v>
      </c>
      <c r="AO234" s="390" t="str">
        <f>$B:$B</f>
        <v>SFS</v>
      </c>
      <c r="AP234" s="391" t="str">
        <f>"20"&amp;RIGHT($10:$10,2)&amp;"-T"&amp;MID($10:$10,2,1)</f>
        <v>2018-T2</v>
      </c>
      <c r="AQ234" s="390" t="str">
        <f>$A:$A</f>
        <v>Surtaxe IS</v>
      </c>
      <c r="AR234" s="390" t="str">
        <f>$B:$B</f>
        <v>SFS</v>
      </c>
      <c r="AS234" s="391" t="str">
        <f>"20"&amp;RIGHT($10:$10,2)&amp;"-T"&amp;MID($10:$10,2,1)</f>
        <v>2018-T3</v>
      </c>
      <c r="AT234" s="390" t="str">
        <f>$A:$A</f>
        <v>Surtaxe IS</v>
      </c>
      <c r="AU234" s="390" t="str">
        <f>$B:$B</f>
        <v>SFS</v>
      </c>
      <c r="AV234" s="391" t="str">
        <f>"20"&amp;RIGHT($10:$10,2)&amp;"-T"&amp;MID($10:$10,2,1)</f>
        <v>2018-T4</v>
      </c>
      <c r="AW234" s="387"/>
      <c r="AX234" s="390" t="str">
        <f>$A:$A</f>
        <v>Surtaxe IS</v>
      </c>
      <c r="AY234" s="390" t="str">
        <f>$B:$B</f>
        <v>SFS</v>
      </c>
      <c r="AZ234" s="391" t="str">
        <f>"20"&amp;RIGHT($10:$10,2)&amp;"-T"&amp;MID($10:$10,2,1)</f>
        <v>2019-T1</v>
      </c>
      <c r="BA234" s="390" t="str">
        <f>$A:$A</f>
        <v>Surtaxe IS</v>
      </c>
      <c r="BB234" s="390" t="str">
        <f>$B:$B</f>
        <v>SFS</v>
      </c>
      <c r="BC234" s="391" t="str">
        <f>"20"&amp;RIGHT($10:$10,2)&amp;"-T"&amp;MID($10:$10,2,1)</f>
        <v>2019-T2</v>
      </c>
      <c r="BD234" s="390" t="str">
        <f>$A:$A</f>
        <v>Surtaxe IS</v>
      </c>
      <c r="BE234" s="390" t="str">
        <f>$B:$B</f>
        <v>SFS</v>
      </c>
      <c r="BF234" s="391" t="str">
        <f>"20"&amp;RIGHT($10:$10,2)&amp;"-T"&amp;MID($10:$10,2,1)</f>
        <v>2019-T3</v>
      </c>
      <c r="BG234" s="390" t="str">
        <f>$A:$A</f>
        <v>Surtaxe IS</v>
      </c>
      <c r="BH234" s="390" t="str">
        <f>$B:$B</f>
        <v>SFS</v>
      </c>
      <c r="BI234" s="391" t="str">
        <f>"20"&amp;RIGHT($10:$10,2)&amp;"-T"&amp;MID($10:$10,2,1)</f>
        <v>2019-T4</v>
      </c>
      <c r="BJ234" s="387"/>
      <c r="BK234" s="390" t="str">
        <f>$A:$A</f>
        <v>Surtaxe IS</v>
      </c>
      <c r="BL234" s="390" t="str">
        <f>$B:$B</f>
        <v>SFS</v>
      </c>
      <c r="BM234" s="391" t="str">
        <f>"20"&amp;RIGHT($10:$10,2)&amp;"-T"&amp;MID($10:$10,2,1)</f>
        <v>2020-T1</v>
      </c>
      <c r="BN234" s="390" t="str">
        <f>$A:$A</f>
        <v>Surtaxe IS</v>
      </c>
      <c r="BO234" s="390" t="str">
        <f>$B:$B</f>
        <v>SFS</v>
      </c>
      <c r="BP234" s="391" t="str">
        <f>"20"&amp;RIGHT($10:$10,2)&amp;"-T"&amp;MID($10:$10,2,1)</f>
        <v>2020-T2</v>
      </c>
      <c r="BQ234" s="390" t="str">
        <f>$A:$A</f>
        <v>Surtaxe IS</v>
      </c>
      <c r="BR234" s="390" t="str">
        <f>$B:$B</f>
        <v>SFS</v>
      </c>
      <c r="BS234" s="391" t="str">
        <f>"20"&amp;RIGHT($10:$10,2)&amp;"-T"&amp;MID($10:$10,2,1)</f>
        <v>2020-T3</v>
      </c>
      <c r="BT234" s="390" t="str">
        <f>$A:$A</f>
        <v>Surtaxe IS</v>
      </c>
      <c r="BU234" s="390" t="str">
        <f>$B:$B</f>
        <v>SFS</v>
      </c>
      <c r="BV234" s="391" t="str">
        <f>"20"&amp;RIGHT($10:$10,2)&amp;"-T"&amp;MID($10:$10,2,1)</f>
        <v>2020-T4</v>
      </c>
      <c r="BW234" s="387">
        <f t="shared" si="32"/>
        <v>0</v>
      </c>
    </row>
    <row r="235" spans="1:75" ht="13" hidden="1">
      <c r="A235" s="403" t="s">
        <v>541</v>
      </c>
      <c r="B235" s="403"/>
      <c r="C235" s="383"/>
      <c r="D235" s="384" t="s">
        <v>500</v>
      </c>
      <c r="E235" s="385" t="s">
        <v>510</v>
      </c>
      <c r="F235" s="386"/>
      <c r="G235" s="386"/>
      <c r="H235" s="386"/>
      <c r="I235" s="386"/>
      <c r="J235" s="387">
        <f>SUM(F235:I235)</f>
        <v>0</v>
      </c>
      <c r="K235" s="405"/>
      <c r="L235" s="405"/>
      <c r="M235" s="405">
        <v>0</v>
      </c>
      <c r="N235" s="393"/>
      <c r="O235" s="393"/>
      <c r="P235" s="393">
        <v>0</v>
      </c>
      <c r="Q235" s="393"/>
      <c r="R235" s="393"/>
      <c r="S235" s="393">
        <v>0</v>
      </c>
      <c r="T235" s="393"/>
      <c r="U235" s="393"/>
      <c r="V235" s="393">
        <v>0</v>
      </c>
      <c r="W235" s="387">
        <f>SUM(K235:V235)</f>
        <v>0</v>
      </c>
      <c r="X235" s="393"/>
      <c r="Y235" s="393"/>
      <c r="Z235" s="393">
        <v>0</v>
      </c>
      <c r="AA235" s="393"/>
      <c r="AB235" s="393"/>
      <c r="AC235" s="393">
        <v>0</v>
      </c>
      <c r="AD235" s="393"/>
      <c r="AE235" s="393"/>
      <c r="AF235" s="393">
        <v>0</v>
      </c>
      <c r="AG235" s="393"/>
      <c r="AH235" s="393"/>
      <c r="AI235" s="393">
        <v>0</v>
      </c>
      <c r="AJ235" s="387">
        <f>SUM(X235:AI235)</f>
        <v>0</v>
      </c>
      <c r="AK235" s="393"/>
      <c r="AL235" s="393"/>
      <c r="AM235" s="393">
        <v>0</v>
      </c>
      <c r="AN235" s="393"/>
      <c r="AO235" s="393"/>
      <c r="AP235" s="393">
        <v>0</v>
      </c>
      <c r="AQ235" s="393"/>
      <c r="AR235" s="393"/>
      <c r="AS235" s="393">
        <v>0</v>
      </c>
      <c r="AT235" s="393"/>
      <c r="AU235" s="393"/>
      <c r="AV235" s="393">
        <v>0</v>
      </c>
      <c r="AW235" s="387">
        <f>SUM(AK235:AV235)</f>
        <v>0</v>
      </c>
      <c r="AX235" s="393"/>
      <c r="AY235" s="393"/>
      <c r="AZ235" s="393">
        <v>0</v>
      </c>
      <c r="BA235" s="393"/>
      <c r="BB235" s="393"/>
      <c r="BC235" s="393">
        <v>0</v>
      </c>
      <c r="BD235" s="393"/>
      <c r="BE235" s="393"/>
      <c r="BF235" s="393">
        <v>0</v>
      </c>
      <c r="BG235" s="393"/>
      <c r="BH235" s="393"/>
      <c r="BI235" s="393">
        <v>0</v>
      </c>
      <c r="BJ235" s="387">
        <f>SUM(AX235:BI235)</f>
        <v>0</v>
      </c>
      <c r="BK235" s="393"/>
      <c r="BL235" s="393"/>
      <c r="BM235" s="393">
        <v>0</v>
      </c>
      <c r="BN235" s="393"/>
      <c r="BO235" s="393"/>
      <c r="BP235" s="393">
        <v>0</v>
      </c>
      <c r="BQ235" s="393"/>
      <c r="BR235" s="393"/>
      <c r="BS235" s="393">
        <v>0</v>
      </c>
      <c r="BT235" s="393"/>
      <c r="BU235" s="393"/>
      <c r="BV235" s="393">
        <v>0</v>
      </c>
      <c r="BW235" s="387">
        <f t="shared" si="32"/>
        <v>0</v>
      </c>
    </row>
    <row r="236" spans="1:75" ht="13" hidden="1" outlineLevel="1">
      <c r="A236" s="402" t="s">
        <v>465</v>
      </c>
      <c r="B236" s="382" t="s">
        <v>466</v>
      </c>
      <c r="C236" s="383"/>
      <c r="D236" s="384"/>
      <c r="E236" s="385"/>
      <c r="F236" s="386"/>
      <c r="G236" s="386"/>
      <c r="H236" s="386"/>
      <c r="I236" s="386"/>
      <c r="J236" s="387"/>
      <c r="K236" s="388" t="str">
        <f>$A:$A</f>
        <v>Nature de l'ajustement</v>
      </c>
      <c r="L236" s="388" t="str">
        <f>$B:$B</f>
        <v>Pôle</v>
      </c>
      <c r="M236" s="388" t="s">
        <v>515</v>
      </c>
      <c r="N236" s="388" t="str">
        <f>$A:$A</f>
        <v>Nature de l'ajustement</v>
      </c>
      <c r="O236" s="388" t="str">
        <f>$B:$B</f>
        <v>Pôle</v>
      </c>
      <c r="P236" s="388" t="s">
        <v>515</v>
      </c>
      <c r="Q236" s="388" t="str">
        <f>$A:$A</f>
        <v>Nature de l'ajustement</v>
      </c>
      <c r="R236" s="388" t="str">
        <f>$B:$B</f>
        <v>Pôle</v>
      </c>
      <c r="S236" s="388" t="s">
        <v>515</v>
      </c>
      <c r="T236" s="388" t="str">
        <f>$A:$A</f>
        <v>Nature de l'ajustement</v>
      </c>
      <c r="U236" s="388" t="str">
        <f>$B:$B</f>
        <v>Pôle</v>
      </c>
      <c r="V236" s="388" t="s">
        <v>515</v>
      </c>
      <c r="W236" s="387"/>
      <c r="X236" s="388" t="str">
        <f>$A:$A</f>
        <v>Nature de l'ajustement</v>
      </c>
      <c r="Y236" s="388" t="str">
        <f>$B:$B</f>
        <v>Pôle</v>
      </c>
      <c r="Z236" s="388" t="s">
        <v>515</v>
      </c>
      <c r="AA236" s="388" t="str">
        <f>$A:$A</f>
        <v>Nature de l'ajustement</v>
      </c>
      <c r="AB236" s="388" t="str">
        <f>$B:$B</f>
        <v>Pôle</v>
      </c>
      <c r="AC236" s="388" t="s">
        <v>515</v>
      </c>
      <c r="AD236" s="388" t="str">
        <f>$A:$A</f>
        <v>Nature de l'ajustement</v>
      </c>
      <c r="AE236" s="388" t="str">
        <f>$B:$B</f>
        <v>Pôle</v>
      </c>
      <c r="AF236" s="388" t="s">
        <v>515</v>
      </c>
      <c r="AG236" s="388" t="str">
        <f>$A:$A</f>
        <v>Nature de l'ajustement</v>
      </c>
      <c r="AH236" s="388" t="str">
        <f>$B:$B</f>
        <v>Pôle</v>
      </c>
      <c r="AI236" s="388" t="s">
        <v>515</v>
      </c>
      <c r="AJ236" s="387"/>
      <c r="AK236" s="388" t="str">
        <f>$A:$A</f>
        <v>Nature de l'ajustement</v>
      </c>
      <c r="AL236" s="388" t="str">
        <f>$B:$B</f>
        <v>Pôle</v>
      </c>
      <c r="AM236" s="388" t="s">
        <v>515</v>
      </c>
      <c r="AN236" s="388" t="str">
        <f>$A:$A</f>
        <v>Nature de l'ajustement</v>
      </c>
      <c r="AO236" s="388" t="str">
        <f>$B:$B</f>
        <v>Pôle</v>
      </c>
      <c r="AP236" s="388" t="s">
        <v>515</v>
      </c>
      <c r="AQ236" s="388" t="str">
        <f>$A:$A</f>
        <v>Nature de l'ajustement</v>
      </c>
      <c r="AR236" s="388" t="str">
        <f>$B:$B</f>
        <v>Pôle</v>
      </c>
      <c r="AS236" s="388" t="s">
        <v>515</v>
      </c>
      <c r="AT236" s="388" t="str">
        <f>$A:$A</f>
        <v>Nature de l'ajustement</v>
      </c>
      <c r="AU236" s="388" t="str">
        <f>$B:$B</f>
        <v>Pôle</v>
      </c>
      <c r="AV236" s="388" t="s">
        <v>515</v>
      </c>
      <c r="AW236" s="387"/>
      <c r="AX236" s="388" t="str">
        <f>$A:$A</f>
        <v>Nature de l'ajustement</v>
      </c>
      <c r="AY236" s="388" t="str">
        <f>$B:$B</f>
        <v>Pôle</v>
      </c>
      <c r="AZ236" s="388" t="s">
        <v>515</v>
      </c>
      <c r="BA236" s="388" t="str">
        <f>$A:$A</f>
        <v>Nature de l'ajustement</v>
      </c>
      <c r="BB236" s="388" t="str">
        <f>$B:$B</f>
        <v>Pôle</v>
      </c>
      <c r="BC236" s="388" t="s">
        <v>515</v>
      </c>
      <c r="BD236" s="388" t="str">
        <f>$A:$A</f>
        <v>Nature de l'ajustement</v>
      </c>
      <c r="BE236" s="388" t="str">
        <f>$B:$B</f>
        <v>Pôle</v>
      </c>
      <c r="BF236" s="388" t="s">
        <v>515</v>
      </c>
      <c r="BG236" s="388" t="str">
        <f>$A:$A</f>
        <v>Nature de l'ajustement</v>
      </c>
      <c r="BH236" s="388" t="str">
        <f>$B:$B</f>
        <v>Pôle</v>
      </c>
      <c r="BI236" s="388" t="s">
        <v>515</v>
      </c>
      <c r="BJ236" s="387"/>
      <c r="BK236" s="388" t="str">
        <f>$A:$A</f>
        <v>Nature de l'ajustement</v>
      </c>
      <c r="BL236" s="388" t="str">
        <f>$B:$B</f>
        <v>Pôle</v>
      </c>
      <c r="BM236" s="388" t="s">
        <v>515</v>
      </c>
      <c r="BN236" s="388" t="str">
        <f>$A:$A</f>
        <v>Nature de l'ajustement</v>
      </c>
      <c r="BO236" s="388" t="str">
        <f>$B:$B</f>
        <v>Pôle</v>
      </c>
      <c r="BP236" s="388" t="s">
        <v>515</v>
      </c>
      <c r="BQ236" s="388" t="str">
        <f>$A:$A</f>
        <v>Nature de l'ajustement</v>
      </c>
      <c r="BR236" s="388" t="str">
        <f>$B:$B</f>
        <v>Pôle</v>
      </c>
      <c r="BS236" s="388" t="s">
        <v>515</v>
      </c>
      <c r="BT236" s="388" t="str">
        <f>$A:$A</f>
        <v>Nature de l'ajustement</v>
      </c>
      <c r="BU236" s="388" t="str">
        <f>$B:$B</f>
        <v>Pôle</v>
      </c>
      <c r="BV236" s="388" t="s">
        <v>515</v>
      </c>
      <c r="BW236" s="387">
        <f t="shared" si="32"/>
        <v>0</v>
      </c>
    </row>
    <row r="237" spans="1:75" ht="13" hidden="1" outlineLevel="1">
      <c r="A237" s="394" t="s">
        <v>543</v>
      </c>
      <c r="B237" s="394" t="s">
        <v>511</v>
      </c>
      <c r="C237" s="383"/>
      <c r="D237" s="384"/>
      <c r="E237" s="385"/>
      <c r="F237" s="386"/>
      <c r="G237" s="386"/>
      <c r="H237" s="386"/>
      <c r="I237" s="386"/>
      <c r="J237" s="387"/>
      <c r="K237" s="390" t="str">
        <f>$A:$A</f>
        <v>Surtaxe IS</v>
      </c>
      <c r="L237" s="390" t="str">
        <f>$B:$B</f>
        <v>GC</v>
      </c>
      <c r="M237" s="391" t="str">
        <f>"20"&amp;RIGHT($10:$10,2)&amp;"-T"&amp;MID($10:$10,2,1)</f>
        <v>2016-T1</v>
      </c>
      <c r="N237" s="390" t="str">
        <f>$A:$A</f>
        <v>Surtaxe IS</v>
      </c>
      <c r="O237" s="390" t="str">
        <f>$B:$B</f>
        <v>GC</v>
      </c>
      <c r="P237" s="391" t="str">
        <f>"20"&amp;RIGHT($10:$10,2)&amp;"-T"&amp;MID($10:$10,2,1)</f>
        <v>2016-T2</v>
      </c>
      <c r="Q237" s="390" t="str">
        <f>$A:$A</f>
        <v>Surtaxe IS</v>
      </c>
      <c r="R237" s="390" t="str">
        <f>$B:$B</f>
        <v>GC</v>
      </c>
      <c r="S237" s="391" t="str">
        <f>"20"&amp;RIGHT($10:$10,2)&amp;"-T"&amp;MID($10:$10,2,1)</f>
        <v>2016-T3</v>
      </c>
      <c r="T237" s="390" t="str">
        <f>$A:$A</f>
        <v>Surtaxe IS</v>
      </c>
      <c r="U237" s="390" t="str">
        <f>$B:$B</f>
        <v>GC</v>
      </c>
      <c r="V237" s="391" t="str">
        <f>"20"&amp;RIGHT($10:$10,2)&amp;"-T"&amp;MID($10:$10,2,1)</f>
        <v>2016-T4</v>
      </c>
      <c r="W237" s="387"/>
      <c r="X237" s="390" t="str">
        <f>$A:$A</f>
        <v>Surtaxe IS</v>
      </c>
      <c r="Y237" s="390" t="str">
        <f>$B:$B</f>
        <v>GC</v>
      </c>
      <c r="Z237" s="391" t="str">
        <f>"20"&amp;RIGHT($10:$10,2)&amp;"-T"&amp;MID($10:$10,2,1)</f>
        <v>2017-T1</v>
      </c>
      <c r="AA237" s="390" t="str">
        <f>$A:$A</f>
        <v>Surtaxe IS</v>
      </c>
      <c r="AB237" s="390" t="str">
        <f>$B:$B</f>
        <v>GC</v>
      </c>
      <c r="AC237" s="391" t="str">
        <f>"20"&amp;RIGHT($10:$10,2)&amp;"-T"&amp;MID($10:$10,2,1)</f>
        <v>2017-T2</v>
      </c>
      <c r="AD237" s="390" t="str">
        <f>$A:$A</f>
        <v>Surtaxe IS</v>
      </c>
      <c r="AE237" s="390" t="str">
        <f>$B:$B</f>
        <v>GC</v>
      </c>
      <c r="AF237" s="391" t="str">
        <f>"20"&amp;RIGHT($10:$10,2)&amp;"-T"&amp;MID($10:$10,2,1)</f>
        <v>2017-T3</v>
      </c>
      <c r="AG237" s="390" t="str">
        <f>$A:$A</f>
        <v>Surtaxe IS</v>
      </c>
      <c r="AH237" s="390" t="str">
        <f>$B:$B</f>
        <v>GC</v>
      </c>
      <c r="AI237" s="391" t="str">
        <f>"20"&amp;RIGHT($10:$10,2)&amp;"-T"&amp;MID($10:$10,2,1)</f>
        <v>2017-T4</v>
      </c>
      <c r="AJ237" s="387"/>
      <c r="AK237" s="390" t="str">
        <f>$A:$A</f>
        <v>Surtaxe IS</v>
      </c>
      <c r="AL237" s="390" t="str">
        <f>$B:$B</f>
        <v>GC</v>
      </c>
      <c r="AM237" s="391" t="str">
        <f>"20"&amp;RIGHT($10:$10,2)&amp;"-T"&amp;MID($10:$10,2,1)</f>
        <v>2018-T1</v>
      </c>
      <c r="AN237" s="390" t="str">
        <f>$A:$A</f>
        <v>Surtaxe IS</v>
      </c>
      <c r="AO237" s="390" t="str">
        <f>$B:$B</f>
        <v>GC</v>
      </c>
      <c r="AP237" s="391" t="str">
        <f>"20"&amp;RIGHT($10:$10,2)&amp;"-T"&amp;MID($10:$10,2,1)</f>
        <v>2018-T2</v>
      </c>
      <c r="AQ237" s="390" t="str">
        <f>$A:$A</f>
        <v>Surtaxe IS</v>
      </c>
      <c r="AR237" s="390" t="str">
        <f>$B:$B</f>
        <v>GC</v>
      </c>
      <c r="AS237" s="391" t="str">
        <f>"20"&amp;RIGHT($10:$10,2)&amp;"-T"&amp;MID($10:$10,2,1)</f>
        <v>2018-T3</v>
      </c>
      <c r="AT237" s="390" t="str">
        <f>$A:$A</f>
        <v>Surtaxe IS</v>
      </c>
      <c r="AU237" s="390" t="str">
        <f>$B:$B</f>
        <v>GC</v>
      </c>
      <c r="AV237" s="391" t="str">
        <f>"20"&amp;RIGHT($10:$10,2)&amp;"-T"&amp;MID($10:$10,2,1)</f>
        <v>2018-T4</v>
      </c>
      <c r="AW237" s="387"/>
      <c r="AX237" s="390" t="str">
        <f>$A:$A</f>
        <v>Surtaxe IS</v>
      </c>
      <c r="AY237" s="390" t="str">
        <f>$B:$B</f>
        <v>GC</v>
      </c>
      <c r="AZ237" s="391" t="str">
        <f>"20"&amp;RIGHT($10:$10,2)&amp;"-T"&amp;MID($10:$10,2,1)</f>
        <v>2019-T1</v>
      </c>
      <c r="BA237" s="390" t="str">
        <f>$A:$A</f>
        <v>Surtaxe IS</v>
      </c>
      <c r="BB237" s="390" t="str">
        <f>$B:$B</f>
        <v>GC</v>
      </c>
      <c r="BC237" s="391" t="str">
        <f>"20"&amp;RIGHT($10:$10,2)&amp;"-T"&amp;MID($10:$10,2,1)</f>
        <v>2019-T2</v>
      </c>
      <c r="BD237" s="390" t="str">
        <f>$A:$A</f>
        <v>Surtaxe IS</v>
      </c>
      <c r="BE237" s="390" t="str">
        <f>$B:$B</f>
        <v>GC</v>
      </c>
      <c r="BF237" s="391" t="str">
        <f>"20"&amp;RIGHT($10:$10,2)&amp;"-T"&amp;MID($10:$10,2,1)</f>
        <v>2019-T3</v>
      </c>
      <c r="BG237" s="390" t="str">
        <f>$A:$A</f>
        <v>Surtaxe IS</v>
      </c>
      <c r="BH237" s="390" t="str">
        <f>$B:$B</f>
        <v>GC</v>
      </c>
      <c r="BI237" s="391" t="str">
        <f>"20"&amp;RIGHT($10:$10,2)&amp;"-T"&amp;MID($10:$10,2,1)</f>
        <v>2019-T4</v>
      </c>
      <c r="BJ237" s="387"/>
      <c r="BK237" s="390" t="str">
        <f>$A:$A</f>
        <v>Surtaxe IS</v>
      </c>
      <c r="BL237" s="390" t="str">
        <f>$B:$B</f>
        <v>GC</v>
      </c>
      <c r="BM237" s="391" t="str">
        <f>"20"&amp;RIGHT($10:$10,2)&amp;"-T"&amp;MID($10:$10,2,1)</f>
        <v>2020-T1</v>
      </c>
      <c r="BN237" s="390" t="str">
        <f>$A:$A</f>
        <v>Surtaxe IS</v>
      </c>
      <c r="BO237" s="390" t="str">
        <f>$B:$B</f>
        <v>GC</v>
      </c>
      <c r="BP237" s="391" t="str">
        <f>"20"&amp;RIGHT($10:$10,2)&amp;"-T"&amp;MID($10:$10,2,1)</f>
        <v>2020-T2</v>
      </c>
      <c r="BQ237" s="390" t="str">
        <f>$A:$A</f>
        <v>Surtaxe IS</v>
      </c>
      <c r="BR237" s="390" t="str">
        <f>$B:$B</f>
        <v>GC</v>
      </c>
      <c r="BS237" s="391" t="str">
        <f>"20"&amp;RIGHT($10:$10,2)&amp;"-T"&amp;MID($10:$10,2,1)</f>
        <v>2020-T3</v>
      </c>
      <c r="BT237" s="390" t="str">
        <f>$A:$A</f>
        <v>Surtaxe IS</v>
      </c>
      <c r="BU237" s="390" t="str">
        <f>$B:$B</f>
        <v>GC</v>
      </c>
      <c r="BV237" s="391" t="str">
        <f>"20"&amp;RIGHT($10:$10,2)&amp;"-T"&amp;MID($10:$10,2,1)</f>
        <v>2020-T4</v>
      </c>
      <c r="BW237" s="387">
        <f t="shared" si="32"/>
        <v>0</v>
      </c>
    </row>
    <row r="238" spans="1:75" ht="13" hidden="1">
      <c r="A238" s="403" t="s">
        <v>541</v>
      </c>
      <c r="B238" s="403"/>
      <c r="C238" s="383"/>
      <c r="D238" s="384" t="s">
        <v>500</v>
      </c>
      <c r="E238" s="385" t="s">
        <v>505</v>
      </c>
      <c r="F238" s="386"/>
      <c r="G238" s="386"/>
      <c r="H238" s="386"/>
      <c r="I238" s="386"/>
      <c r="J238" s="387">
        <f>SUM(F238:I238)</f>
        <v>0</v>
      </c>
      <c r="K238" s="405"/>
      <c r="L238" s="405"/>
      <c r="M238" s="405">
        <v>0</v>
      </c>
      <c r="N238" s="393"/>
      <c r="O238" s="393"/>
      <c r="P238" s="393">
        <v>0</v>
      </c>
      <c r="Q238" s="393"/>
      <c r="R238" s="393"/>
      <c r="S238" s="393">
        <v>0</v>
      </c>
      <c r="T238" s="393"/>
      <c r="U238" s="393"/>
      <c r="V238" s="393">
        <v>0</v>
      </c>
      <c r="W238" s="387">
        <f>SUM(K238:V238)</f>
        <v>0</v>
      </c>
      <c r="X238" s="393"/>
      <c r="Y238" s="393"/>
      <c r="Z238" s="393">
        <v>0</v>
      </c>
      <c r="AA238" s="393"/>
      <c r="AB238" s="393"/>
      <c r="AC238" s="393">
        <v>0</v>
      </c>
      <c r="AD238" s="393"/>
      <c r="AE238" s="393"/>
      <c r="AF238" s="393">
        <v>0</v>
      </c>
      <c r="AG238" s="393"/>
      <c r="AH238" s="393"/>
      <c r="AI238" s="393">
        <v>-11.1</v>
      </c>
      <c r="AJ238" s="387">
        <f>SUM(X238:AI238)</f>
        <v>-11.1</v>
      </c>
      <c r="AK238" s="393"/>
      <c r="AL238" s="393"/>
      <c r="AM238" s="393">
        <v>0</v>
      </c>
      <c r="AN238" s="393"/>
      <c r="AO238" s="393"/>
      <c r="AP238" s="393">
        <v>0</v>
      </c>
      <c r="AQ238" s="393"/>
      <c r="AR238" s="393"/>
      <c r="AS238" s="393">
        <v>0</v>
      </c>
      <c r="AT238" s="393"/>
      <c r="AU238" s="393"/>
      <c r="AV238" s="393">
        <v>0</v>
      </c>
      <c r="AW238" s="387">
        <f>SUM(AK238:AV238)</f>
        <v>0</v>
      </c>
      <c r="AX238" s="393"/>
      <c r="AY238" s="393"/>
      <c r="AZ238" s="393">
        <v>0</v>
      </c>
      <c r="BA238" s="393"/>
      <c r="BB238" s="393"/>
      <c r="BC238" s="393">
        <v>0</v>
      </c>
      <c r="BD238" s="393"/>
      <c r="BE238" s="393"/>
      <c r="BF238" s="393">
        <v>0</v>
      </c>
      <c r="BG238" s="393"/>
      <c r="BH238" s="393"/>
      <c r="BI238" s="393">
        <v>0</v>
      </c>
      <c r="BJ238" s="387">
        <f>SUM(AX238:BI238)</f>
        <v>0</v>
      </c>
      <c r="BK238" s="393"/>
      <c r="BL238" s="393"/>
      <c r="BM238" s="393">
        <v>0</v>
      </c>
      <c r="BN238" s="393"/>
      <c r="BO238" s="393"/>
      <c r="BP238" s="393">
        <v>0</v>
      </c>
      <c r="BQ238" s="393"/>
      <c r="BR238" s="393"/>
      <c r="BS238" s="393">
        <v>0</v>
      </c>
      <c r="BT238" s="393"/>
      <c r="BU238" s="393"/>
      <c r="BV238" s="393">
        <v>0</v>
      </c>
      <c r="BW238" s="387">
        <f t="shared" si="32"/>
        <v>0</v>
      </c>
    </row>
    <row r="239" spans="1:75" ht="13" hidden="1" outlineLevel="1">
      <c r="A239" s="402" t="s">
        <v>465</v>
      </c>
      <c r="B239" s="382" t="s">
        <v>466</v>
      </c>
      <c r="C239" s="383"/>
      <c r="D239" s="384"/>
      <c r="E239" s="385"/>
      <c r="F239" s="386"/>
      <c r="G239" s="386"/>
      <c r="H239" s="386"/>
      <c r="I239" s="386"/>
      <c r="J239" s="387"/>
      <c r="K239" s="388" t="str">
        <f>$A:$A</f>
        <v>Nature de l'ajustement</v>
      </c>
      <c r="L239" s="388" t="str">
        <f>$B:$B</f>
        <v>Pôle</v>
      </c>
      <c r="M239" s="388" t="s">
        <v>515</v>
      </c>
      <c r="N239" s="388" t="str">
        <f>$A:$A</f>
        <v>Nature de l'ajustement</v>
      </c>
      <c r="O239" s="388" t="str">
        <f>$B:$B</f>
        <v>Pôle</v>
      </c>
      <c r="P239" s="388" t="s">
        <v>515</v>
      </c>
      <c r="Q239" s="388" t="str">
        <f>$A:$A</f>
        <v>Nature de l'ajustement</v>
      </c>
      <c r="R239" s="388" t="str">
        <f>$B:$B</f>
        <v>Pôle</v>
      </c>
      <c r="S239" s="388" t="s">
        <v>515</v>
      </c>
      <c r="T239" s="388" t="str">
        <f>$A:$A</f>
        <v>Nature de l'ajustement</v>
      </c>
      <c r="U239" s="388" t="str">
        <f>$B:$B</f>
        <v>Pôle</v>
      </c>
      <c r="V239" s="388" t="s">
        <v>515</v>
      </c>
      <c r="W239" s="387"/>
      <c r="X239" s="388" t="str">
        <f>$A:$A</f>
        <v>Nature de l'ajustement</v>
      </c>
      <c r="Y239" s="388" t="str">
        <f>$B:$B</f>
        <v>Pôle</v>
      </c>
      <c r="Z239" s="388" t="s">
        <v>515</v>
      </c>
      <c r="AA239" s="388" t="str">
        <f>$A:$A</f>
        <v>Nature de l'ajustement</v>
      </c>
      <c r="AB239" s="388" t="str">
        <f>$B:$B</f>
        <v>Pôle</v>
      </c>
      <c r="AC239" s="388" t="s">
        <v>515</v>
      </c>
      <c r="AD239" s="388" t="str">
        <f>$A:$A</f>
        <v>Nature de l'ajustement</v>
      </c>
      <c r="AE239" s="388" t="str">
        <f>$B:$B</f>
        <v>Pôle</v>
      </c>
      <c r="AF239" s="388" t="s">
        <v>515</v>
      </c>
      <c r="AG239" s="388" t="str">
        <f>$A:$A</f>
        <v>Nature de l'ajustement</v>
      </c>
      <c r="AH239" s="388" t="str">
        <f>$B:$B</f>
        <v>Pôle</v>
      </c>
      <c r="AI239" s="388" t="s">
        <v>515</v>
      </c>
      <c r="AJ239" s="387"/>
      <c r="AK239" s="388" t="str">
        <f>$A:$A</f>
        <v>Nature de l'ajustement</v>
      </c>
      <c r="AL239" s="388" t="str">
        <f>$B:$B</f>
        <v>Pôle</v>
      </c>
      <c r="AM239" s="388" t="s">
        <v>515</v>
      </c>
      <c r="AN239" s="388" t="str">
        <f>$A:$A</f>
        <v>Nature de l'ajustement</v>
      </c>
      <c r="AO239" s="388" t="str">
        <f>$B:$B</f>
        <v>Pôle</v>
      </c>
      <c r="AP239" s="388" t="s">
        <v>515</v>
      </c>
      <c r="AQ239" s="388" t="str">
        <f>$A:$A</f>
        <v>Nature de l'ajustement</v>
      </c>
      <c r="AR239" s="388" t="str">
        <f>$B:$B</f>
        <v>Pôle</v>
      </c>
      <c r="AS239" s="388" t="s">
        <v>515</v>
      </c>
      <c r="AT239" s="388" t="str">
        <f>$A:$A</f>
        <v>Nature de l'ajustement</v>
      </c>
      <c r="AU239" s="388" t="str">
        <f>$B:$B</f>
        <v>Pôle</v>
      </c>
      <c r="AV239" s="388" t="s">
        <v>515</v>
      </c>
      <c r="AW239" s="387"/>
      <c r="AX239" s="388" t="str">
        <f>$A:$A</f>
        <v>Nature de l'ajustement</v>
      </c>
      <c r="AY239" s="388" t="str">
        <f>$B:$B</f>
        <v>Pôle</v>
      </c>
      <c r="AZ239" s="388" t="s">
        <v>515</v>
      </c>
      <c r="BA239" s="388" t="str">
        <f>$A:$A</f>
        <v>Nature de l'ajustement</v>
      </c>
      <c r="BB239" s="388" t="str">
        <f>$B:$B</f>
        <v>Pôle</v>
      </c>
      <c r="BC239" s="388" t="s">
        <v>515</v>
      </c>
      <c r="BD239" s="388" t="str">
        <f>$A:$A</f>
        <v>Nature de l'ajustement</v>
      </c>
      <c r="BE239" s="388" t="str">
        <f>$B:$B</f>
        <v>Pôle</v>
      </c>
      <c r="BF239" s="388" t="s">
        <v>515</v>
      </c>
      <c r="BG239" s="388" t="str">
        <f>$A:$A</f>
        <v>Nature de l'ajustement</v>
      </c>
      <c r="BH239" s="388" t="str">
        <f>$B:$B</f>
        <v>Pôle</v>
      </c>
      <c r="BI239" s="388" t="s">
        <v>515</v>
      </c>
      <c r="BJ239" s="387"/>
      <c r="BK239" s="388" t="str">
        <f>$A:$A</f>
        <v>Nature de l'ajustement</v>
      </c>
      <c r="BL239" s="388" t="str">
        <f>$B:$B</f>
        <v>Pôle</v>
      </c>
      <c r="BM239" s="388" t="s">
        <v>515</v>
      </c>
      <c r="BN239" s="388" t="str">
        <f>$A:$A</f>
        <v>Nature de l'ajustement</v>
      </c>
      <c r="BO239" s="388" t="str">
        <f>$B:$B</f>
        <v>Pôle</v>
      </c>
      <c r="BP239" s="388" t="s">
        <v>515</v>
      </c>
      <c r="BQ239" s="388" t="str">
        <f>$A:$A</f>
        <v>Nature de l'ajustement</v>
      </c>
      <c r="BR239" s="388" t="str">
        <f>$B:$B</f>
        <v>Pôle</v>
      </c>
      <c r="BS239" s="388" t="s">
        <v>515</v>
      </c>
      <c r="BT239" s="388" t="str">
        <f>$A:$A</f>
        <v>Nature de l'ajustement</v>
      </c>
      <c r="BU239" s="388" t="str">
        <f>$B:$B</f>
        <v>Pôle</v>
      </c>
      <c r="BV239" s="388" t="s">
        <v>515</v>
      </c>
      <c r="BW239" s="387">
        <f t="shared" si="32"/>
        <v>0</v>
      </c>
    </row>
    <row r="240" spans="1:75" ht="13" hidden="1" outlineLevel="1">
      <c r="A240" s="394" t="s">
        <v>543</v>
      </c>
      <c r="B240" s="394" t="s">
        <v>468</v>
      </c>
      <c r="C240" s="383"/>
      <c r="D240" s="384"/>
      <c r="E240" s="385"/>
      <c r="F240" s="386"/>
      <c r="G240" s="386"/>
      <c r="H240" s="386"/>
      <c r="I240" s="386"/>
      <c r="J240" s="387"/>
      <c r="K240" s="390" t="str">
        <f>$A:$A</f>
        <v>Surtaxe IS</v>
      </c>
      <c r="L240" s="390" t="str">
        <f>$B:$B</f>
        <v>AHM</v>
      </c>
      <c r="M240" s="391" t="str">
        <f>"20"&amp;RIGHT($10:$10,2)&amp;"-T"&amp;MID($10:$10,2,1)</f>
        <v>2016-T1</v>
      </c>
      <c r="N240" s="390" t="str">
        <f>$A:$A</f>
        <v>Surtaxe IS</v>
      </c>
      <c r="O240" s="390" t="str">
        <f>$B:$B</f>
        <v>AHM</v>
      </c>
      <c r="P240" s="391" t="str">
        <f>"20"&amp;RIGHT($10:$10,2)&amp;"-T"&amp;MID($10:$10,2,1)</f>
        <v>2016-T2</v>
      </c>
      <c r="Q240" s="390" t="str">
        <f>$A:$A</f>
        <v>Surtaxe IS</v>
      </c>
      <c r="R240" s="390" t="str">
        <f>$B:$B</f>
        <v>AHM</v>
      </c>
      <c r="S240" s="391" t="str">
        <f>"20"&amp;RIGHT($10:$10,2)&amp;"-T"&amp;MID($10:$10,2,1)</f>
        <v>2016-T3</v>
      </c>
      <c r="T240" s="390" t="str">
        <f>$A:$A</f>
        <v>Surtaxe IS</v>
      </c>
      <c r="U240" s="390" t="str">
        <f>$B:$B</f>
        <v>AHM</v>
      </c>
      <c r="V240" s="391" t="str">
        <f>"20"&amp;RIGHT($10:$10,2)&amp;"-T"&amp;MID($10:$10,2,1)</f>
        <v>2016-T4</v>
      </c>
      <c r="W240" s="387"/>
      <c r="X240" s="390" t="str">
        <f>$A:$A</f>
        <v>Surtaxe IS</v>
      </c>
      <c r="Y240" s="390" t="str">
        <f>$B:$B</f>
        <v>AHM</v>
      </c>
      <c r="Z240" s="391" t="str">
        <f>"20"&amp;RIGHT($10:$10,2)&amp;"-T"&amp;MID($10:$10,2,1)</f>
        <v>2017-T1</v>
      </c>
      <c r="AA240" s="390" t="str">
        <f>$A:$A</f>
        <v>Surtaxe IS</v>
      </c>
      <c r="AB240" s="390" t="str">
        <f>$B:$B</f>
        <v>AHM</v>
      </c>
      <c r="AC240" s="391" t="str">
        <f>"20"&amp;RIGHT($10:$10,2)&amp;"-T"&amp;MID($10:$10,2,1)</f>
        <v>2017-T2</v>
      </c>
      <c r="AD240" s="390" t="str">
        <f>$A:$A</f>
        <v>Surtaxe IS</v>
      </c>
      <c r="AE240" s="390" t="str">
        <f>$B:$B</f>
        <v>AHM</v>
      </c>
      <c r="AF240" s="391" t="str">
        <f>"20"&amp;RIGHT($10:$10,2)&amp;"-T"&amp;MID($10:$10,2,1)</f>
        <v>2017-T3</v>
      </c>
      <c r="AG240" s="390" t="str">
        <f>$A:$A</f>
        <v>Surtaxe IS</v>
      </c>
      <c r="AH240" s="390" t="str">
        <f>$B:$B</f>
        <v>AHM</v>
      </c>
      <c r="AI240" s="391" t="str">
        <f>"20"&amp;RIGHT($10:$10,2)&amp;"-T"&amp;MID($10:$10,2,1)</f>
        <v>2017-T4</v>
      </c>
      <c r="AJ240" s="387"/>
      <c r="AK240" s="390" t="str">
        <f>$A:$A</f>
        <v>Surtaxe IS</v>
      </c>
      <c r="AL240" s="390" t="str">
        <f>$B:$B</f>
        <v>AHM</v>
      </c>
      <c r="AM240" s="391" t="str">
        <f>"20"&amp;RIGHT($10:$10,2)&amp;"-T"&amp;MID($10:$10,2,1)</f>
        <v>2018-T1</v>
      </c>
      <c r="AN240" s="390" t="str">
        <f>$A:$A</f>
        <v>Surtaxe IS</v>
      </c>
      <c r="AO240" s="390" t="str">
        <f>$B:$B</f>
        <v>AHM</v>
      </c>
      <c r="AP240" s="391" t="str">
        <f>"20"&amp;RIGHT($10:$10,2)&amp;"-T"&amp;MID($10:$10,2,1)</f>
        <v>2018-T2</v>
      </c>
      <c r="AQ240" s="390" t="str">
        <f>$A:$A</f>
        <v>Surtaxe IS</v>
      </c>
      <c r="AR240" s="390" t="str">
        <f>$B:$B</f>
        <v>AHM</v>
      </c>
      <c r="AS240" s="391" t="str">
        <f>"20"&amp;RIGHT($10:$10,2)&amp;"-T"&amp;MID($10:$10,2,1)</f>
        <v>2018-T3</v>
      </c>
      <c r="AT240" s="390" t="str">
        <f>$A:$A</f>
        <v>Surtaxe IS</v>
      </c>
      <c r="AU240" s="390" t="str">
        <f>$B:$B</f>
        <v>AHM</v>
      </c>
      <c r="AV240" s="391" t="str">
        <f>"20"&amp;RIGHT($10:$10,2)&amp;"-T"&amp;MID($10:$10,2,1)</f>
        <v>2018-T4</v>
      </c>
      <c r="AW240" s="387"/>
      <c r="AX240" s="390" t="str">
        <f>$A:$A</f>
        <v>Surtaxe IS</v>
      </c>
      <c r="AY240" s="390" t="str">
        <f>$B:$B</f>
        <v>AHM</v>
      </c>
      <c r="AZ240" s="391" t="str">
        <f>"20"&amp;RIGHT($10:$10,2)&amp;"-T"&amp;MID($10:$10,2,1)</f>
        <v>2019-T1</v>
      </c>
      <c r="BA240" s="390" t="str">
        <f>$A:$A</f>
        <v>Surtaxe IS</v>
      </c>
      <c r="BB240" s="390" t="str">
        <f>$B:$B</f>
        <v>AHM</v>
      </c>
      <c r="BC240" s="391" t="str">
        <f>"20"&amp;RIGHT($10:$10,2)&amp;"-T"&amp;MID($10:$10,2,1)</f>
        <v>2019-T2</v>
      </c>
      <c r="BD240" s="390" t="str">
        <f>$A:$A</f>
        <v>Surtaxe IS</v>
      </c>
      <c r="BE240" s="390" t="str">
        <f>$B:$B</f>
        <v>AHM</v>
      </c>
      <c r="BF240" s="391" t="str">
        <f>"20"&amp;RIGHT($10:$10,2)&amp;"-T"&amp;MID($10:$10,2,1)</f>
        <v>2019-T3</v>
      </c>
      <c r="BG240" s="390" t="str">
        <f>$A:$A</f>
        <v>Surtaxe IS</v>
      </c>
      <c r="BH240" s="390" t="str">
        <f>$B:$B</f>
        <v>AHM</v>
      </c>
      <c r="BI240" s="391" t="str">
        <f>"20"&amp;RIGHT($10:$10,2)&amp;"-T"&amp;MID($10:$10,2,1)</f>
        <v>2019-T4</v>
      </c>
      <c r="BJ240" s="387"/>
      <c r="BK240" s="390" t="str">
        <f>$A:$A</f>
        <v>Surtaxe IS</v>
      </c>
      <c r="BL240" s="390" t="str">
        <f>$B:$B</f>
        <v>AHM</v>
      </c>
      <c r="BM240" s="391" t="str">
        <f>"20"&amp;RIGHT($10:$10,2)&amp;"-T"&amp;MID($10:$10,2,1)</f>
        <v>2020-T1</v>
      </c>
      <c r="BN240" s="390" t="str">
        <f>$A:$A</f>
        <v>Surtaxe IS</v>
      </c>
      <c r="BO240" s="390" t="str">
        <f>$B:$B</f>
        <v>AHM</v>
      </c>
      <c r="BP240" s="391" t="str">
        <f>"20"&amp;RIGHT($10:$10,2)&amp;"-T"&amp;MID($10:$10,2,1)</f>
        <v>2020-T2</v>
      </c>
      <c r="BQ240" s="390" t="str">
        <f>$A:$A</f>
        <v>Surtaxe IS</v>
      </c>
      <c r="BR240" s="390" t="str">
        <f>$B:$B</f>
        <v>AHM</v>
      </c>
      <c r="BS240" s="391" t="str">
        <f>"20"&amp;RIGHT($10:$10,2)&amp;"-T"&amp;MID($10:$10,2,1)</f>
        <v>2020-T3</v>
      </c>
      <c r="BT240" s="390" t="str">
        <f>$A:$A</f>
        <v>Surtaxe IS</v>
      </c>
      <c r="BU240" s="390" t="str">
        <f>$B:$B</f>
        <v>AHM</v>
      </c>
      <c r="BV240" s="391" t="str">
        <f>"20"&amp;RIGHT($10:$10,2)&amp;"-T"&amp;MID($10:$10,2,1)</f>
        <v>2020-T4</v>
      </c>
      <c r="BW240" s="387">
        <f t="shared" si="32"/>
        <v>0</v>
      </c>
    </row>
    <row r="241" spans="1:75" ht="13" hidden="1">
      <c r="A241" s="403" t="s">
        <v>541</v>
      </c>
      <c r="B241" s="403"/>
      <c r="C241" s="383"/>
      <c r="D241" s="384" t="s">
        <v>500</v>
      </c>
      <c r="E241" s="385" t="s">
        <v>504</v>
      </c>
      <c r="F241" s="386"/>
      <c r="G241" s="386"/>
      <c r="H241" s="386"/>
      <c r="I241" s="386"/>
      <c r="J241" s="387">
        <f>SUM(F241:I241)</f>
        <v>0</v>
      </c>
      <c r="K241" s="405"/>
      <c r="L241" s="405"/>
      <c r="M241" s="405">
        <v>0</v>
      </c>
      <c r="N241" s="393"/>
      <c r="O241" s="393"/>
      <c r="P241" s="393">
        <v>0</v>
      </c>
      <c r="Q241" s="393"/>
      <c r="R241" s="393"/>
      <c r="S241" s="393">
        <v>0</v>
      </c>
      <c r="T241" s="393"/>
      <c r="U241" s="393"/>
      <c r="V241" s="393">
        <v>0</v>
      </c>
      <c r="W241" s="387">
        <f>SUM(K241:V241)</f>
        <v>0</v>
      </c>
      <c r="X241" s="393"/>
      <c r="Y241" s="393"/>
      <c r="Z241" s="393">
        <v>0</v>
      </c>
      <c r="AA241" s="393"/>
      <c r="AB241" s="393"/>
      <c r="AC241" s="393">
        <v>0</v>
      </c>
      <c r="AD241" s="393"/>
      <c r="AE241" s="393"/>
      <c r="AF241" s="393">
        <v>0</v>
      </c>
      <c r="AG241" s="393"/>
      <c r="AH241" s="393"/>
      <c r="AI241" s="393">
        <v>-169.6</v>
      </c>
      <c r="AJ241" s="387">
        <f>SUM(X241:AI241)</f>
        <v>-169.6</v>
      </c>
      <c r="AK241" s="393"/>
      <c r="AL241" s="393"/>
      <c r="AM241" s="393">
        <v>0</v>
      </c>
      <c r="AN241" s="393"/>
      <c r="AO241" s="393"/>
      <c r="AP241" s="393">
        <v>0</v>
      </c>
      <c r="AQ241" s="393"/>
      <c r="AR241" s="393"/>
      <c r="AS241" s="393">
        <v>0</v>
      </c>
      <c r="AT241" s="393"/>
      <c r="AU241" s="393"/>
      <c r="AV241" s="393">
        <v>0</v>
      </c>
      <c r="AW241" s="387">
        <f>SUM(AK241:AV241)</f>
        <v>0</v>
      </c>
      <c r="AX241" s="393"/>
      <c r="AY241" s="393"/>
      <c r="AZ241" s="393">
        <v>0</v>
      </c>
      <c r="BA241" s="393"/>
      <c r="BB241" s="393"/>
      <c r="BC241" s="393">
        <v>0</v>
      </c>
      <c r="BD241" s="393"/>
      <c r="BE241" s="393"/>
      <c r="BF241" s="393">
        <v>0</v>
      </c>
      <c r="BG241" s="393"/>
      <c r="BH241" s="393"/>
      <c r="BI241" s="393">
        <v>0</v>
      </c>
      <c r="BJ241" s="387">
        <f>SUM(AX241:BI241)</f>
        <v>0</v>
      </c>
      <c r="BK241" s="393"/>
      <c r="BL241" s="393"/>
      <c r="BM241" s="393">
        <v>0</v>
      </c>
      <c r="BN241" s="393"/>
      <c r="BO241" s="393"/>
      <c r="BP241" s="393">
        <v>0</v>
      </c>
      <c r="BQ241" s="393"/>
      <c r="BR241" s="393"/>
      <c r="BS241" s="393">
        <v>0</v>
      </c>
      <c r="BT241" s="393"/>
      <c r="BU241" s="393"/>
      <c r="BV241" s="393">
        <v>0</v>
      </c>
      <c r="BW241" s="387">
        <f t="shared" si="32"/>
        <v>0</v>
      </c>
    </row>
    <row r="242" spans="1:75" ht="13" hidden="1" outlineLevel="1">
      <c r="A242" s="402" t="s">
        <v>465</v>
      </c>
      <c r="B242" s="382" t="s">
        <v>466</v>
      </c>
      <c r="C242" s="383"/>
      <c r="D242" s="384"/>
      <c r="E242" s="385"/>
      <c r="F242" s="386"/>
      <c r="G242" s="386"/>
      <c r="H242" s="386"/>
      <c r="I242" s="386"/>
      <c r="J242" s="387"/>
      <c r="K242" s="388" t="str">
        <f>$A:$A</f>
        <v>Nature de l'ajustement</v>
      </c>
      <c r="L242" s="388" t="str">
        <f>$B:$B</f>
        <v>Pôle</v>
      </c>
      <c r="M242" s="388" t="s">
        <v>515</v>
      </c>
      <c r="N242" s="388" t="str">
        <f>$A:$A</f>
        <v>Nature de l'ajustement</v>
      </c>
      <c r="O242" s="388" t="str">
        <f>$B:$B</f>
        <v>Pôle</v>
      </c>
      <c r="P242" s="388" t="s">
        <v>515</v>
      </c>
      <c r="Q242" s="388" t="str">
        <f>$A:$A</f>
        <v>Nature de l'ajustement</v>
      </c>
      <c r="R242" s="388" t="str">
        <f>$B:$B</f>
        <v>Pôle</v>
      </c>
      <c r="S242" s="388" t="s">
        <v>515</v>
      </c>
      <c r="T242" s="388" t="str">
        <f>$A:$A</f>
        <v>Nature de l'ajustement</v>
      </c>
      <c r="U242" s="388" t="str">
        <f>$B:$B</f>
        <v>Pôle</v>
      </c>
      <c r="V242" s="388" t="s">
        <v>515</v>
      </c>
      <c r="W242" s="387"/>
      <c r="X242" s="388" t="str">
        <f>$A:$A</f>
        <v>Nature de l'ajustement</v>
      </c>
      <c r="Y242" s="388" t="str">
        <f>$B:$B</f>
        <v>Pôle</v>
      </c>
      <c r="Z242" s="388" t="s">
        <v>515</v>
      </c>
      <c r="AA242" s="388" t="str">
        <f>$A:$A</f>
        <v>Nature de l'ajustement</v>
      </c>
      <c r="AB242" s="388" t="str">
        <f>$B:$B</f>
        <v>Pôle</v>
      </c>
      <c r="AC242" s="388" t="s">
        <v>515</v>
      </c>
      <c r="AD242" s="388" t="str">
        <f>$A:$A</f>
        <v>Nature de l'ajustement</v>
      </c>
      <c r="AE242" s="388" t="str">
        <f>$B:$B</f>
        <v>Pôle</v>
      </c>
      <c r="AF242" s="388" t="s">
        <v>515</v>
      </c>
      <c r="AG242" s="388" t="str">
        <f>$A:$A</f>
        <v>Nature de l'ajustement</v>
      </c>
      <c r="AH242" s="388" t="str">
        <f>$B:$B</f>
        <v>Pôle</v>
      </c>
      <c r="AI242" s="388" t="s">
        <v>515</v>
      </c>
      <c r="AJ242" s="387"/>
      <c r="AK242" s="388" t="str">
        <f>$A:$A</f>
        <v>Nature de l'ajustement</v>
      </c>
      <c r="AL242" s="388" t="str">
        <f>$B:$B</f>
        <v>Pôle</v>
      </c>
      <c r="AM242" s="388" t="s">
        <v>515</v>
      </c>
      <c r="AN242" s="388" t="str">
        <f>$A:$A</f>
        <v>Nature de l'ajustement</v>
      </c>
      <c r="AO242" s="388" t="str">
        <f>$B:$B</f>
        <v>Pôle</v>
      </c>
      <c r="AP242" s="388" t="s">
        <v>515</v>
      </c>
      <c r="AQ242" s="388" t="str">
        <f>$A:$A</f>
        <v>Nature de l'ajustement</v>
      </c>
      <c r="AR242" s="388" t="str">
        <f>$B:$B</f>
        <v>Pôle</v>
      </c>
      <c r="AS242" s="388" t="s">
        <v>515</v>
      </c>
      <c r="AT242" s="388" t="str">
        <f>$A:$A</f>
        <v>Nature de l'ajustement</v>
      </c>
      <c r="AU242" s="388" t="str">
        <f>$B:$B</f>
        <v>Pôle</v>
      </c>
      <c r="AV242" s="388" t="s">
        <v>515</v>
      </c>
      <c r="AW242" s="387"/>
      <c r="AX242" s="388" t="str">
        <f>$A:$A</f>
        <v>Nature de l'ajustement</v>
      </c>
      <c r="AY242" s="388" t="str">
        <f>$B:$B</f>
        <v>Pôle</v>
      </c>
      <c r="AZ242" s="388" t="s">
        <v>515</v>
      </c>
      <c r="BA242" s="388" t="str">
        <f>$A:$A</f>
        <v>Nature de l'ajustement</v>
      </c>
      <c r="BB242" s="388" t="str">
        <f>$B:$B</f>
        <v>Pôle</v>
      </c>
      <c r="BC242" s="388" t="s">
        <v>515</v>
      </c>
      <c r="BD242" s="388" t="str">
        <f>$A:$A</f>
        <v>Nature de l'ajustement</v>
      </c>
      <c r="BE242" s="388" t="str">
        <f>$B:$B</f>
        <v>Pôle</v>
      </c>
      <c r="BF242" s="388" t="s">
        <v>515</v>
      </c>
      <c r="BG242" s="388" t="str">
        <f>$A:$A</f>
        <v>Nature de l'ajustement</v>
      </c>
      <c r="BH242" s="388" t="str">
        <f>$B:$B</f>
        <v>Pôle</v>
      </c>
      <c r="BI242" s="388" t="s">
        <v>515</v>
      </c>
      <c r="BJ242" s="387"/>
      <c r="BK242" s="388" t="str">
        <f>$A:$A</f>
        <v>Nature de l'ajustement</v>
      </c>
      <c r="BL242" s="388" t="str">
        <f>$B:$B</f>
        <v>Pôle</v>
      </c>
      <c r="BM242" s="388" t="s">
        <v>515</v>
      </c>
      <c r="BN242" s="388" t="str">
        <f>$A:$A</f>
        <v>Nature de l'ajustement</v>
      </c>
      <c r="BO242" s="388" t="str">
        <f>$B:$B</f>
        <v>Pôle</v>
      </c>
      <c r="BP242" s="388" t="s">
        <v>515</v>
      </c>
      <c r="BQ242" s="388" t="str">
        <f>$A:$A</f>
        <v>Nature de l'ajustement</v>
      </c>
      <c r="BR242" s="388" t="str">
        <f>$B:$B</f>
        <v>Pôle</v>
      </c>
      <c r="BS242" s="388" t="s">
        <v>515</v>
      </c>
      <c r="BT242" s="388" t="str">
        <f>$A:$A</f>
        <v>Nature de l'ajustement</v>
      </c>
      <c r="BU242" s="388" t="str">
        <f>$B:$B</f>
        <v>Pôle</v>
      </c>
      <c r="BV242" s="388" t="s">
        <v>515</v>
      </c>
      <c r="BW242" s="387">
        <f t="shared" si="32"/>
        <v>0</v>
      </c>
    </row>
    <row r="243" spans="1:75" ht="13" hidden="1" outlineLevel="1">
      <c r="A243" s="394" t="s">
        <v>544</v>
      </c>
      <c r="B243" s="394" t="s">
        <v>514</v>
      </c>
      <c r="C243" s="383"/>
      <c r="D243" s="384"/>
      <c r="E243" s="385"/>
      <c r="F243" s="386"/>
      <c r="G243" s="386"/>
      <c r="H243" s="386"/>
      <c r="I243" s="386"/>
      <c r="J243" s="387"/>
      <c r="K243" s="390" t="str">
        <f>$A:$A</f>
        <v>Remboursement taxe dividende 3%</v>
      </c>
      <c r="L243" s="390" t="str">
        <f>$B:$B</f>
        <v>GEA</v>
      </c>
      <c r="M243" s="391" t="str">
        <f>"20"&amp;RIGHT($10:$10,2)&amp;"-T"&amp;MID($10:$10,2,1)</f>
        <v>2016-T1</v>
      </c>
      <c r="N243" s="390" t="str">
        <f>$A:$A</f>
        <v>Remboursement taxe dividende 3%</v>
      </c>
      <c r="O243" s="390" t="str">
        <f>$B:$B</f>
        <v>GEA</v>
      </c>
      <c r="P243" s="391" t="str">
        <f>"20"&amp;RIGHT($10:$10,2)&amp;"-T"&amp;MID($10:$10,2,1)</f>
        <v>2016-T2</v>
      </c>
      <c r="Q243" s="390" t="str">
        <f>$A:$A</f>
        <v>Remboursement taxe dividende 3%</v>
      </c>
      <c r="R243" s="390" t="str">
        <f>$B:$B</f>
        <v>GEA</v>
      </c>
      <c r="S243" s="391" t="str">
        <f>"20"&amp;RIGHT($10:$10,2)&amp;"-T"&amp;MID($10:$10,2,1)</f>
        <v>2016-T3</v>
      </c>
      <c r="T243" s="390" t="str">
        <f>$A:$A</f>
        <v>Remboursement taxe dividende 3%</v>
      </c>
      <c r="U243" s="390" t="str">
        <f>$B:$B</f>
        <v>GEA</v>
      </c>
      <c r="V243" s="391" t="str">
        <f>"20"&amp;RIGHT($10:$10,2)&amp;"-T"&amp;MID($10:$10,2,1)</f>
        <v>2016-T4</v>
      </c>
      <c r="W243" s="387"/>
      <c r="X243" s="390" t="str">
        <f>$A:$A</f>
        <v>Remboursement taxe dividende 3%</v>
      </c>
      <c r="Y243" s="390" t="str">
        <f>$B:$B</f>
        <v>GEA</v>
      </c>
      <c r="Z243" s="391" t="str">
        <f>"20"&amp;RIGHT($10:$10,2)&amp;"-T"&amp;MID($10:$10,2,1)</f>
        <v>2017-T1</v>
      </c>
      <c r="AA243" s="390" t="str">
        <f>$A:$A</f>
        <v>Remboursement taxe dividende 3%</v>
      </c>
      <c r="AB243" s="390" t="str">
        <f>$B:$B</f>
        <v>GEA</v>
      </c>
      <c r="AC243" s="391" t="str">
        <f>"20"&amp;RIGHT($10:$10,2)&amp;"-T"&amp;MID($10:$10,2,1)</f>
        <v>2017-T2</v>
      </c>
      <c r="AD243" s="390" t="str">
        <f>$A:$A</f>
        <v>Remboursement taxe dividende 3%</v>
      </c>
      <c r="AE243" s="390" t="str">
        <f>$B:$B</f>
        <v>GEA</v>
      </c>
      <c r="AF243" s="391" t="str">
        <f>"20"&amp;RIGHT($10:$10,2)&amp;"-T"&amp;MID($10:$10,2,1)</f>
        <v>2017-T3</v>
      </c>
      <c r="AG243" s="390" t="str">
        <f>$A:$A</f>
        <v>Remboursement taxe dividende 3%</v>
      </c>
      <c r="AH243" s="390" t="str">
        <f>$B:$B</f>
        <v>GEA</v>
      </c>
      <c r="AI243" s="391" t="str">
        <f>"20"&amp;RIGHT($10:$10,2)&amp;"-T"&amp;MID($10:$10,2,1)</f>
        <v>2017-T4</v>
      </c>
      <c r="AJ243" s="387"/>
      <c r="AK243" s="390" t="str">
        <f>$A:$A</f>
        <v>Remboursement taxe dividende 3%</v>
      </c>
      <c r="AL243" s="390" t="str">
        <f>$B:$B</f>
        <v>GEA</v>
      </c>
      <c r="AM243" s="391" t="str">
        <f>"20"&amp;RIGHT($10:$10,2)&amp;"-T"&amp;MID($10:$10,2,1)</f>
        <v>2018-T1</v>
      </c>
      <c r="AN243" s="390" t="str">
        <f>$A:$A</f>
        <v>Remboursement taxe dividende 3%</v>
      </c>
      <c r="AO243" s="390" t="str">
        <f>$B:$B</f>
        <v>GEA</v>
      </c>
      <c r="AP243" s="391" t="str">
        <f>"20"&amp;RIGHT($10:$10,2)&amp;"-T"&amp;MID($10:$10,2,1)</f>
        <v>2018-T2</v>
      </c>
      <c r="AQ243" s="390" t="str">
        <f>$A:$A</f>
        <v>Remboursement taxe dividende 3%</v>
      </c>
      <c r="AR243" s="390" t="str">
        <f>$B:$B</f>
        <v>GEA</v>
      </c>
      <c r="AS243" s="391" t="str">
        <f>"20"&amp;RIGHT($10:$10,2)&amp;"-T"&amp;MID($10:$10,2,1)</f>
        <v>2018-T3</v>
      </c>
      <c r="AT243" s="390" t="str">
        <f>$A:$A</f>
        <v>Remboursement taxe dividende 3%</v>
      </c>
      <c r="AU243" s="390" t="str">
        <f>$B:$B</f>
        <v>GEA</v>
      </c>
      <c r="AV243" s="391" t="str">
        <f>"20"&amp;RIGHT($10:$10,2)&amp;"-T"&amp;MID($10:$10,2,1)</f>
        <v>2018-T4</v>
      </c>
      <c r="AW243" s="387"/>
      <c r="AX243" s="390" t="str">
        <f>$A:$A</f>
        <v>Remboursement taxe dividende 3%</v>
      </c>
      <c r="AY243" s="390" t="str">
        <f>$B:$B</f>
        <v>GEA</v>
      </c>
      <c r="AZ243" s="391" t="str">
        <f>"20"&amp;RIGHT($10:$10,2)&amp;"-T"&amp;MID($10:$10,2,1)</f>
        <v>2019-T1</v>
      </c>
      <c r="BA243" s="390" t="str">
        <f>$A:$A</f>
        <v>Remboursement taxe dividende 3%</v>
      </c>
      <c r="BB243" s="390" t="str">
        <f>$B:$B</f>
        <v>GEA</v>
      </c>
      <c r="BC243" s="391" t="str">
        <f>"20"&amp;RIGHT($10:$10,2)&amp;"-T"&amp;MID($10:$10,2,1)</f>
        <v>2019-T2</v>
      </c>
      <c r="BD243" s="390" t="str">
        <f>$A:$A</f>
        <v>Remboursement taxe dividende 3%</v>
      </c>
      <c r="BE243" s="390" t="str">
        <f>$B:$B</f>
        <v>GEA</v>
      </c>
      <c r="BF243" s="391" t="str">
        <f>"20"&amp;RIGHT($10:$10,2)&amp;"-T"&amp;MID($10:$10,2,1)</f>
        <v>2019-T3</v>
      </c>
      <c r="BG243" s="390" t="str">
        <f>$A:$A</f>
        <v>Remboursement taxe dividende 3%</v>
      </c>
      <c r="BH243" s="390" t="str">
        <f>$B:$B</f>
        <v>GEA</v>
      </c>
      <c r="BI243" s="391" t="str">
        <f>"20"&amp;RIGHT($10:$10,2)&amp;"-T"&amp;MID($10:$10,2,1)</f>
        <v>2019-T4</v>
      </c>
      <c r="BJ243" s="387"/>
      <c r="BK243" s="390" t="str">
        <f>$A:$A</f>
        <v>Remboursement taxe dividende 3%</v>
      </c>
      <c r="BL243" s="390" t="str">
        <f>$B:$B</f>
        <v>GEA</v>
      </c>
      <c r="BM243" s="391" t="str">
        <f>"20"&amp;RIGHT($10:$10,2)&amp;"-T"&amp;MID($10:$10,2,1)</f>
        <v>2020-T1</v>
      </c>
      <c r="BN243" s="390" t="str">
        <f>$A:$A</f>
        <v>Remboursement taxe dividende 3%</v>
      </c>
      <c r="BO243" s="390" t="str">
        <f>$B:$B</f>
        <v>GEA</v>
      </c>
      <c r="BP243" s="391" t="str">
        <f>"20"&amp;RIGHT($10:$10,2)&amp;"-T"&amp;MID($10:$10,2,1)</f>
        <v>2020-T2</v>
      </c>
      <c r="BQ243" s="390" t="str">
        <f>$A:$A</f>
        <v>Remboursement taxe dividende 3%</v>
      </c>
      <c r="BR243" s="390" t="str">
        <f>$B:$B</f>
        <v>GEA</v>
      </c>
      <c r="BS243" s="391" t="str">
        <f>"20"&amp;RIGHT($10:$10,2)&amp;"-T"&amp;MID($10:$10,2,1)</f>
        <v>2020-T3</v>
      </c>
      <c r="BT243" s="390" t="str">
        <f>$A:$A</f>
        <v>Remboursement taxe dividende 3%</v>
      </c>
      <c r="BU243" s="390" t="str">
        <f>$B:$B</f>
        <v>GEA</v>
      </c>
      <c r="BV243" s="391" t="str">
        <f>"20"&amp;RIGHT($10:$10,2)&amp;"-T"&amp;MID($10:$10,2,1)</f>
        <v>2020-T4</v>
      </c>
      <c r="BW243" s="387">
        <f t="shared" si="32"/>
        <v>0</v>
      </c>
    </row>
    <row r="244" spans="1:75" ht="13" hidden="1">
      <c r="A244" s="403" t="s">
        <v>541</v>
      </c>
      <c r="B244" s="403"/>
      <c r="C244" s="383"/>
      <c r="D244" s="384" t="s">
        <v>501</v>
      </c>
      <c r="E244" s="385" t="s">
        <v>508</v>
      </c>
      <c r="F244" s="386"/>
      <c r="G244" s="386"/>
      <c r="H244" s="386"/>
      <c r="I244" s="386"/>
      <c r="J244" s="387">
        <f>SUM(F244:I244)</f>
        <v>0</v>
      </c>
      <c r="K244" s="405"/>
      <c r="L244" s="405"/>
      <c r="M244" s="405">
        <v>0</v>
      </c>
      <c r="N244" s="393"/>
      <c r="O244" s="393"/>
      <c r="P244" s="393">
        <v>0</v>
      </c>
      <c r="Q244" s="393"/>
      <c r="R244" s="393"/>
      <c r="S244" s="393">
        <v>0</v>
      </c>
      <c r="T244" s="393"/>
      <c r="U244" s="393"/>
      <c r="V244" s="393">
        <v>0</v>
      </c>
      <c r="W244" s="387">
        <f>SUM(K244:V244)</f>
        <v>0</v>
      </c>
      <c r="X244" s="393"/>
      <c r="Y244" s="393"/>
      <c r="Z244" s="393">
        <v>0</v>
      </c>
      <c r="AA244" s="393"/>
      <c r="AB244" s="393"/>
      <c r="AC244" s="393">
        <v>0</v>
      </c>
      <c r="AD244" s="393"/>
      <c r="AE244" s="393"/>
      <c r="AF244" s="393">
        <v>0</v>
      </c>
      <c r="AG244" s="393"/>
      <c r="AH244" s="393"/>
      <c r="AI244" s="393">
        <v>37.645000000000003</v>
      </c>
      <c r="AJ244" s="387">
        <f>SUM(X244:AI244)</f>
        <v>37.645000000000003</v>
      </c>
      <c r="AK244" s="393"/>
      <c r="AL244" s="393"/>
      <c r="AM244" s="393">
        <v>0</v>
      </c>
      <c r="AN244" s="393"/>
      <c r="AO244" s="393"/>
      <c r="AP244" s="393">
        <v>0</v>
      </c>
      <c r="AQ244" s="393"/>
      <c r="AR244" s="393"/>
      <c r="AS244" s="393">
        <v>0</v>
      </c>
      <c r="AT244" s="393"/>
      <c r="AU244" s="393"/>
      <c r="AV244" s="393">
        <v>0</v>
      </c>
      <c r="AW244" s="387">
        <f>SUM(AK244:AV244)</f>
        <v>0</v>
      </c>
      <c r="AX244" s="393"/>
      <c r="AY244" s="393"/>
      <c r="AZ244" s="393">
        <v>0</v>
      </c>
      <c r="BA244" s="393"/>
      <c r="BB244" s="393"/>
      <c r="BC244" s="393">
        <v>0</v>
      </c>
      <c r="BD244" s="393"/>
      <c r="BE244" s="393"/>
      <c r="BF244" s="393">
        <v>0</v>
      </c>
      <c r="BG244" s="393"/>
      <c r="BH244" s="393"/>
      <c r="BI244" s="393">
        <v>0</v>
      </c>
      <c r="BJ244" s="387">
        <f>SUM(AX244:BI244)</f>
        <v>0</v>
      </c>
      <c r="BK244" s="393"/>
      <c r="BL244" s="393"/>
      <c r="BM244" s="393">
        <v>0</v>
      </c>
      <c r="BN244" s="393"/>
      <c r="BO244" s="393"/>
      <c r="BP244" s="393">
        <v>0</v>
      </c>
      <c r="BQ244" s="393"/>
      <c r="BR244" s="393"/>
      <c r="BS244" s="393">
        <v>0</v>
      </c>
      <c r="BT244" s="393"/>
      <c r="BU244" s="393"/>
      <c r="BV244" s="393">
        <v>0</v>
      </c>
      <c r="BW244" s="387">
        <f t="shared" si="32"/>
        <v>0</v>
      </c>
    </row>
    <row r="245" spans="1:75" ht="13" hidden="1" outlineLevel="1">
      <c r="A245" s="402" t="s">
        <v>465</v>
      </c>
      <c r="B245" s="382" t="s">
        <v>466</v>
      </c>
      <c r="C245" s="383"/>
      <c r="D245" s="384"/>
      <c r="E245" s="385"/>
      <c r="F245" s="386"/>
      <c r="G245" s="386"/>
      <c r="H245" s="386"/>
      <c r="I245" s="386"/>
      <c r="J245" s="387"/>
      <c r="K245" s="388" t="str">
        <f>$A:$A</f>
        <v>Nature de l'ajustement</v>
      </c>
      <c r="L245" s="388" t="str">
        <f>$B:$B</f>
        <v>Pôle</v>
      </c>
      <c r="M245" s="388" t="s">
        <v>515</v>
      </c>
      <c r="N245" s="388" t="str">
        <f>$A:$A</f>
        <v>Nature de l'ajustement</v>
      </c>
      <c r="O245" s="388" t="str">
        <f>$B:$B</f>
        <v>Pôle</v>
      </c>
      <c r="P245" s="388" t="s">
        <v>515</v>
      </c>
      <c r="Q245" s="388" t="str">
        <f>$A:$A</f>
        <v>Nature de l'ajustement</v>
      </c>
      <c r="R245" s="388" t="str">
        <f>$B:$B</f>
        <v>Pôle</v>
      </c>
      <c r="S245" s="388" t="s">
        <v>515</v>
      </c>
      <c r="T245" s="388" t="str">
        <f>$A:$A</f>
        <v>Nature de l'ajustement</v>
      </c>
      <c r="U245" s="388" t="str">
        <f>$B:$B</f>
        <v>Pôle</v>
      </c>
      <c r="V245" s="388" t="s">
        <v>515</v>
      </c>
      <c r="W245" s="387"/>
      <c r="X245" s="388" t="str">
        <f>$A:$A</f>
        <v>Nature de l'ajustement</v>
      </c>
      <c r="Y245" s="388" t="str">
        <f>$B:$B</f>
        <v>Pôle</v>
      </c>
      <c r="Z245" s="388" t="s">
        <v>515</v>
      </c>
      <c r="AA245" s="388" t="str">
        <f>$A:$A</f>
        <v>Nature de l'ajustement</v>
      </c>
      <c r="AB245" s="388" t="str">
        <f>$B:$B</f>
        <v>Pôle</v>
      </c>
      <c r="AC245" s="388" t="s">
        <v>515</v>
      </c>
      <c r="AD245" s="388" t="str">
        <f>$A:$A</f>
        <v>Nature de l'ajustement</v>
      </c>
      <c r="AE245" s="388" t="str">
        <f>$B:$B</f>
        <v>Pôle</v>
      </c>
      <c r="AF245" s="388" t="s">
        <v>515</v>
      </c>
      <c r="AG245" s="388" t="str">
        <f>$A:$A</f>
        <v>Nature de l'ajustement</v>
      </c>
      <c r="AH245" s="388" t="str">
        <f>$B:$B</f>
        <v>Pôle</v>
      </c>
      <c r="AI245" s="388" t="s">
        <v>515</v>
      </c>
      <c r="AJ245" s="387"/>
      <c r="AK245" s="388" t="str">
        <f>$A:$A</f>
        <v>Nature de l'ajustement</v>
      </c>
      <c r="AL245" s="388" t="str">
        <f>$B:$B</f>
        <v>Pôle</v>
      </c>
      <c r="AM245" s="388" t="s">
        <v>515</v>
      </c>
      <c r="AN245" s="388" t="str">
        <f>$A:$A</f>
        <v>Nature de l'ajustement</v>
      </c>
      <c r="AO245" s="388" t="str">
        <f>$B:$B</f>
        <v>Pôle</v>
      </c>
      <c r="AP245" s="388" t="s">
        <v>515</v>
      </c>
      <c r="AQ245" s="388" t="str">
        <f>$A:$A</f>
        <v>Nature de l'ajustement</v>
      </c>
      <c r="AR245" s="388" t="str">
        <f>$B:$B</f>
        <v>Pôle</v>
      </c>
      <c r="AS245" s="388" t="s">
        <v>515</v>
      </c>
      <c r="AT245" s="388" t="str">
        <f>$A:$A</f>
        <v>Nature de l'ajustement</v>
      </c>
      <c r="AU245" s="388" t="str">
        <f>$B:$B</f>
        <v>Pôle</v>
      </c>
      <c r="AV245" s="388" t="s">
        <v>515</v>
      </c>
      <c r="AW245" s="387"/>
      <c r="AX245" s="388" t="str">
        <f>$A:$A</f>
        <v>Nature de l'ajustement</v>
      </c>
      <c r="AY245" s="388" t="str">
        <f>$B:$B</f>
        <v>Pôle</v>
      </c>
      <c r="AZ245" s="388" t="s">
        <v>515</v>
      </c>
      <c r="BA245" s="388" t="str">
        <f>$A:$A</f>
        <v>Nature de l'ajustement</v>
      </c>
      <c r="BB245" s="388" t="str">
        <f>$B:$B</f>
        <v>Pôle</v>
      </c>
      <c r="BC245" s="388" t="s">
        <v>515</v>
      </c>
      <c r="BD245" s="388" t="str">
        <f>$A:$A</f>
        <v>Nature de l'ajustement</v>
      </c>
      <c r="BE245" s="388" t="str">
        <f>$B:$B</f>
        <v>Pôle</v>
      </c>
      <c r="BF245" s="388" t="s">
        <v>515</v>
      </c>
      <c r="BG245" s="388" t="str">
        <f>$A:$A</f>
        <v>Nature de l'ajustement</v>
      </c>
      <c r="BH245" s="388" t="str">
        <f>$B:$B</f>
        <v>Pôle</v>
      </c>
      <c r="BI245" s="388" t="s">
        <v>515</v>
      </c>
      <c r="BJ245" s="387"/>
      <c r="BK245" s="388" t="str">
        <f>$A:$A</f>
        <v>Nature de l'ajustement</v>
      </c>
      <c r="BL245" s="388" t="str">
        <f>$B:$B</f>
        <v>Pôle</v>
      </c>
      <c r="BM245" s="388" t="s">
        <v>515</v>
      </c>
      <c r="BN245" s="388" t="str">
        <f>$A:$A</f>
        <v>Nature de l'ajustement</v>
      </c>
      <c r="BO245" s="388" t="str">
        <f>$B:$B</f>
        <v>Pôle</v>
      </c>
      <c r="BP245" s="388" t="s">
        <v>515</v>
      </c>
      <c r="BQ245" s="388" t="str">
        <f>$A:$A</f>
        <v>Nature de l'ajustement</v>
      </c>
      <c r="BR245" s="388" t="str">
        <f>$B:$B</f>
        <v>Pôle</v>
      </c>
      <c r="BS245" s="388" t="s">
        <v>515</v>
      </c>
      <c r="BT245" s="388" t="str">
        <f>$A:$A</f>
        <v>Nature de l'ajustement</v>
      </c>
      <c r="BU245" s="388" t="str">
        <f>$B:$B</f>
        <v>Pôle</v>
      </c>
      <c r="BV245" s="388" t="s">
        <v>515</v>
      </c>
      <c r="BW245" s="387">
        <f t="shared" si="32"/>
        <v>0</v>
      </c>
    </row>
    <row r="246" spans="1:75" ht="13" hidden="1" outlineLevel="1">
      <c r="A246" s="394" t="s">
        <v>544</v>
      </c>
      <c r="B246" s="394" t="s">
        <v>511</v>
      </c>
      <c r="C246" s="383"/>
      <c r="D246" s="384"/>
      <c r="E246" s="385"/>
      <c r="F246" s="386"/>
      <c r="G246" s="386"/>
      <c r="H246" s="386"/>
      <c r="I246" s="386"/>
      <c r="J246" s="387"/>
      <c r="K246" s="390" t="str">
        <f>$A:$A</f>
        <v>Remboursement taxe dividende 3%</v>
      </c>
      <c r="L246" s="390" t="str">
        <f>$B:$B</f>
        <v>GC</v>
      </c>
      <c r="M246" s="391" t="str">
        <f>"20"&amp;RIGHT($10:$10,2)&amp;"-T"&amp;MID($10:$10,2,1)</f>
        <v>2016-T1</v>
      </c>
      <c r="N246" s="390" t="str">
        <f>$A:$A</f>
        <v>Remboursement taxe dividende 3%</v>
      </c>
      <c r="O246" s="390" t="str">
        <f>$B:$B</f>
        <v>GC</v>
      </c>
      <c r="P246" s="391" t="str">
        <f>"20"&amp;RIGHT($10:$10,2)&amp;"-T"&amp;MID($10:$10,2,1)</f>
        <v>2016-T2</v>
      </c>
      <c r="Q246" s="390" t="str">
        <f>$A:$A</f>
        <v>Remboursement taxe dividende 3%</v>
      </c>
      <c r="R246" s="390" t="str">
        <f>$B:$B</f>
        <v>GC</v>
      </c>
      <c r="S246" s="391" t="str">
        <f>"20"&amp;RIGHT($10:$10,2)&amp;"-T"&amp;MID($10:$10,2,1)</f>
        <v>2016-T3</v>
      </c>
      <c r="T246" s="390" t="str">
        <f>$A:$A</f>
        <v>Remboursement taxe dividende 3%</v>
      </c>
      <c r="U246" s="390" t="str">
        <f>$B:$B</f>
        <v>GC</v>
      </c>
      <c r="V246" s="391" t="str">
        <f>"20"&amp;RIGHT($10:$10,2)&amp;"-T"&amp;MID($10:$10,2,1)</f>
        <v>2016-T4</v>
      </c>
      <c r="W246" s="387"/>
      <c r="X246" s="390" t="str">
        <f>$A:$A</f>
        <v>Remboursement taxe dividende 3%</v>
      </c>
      <c r="Y246" s="390" t="str">
        <f>$B:$B</f>
        <v>GC</v>
      </c>
      <c r="Z246" s="391" t="str">
        <f>"20"&amp;RIGHT($10:$10,2)&amp;"-T"&amp;MID($10:$10,2,1)</f>
        <v>2017-T1</v>
      </c>
      <c r="AA246" s="390" t="str">
        <f>$A:$A</f>
        <v>Remboursement taxe dividende 3%</v>
      </c>
      <c r="AB246" s="390" t="str">
        <f>$B:$B</f>
        <v>GC</v>
      </c>
      <c r="AC246" s="391" t="str">
        <f>"20"&amp;RIGHT($10:$10,2)&amp;"-T"&amp;MID($10:$10,2,1)</f>
        <v>2017-T2</v>
      </c>
      <c r="AD246" s="390" t="str">
        <f>$A:$A</f>
        <v>Remboursement taxe dividende 3%</v>
      </c>
      <c r="AE246" s="390" t="str">
        <f>$B:$B</f>
        <v>GC</v>
      </c>
      <c r="AF246" s="391" t="str">
        <f>"20"&amp;RIGHT($10:$10,2)&amp;"-T"&amp;MID($10:$10,2,1)</f>
        <v>2017-T3</v>
      </c>
      <c r="AG246" s="390" t="str">
        <f>$A:$A</f>
        <v>Remboursement taxe dividende 3%</v>
      </c>
      <c r="AH246" s="390" t="str">
        <f>$B:$B</f>
        <v>GC</v>
      </c>
      <c r="AI246" s="391" t="str">
        <f>"20"&amp;RIGHT($10:$10,2)&amp;"-T"&amp;MID($10:$10,2,1)</f>
        <v>2017-T4</v>
      </c>
      <c r="AJ246" s="387"/>
      <c r="AK246" s="390" t="str">
        <f>$A:$A</f>
        <v>Remboursement taxe dividende 3%</v>
      </c>
      <c r="AL246" s="390" t="str">
        <f>$B:$B</f>
        <v>GC</v>
      </c>
      <c r="AM246" s="391" t="str">
        <f>"20"&amp;RIGHT($10:$10,2)&amp;"-T"&amp;MID($10:$10,2,1)</f>
        <v>2018-T1</v>
      </c>
      <c r="AN246" s="390" t="str">
        <f>$A:$A</f>
        <v>Remboursement taxe dividende 3%</v>
      </c>
      <c r="AO246" s="390" t="str">
        <f>$B:$B</f>
        <v>GC</v>
      </c>
      <c r="AP246" s="391" t="str">
        <f>"20"&amp;RIGHT($10:$10,2)&amp;"-T"&amp;MID($10:$10,2,1)</f>
        <v>2018-T2</v>
      </c>
      <c r="AQ246" s="390" t="str">
        <f>$A:$A</f>
        <v>Remboursement taxe dividende 3%</v>
      </c>
      <c r="AR246" s="390" t="str">
        <f>$B:$B</f>
        <v>GC</v>
      </c>
      <c r="AS246" s="391" t="str">
        <f>"20"&amp;RIGHT($10:$10,2)&amp;"-T"&amp;MID($10:$10,2,1)</f>
        <v>2018-T3</v>
      </c>
      <c r="AT246" s="390" t="str">
        <f>$A:$A</f>
        <v>Remboursement taxe dividende 3%</v>
      </c>
      <c r="AU246" s="390" t="str">
        <f>$B:$B</f>
        <v>GC</v>
      </c>
      <c r="AV246" s="391" t="str">
        <f>"20"&amp;RIGHT($10:$10,2)&amp;"-T"&amp;MID($10:$10,2,1)</f>
        <v>2018-T4</v>
      </c>
      <c r="AW246" s="387"/>
      <c r="AX246" s="390" t="str">
        <f>$A:$A</f>
        <v>Remboursement taxe dividende 3%</v>
      </c>
      <c r="AY246" s="390" t="str">
        <f>$B:$B</f>
        <v>GC</v>
      </c>
      <c r="AZ246" s="391" t="str">
        <f>"20"&amp;RIGHT($10:$10,2)&amp;"-T"&amp;MID($10:$10,2,1)</f>
        <v>2019-T1</v>
      </c>
      <c r="BA246" s="390" t="str">
        <f>$A:$A</f>
        <v>Remboursement taxe dividende 3%</v>
      </c>
      <c r="BB246" s="390" t="str">
        <f>$B:$B</f>
        <v>GC</v>
      </c>
      <c r="BC246" s="391" t="str">
        <f>"20"&amp;RIGHT($10:$10,2)&amp;"-T"&amp;MID($10:$10,2,1)</f>
        <v>2019-T2</v>
      </c>
      <c r="BD246" s="390" t="str">
        <f>$A:$A</f>
        <v>Remboursement taxe dividende 3%</v>
      </c>
      <c r="BE246" s="390" t="str">
        <f>$B:$B</f>
        <v>GC</v>
      </c>
      <c r="BF246" s="391" t="str">
        <f>"20"&amp;RIGHT($10:$10,2)&amp;"-T"&amp;MID($10:$10,2,1)</f>
        <v>2019-T3</v>
      </c>
      <c r="BG246" s="390" t="str">
        <f>$A:$A</f>
        <v>Remboursement taxe dividende 3%</v>
      </c>
      <c r="BH246" s="390" t="str">
        <f>$B:$B</f>
        <v>GC</v>
      </c>
      <c r="BI246" s="391" t="str">
        <f>"20"&amp;RIGHT($10:$10,2)&amp;"-T"&amp;MID($10:$10,2,1)</f>
        <v>2019-T4</v>
      </c>
      <c r="BJ246" s="387"/>
      <c r="BK246" s="390" t="str">
        <f>$A:$A</f>
        <v>Remboursement taxe dividende 3%</v>
      </c>
      <c r="BL246" s="390" t="str">
        <f>$B:$B</f>
        <v>GC</v>
      </c>
      <c r="BM246" s="391" t="str">
        <f>"20"&amp;RIGHT($10:$10,2)&amp;"-T"&amp;MID($10:$10,2,1)</f>
        <v>2020-T1</v>
      </c>
      <c r="BN246" s="390" t="str">
        <f>$A:$A</f>
        <v>Remboursement taxe dividende 3%</v>
      </c>
      <c r="BO246" s="390" t="str">
        <f>$B:$B</f>
        <v>GC</v>
      </c>
      <c r="BP246" s="391" t="str">
        <f>"20"&amp;RIGHT($10:$10,2)&amp;"-T"&amp;MID($10:$10,2,1)</f>
        <v>2020-T2</v>
      </c>
      <c r="BQ246" s="390" t="str">
        <f>$A:$A</f>
        <v>Remboursement taxe dividende 3%</v>
      </c>
      <c r="BR246" s="390" t="str">
        <f>$B:$B</f>
        <v>GC</v>
      </c>
      <c r="BS246" s="391" t="str">
        <f>"20"&amp;RIGHT($10:$10,2)&amp;"-T"&amp;MID($10:$10,2,1)</f>
        <v>2020-T3</v>
      </c>
      <c r="BT246" s="390" t="str">
        <f>$A:$A</f>
        <v>Remboursement taxe dividende 3%</v>
      </c>
      <c r="BU246" s="390" t="str">
        <f>$B:$B</f>
        <v>GC</v>
      </c>
      <c r="BV246" s="391" t="str">
        <f>"20"&amp;RIGHT($10:$10,2)&amp;"-T"&amp;MID($10:$10,2,1)</f>
        <v>2020-T4</v>
      </c>
      <c r="BW246" s="387">
        <f t="shared" si="32"/>
        <v>0</v>
      </c>
    </row>
    <row r="247" spans="1:75" ht="13" hidden="1">
      <c r="A247" s="403" t="s">
        <v>541</v>
      </c>
      <c r="B247" s="403"/>
      <c r="C247" s="383"/>
      <c r="D247" s="384" t="s">
        <v>501</v>
      </c>
      <c r="E247" s="385" t="s">
        <v>505</v>
      </c>
      <c r="F247" s="386"/>
      <c r="G247" s="386"/>
      <c r="H247" s="386"/>
      <c r="I247" s="386"/>
      <c r="J247" s="387">
        <f>SUM(F247:I247)</f>
        <v>0</v>
      </c>
      <c r="K247" s="405"/>
      <c r="L247" s="405"/>
      <c r="M247" s="405">
        <v>0</v>
      </c>
      <c r="N247" s="393"/>
      <c r="O247" s="393"/>
      <c r="P247" s="393">
        <v>0</v>
      </c>
      <c r="Q247" s="393"/>
      <c r="R247" s="393"/>
      <c r="S247" s="393">
        <v>0</v>
      </c>
      <c r="T247" s="393"/>
      <c r="U247" s="393"/>
      <c r="V247" s="393">
        <v>0</v>
      </c>
      <c r="W247" s="387">
        <f>SUM(K247:V247)</f>
        <v>0</v>
      </c>
      <c r="X247" s="393"/>
      <c r="Y247" s="393"/>
      <c r="Z247" s="393">
        <v>0</v>
      </c>
      <c r="AA247" s="393"/>
      <c r="AB247" s="393"/>
      <c r="AC247" s="393">
        <v>0</v>
      </c>
      <c r="AD247" s="393"/>
      <c r="AE247" s="393"/>
      <c r="AF247" s="393">
        <v>0</v>
      </c>
      <c r="AG247" s="393"/>
      <c r="AH247" s="393"/>
      <c r="AI247" s="393">
        <v>4.6459999999999999</v>
      </c>
      <c r="AJ247" s="387">
        <f>SUM(X247:AI247)</f>
        <v>4.6459999999999999</v>
      </c>
      <c r="AK247" s="393"/>
      <c r="AL247" s="393"/>
      <c r="AM247" s="393">
        <v>0</v>
      </c>
      <c r="AN247" s="393"/>
      <c r="AO247" s="393"/>
      <c r="AP247" s="393">
        <v>0</v>
      </c>
      <c r="AQ247" s="393"/>
      <c r="AR247" s="393"/>
      <c r="AS247" s="393">
        <v>0</v>
      </c>
      <c r="AT247" s="393"/>
      <c r="AU247" s="393"/>
      <c r="AV247" s="393">
        <v>0</v>
      </c>
      <c r="AW247" s="387">
        <f>SUM(AK247:AV247)</f>
        <v>0</v>
      </c>
      <c r="AX247" s="393"/>
      <c r="AY247" s="393"/>
      <c r="AZ247" s="393">
        <v>0</v>
      </c>
      <c r="BA247" s="393"/>
      <c r="BB247" s="393"/>
      <c r="BC247" s="393">
        <v>0</v>
      </c>
      <c r="BD247" s="393"/>
      <c r="BE247" s="393"/>
      <c r="BF247" s="393">
        <v>0</v>
      </c>
      <c r="BG247" s="393"/>
      <c r="BH247" s="393"/>
      <c r="BI247" s="393">
        <v>0</v>
      </c>
      <c r="BJ247" s="387">
        <f>SUM(AX247:BI247)</f>
        <v>0</v>
      </c>
      <c r="BK247" s="393"/>
      <c r="BL247" s="393"/>
      <c r="BM247" s="393">
        <v>0</v>
      </c>
      <c r="BN247" s="393"/>
      <c r="BO247" s="393"/>
      <c r="BP247" s="393">
        <v>0</v>
      </c>
      <c r="BQ247" s="393"/>
      <c r="BR247" s="393"/>
      <c r="BS247" s="393">
        <v>0</v>
      </c>
      <c r="BT247" s="393"/>
      <c r="BU247" s="393"/>
      <c r="BV247" s="393">
        <v>0</v>
      </c>
      <c r="BW247" s="387">
        <f t="shared" si="32"/>
        <v>0</v>
      </c>
    </row>
    <row r="248" spans="1:75" ht="13" hidden="1" outlineLevel="1">
      <c r="A248" s="402" t="s">
        <v>465</v>
      </c>
      <c r="B248" s="382" t="s">
        <v>466</v>
      </c>
      <c r="C248" s="383"/>
      <c r="D248" s="384"/>
      <c r="E248" s="385"/>
      <c r="F248" s="386"/>
      <c r="G248" s="386"/>
      <c r="H248" s="386"/>
      <c r="I248" s="386"/>
      <c r="J248" s="387"/>
      <c r="K248" s="388" t="str">
        <f>$A:$A</f>
        <v>Nature de l'ajustement</v>
      </c>
      <c r="L248" s="388" t="str">
        <f>$B:$B</f>
        <v>Pôle</v>
      </c>
      <c r="M248" s="388" t="s">
        <v>515</v>
      </c>
      <c r="N248" s="388" t="str">
        <f>$A:$A</f>
        <v>Nature de l'ajustement</v>
      </c>
      <c r="O248" s="388" t="str">
        <f>$B:$B</f>
        <v>Pôle</v>
      </c>
      <c r="P248" s="388" t="s">
        <v>515</v>
      </c>
      <c r="Q248" s="388" t="str">
        <f>$A:$A</f>
        <v>Nature de l'ajustement</v>
      </c>
      <c r="R248" s="388" t="str">
        <f>$B:$B</f>
        <v>Pôle</v>
      </c>
      <c r="S248" s="388" t="s">
        <v>515</v>
      </c>
      <c r="T248" s="388" t="str">
        <f>$A:$A</f>
        <v>Nature de l'ajustement</v>
      </c>
      <c r="U248" s="388" t="str">
        <f>$B:$B</f>
        <v>Pôle</v>
      </c>
      <c r="V248" s="388" t="s">
        <v>515</v>
      </c>
      <c r="W248" s="387"/>
      <c r="X248" s="388" t="str">
        <f>$A:$A</f>
        <v>Nature de l'ajustement</v>
      </c>
      <c r="Y248" s="388" t="str">
        <f>$B:$B</f>
        <v>Pôle</v>
      </c>
      <c r="Z248" s="388" t="s">
        <v>515</v>
      </c>
      <c r="AA248" s="388" t="str">
        <f>$A:$A</f>
        <v>Nature de l'ajustement</v>
      </c>
      <c r="AB248" s="388" t="str">
        <f>$B:$B</f>
        <v>Pôle</v>
      </c>
      <c r="AC248" s="388" t="s">
        <v>515</v>
      </c>
      <c r="AD248" s="388" t="str">
        <f>$A:$A</f>
        <v>Nature de l'ajustement</v>
      </c>
      <c r="AE248" s="388" t="str">
        <f>$B:$B</f>
        <v>Pôle</v>
      </c>
      <c r="AF248" s="388" t="s">
        <v>515</v>
      </c>
      <c r="AG248" s="388" t="str">
        <f>$A:$A</f>
        <v>Nature de l'ajustement</v>
      </c>
      <c r="AH248" s="388" t="str">
        <f>$B:$B</f>
        <v>Pôle</v>
      </c>
      <c r="AI248" s="388" t="s">
        <v>515</v>
      </c>
      <c r="AJ248" s="387"/>
      <c r="AK248" s="388" t="str">
        <f>$A:$A</f>
        <v>Nature de l'ajustement</v>
      </c>
      <c r="AL248" s="388" t="str">
        <f>$B:$B</f>
        <v>Pôle</v>
      </c>
      <c r="AM248" s="388" t="s">
        <v>515</v>
      </c>
      <c r="AN248" s="388" t="str">
        <f>$A:$A</f>
        <v>Nature de l'ajustement</v>
      </c>
      <c r="AO248" s="388" t="str">
        <f>$B:$B</f>
        <v>Pôle</v>
      </c>
      <c r="AP248" s="388" t="s">
        <v>515</v>
      </c>
      <c r="AQ248" s="388" t="str">
        <f>$A:$A</f>
        <v>Nature de l'ajustement</v>
      </c>
      <c r="AR248" s="388" t="str">
        <f>$B:$B</f>
        <v>Pôle</v>
      </c>
      <c r="AS248" s="388" t="s">
        <v>515</v>
      </c>
      <c r="AT248" s="388" t="str">
        <f>$A:$A</f>
        <v>Nature de l'ajustement</v>
      </c>
      <c r="AU248" s="388" t="str">
        <f>$B:$B</f>
        <v>Pôle</v>
      </c>
      <c r="AV248" s="388" t="s">
        <v>515</v>
      </c>
      <c r="AW248" s="387"/>
      <c r="AX248" s="388" t="str">
        <f>$A:$A</f>
        <v>Nature de l'ajustement</v>
      </c>
      <c r="AY248" s="388" t="str">
        <f>$B:$B</f>
        <v>Pôle</v>
      </c>
      <c r="AZ248" s="388" t="s">
        <v>515</v>
      </c>
      <c r="BA248" s="388" t="str">
        <f>$A:$A</f>
        <v>Nature de l'ajustement</v>
      </c>
      <c r="BB248" s="388" t="str">
        <f>$B:$B</f>
        <v>Pôle</v>
      </c>
      <c r="BC248" s="388" t="s">
        <v>515</v>
      </c>
      <c r="BD248" s="388" t="str">
        <f>$A:$A</f>
        <v>Nature de l'ajustement</v>
      </c>
      <c r="BE248" s="388" t="str">
        <f>$B:$B</f>
        <v>Pôle</v>
      </c>
      <c r="BF248" s="388" t="s">
        <v>515</v>
      </c>
      <c r="BG248" s="388" t="str">
        <f>$A:$A</f>
        <v>Nature de l'ajustement</v>
      </c>
      <c r="BH248" s="388" t="str">
        <f>$B:$B</f>
        <v>Pôle</v>
      </c>
      <c r="BI248" s="388" t="s">
        <v>515</v>
      </c>
      <c r="BJ248" s="387"/>
      <c r="BK248" s="388" t="str">
        <f>$A:$A</f>
        <v>Nature de l'ajustement</v>
      </c>
      <c r="BL248" s="388" t="str">
        <f>$B:$B</f>
        <v>Pôle</v>
      </c>
      <c r="BM248" s="388" t="s">
        <v>515</v>
      </c>
      <c r="BN248" s="388" t="str">
        <f>$A:$A</f>
        <v>Nature de l'ajustement</v>
      </c>
      <c r="BO248" s="388" t="str">
        <f>$B:$B</f>
        <v>Pôle</v>
      </c>
      <c r="BP248" s="388" t="s">
        <v>515</v>
      </c>
      <c r="BQ248" s="388" t="str">
        <f>$A:$A</f>
        <v>Nature de l'ajustement</v>
      </c>
      <c r="BR248" s="388" t="str">
        <f>$B:$B</f>
        <v>Pôle</v>
      </c>
      <c r="BS248" s="388" t="s">
        <v>515</v>
      </c>
      <c r="BT248" s="388" t="str">
        <f>$A:$A</f>
        <v>Nature de l'ajustement</v>
      </c>
      <c r="BU248" s="388" t="str">
        <f>$B:$B</f>
        <v>Pôle</v>
      </c>
      <c r="BV248" s="388" t="s">
        <v>515</v>
      </c>
      <c r="BW248" s="387">
        <f t="shared" si="32"/>
        <v>0</v>
      </c>
    </row>
    <row r="249" spans="1:75" ht="13" hidden="1" outlineLevel="1">
      <c r="A249" s="394" t="s">
        <v>544</v>
      </c>
      <c r="B249" s="394" t="s">
        <v>468</v>
      </c>
      <c r="C249" s="383"/>
      <c r="D249" s="384"/>
      <c r="E249" s="385"/>
      <c r="F249" s="386"/>
      <c r="G249" s="386"/>
      <c r="H249" s="386"/>
      <c r="I249" s="386"/>
      <c r="J249" s="387"/>
      <c r="K249" s="390" t="str">
        <f>$A:$A</f>
        <v>Remboursement taxe dividende 3%</v>
      </c>
      <c r="L249" s="390" t="str">
        <f>$B:$B</f>
        <v>AHM</v>
      </c>
      <c r="M249" s="391" t="str">
        <f>"20"&amp;RIGHT($10:$10,2)&amp;"-T"&amp;MID($10:$10,2,1)</f>
        <v>2016-T1</v>
      </c>
      <c r="N249" s="390" t="str">
        <f>$A:$A</f>
        <v>Remboursement taxe dividende 3%</v>
      </c>
      <c r="O249" s="390" t="str">
        <f>$B:$B</f>
        <v>AHM</v>
      </c>
      <c r="P249" s="391" t="str">
        <f>"20"&amp;RIGHT($10:$10,2)&amp;"-T"&amp;MID($10:$10,2,1)</f>
        <v>2016-T2</v>
      </c>
      <c r="Q249" s="390" t="str">
        <f>$A:$A</f>
        <v>Remboursement taxe dividende 3%</v>
      </c>
      <c r="R249" s="390" t="str">
        <f>$B:$B</f>
        <v>AHM</v>
      </c>
      <c r="S249" s="391" t="str">
        <f>"20"&amp;RIGHT($10:$10,2)&amp;"-T"&amp;MID($10:$10,2,1)</f>
        <v>2016-T3</v>
      </c>
      <c r="T249" s="390" t="str">
        <f>$A:$A</f>
        <v>Remboursement taxe dividende 3%</v>
      </c>
      <c r="U249" s="390" t="str">
        <f>$B:$B</f>
        <v>AHM</v>
      </c>
      <c r="V249" s="391" t="str">
        <f>"20"&amp;RIGHT($10:$10,2)&amp;"-T"&amp;MID($10:$10,2,1)</f>
        <v>2016-T4</v>
      </c>
      <c r="W249" s="387"/>
      <c r="X249" s="390" t="str">
        <f>$A:$A</f>
        <v>Remboursement taxe dividende 3%</v>
      </c>
      <c r="Y249" s="390" t="str">
        <f>$B:$B</f>
        <v>AHM</v>
      </c>
      <c r="Z249" s="391" t="str">
        <f>"20"&amp;RIGHT($10:$10,2)&amp;"-T"&amp;MID($10:$10,2,1)</f>
        <v>2017-T1</v>
      </c>
      <c r="AA249" s="390" t="str">
        <f>$A:$A</f>
        <v>Remboursement taxe dividende 3%</v>
      </c>
      <c r="AB249" s="390" t="str">
        <f>$B:$B</f>
        <v>AHM</v>
      </c>
      <c r="AC249" s="391" t="str">
        <f>"20"&amp;RIGHT($10:$10,2)&amp;"-T"&amp;MID($10:$10,2,1)</f>
        <v>2017-T2</v>
      </c>
      <c r="AD249" s="390" t="str">
        <f>$A:$A</f>
        <v>Remboursement taxe dividende 3%</v>
      </c>
      <c r="AE249" s="390" t="str">
        <f>$B:$B</f>
        <v>AHM</v>
      </c>
      <c r="AF249" s="391" t="str">
        <f>"20"&amp;RIGHT($10:$10,2)&amp;"-T"&amp;MID($10:$10,2,1)</f>
        <v>2017-T3</v>
      </c>
      <c r="AG249" s="390" t="str">
        <f>$A:$A</f>
        <v>Remboursement taxe dividende 3%</v>
      </c>
      <c r="AH249" s="390" t="str">
        <f>$B:$B</f>
        <v>AHM</v>
      </c>
      <c r="AI249" s="391" t="str">
        <f>"20"&amp;RIGHT($10:$10,2)&amp;"-T"&amp;MID($10:$10,2,1)</f>
        <v>2017-T4</v>
      </c>
      <c r="AJ249" s="387"/>
      <c r="AK249" s="390" t="str">
        <f>$A:$A</f>
        <v>Remboursement taxe dividende 3%</v>
      </c>
      <c r="AL249" s="390" t="str">
        <f>$B:$B</f>
        <v>AHM</v>
      </c>
      <c r="AM249" s="391" t="str">
        <f>"20"&amp;RIGHT($10:$10,2)&amp;"-T"&amp;MID($10:$10,2,1)</f>
        <v>2018-T1</v>
      </c>
      <c r="AN249" s="390" t="str">
        <f>$A:$A</f>
        <v>Remboursement taxe dividende 3%</v>
      </c>
      <c r="AO249" s="390" t="str">
        <f>$B:$B</f>
        <v>AHM</v>
      </c>
      <c r="AP249" s="391" t="str">
        <f>"20"&amp;RIGHT($10:$10,2)&amp;"-T"&amp;MID($10:$10,2,1)</f>
        <v>2018-T2</v>
      </c>
      <c r="AQ249" s="390" t="str">
        <f>$A:$A</f>
        <v>Remboursement taxe dividende 3%</v>
      </c>
      <c r="AR249" s="390" t="str">
        <f>$B:$B</f>
        <v>AHM</v>
      </c>
      <c r="AS249" s="391" t="str">
        <f>"20"&amp;RIGHT($10:$10,2)&amp;"-T"&amp;MID($10:$10,2,1)</f>
        <v>2018-T3</v>
      </c>
      <c r="AT249" s="390" t="str">
        <f>$A:$A</f>
        <v>Remboursement taxe dividende 3%</v>
      </c>
      <c r="AU249" s="390" t="str">
        <f>$B:$B</f>
        <v>AHM</v>
      </c>
      <c r="AV249" s="391" t="str">
        <f>"20"&amp;RIGHT($10:$10,2)&amp;"-T"&amp;MID($10:$10,2,1)</f>
        <v>2018-T4</v>
      </c>
      <c r="AW249" s="387"/>
      <c r="AX249" s="390" t="str">
        <f>$A:$A</f>
        <v>Remboursement taxe dividende 3%</v>
      </c>
      <c r="AY249" s="390" t="str">
        <f>$B:$B</f>
        <v>AHM</v>
      </c>
      <c r="AZ249" s="391" t="str">
        <f>"20"&amp;RIGHT($10:$10,2)&amp;"-T"&amp;MID($10:$10,2,1)</f>
        <v>2019-T1</v>
      </c>
      <c r="BA249" s="390" t="str">
        <f>$A:$A</f>
        <v>Remboursement taxe dividende 3%</v>
      </c>
      <c r="BB249" s="390" t="str">
        <f>$B:$B</f>
        <v>AHM</v>
      </c>
      <c r="BC249" s="391" t="str">
        <f>"20"&amp;RIGHT($10:$10,2)&amp;"-T"&amp;MID($10:$10,2,1)</f>
        <v>2019-T2</v>
      </c>
      <c r="BD249" s="390" t="str">
        <f>$A:$A</f>
        <v>Remboursement taxe dividende 3%</v>
      </c>
      <c r="BE249" s="390" t="str">
        <f>$B:$B</f>
        <v>AHM</v>
      </c>
      <c r="BF249" s="391" t="str">
        <f>"20"&amp;RIGHT($10:$10,2)&amp;"-T"&amp;MID($10:$10,2,1)</f>
        <v>2019-T3</v>
      </c>
      <c r="BG249" s="390" t="str">
        <f>$A:$A</f>
        <v>Remboursement taxe dividende 3%</v>
      </c>
      <c r="BH249" s="390" t="str">
        <f>$B:$B</f>
        <v>AHM</v>
      </c>
      <c r="BI249" s="391" t="str">
        <f>"20"&amp;RIGHT($10:$10,2)&amp;"-T"&amp;MID($10:$10,2,1)</f>
        <v>2019-T4</v>
      </c>
      <c r="BJ249" s="387"/>
      <c r="BK249" s="390" t="str">
        <f>$A:$A</f>
        <v>Remboursement taxe dividende 3%</v>
      </c>
      <c r="BL249" s="390" t="str">
        <f>$B:$B</f>
        <v>AHM</v>
      </c>
      <c r="BM249" s="391" t="str">
        <f>"20"&amp;RIGHT($10:$10,2)&amp;"-T"&amp;MID($10:$10,2,1)</f>
        <v>2020-T1</v>
      </c>
      <c r="BN249" s="390" t="str">
        <f>$A:$A</f>
        <v>Remboursement taxe dividende 3%</v>
      </c>
      <c r="BO249" s="390" t="str">
        <f>$B:$B</f>
        <v>AHM</v>
      </c>
      <c r="BP249" s="391" t="str">
        <f>"20"&amp;RIGHT($10:$10,2)&amp;"-T"&amp;MID($10:$10,2,1)</f>
        <v>2020-T2</v>
      </c>
      <c r="BQ249" s="390" t="str">
        <f>$A:$A</f>
        <v>Remboursement taxe dividende 3%</v>
      </c>
      <c r="BR249" s="390" t="str">
        <f>$B:$B</f>
        <v>AHM</v>
      </c>
      <c r="BS249" s="391" t="str">
        <f>"20"&amp;RIGHT($10:$10,2)&amp;"-T"&amp;MID($10:$10,2,1)</f>
        <v>2020-T3</v>
      </c>
      <c r="BT249" s="390" t="str">
        <f>$A:$A</f>
        <v>Remboursement taxe dividende 3%</v>
      </c>
      <c r="BU249" s="390" t="str">
        <f>$B:$B</f>
        <v>AHM</v>
      </c>
      <c r="BV249" s="391" t="str">
        <f>"20"&amp;RIGHT($10:$10,2)&amp;"-T"&amp;MID($10:$10,2,1)</f>
        <v>2020-T4</v>
      </c>
      <c r="BW249" s="387">
        <f t="shared" si="32"/>
        <v>0</v>
      </c>
    </row>
    <row r="250" spans="1:75" ht="13" hidden="1">
      <c r="A250" s="403" t="s">
        <v>541</v>
      </c>
      <c r="B250" s="403"/>
      <c r="C250" s="383"/>
      <c r="D250" s="384" t="s">
        <v>501</v>
      </c>
      <c r="E250" s="385" t="s">
        <v>504</v>
      </c>
      <c r="F250" s="386"/>
      <c r="G250" s="386"/>
      <c r="H250" s="386"/>
      <c r="I250" s="386"/>
      <c r="J250" s="387">
        <f>SUM(F250:I250)</f>
        <v>0</v>
      </c>
      <c r="K250" s="405"/>
      <c r="L250" s="405"/>
      <c r="M250" s="405">
        <v>0</v>
      </c>
      <c r="N250" s="393"/>
      <c r="O250" s="393"/>
      <c r="P250" s="393">
        <v>0</v>
      </c>
      <c r="Q250" s="393"/>
      <c r="R250" s="393"/>
      <c r="S250" s="393">
        <v>0</v>
      </c>
      <c r="T250" s="393"/>
      <c r="U250" s="393"/>
      <c r="V250" s="393">
        <v>0</v>
      </c>
      <c r="W250" s="387">
        <f>SUM(K250:V250)</f>
        <v>0</v>
      </c>
      <c r="X250" s="393"/>
      <c r="Y250" s="393"/>
      <c r="Z250" s="393">
        <v>0</v>
      </c>
      <c r="AA250" s="393"/>
      <c r="AB250" s="393"/>
      <c r="AC250" s="393">
        <v>0</v>
      </c>
      <c r="AD250" s="393"/>
      <c r="AE250" s="393"/>
      <c r="AF250" s="393">
        <v>0</v>
      </c>
      <c r="AG250" s="393"/>
      <c r="AH250" s="393"/>
      <c r="AI250" s="393">
        <v>38.867000000000004</v>
      </c>
      <c r="AJ250" s="387">
        <f>SUM(X250:AI250)</f>
        <v>38.867000000000004</v>
      </c>
      <c r="AK250" s="393"/>
      <c r="AL250" s="393"/>
      <c r="AM250" s="393">
        <v>0</v>
      </c>
      <c r="AN250" s="393"/>
      <c r="AO250" s="393"/>
      <c r="AP250" s="393">
        <v>0</v>
      </c>
      <c r="AQ250" s="393"/>
      <c r="AR250" s="393"/>
      <c r="AS250" s="393">
        <v>0</v>
      </c>
      <c r="AT250" s="393"/>
      <c r="AU250" s="393"/>
      <c r="AV250" s="393">
        <v>0</v>
      </c>
      <c r="AW250" s="387">
        <f>SUM(AK250:AV250)</f>
        <v>0</v>
      </c>
      <c r="AX250" s="393"/>
      <c r="AY250" s="393"/>
      <c r="AZ250" s="393">
        <v>0</v>
      </c>
      <c r="BA250" s="393"/>
      <c r="BB250" s="393"/>
      <c r="BC250" s="393">
        <v>0</v>
      </c>
      <c r="BD250" s="393"/>
      <c r="BE250" s="393"/>
      <c r="BF250" s="393">
        <v>0</v>
      </c>
      <c r="BG250" s="393"/>
      <c r="BH250" s="393"/>
      <c r="BI250" s="393">
        <v>0</v>
      </c>
      <c r="BJ250" s="387">
        <f>SUM(AX250:BI250)</f>
        <v>0</v>
      </c>
      <c r="BK250" s="393"/>
      <c r="BL250" s="393"/>
      <c r="BM250" s="393">
        <v>0</v>
      </c>
      <c r="BN250" s="393"/>
      <c r="BO250" s="393"/>
      <c r="BP250" s="393">
        <v>0</v>
      </c>
      <c r="BQ250" s="393"/>
      <c r="BR250" s="393"/>
      <c r="BS250" s="393">
        <v>0</v>
      </c>
      <c r="BT250" s="393"/>
      <c r="BU250" s="393"/>
      <c r="BV250" s="393">
        <v>0</v>
      </c>
      <c r="BW250" s="387">
        <f t="shared" si="32"/>
        <v>0</v>
      </c>
    </row>
    <row r="251" spans="1:75" ht="13" hidden="1">
      <c r="A251" s="392" t="s">
        <v>541</v>
      </c>
      <c r="B251" s="392"/>
      <c r="C251" s="383"/>
      <c r="D251" s="384" t="s">
        <v>488</v>
      </c>
      <c r="E251" s="385" t="s">
        <v>504</v>
      </c>
      <c r="F251" s="386"/>
      <c r="G251" s="386">
        <v>-40.660000000000004</v>
      </c>
      <c r="H251" s="386">
        <v>40.660000000000004</v>
      </c>
      <c r="I251" s="386"/>
      <c r="J251" s="387">
        <f>SUM(F251:I251)</f>
        <v>0</v>
      </c>
      <c r="K251" s="393"/>
      <c r="L251" s="393"/>
      <c r="M251" s="393">
        <v>0</v>
      </c>
      <c r="N251" s="393"/>
      <c r="O251" s="393"/>
      <c r="P251" s="393">
        <v>0</v>
      </c>
      <c r="Q251" s="385"/>
      <c r="R251" s="393"/>
      <c r="S251" s="393">
        <v>0</v>
      </c>
      <c r="T251" s="385"/>
      <c r="U251" s="393"/>
      <c r="V251" s="393">
        <v>0</v>
      </c>
      <c r="W251" s="387">
        <f>SUM(K251:V251)</f>
        <v>0</v>
      </c>
      <c r="X251" s="385"/>
      <c r="Y251" s="393"/>
      <c r="Z251" s="393">
        <v>0</v>
      </c>
      <c r="AA251" s="385"/>
      <c r="AB251" s="393"/>
      <c r="AC251" s="393">
        <v>0</v>
      </c>
      <c r="AD251" s="385"/>
      <c r="AE251" s="393"/>
      <c r="AF251" s="393">
        <v>0</v>
      </c>
      <c r="AG251" s="385"/>
      <c r="AH251" s="393"/>
      <c r="AI251" s="393">
        <v>0</v>
      </c>
      <c r="AJ251" s="387">
        <f>SUM(X251:AI251)</f>
        <v>0</v>
      </c>
      <c r="AK251" s="385"/>
      <c r="AL251" s="393"/>
      <c r="AM251" s="393">
        <v>0</v>
      </c>
      <c r="AN251" s="393"/>
      <c r="AO251" s="393"/>
      <c r="AP251" s="393">
        <v>0</v>
      </c>
      <c r="AQ251" s="393"/>
      <c r="AR251" s="393"/>
      <c r="AS251" s="393">
        <v>0</v>
      </c>
      <c r="AT251" s="393"/>
      <c r="AU251" s="393"/>
      <c r="AV251" s="393">
        <v>0</v>
      </c>
      <c r="AW251" s="387">
        <f>SUM(AK251:AV251)</f>
        <v>0</v>
      </c>
      <c r="AX251" s="393"/>
      <c r="AY251" s="393"/>
      <c r="AZ251" s="393">
        <v>0</v>
      </c>
      <c r="BA251" s="393"/>
      <c r="BB251" s="393"/>
      <c r="BC251" s="393">
        <v>0</v>
      </c>
      <c r="BD251" s="393"/>
      <c r="BE251" s="393"/>
      <c r="BF251" s="393">
        <v>0</v>
      </c>
      <c r="BG251" s="393"/>
      <c r="BH251" s="393"/>
      <c r="BI251" s="393">
        <v>0</v>
      </c>
      <c r="BJ251" s="387">
        <f>SUM(AX251:BI251)</f>
        <v>0</v>
      </c>
      <c r="BK251" s="393"/>
      <c r="BL251" s="393"/>
      <c r="BM251" s="393">
        <v>0</v>
      </c>
      <c r="BN251" s="393"/>
      <c r="BO251" s="393"/>
      <c r="BP251" s="393">
        <v>0</v>
      </c>
      <c r="BQ251" s="393"/>
      <c r="BR251" s="393"/>
      <c r="BS251" s="393">
        <v>0</v>
      </c>
      <c r="BT251" s="393"/>
      <c r="BU251" s="393"/>
      <c r="BV251" s="393">
        <v>0</v>
      </c>
      <c r="BW251" s="387">
        <f t="shared" si="32"/>
        <v>0</v>
      </c>
    </row>
    <row r="252" spans="1:75" ht="13" hidden="1">
      <c r="A252" s="392" t="s">
        <v>541</v>
      </c>
      <c r="B252" s="392"/>
      <c r="C252" s="383"/>
      <c r="D252" s="384" t="s">
        <v>488</v>
      </c>
      <c r="E252" s="385" t="s">
        <v>508</v>
      </c>
      <c r="F252" s="386"/>
      <c r="G252" s="386">
        <v>-25.080000000000002</v>
      </c>
      <c r="H252" s="386">
        <v>25.080000000000002</v>
      </c>
      <c r="I252" s="386"/>
      <c r="J252" s="387">
        <f>SUM(F252:I252)</f>
        <v>0</v>
      </c>
      <c r="K252" s="393"/>
      <c r="L252" s="393"/>
      <c r="M252" s="393">
        <v>0</v>
      </c>
      <c r="N252" s="393"/>
      <c r="O252" s="393"/>
      <c r="P252" s="393">
        <v>0</v>
      </c>
      <c r="Q252" s="385"/>
      <c r="R252" s="393"/>
      <c r="S252" s="393">
        <v>0</v>
      </c>
      <c r="T252" s="385"/>
      <c r="U252" s="393"/>
      <c r="V252" s="393">
        <v>0</v>
      </c>
      <c r="W252" s="387">
        <f>SUM(K252:V252)</f>
        <v>0</v>
      </c>
      <c r="X252" s="385"/>
      <c r="Y252" s="393"/>
      <c r="Z252" s="393">
        <v>0</v>
      </c>
      <c r="AA252" s="385"/>
      <c r="AB252" s="393"/>
      <c r="AC252" s="393">
        <v>0</v>
      </c>
      <c r="AD252" s="385"/>
      <c r="AE252" s="393"/>
      <c r="AF252" s="393">
        <v>0</v>
      </c>
      <c r="AG252" s="385"/>
      <c r="AH252" s="393"/>
      <c r="AI252" s="393">
        <v>0</v>
      </c>
      <c r="AJ252" s="387">
        <f>SUM(X252:AI252)</f>
        <v>0</v>
      </c>
      <c r="AK252" s="385"/>
      <c r="AL252" s="393"/>
      <c r="AM252" s="393">
        <v>0</v>
      </c>
      <c r="AN252" s="393"/>
      <c r="AO252" s="393"/>
      <c r="AP252" s="393">
        <v>0</v>
      </c>
      <c r="AQ252" s="393"/>
      <c r="AR252" s="393"/>
      <c r="AS252" s="393">
        <v>0</v>
      </c>
      <c r="AT252" s="393"/>
      <c r="AU252" s="393"/>
      <c r="AV252" s="393">
        <v>0</v>
      </c>
      <c r="AW252" s="387">
        <f>SUM(AK252:AV252)</f>
        <v>0</v>
      </c>
      <c r="AX252" s="393"/>
      <c r="AY252" s="393"/>
      <c r="AZ252" s="393">
        <v>0</v>
      </c>
      <c r="BA252" s="393"/>
      <c r="BB252" s="393"/>
      <c r="BC252" s="393">
        <v>0</v>
      </c>
      <c r="BD252" s="393"/>
      <c r="BE252" s="393"/>
      <c r="BF252" s="393">
        <v>0</v>
      </c>
      <c r="BG252" s="393"/>
      <c r="BH252" s="393"/>
      <c r="BI252" s="393">
        <v>0</v>
      </c>
      <c r="BJ252" s="387">
        <f>SUM(AX252:BI252)</f>
        <v>0</v>
      </c>
      <c r="BK252" s="393"/>
      <c r="BL252" s="393"/>
      <c r="BM252" s="393">
        <v>0</v>
      </c>
      <c r="BN252" s="393"/>
      <c r="BO252" s="393"/>
      <c r="BP252" s="393">
        <v>0</v>
      </c>
      <c r="BQ252" s="393"/>
      <c r="BR252" s="393"/>
      <c r="BS252" s="393">
        <v>0</v>
      </c>
      <c r="BT252" s="393"/>
      <c r="BU252" s="393"/>
      <c r="BV252" s="393">
        <v>0</v>
      </c>
      <c r="BW252" s="387">
        <f t="shared" si="32"/>
        <v>0</v>
      </c>
    </row>
    <row r="253" spans="1:75" ht="13" hidden="1" outlineLevel="1">
      <c r="A253" s="402" t="s">
        <v>465</v>
      </c>
      <c r="B253" s="382" t="s">
        <v>466</v>
      </c>
      <c r="C253" s="383"/>
      <c r="D253" s="384"/>
      <c r="E253" s="385"/>
      <c r="F253" s="386"/>
      <c r="G253" s="386"/>
      <c r="H253" s="386"/>
      <c r="I253" s="386"/>
      <c r="J253" s="387"/>
      <c r="K253" s="388" t="str">
        <f>$A:$A</f>
        <v>Nature de l'ajustement</v>
      </c>
      <c r="L253" s="388" t="str">
        <f>$B:$B</f>
        <v>Pôle</v>
      </c>
      <c r="M253" s="388" t="s">
        <v>515</v>
      </c>
      <c r="N253" s="388" t="str">
        <f>$A:$A</f>
        <v>Nature de l'ajustement</v>
      </c>
      <c r="O253" s="388" t="str">
        <f>$B:$B</f>
        <v>Pôle</v>
      </c>
      <c r="P253" s="388" t="s">
        <v>515</v>
      </c>
      <c r="Q253" s="388" t="str">
        <f>$A:$A</f>
        <v>Nature de l'ajustement</v>
      </c>
      <c r="R253" s="388" t="str">
        <f>$B:$B</f>
        <v>Pôle</v>
      </c>
      <c r="S253" s="388" t="s">
        <v>515</v>
      </c>
      <c r="T253" s="388" t="str">
        <f>$A:$A</f>
        <v>Nature de l'ajustement</v>
      </c>
      <c r="U253" s="388" t="str">
        <f>$B:$B</f>
        <v>Pôle</v>
      </c>
      <c r="V253" s="388" t="s">
        <v>515</v>
      </c>
      <c r="W253" s="387"/>
      <c r="X253" s="388" t="str">
        <f>$A:$A</f>
        <v>Nature de l'ajustement</v>
      </c>
      <c r="Y253" s="388" t="str">
        <f>$B:$B</f>
        <v>Pôle</v>
      </c>
      <c r="Z253" s="388" t="s">
        <v>515</v>
      </c>
      <c r="AA253" s="388" t="str">
        <f>$A:$A</f>
        <v>Nature de l'ajustement</v>
      </c>
      <c r="AB253" s="388" t="str">
        <f>$B:$B</f>
        <v>Pôle</v>
      </c>
      <c r="AC253" s="388" t="s">
        <v>515</v>
      </c>
      <c r="AD253" s="388" t="str">
        <f>$A:$A</f>
        <v>Nature de l'ajustement</v>
      </c>
      <c r="AE253" s="388" t="str">
        <f>$B:$B</f>
        <v>Pôle</v>
      </c>
      <c r="AF253" s="388" t="s">
        <v>515</v>
      </c>
      <c r="AG253" s="388" t="str">
        <f>$A:$A</f>
        <v>Nature de l'ajustement</v>
      </c>
      <c r="AH253" s="388" t="str">
        <f>$B:$B</f>
        <v>Pôle</v>
      </c>
      <c r="AI253" s="388" t="s">
        <v>515</v>
      </c>
      <c r="AJ253" s="387"/>
      <c r="AK253" s="388" t="str">
        <f>$A:$A</f>
        <v>Nature de l'ajustement</v>
      </c>
      <c r="AL253" s="388" t="str">
        <f>$B:$B</f>
        <v>Pôle</v>
      </c>
      <c r="AM253" s="388" t="s">
        <v>515</v>
      </c>
      <c r="AN253" s="388" t="str">
        <f>$A:$A</f>
        <v>Nature de l'ajustement</v>
      </c>
      <c r="AO253" s="388" t="str">
        <f>$B:$B</f>
        <v>Pôle</v>
      </c>
      <c r="AP253" s="388" t="s">
        <v>515</v>
      </c>
      <c r="AQ253" s="388" t="str">
        <f>$A:$A</f>
        <v>Nature de l'ajustement</v>
      </c>
      <c r="AR253" s="388" t="str">
        <f>$B:$B</f>
        <v>Pôle</v>
      </c>
      <c r="AS253" s="388" t="s">
        <v>515</v>
      </c>
      <c r="AT253" s="388" t="str">
        <f>$A:$A</f>
        <v>Nature de l'ajustement</v>
      </c>
      <c r="AU253" s="388" t="str">
        <f>$B:$B</f>
        <v>Pôle</v>
      </c>
      <c r="AV253" s="388" t="s">
        <v>515</v>
      </c>
      <c r="AW253" s="387"/>
      <c r="AX253" s="388" t="str">
        <f>$A:$A</f>
        <v>Nature de l'ajustement</v>
      </c>
      <c r="AY253" s="388" t="str">
        <f>$B:$B</f>
        <v>Pôle</v>
      </c>
      <c r="AZ253" s="388" t="s">
        <v>515</v>
      </c>
      <c r="BA253" s="388" t="str">
        <f>$A:$A</f>
        <v>Nature de l'ajustement</v>
      </c>
      <c r="BB253" s="388" t="str">
        <f>$B:$B</f>
        <v>Pôle</v>
      </c>
      <c r="BC253" s="388" t="s">
        <v>515</v>
      </c>
      <c r="BD253" s="388" t="str">
        <f>$A:$A</f>
        <v>Nature de l'ajustement</v>
      </c>
      <c r="BE253" s="388" t="str">
        <f>$B:$B</f>
        <v>Pôle</v>
      </c>
      <c r="BF253" s="388" t="s">
        <v>515</v>
      </c>
      <c r="BG253" s="388" t="str">
        <f>$A:$A</f>
        <v>Nature de l'ajustement</v>
      </c>
      <c r="BH253" s="388" t="str">
        <f>$B:$B</f>
        <v>Pôle</v>
      </c>
      <c r="BI253" s="388" t="s">
        <v>515</v>
      </c>
      <c r="BJ253" s="387"/>
      <c r="BK253" s="388" t="str">
        <f>$A:$A</f>
        <v>Nature de l'ajustement</v>
      </c>
      <c r="BL253" s="388" t="str">
        <f>$B:$B</f>
        <v>Pôle</v>
      </c>
      <c r="BM253" s="388" t="s">
        <v>515</v>
      </c>
      <c r="BN253" s="388" t="str">
        <f>$A:$A</f>
        <v>Nature de l'ajustement</v>
      </c>
      <c r="BO253" s="388" t="str">
        <f>$B:$B</f>
        <v>Pôle</v>
      </c>
      <c r="BP253" s="388" t="s">
        <v>515</v>
      </c>
      <c r="BQ253" s="388" t="str">
        <f>$A:$A</f>
        <v>Nature de l'ajustement</v>
      </c>
      <c r="BR253" s="388" t="str">
        <f>$B:$B</f>
        <v>Pôle</v>
      </c>
      <c r="BS253" s="388" t="s">
        <v>515</v>
      </c>
      <c r="BT253" s="388" t="str">
        <f>$A:$A</f>
        <v>Nature de l'ajustement</v>
      </c>
      <c r="BU253" s="388" t="str">
        <f>$B:$B</f>
        <v>Pôle</v>
      </c>
      <c r="BV253" s="388" t="s">
        <v>515</v>
      </c>
      <c r="BW253" s="387">
        <f t="shared" si="32"/>
        <v>0</v>
      </c>
    </row>
    <row r="254" spans="1:75" ht="13" hidden="1" outlineLevel="1">
      <c r="A254" s="394" t="s">
        <v>587</v>
      </c>
      <c r="B254" s="394" t="s">
        <v>511</v>
      </c>
      <c r="C254" s="383"/>
      <c r="D254" s="384"/>
      <c r="E254" s="385"/>
      <c r="F254" s="386"/>
      <c r="G254" s="386"/>
      <c r="H254" s="386"/>
      <c r="I254" s="386"/>
      <c r="J254" s="387"/>
      <c r="K254" s="390" t="str">
        <f>$A:$A</f>
        <v>Coûts d'intégration Kas Bank / S3 (GC)</v>
      </c>
      <c r="L254" s="390" t="str">
        <f>$B:$B</f>
        <v>GC</v>
      </c>
      <c r="M254" s="391" t="str">
        <f>"20"&amp;RIGHT($10:$10,2)&amp;"-T"&amp;MID($10:$10,2,1)</f>
        <v>2016-T1</v>
      </c>
      <c r="N254" s="390" t="str">
        <f>$A:$A</f>
        <v>Coûts d'intégration Kas Bank / S3 (GC)</v>
      </c>
      <c r="O254" s="390" t="str">
        <f>$B:$B</f>
        <v>GC</v>
      </c>
      <c r="P254" s="391" t="str">
        <f>"20"&amp;RIGHT($10:$10,2)&amp;"-T"&amp;MID($10:$10,2,1)</f>
        <v>2016-T2</v>
      </c>
      <c r="Q254" s="390" t="str">
        <f>$A:$A</f>
        <v>Coûts d'intégration Kas Bank / S3 (GC)</v>
      </c>
      <c r="R254" s="390" t="str">
        <f>$B:$B</f>
        <v>GC</v>
      </c>
      <c r="S254" s="391" t="str">
        <f>"20"&amp;RIGHT($10:$10,2)&amp;"-T"&amp;MID($10:$10,2,1)</f>
        <v>2016-T3</v>
      </c>
      <c r="T254" s="390" t="str">
        <f>$A:$A</f>
        <v>Coûts d'intégration Kas Bank / S3 (GC)</v>
      </c>
      <c r="U254" s="390" t="str">
        <f>$B:$B</f>
        <v>GC</v>
      </c>
      <c r="V254" s="391" t="str">
        <f>"20"&amp;RIGHT($10:$10,2)&amp;"-T"&amp;MID($10:$10,2,1)</f>
        <v>2016-T4</v>
      </c>
      <c r="W254" s="387"/>
      <c r="X254" s="390" t="str">
        <f>$A:$A</f>
        <v>Coûts d'intégration Kas Bank / S3 (GC)</v>
      </c>
      <c r="Y254" s="390" t="str">
        <f>$B:$B</f>
        <v>GC</v>
      </c>
      <c r="Z254" s="391" t="str">
        <f>"20"&amp;RIGHT($10:$10,2)&amp;"-T"&amp;MID($10:$10,2,1)</f>
        <v>2017-T1</v>
      </c>
      <c r="AA254" s="390" t="str">
        <f>$A:$A</f>
        <v>Coûts d'intégration Kas Bank / S3 (GC)</v>
      </c>
      <c r="AB254" s="390" t="str">
        <f>$B:$B</f>
        <v>GC</v>
      </c>
      <c r="AC254" s="391" t="str">
        <f>"20"&amp;RIGHT($10:$10,2)&amp;"-T"&amp;MID($10:$10,2,1)</f>
        <v>2017-T2</v>
      </c>
      <c r="AD254" s="390" t="str">
        <f>$A:$A</f>
        <v>Coûts d'intégration Kas Bank / S3 (GC)</v>
      </c>
      <c r="AE254" s="390" t="str">
        <f>$B:$B</f>
        <v>GC</v>
      </c>
      <c r="AF254" s="391" t="str">
        <f>"20"&amp;RIGHT($10:$10,2)&amp;"-T"&amp;MID($10:$10,2,1)</f>
        <v>2017-T3</v>
      </c>
      <c r="AG254" s="390" t="str">
        <f>$A:$A</f>
        <v>Coûts d'intégration Kas Bank / S3 (GC)</v>
      </c>
      <c r="AH254" s="390" t="str">
        <f>$B:$B</f>
        <v>GC</v>
      </c>
      <c r="AI254" s="391" t="str">
        <f>"20"&amp;RIGHT($10:$10,2)&amp;"-T"&amp;MID($10:$10,2,1)</f>
        <v>2017-T4</v>
      </c>
      <c r="AJ254" s="387"/>
      <c r="AK254" s="390" t="str">
        <f>$A:$A</f>
        <v>Coûts d'intégration Kas Bank / S3 (GC)</v>
      </c>
      <c r="AL254" s="390" t="str">
        <f>$B:$B</f>
        <v>GC</v>
      </c>
      <c r="AM254" s="391" t="str">
        <f>"20"&amp;RIGHT($10:$10,2)&amp;"-T"&amp;MID($10:$10,2,1)</f>
        <v>2018-T1</v>
      </c>
      <c r="AN254" s="390" t="str">
        <f>$A:$A</f>
        <v>Coûts d'intégration Kas Bank / S3 (GC)</v>
      </c>
      <c r="AO254" s="390" t="str">
        <f>$B:$B</f>
        <v>GC</v>
      </c>
      <c r="AP254" s="391" t="str">
        <f>"20"&amp;RIGHT($10:$10,2)&amp;"-T"&amp;MID($10:$10,2,1)</f>
        <v>2018-T2</v>
      </c>
      <c r="AQ254" s="390" t="str">
        <f>$A:$A</f>
        <v>Coûts d'intégration Kas Bank / S3 (GC)</v>
      </c>
      <c r="AR254" s="390" t="str">
        <f>$B:$B</f>
        <v>GC</v>
      </c>
      <c r="AS254" s="391" t="str">
        <f>"20"&amp;RIGHT($10:$10,2)&amp;"-T"&amp;MID($10:$10,2,1)</f>
        <v>2018-T3</v>
      </c>
      <c r="AT254" s="390" t="str">
        <f>$A:$A</f>
        <v>Coûts d'intégration Kas Bank / S3 (GC)</v>
      </c>
      <c r="AU254" s="390" t="str">
        <f>$B:$B</f>
        <v>GC</v>
      </c>
      <c r="AV254" s="391" t="str">
        <f>"20"&amp;RIGHT($10:$10,2)&amp;"-T"&amp;MID($10:$10,2,1)</f>
        <v>2018-T4</v>
      </c>
      <c r="AW254" s="387"/>
      <c r="AX254" s="390" t="str">
        <f>$A:$A</f>
        <v>Coûts d'intégration Kas Bank / S3 (GC)</v>
      </c>
      <c r="AY254" s="390" t="str">
        <f>$B:$B</f>
        <v>GC</v>
      </c>
      <c r="AZ254" s="391" t="str">
        <f>"20"&amp;RIGHT($10:$10,2)&amp;"-T"&amp;MID($10:$10,2,1)</f>
        <v>2019-T1</v>
      </c>
      <c r="BA254" s="390" t="str">
        <f>$A:$A</f>
        <v>Coûts d'intégration Kas Bank / S3 (GC)</v>
      </c>
      <c r="BB254" s="390" t="str">
        <f>$B:$B</f>
        <v>GC</v>
      </c>
      <c r="BC254" s="391" t="str">
        <f>"20"&amp;RIGHT($10:$10,2)&amp;"-T"&amp;MID($10:$10,2,1)</f>
        <v>2019-T2</v>
      </c>
      <c r="BD254" s="390" t="str">
        <f>$A:$A</f>
        <v>Coûts d'intégration Kas Bank / S3 (GC)</v>
      </c>
      <c r="BE254" s="390" t="str">
        <f>$B:$B</f>
        <v>GC</v>
      </c>
      <c r="BF254" s="391" t="str">
        <f>"20"&amp;RIGHT($10:$10,2)&amp;"-T"&amp;MID($10:$10,2,1)</f>
        <v>2019-T3</v>
      </c>
      <c r="BG254" s="390" t="str">
        <f>$A:$A</f>
        <v>Coûts d'intégration Kas Bank / S3 (GC)</v>
      </c>
      <c r="BH254" s="390" t="str">
        <f>$B:$B</f>
        <v>GC</v>
      </c>
      <c r="BI254" s="391" t="str">
        <f>"20"&amp;RIGHT($10:$10,2)&amp;"-T"&amp;MID($10:$10,2,1)</f>
        <v>2019-T4</v>
      </c>
      <c r="BJ254" s="387"/>
      <c r="BK254" s="390" t="str">
        <f>$A:$A</f>
        <v>Coûts d'intégration Kas Bank / S3 (GC)</v>
      </c>
      <c r="BL254" s="390" t="str">
        <f>$B:$B</f>
        <v>GC</v>
      </c>
      <c r="BM254" s="391" t="str">
        <f>"20"&amp;RIGHT($10:$10,2)&amp;"-T"&amp;MID($10:$10,2,1)</f>
        <v>2020-T1</v>
      </c>
      <c r="BN254" s="390" t="str">
        <f>$A:$A</f>
        <v>Coûts d'intégration Kas Bank / S3 (GC)</v>
      </c>
      <c r="BO254" s="390" t="str">
        <f>$B:$B</f>
        <v>GC</v>
      </c>
      <c r="BP254" s="391" t="str">
        <f>"20"&amp;RIGHT($10:$10,2)&amp;"-T"&amp;MID($10:$10,2,1)</f>
        <v>2020-T2</v>
      </c>
      <c r="BQ254" s="390" t="str">
        <f>$A:$A</f>
        <v>Coûts d'intégration Kas Bank / S3 (GC)</v>
      </c>
      <c r="BR254" s="390" t="str">
        <f>$B:$B</f>
        <v>GC</v>
      </c>
      <c r="BS254" s="391" t="str">
        <f>"20"&amp;RIGHT($10:$10,2)&amp;"-T"&amp;MID($10:$10,2,1)</f>
        <v>2020-T3</v>
      </c>
      <c r="BT254" s="390" t="str">
        <f>$A:$A</f>
        <v>Coûts d'intégration Kas Bank / S3 (GC)</v>
      </c>
      <c r="BU254" s="390" t="str">
        <f>$B:$B</f>
        <v>GC</v>
      </c>
      <c r="BV254" s="391" t="str">
        <f>"20"&amp;RIGHT($10:$10,2)&amp;"-T"&amp;MID($10:$10,2,1)</f>
        <v>2020-T4</v>
      </c>
      <c r="BW254" s="387">
        <f t="shared" si="32"/>
        <v>0</v>
      </c>
    </row>
    <row r="255" spans="1:75" ht="13" collapsed="1">
      <c r="A255" s="403" t="s">
        <v>541</v>
      </c>
      <c r="B255" s="403"/>
      <c r="C255" s="383"/>
      <c r="D255" s="384" t="s">
        <v>557</v>
      </c>
      <c r="E255" s="385" t="s">
        <v>505</v>
      </c>
      <c r="F255" s="386"/>
      <c r="G255" s="386"/>
      <c r="H255" s="386"/>
      <c r="I255" s="386"/>
      <c r="J255" s="387">
        <f>SUM(F255:I255)</f>
        <v>0</v>
      </c>
      <c r="K255" s="405"/>
      <c r="L255" s="405"/>
      <c r="M255" s="405">
        <v>0</v>
      </c>
      <c r="N255" s="393"/>
      <c r="O255" s="393"/>
      <c r="P255" s="393">
        <v>0</v>
      </c>
      <c r="Q255" s="393"/>
      <c r="R255" s="393"/>
      <c r="S255" s="393">
        <v>0</v>
      </c>
      <c r="T255" s="393"/>
      <c r="U255" s="393"/>
      <c r="V255" s="393">
        <v>0</v>
      </c>
      <c r="W255" s="387">
        <f>SUM(K255:V255)</f>
        <v>0</v>
      </c>
      <c r="X255" s="393"/>
      <c r="Y255" s="393"/>
      <c r="Z255" s="393">
        <v>0</v>
      </c>
      <c r="AA255" s="393"/>
      <c r="AB255" s="393"/>
      <c r="AC255" s="393">
        <v>0</v>
      </c>
      <c r="AD255" s="393"/>
      <c r="AE255" s="393"/>
      <c r="AF255" s="393">
        <v>0</v>
      </c>
      <c r="AG255" s="393"/>
      <c r="AH255" s="393"/>
      <c r="AI255" s="393">
        <v>0</v>
      </c>
      <c r="AJ255" s="387">
        <f>SUM(X255:AI255)</f>
        <v>0</v>
      </c>
      <c r="AK255" s="393"/>
      <c r="AL255" s="393"/>
      <c r="AM255" s="393">
        <v>0</v>
      </c>
      <c r="AN255" s="393"/>
      <c r="AO255" s="393"/>
      <c r="AP255" s="393">
        <v>0</v>
      </c>
      <c r="AQ255" s="393"/>
      <c r="AR255" s="393"/>
      <c r="AS255" s="393">
        <v>0</v>
      </c>
      <c r="AT255" s="393"/>
      <c r="AU255" s="393"/>
      <c r="AV255" s="393">
        <v>0</v>
      </c>
      <c r="AW255" s="387">
        <f>SUM(AK255:AV255)</f>
        <v>0</v>
      </c>
      <c r="AX255" s="393"/>
      <c r="AY255" s="393"/>
      <c r="AZ255" s="393">
        <v>0</v>
      </c>
      <c r="BA255" s="393"/>
      <c r="BB255" s="393"/>
      <c r="BC255" s="393">
        <v>0</v>
      </c>
      <c r="BD255" s="393"/>
      <c r="BE255" s="393"/>
      <c r="BF255" s="393">
        <v>0</v>
      </c>
      <c r="BG255" s="393"/>
      <c r="BH255" s="393"/>
      <c r="BI255" s="393">
        <v>4.6790000000000003</v>
      </c>
      <c r="BJ255" s="387">
        <f>SUM(AX255:BI255)</f>
        <v>4.6790000000000003</v>
      </c>
      <c r="BK255" s="393"/>
      <c r="BL255" s="393"/>
      <c r="BM255" s="393">
        <v>1.06533553</v>
      </c>
      <c r="BN255" s="393"/>
      <c r="BO255" s="393"/>
      <c r="BP255" s="393">
        <v>1.2641117161709998</v>
      </c>
      <c r="BQ255" s="393"/>
      <c r="BR255" s="393"/>
      <c r="BS255" s="393">
        <v>0.95166925426999993</v>
      </c>
      <c r="BT255" s="393"/>
      <c r="BU255" s="393"/>
      <c r="BV255" s="393">
        <v>1.8726796400000001</v>
      </c>
      <c r="BW255" s="387">
        <f t="shared" si="32"/>
        <v>5.153796140441</v>
      </c>
    </row>
    <row r="256" spans="1:75" ht="13" hidden="1" outlineLevel="1">
      <c r="A256" s="402" t="s">
        <v>465</v>
      </c>
      <c r="B256" s="382" t="s">
        <v>466</v>
      </c>
      <c r="C256" s="383"/>
      <c r="D256" s="384"/>
      <c r="E256" s="385"/>
      <c r="F256" s="386"/>
      <c r="G256" s="386"/>
      <c r="H256" s="386"/>
      <c r="I256" s="386"/>
      <c r="J256" s="387"/>
      <c r="K256" s="388" t="str">
        <f>$A:$A</f>
        <v>Nature de l'ajustement</v>
      </c>
      <c r="L256" s="388" t="str">
        <f>$B:$B</f>
        <v>Pôle</v>
      </c>
      <c r="M256" s="388" t="s">
        <v>515</v>
      </c>
      <c r="N256" s="388" t="str">
        <f>$A:$A</f>
        <v>Nature de l'ajustement</v>
      </c>
      <c r="O256" s="388" t="str">
        <f>$B:$B</f>
        <v>Pôle</v>
      </c>
      <c r="P256" s="388" t="s">
        <v>515</v>
      </c>
      <c r="Q256" s="388" t="str">
        <f>$A:$A</f>
        <v>Nature de l'ajustement</v>
      </c>
      <c r="R256" s="388" t="str">
        <f>$B:$B</f>
        <v>Pôle</v>
      </c>
      <c r="S256" s="388" t="s">
        <v>515</v>
      </c>
      <c r="T256" s="388" t="str">
        <f>$A:$A</f>
        <v>Nature de l'ajustement</v>
      </c>
      <c r="U256" s="388" t="str">
        <f>$B:$B</f>
        <v>Pôle</v>
      </c>
      <c r="V256" s="388" t="s">
        <v>515</v>
      </c>
      <c r="W256" s="387"/>
      <c r="X256" s="388" t="str">
        <f>$A:$A</f>
        <v>Nature de l'ajustement</v>
      </c>
      <c r="Y256" s="388" t="str">
        <f>$B:$B</f>
        <v>Pôle</v>
      </c>
      <c r="Z256" s="388" t="s">
        <v>515</v>
      </c>
      <c r="AA256" s="388" t="str">
        <f>$A:$A</f>
        <v>Nature de l'ajustement</v>
      </c>
      <c r="AB256" s="388" t="str">
        <f>$B:$B</f>
        <v>Pôle</v>
      </c>
      <c r="AC256" s="388" t="s">
        <v>515</v>
      </c>
      <c r="AD256" s="388" t="str">
        <f>$A:$A</f>
        <v>Nature de l'ajustement</v>
      </c>
      <c r="AE256" s="388" t="str">
        <f>$B:$B</f>
        <v>Pôle</v>
      </c>
      <c r="AF256" s="388" t="s">
        <v>515</v>
      </c>
      <c r="AG256" s="388" t="str">
        <f>$A:$A</f>
        <v>Nature de l'ajustement</v>
      </c>
      <c r="AH256" s="388" t="str">
        <f>$B:$B</f>
        <v>Pôle</v>
      </c>
      <c r="AI256" s="388" t="s">
        <v>515</v>
      </c>
      <c r="AJ256" s="387"/>
      <c r="AK256" s="388" t="str">
        <f>$A:$A</f>
        <v>Nature de l'ajustement</v>
      </c>
      <c r="AL256" s="388" t="str">
        <f>$B:$B</f>
        <v>Pôle</v>
      </c>
      <c r="AM256" s="388" t="s">
        <v>515</v>
      </c>
      <c r="AN256" s="388" t="str">
        <f>$A:$A</f>
        <v>Nature de l'ajustement</v>
      </c>
      <c r="AO256" s="388" t="str">
        <f>$B:$B</f>
        <v>Pôle</v>
      </c>
      <c r="AP256" s="388" t="s">
        <v>515</v>
      </c>
      <c r="AQ256" s="388" t="str">
        <f>$A:$A</f>
        <v>Nature de l'ajustement</v>
      </c>
      <c r="AR256" s="388" t="str">
        <f>$B:$B</f>
        <v>Pôle</v>
      </c>
      <c r="AS256" s="388" t="s">
        <v>515</v>
      </c>
      <c r="AT256" s="388" t="str">
        <f>$A:$A</f>
        <v>Nature de l'ajustement</v>
      </c>
      <c r="AU256" s="388" t="str">
        <f>$B:$B</f>
        <v>Pôle</v>
      </c>
      <c r="AV256" s="388" t="s">
        <v>515</v>
      </c>
      <c r="AW256" s="387"/>
      <c r="AX256" s="388" t="str">
        <f>$A:$A</f>
        <v>Nature de l'ajustement</v>
      </c>
      <c r="AY256" s="388" t="str">
        <f>$B:$B</f>
        <v>Pôle</v>
      </c>
      <c r="AZ256" s="388" t="s">
        <v>515</v>
      </c>
      <c r="BA256" s="388" t="str">
        <f>$A:$A</f>
        <v>Nature de l'ajustement</v>
      </c>
      <c r="BB256" s="388" t="str">
        <f>$B:$B</f>
        <v>Pôle</v>
      </c>
      <c r="BC256" s="388" t="s">
        <v>515</v>
      </c>
      <c r="BD256" s="388" t="str">
        <f>$A:$A</f>
        <v>Nature de l'ajustement</v>
      </c>
      <c r="BE256" s="388" t="str">
        <f>$B:$B</f>
        <v>Pôle</v>
      </c>
      <c r="BF256" s="388" t="s">
        <v>515</v>
      </c>
      <c r="BG256" s="388" t="str">
        <f>$A:$A</f>
        <v>Nature de l'ajustement</v>
      </c>
      <c r="BH256" s="388" t="str">
        <f>$B:$B</f>
        <v>Pôle</v>
      </c>
      <c r="BI256" s="388" t="s">
        <v>515</v>
      </c>
      <c r="BJ256" s="387"/>
      <c r="BK256" s="388" t="str">
        <f>$A:$A</f>
        <v>Nature de l'ajustement</v>
      </c>
      <c r="BL256" s="388" t="str">
        <f>$B:$B</f>
        <v>Pôle</v>
      </c>
      <c r="BM256" s="388" t="s">
        <v>515</v>
      </c>
      <c r="BN256" s="388" t="str">
        <f>$A:$A</f>
        <v>Nature de l'ajustement</v>
      </c>
      <c r="BO256" s="388" t="str">
        <f>$B:$B</f>
        <v>Pôle</v>
      </c>
      <c r="BP256" s="388" t="s">
        <v>515</v>
      </c>
      <c r="BQ256" s="388" t="str">
        <f>$A:$A</f>
        <v>Nature de l'ajustement</v>
      </c>
      <c r="BR256" s="388" t="str">
        <f>$B:$B</f>
        <v>Pôle</v>
      </c>
      <c r="BS256" s="388" t="s">
        <v>515</v>
      </c>
      <c r="BT256" s="388" t="str">
        <f>$A:$A</f>
        <v>Nature de l'ajustement</v>
      </c>
      <c r="BU256" s="388" t="str">
        <f>$B:$B</f>
        <v>Pôle</v>
      </c>
      <c r="BV256" s="388" t="s">
        <v>515</v>
      </c>
      <c r="BW256" s="387">
        <f t="shared" si="32"/>
        <v>0</v>
      </c>
    </row>
    <row r="257" spans="1:75" ht="13" hidden="1" outlineLevel="1">
      <c r="A257" s="394" t="s">
        <v>565</v>
      </c>
      <c r="B257" s="394" t="s">
        <v>468</v>
      </c>
      <c r="C257" s="383"/>
      <c r="D257" s="384"/>
      <c r="E257" s="385"/>
      <c r="F257" s="386"/>
      <c r="G257" s="386"/>
      <c r="H257" s="386"/>
      <c r="I257" s="386"/>
      <c r="J257" s="387"/>
      <c r="K257" s="390" t="str">
        <f>$A:$A</f>
        <v>Litige Emporiki (AHM)</v>
      </c>
      <c r="L257" s="390" t="str">
        <f>$B:$B</f>
        <v>AHM</v>
      </c>
      <c r="M257" s="391" t="str">
        <f>"20"&amp;RIGHT($10:$10,2)&amp;"-T"&amp;MID($10:$10,2,1)</f>
        <v>2016-T1</v>
      </c>
      <c r="N257" s="390" t="str">
        <f>$A:$A</f>
        <v>Litige Emporiki (AHM)</v>
      </c>
      <c r="O257" s="390" t="str">
        <f>$B:$B</f>
        <v>AHM</v>
      </c>
      <c r="P257" s="391" t="str">
        <f>"20"&amp;RIGHT($10:$10,2)&amp;"-T"&amp;MID($10:$10,2,1)</f>
        <v>2016-T2</v>
      </c>
      <c r="Q257" s="390" t="str">
        <f>$A:$A</f>
        <v>Litige Emporiki (AHM)</v>
      </c>
      <c r="R257" s="390" t="str">
        <f>$B:$B</f>
        <v>AHM</v>
      </c>
      <c r="S257" s="391" t="str">
        <f>"20"&amp;RIGHT($10:$10,2)&amp;"-T"&amp;MID($10:$10,2,1)</f>
        <v>2016-T3</v>
      </c>
      <c r="T257" s="390" t="str">
        <f>$A:$A</f>
        <v>Litige Emporiki (AHM)</v>
      </c>
      <c r="U257" s="390" t="str">
        <f>$B:$B</f>
        <v>AHM</v>
      </c>
      <c r="V257" s="391" t="str">
        <f>"20"&amp;RIGHT($10:$10,2)&amp;"-T"&amp;MID($10:$10,2,1)</f>
        <v>2016-T4</v>
      </c>
      <c r="W257" s="387"/>
      <c r="X257" s="390" t="str">
        <f>$A:$A</f>
        <v>Litige Emporiki (AHM)</v>
      </c>
      <c r="Y257" s="390" t="str">
        <f>$B:$B</f>
        <v>AHM</v>
      </c>
      <c r="Z257" s="391" t="str">
        <f>"20"&amp;RIGHT($10:$10,2)&amp;"-T"&amp;MID($10:$10,2,1)</f>
        <v>2017-T1</v>
      </c>
      <c r="AA257" s="390" t="str">
        <f>$A:$A</f>
        <v>Litige Emporiki (AHM)</v>
      </c>
      <c r="AB257" s="390" t="str">
        <f>$B:$B</f>
        <v>AHM</v>
      </c>
      <c r="AC257" s="391" t="str">
        <f>"20"&amp;RIGHT($10:$10,2)&amp;"-T"&amp;MID($10:$10,2,1)</f>
        <v>2017-T2</v>
      </c>
      <c r="AD257" s="390" t="str">
        <f>$A:$A</f>
        <v>Litige Emporiki (AHM)</v>
      </c>
      <c r="AE257" s="390" t="str">
        <f>$B:$B</f>
        <v>AHM</v>
      </c>
      <c r="AF257" s="391" t="str">
        <f>"20"&amp;RIGHT($10:$10,2)&amp;"-T"&amp;MID($10:$10,2,1)</f>
        <v>2017-T3</v>
      </c>
      <c r="AG257" s="390" t="str">
        <f>$A:$A</f>
        <v>Litige Emporiki (AHM)</v>
      </c>
      <c r="AH257" s="390" t="str">
        <f>$B:$B</f>
        <v>AHM</v>
      </c>
      <c r="AI257" s="391" t="str">
        <f>"20"&amp;RIGHT($10:$10,2)&amp;"-T"&amp;MID($10:$10,2,1)</f>
        <v>2017-T4</v>
      </c>
      <c r="AJ257" s="387"/>
      <c r="AK257" s="390" t="str">
        <f>$A:$A</f>
        <v>Litige Emporiki (AHM)</v>
      </c>
      <c r="AL257" s="390" t="str">
        <f>$B:$B</f>
        <v>AHM</v>
      </c>
      <c r="AM257" s="391" t="str">
        <f>"20"&amp;RIGHT($10:$10,2)&amp;"-T"&amp;MID($10:$10,2,1)</f>
        <v>2018-T1</v>
      </c>
      <c r="AN257" s="390" t="str">
        <f>$A:$A</f>
        <v>Litige Emporiki (AHM)</v>
      </c>
      <c r="AO257" s="390" t="str">
        <f>$B:$B</f>
        <v>AHM</v>
      </c>
      <c r="AP257" s="391" t="str">
        <f>"20"&amp;RIGHT($10:$10,2)&amp;"-T"&amp;MID($10:$10,2,1)</f>
        <v>2018-T2</v>
      </c>
      <c r="AQ257" s="390" t="str">
        <f>$A:$A</f>
        <v>Litige Emporiki (AHM)</v>
      </c>
      <c r="AR257" s="390" t="str">
        <f>$B:$B</f>
        <v>AHM</v>
      </c>
      <c r="AS257" s="391" t="str">
        <f>"20"&amp;RIGHT($10:$10,2)&amp;"-T"&amp;MID($10:$10,2,1)</f>
        <v>2018-T3</v>
      </c>
      <c r="AT257" s="390" t="str">
        <f>$A:$A</f>
        <v>Litige Emporiki (AHM)</v>
      </c>
      <c r="AU257" s="390" t="str">
        <f>$B:$B</f>
        <v>AHM</v>
      </c>
      <c r="AV257" s="391" t="str">
        <f>"20"&amp;RIGHT($10:$10,2)&amp;"-T"&amp;MID($10:$10,2,1)</f>
        <v>2018-T4</v>
      </c>
      <c r="AW257" s="387"/>
      <c r="AX257" s="390" t="str">
        <f>$A:$A</f>
        <v>Litige Emporiki (AHM)</v>
      </c>
      <c r="AY257" s="390" t="str">
        <f>$B:$B</f>
        <v>AHM</v>
      </c>
      <c r="AZ257" s="391" t="str">
        <f>"20"&amp;RIGHT($10:$10,2)&amp;"-T"&amp;MID($10:$10,2,1)</f>
        <v>2019-T1</v>
      </c>
      <c r="BA257" s="390" t="str">
        <f>$A:$A</f>
        <v>Litige Emporiki (AHM)</v>
      </c>
      <c r="BB257" s="390" t="str">
        <f>$B:$B</f>
        <v>AHM</v>
      </c>
      <c r="BC257" s="391" t="str">
        <f>"20"&amp;RIGHT($10:$10,2)&amp;"-T"&amp;MID($10:$10,2,1)</f>
        <v>2019-T2</v>
      </c>
      <c r="BD257" s="390" t="str">
        <f>$A:$A</f>
        <v>Litige Emporiki (AHM)</v>
      </c>
      <c r="BE257" s="390" t="str">
        <f>$B:$B</f>
        <v>AHM</v>
      </c>
      <c r="BF257" s="391" t="str">
        <f>"20"&amp;RIGHT($10:$10,2)&amp;"-T"&amp;MID($10:$10,2,1)</f>
        <v>2019-T3</v>
      </c>
      <c r="BG257" s="390" t="str">
        <f>$A:$A</f>
        <v>Litige Emporiki (AHM)</v>
      </c>
      <c r="BH257" s="390" t="str">
        <f>$B:$B</f>
        <v>AHM</v>
      </c>
      <c r="BI257" s="391" t="str">
        <f>"20"&amp;RIGHT($10:$10,2)&amp;"-T"&amp;MID($10:$10,2,1)</f>
        <v>2019-T4</v>
      </c>
      <c r="BJ257" s="387"/>
      <c r="BK257" s="390" t="str">
        <f>$A:$A</f>
        <v>Litige Emporiki (AHM)</v>
      </c>
      <c r="BL257" s="390" t="str">
        <f>$B:$B</f>
        <v>AHM</v>
      </c>
      <c r="BM257" s="391" t="str">
        <f>"20"&amp;RIGHT($10:$10,2)&amp;"-T"&amp;MID($10:$10,2,1)</f>
        <v>2020-T1</v>
      </c>
      <c r="BN257" s="390" t="str">
        <f>$A:$A</f>
        <v>Litige Emporiki (AHM)</v>
      </c>
      <c r="BO257" s="390" t="str">
        <f>$B:$B</f>
        <v>AHM</v>
      </c>
      <c r="BP257" s="391" t="str">
        <f>"20"&amp;RIGHT($10:$10,2)&amp;"-T"&amp;MID($10:$10,2,1)</f>
        <v>2020-T2</v>
      </c>
      <c r="BQ257" s="390" t="str">
        <f>$A:$A</f>
        <v>Litige Emporiki (AHM)</v>
      </c>
      <c r="BR257" s="390" t="str">
        <f>$B:$B</f>
        <v>AHM</v>
      </c>
      <c r="BS257" s="391" t="str">
        <f>"20"&amp;RIGHT($10:$10,2)&amp;"-T"&amp;MID($10:$10,2,1)</f>
        <v>2020-T3</v>
      </c>
      <c r="BT257" s="390" t="str">
        <f>$A:$A</f>
        <v>Litige Emporiki (AHM)</v>
      </c>
      <c r="BU257" s="390" t="str">
        <f>$B:$B</f>
        <v>AHM</v>
      </c>
      <c r="BV257" s="391" t="str">
        <f>"20"&amp;RIGHT($10:$10,2)&amp;"-T"&amp;MID($10:$10,2,1)</f>
        <v>2020-T4</v>
      </c>
      <c r="BW257" s="387">
        <f t="shared" si="32"/>
        <v>0</v>
      </c>
    </row>
    <row r="258" spans="1:75" ht="13" collapsed="1">
      <c r="A258" s="403" t="s">
        <v>541</v>
      </c>
      <c r="B258" s="403"/>
      <c r="C258" s="383"/>
      <c r="D258" s="384" t="s">
        <v>566</v>
      </c>
      <c r="E258" s="385" t="s">
        <v>504</v>
      </c>
      <c r="F258" s="386"/>
      <c r="G258" s="386"/>
      <c r="H258" s="386"/>
      <c r="I258" s="386"/>
      <c r="J258" s="387">
        <f>SUM(F258:I258)</f>
        <v>0</v>
      </c>
      <c r="K258" s="405"/>
      <c r="L258" s="405"/>
      <c r="M258" s="405">
        <v>0</v>
      </c>
      <c r="N258" s="393"/>
      <c r="O258" s="393"/>
      <c r="P258" s="393">
        <v>0</v>
      </c>
      <c r="Q258" s="393"/>
      <c r="R258" s="393"/>
      <c r="S258" s="393">
        <v>0</v>
      </c>
      <c r="T258" s="393"/>
      <c r="U258" s="393"/>
      <c r="V258" s="393">
        <v>0</v>
      </c>
      <c r="W258" s="387">
        <f>SUM(K258:V258)</f>
        <v>0</v>
      </c>
      <c r="X258" s="393"/>
      <c r="Y258" s="393"/>
      <c r="Z258" s="393">
        <v>0</v>
      </c>
      <c r="AA258" s="393"/>
      <c r="AB258" s="393"/>
      <c r="AC258" s="393">
        <v>0</v>
      </c>
      <c r="AD258" s="393"/>
      <c r="AE258" s="393"/>
      <c r="AF258" s="393">
        <v>0</v>
      </c>
      <c r="AG258" s="393"/>
      <c r="AH258" s="393"/>
      <c r="AI258" s="393">
        <v>0</v>
      </c>
      <c r="AJ258" s="387">
        <f>SUM(X258:AI258)</f>
        <v>0</v>
      </c>
      <c r="AK258" s="393"/>
      <c r="AL258" s="393"/>
      <c r="AM258" s="393">
        <v>0</v>
      </c>
      <c r="AN258" s="393"/>
      <c r="AO258" s="393"/>
      <c r="AP258" s="393">
        <v>0</v>
      </c>
      <c r="AQ258" s="393"/>
      <c r="AR258" s="393"/>
      <c r="AS258" s="393">
        <v>0</v>
      </c>
      <c r="AT258" s="393"/>
      <c r="AU258" s="393"/>
      <c r="AV258" s="393">
        <v>0</v>
      </c>
      <c r="AW258" s="387">
        <f>SUM(AK258:AV258)</f>
        <v>0</v>
      </c>
      <c r="AX258" s="393"/>
      <c r="AY258" s="393"/>
      <c r="AZ258" s="393">
        <v>0</v>
      </c>
      <c r="BA258" s="393"/>
      <c r="BB258" s="393"/>
      <c r="BC258" s="393">
        <v>0</v>
      </c>
      <c r="BD258" s="393"/>
      <c r="BE258" s="393"/>
      <c r="BF258" s="393">
        <v>0</v>
      </c>
      <c r="BG258" s="393"/>
      <c r="BH258" s="393"/>
      <c r="BI258" s="393">
        <v>1037.93</v>
      </c>
      <c r="BJ258" s="387">
        <f>SUM(AX258:BI258)</f>
        <v>1037.93</v>
      </c>
      <c r="BK258" s="393"/>
      <c r="BL258" s="393"/>
      <c r="BM258" s="393">
        <v>0</v>
      </c>
      <c r="BN258" s="393"/>
      <c r="BO258" s="393"/>
      <c r="BP258" s="393">
        <v>0</v>
      </c>
      <c r="BQ258" s="393"/>
      <c r="BR258" s="393"/>
      <c r="BS258" s="393">
        <v>0</v>
      </c>
      <c r="BT258" s="393"/>
      <c r="BU258" s="393"/>
      <c r="BV258" s="393">
        <v>0</v>
      </c>
      <c r="BW258" s="387">
        <f t="shared" si="32"/>
        <v>0</v>
      </c>
    </row>
    <row r="259" spans="1:75" ht="13" hidden="1" outlineLevel="1">
      <c r="A259" s="402" t="s">
        <v>465</v>
      </c>
      <c r="B259" s="382" t="s">
        <v>466</v>
      </c>
      <c r="C259" s="383"/>
      <c r="D259" s="384"/>
      <c r="E259" s="385"/>
      <c r="F259" s="386"/>
      <c r="G259" s="386"/>
      <c r="H259" s="386"/>
      <c r="I259" s="386"/>
      <c r="J259" s="387"/>
      <c r="K259" s="388" t="str">
        <f>$A:$A</f>
        <v>Nature de l'ajustement</v>
      </c>
      <c r="L259" s="388" t="str">
        <f>$B:$B</f>
        <v>Pôle</v>
      </c>
      <c r="M259" s="388" t="s">
        <v>515</v>
      </c>
      <c r="N259" s="388" t="str">
        <f>$A:$A</f>
        <v>Nature de l'ajustement</v>
      </c>
      <c r="O259" s="388" t="str">
        <f>$B:$B</f>
        <v>Pôle</v>
      </c>
      <c r="P259" s="388" t="s">
        <v>515</v>
      </c>
      <c r="Q259" s="388" t="str">
        <f>$A:$A</f>
        <v>Nature de l'ajustement</v>
      </c>
      <c r="R259" s="388" t="str">
        <f>$B:$B</f>
        <v>Pôle</v>
      </c>
      <c r="S259" s="388" t="s">
        <v>515</v>
      </c>
      <c r="T259" s="388" t="str">
        <f>$A:$A</f>
        <v>Nature de l'ajustement</v>
      </c>
      <c r="U259" s="388" t="str">
        <f>$B:$B</f>
        <v>Pôle</v>
      </c>
      <c r="V259" s="388" t="s">
        <v>515</v>
      </c>
      <c r="W259" s="387"/>
      <c r="X259" s="388" t="str">
        <f>$A:$A</f>
        <v>Nature de l'ajustement</v>
      </c>
      <c r="Y259" s="388" t="str">
        <f>$B:$B</f>
        <v>Pôle</v>
      </c>
      <c r="Z259" s="388" t="s">
        <v>515</v>
      </c>
      <c r="AA259" s="388" t="str">
        <f>$A:$A</f>
        <v>Nature de l'ajustement</v>
      </c>
      <c r="AB259" s="388" t="str">
        <f>$B:$B</f>
        <v>Pôle</v>
      </c>
      <c r="AC259" s="388" t="s">
        <v>515</v>
      </c>
      <c r="AD259" s="388" t="str">
        <f>$A:$A</f>
        <v>Nature de l'ajustement</v>
      </c>
      <c r="AE259" s="388" t="str">
        <f>$B:$B</f>
        <v>Pôle</v>
      </c>
      <c r="AF259" s="388" t="s">
        <v>515</v>
      </c>
      <c r="AG259" s="388" t="str">
        <f>$A:$A</f>
        <v>Nature de l'ajustement</v>
      </c>
      <c r="AH259" s="388" t="str">
        <f>$B:$B</f>
        <v>Pôle</v>
      </c>
      <c r="AI259" s="388" t="s">
        <v>515</v>
      </c>
      <c r="AJ259" s="387"/>
      <c r="AK259" s="388" t="str">
        <f>$A:$A</f>
        <v>Nature de l'ajustement</v>
      </c>
      <c r="AL259" s="388" t="str">
        <f>$B:$B</f>
        <v>Pôle</v>
      </c>
      <c r="AM259" s="388" t="s">
        <v>515</v>
      </c>
      <c r="AN259" s="388" t="str">
        <f>$A:$A</f>
        <v>Nature de l'ajustement</v>
      </c>
      <c r="AO259" s="388" t="str">
        <f>$B:$B</f>
        <v>Pôle</v>
      </c>
      <c r="AP259" s="388" t="s">
        <v>515</v>
      </c>
      <c r="AQ259" s="388" t="str">
        <f>$A:$A</f>
        <v>Nature de l'ajustement</v>
      </c>
      <c r="AR259" s="388" t="str">
        <f>$B:$B</f>
        <v>Pôle</v>
      </c>
      <c r="AS259" s="388" t="s">
        <v>515</v>
      </c>
      <c r="AT259" s="388" t="str">
        <f>$A:$A</f>
        <v>Nature de l'ajustement</v>
      </c>
      <c r="AU259" s="388" t="str">
        <f>$B:$B</f>
        <v>Pôle</v>
      </c>
      <c r="AV259" s="388" t="s">
        <v>515</v>
      </c>
      <c r="AW259" s="387"/>
      <c r="AX259" s="388" t="str">
        <f>$A:$A</f>
        <v>Nature de l'ajustement</v>
      </c>
      <c r="AY259" s="388" t="str">
        <f>$B:$B</f>
        <v>Pôle</v>
      </c>
      <c r="AZ259" s="388" t="s">
        <v>515</v>
      </c>
      <c r="BA259" s="388" t="str">
        <f>$A:$A</f>
        <v>Nature de l'ajustement</v>
      </c>
      <c r="BB259" s="388" t="str">
        <f>$B:$B</f>
        <v>Pôle</v>
      </c>
      <c r="BC259" s="388" t="s">
        <v>515</v>
      </c>
      <c r="BD259" s="388" t="str">
        <f>$A:$A</f>
        <v>Nature de l'ajustement</v>
      </c>
      <c r="BE259" s="388" t="str">
        <f>$B:$B</f>
        <v>Pôle</v>
      </c>
      <c r="BF259" s="388" t="s">
        <v>515</v>
      </c>
      <c r="BG259" s="388" t="str">
        <f>$A:$A</f>
        <v>Nature de l'ajustement</v>
      </c>
      <c r="BH259" s="388" t="str">
        <f>$B:$B</f>
        <v>Pôle</v>
      </c>
      <c r="BI259" s="388" t="s">
        <v>515</v>
      </c>
      <c r="BJ259" s="387"/>
      <c r="BK259" s="388" t="str">
        <f>$A:$A</f>
        <v>Nature de l'ajustement</v>
      </c>
      <c r="BL259" s="388" t="str">
        <f>$B:$B</f>
        <v>Pôle</v>
      </c>
      <c r="BM259" s="388" t="s">
        <v>515</v>
      </c>
      <c r="BN259" s="388" t="str">
        <f>$A:$A</f>
        <v>Nature de l'ajustement</v>
      </c>
      <c r="BO259" s="388" t="str">
        <f>$B:$B</f>
        <v>Pôle</v>
      </c>
      <c r="BP259" s="388" t="s">
        <v>515</v>
      </c>
      <c r="BQ259" s="388" t="str">
        <f>$A:$A</f>
        <v>Nature de l'ajustement</v>
      </c>
      <c r="BR259" s="388" t="str">
        <f>$B:$B</f>
        <v>Pôle</v>
      </c>
      <c r="BS259" s="388" t="s">
        <v>515</v>
      </c>
      <c r="BT259" s="388" t="str">
        <f>$A:$A</f>
        <v>Nature de l'ajustement</v>
      </c>
      <c r="BU259" s="388" t="str">
        <f>$B:$B</f>
        <v>Pôle</v>
      </c>
      <c r="BV259" s="388" t="s">
        <v>515</v>
      </c>
      <c r="BW259" s="387">
        <f t="shared" si="32"/>
        <v>0</v>
      </c>
    </row>
    <row r="260" spans="1:75" ht="13" hidden="1" outlineLevel="1">
      <c r="A260" s="408" t="s">
        <v>574</v>
      </c>
      <c r="B260" s="394" t="s">
        <v>513</v>
      </c>
      <c r="C260" s="383"/>
      <c r="D260" s="384"/>
      <c r="E260" s="385"/>
      <c r="F260" s="386"/>
      <c r="G260" s="386"/>
      <c r="H260" s="386"/>
      <c r="I260" s="386"/>
      <c r="J260" s="387"/>
      <c r="K260" s="390" t="str">
        <f>$A:$A</f>
        <v>Don solidaire Covid-19 (BPI)</v>
      </c>
      <c r="L260" s="390" t="str">
        <f>$B:$B</f>
        <v>BPI</v>
      </c>
      <c r="M260" s="391" t="str">
        <f>"20"&amp;RIGHT($10:$10,2)&amp;"-T"&amp;MID($10:$10,2,1)</f>
        <v>2016-T1</v>
      </c>
      <c r="N260" s="390" t="str">
        <f>$A:$A</f>
        <v>Don solidaire Covid-19 (BPI)</v>
      </c>
      <c r="O260" s="390" t="str">
        <f>$B:$B</f>
        <v>BPI</v>
      </c>
      <c r="P260" s="391" t="str">
        <f>"20"&amp;RIGHT($10:$10,2)&amp;"-T"&amp;MID($10:$10,2,1)</f>
        <v>2016-T2</v>
      </c>
      <c r="Q260" s="390" t="str">
        <f>$A:$A</f>
        <v>Don solidaire Covid-19 (BPI)</v>
      </c>
      <c r="R260" s="390" t="str">
        <f>$B:$B</f>
        <v>BPI</v>
      </c>
      <c r="S260" s="391" t="str">
        <f>"20"&amp;RIGHT($10:$10,2)&amp;"-T"&amp;MID($10:$10,2,1)</f>
        <v>2016-T3</v>
      </c>
      <c r="T260" s="390" t="str">
        <f>$A:$A</f>
        <v>Don solidaire Covid-19 (BPI)</v>
      </c>
      <c r="U260" s="390" t="str">
        <f>$B:$B</f>
        <v>BPI</v>
      </c>
      <c r="V260" s="391" t="str">
        <f>"20"&amp;RIGHT($10:$10,2)&amp;"-T"&amp;MID($10:$10,2,1)</f>
        <v>2016-T4</v>
      </c>
      <c r="W260" s="387"/>
      <c r="X260" s="390" t="str">
        <f>$A:$A</f>
        <v>Don solidaire Covid-19 (BPI)</v>
      </c>
      <c r="Y260" s="390" t="str">
        <f>$B:$B</f>
        <v>BPI</v>
      </c>
      <c r="Z260" s="391" t="str">
        <f>"20"&amp;RIGHT($10:$10,2)&amp;"-T"&amp;MID($10:$10,2,1)</f>
        <v>2017-T1</v>
      </c>
      <c r="AA260" s="390" t="str">
        <f>$A:$A</f>
        <v>Don solidaire Covid-19 (BPI)</v>
      </c>
      <c r="AB260" s="390" t="str">
        <f>$B:$B</f>
        <v>BPI</v>
      </c>
      <c r="AC260" s="391" t="str">
        <f>"20"&amp;RIGHT($10:$10,2)&amp;"-T"&amp;MID($10:$10,2,1)</f>
        <v>2017-T2</v>
      </c>
      <c r="AD260" s="390" t="str">
        <f>$A:$A</f>
        <v>Don solidaire Covid-19 (BPI)</v>
      </c>
      <c r="AE260" s="390" t="str">
        <f>$B:$B</f>
        <v>BPI</v>
      </c>
      <c r="AF260" s="391" t="str">
        <f>"20"&amp;RIGHT($10:$10,2)&amp;"-T"&amp;MID($10:$10,2,1)</f>
        <v>2017-T3</v>
      </c>
      <c r="AG260" s="390" t="str">
        <f>$A:$A</f>
        <v>Don solidaire Covid-19 (BPI)</v>
      </c>
      <c r="AH260" s="390" t="str">
        <f>$B:$B</f>
        <v>BPI</v>
      </c>
      <c r="AI260" s="391" t="str">
        <f>"20"&amp;RIGHT($10:$10,2)&amp;"-T"&amp;MID($10:$10,2,1)</f>
        <v>2017-T4</v>
      </c>
      <c r="AJ260" s="387"/>
      <c r="AK260" s="390" t="str">
        <f>$A:$A</f>
        <v>Don solidaire Covid-19 (BPI)</v>
      </c>
      <c r="AL260" s="390" t="str">
        <f>$B:$B</f>
        <v>BPI</v>
      </c>
      <c r="AM260" s="391" t="str">
        <f>"20"&amp;RIGHT($10:$10,2)&amp;"-T"&amp;MID($10:$10,2,1)</f>
        <v>2018-T1</v>
      </c>
      <c r="AN260" s="390" t="str">
        <f>$A:$A</f>
        <v>Don solidaire Covid-19 (BPI)</v>
      </c>
      <c r="AO260" s="390" t="str">
        <f>$B:$B</f>
        <v>BPI</v>
      </c>
      <c r="AP260" s="391" t="str">
        <f>"20"&amp;RIGHT($10:$10,2)&amp;"-T"&amp;MID($10:$10,2,1)</f>
        <v>2018-T2</v>
      </c>
      <c r="AQ260" s="390" t="str">
        <f>$A:$A</f>
        <v>Don solidaire Covid-19 (BPI)</v>
      </c>
      <c r="AR260" s="390" t="str">
        <f>$B:$B</f>
        <v>BPI</v>
      </c>
      <c r="AS260" s="391" t="str">
        <f>"20"&amp;RIGHT($10:$10,2)&amp;"-T"&amp;MID($10:$10,2,1)</f>
        <v>2018-T3</v>
      </c>
      <c r="AT260" s="390" t="str">
        <f>$A:$A</f>
        <v>Don solidaire Covid-19 (BPI)</v>
      </c>
      <c r="AU260" s="390" t="str">
        <f>$B:$B</f>
        <v>BPI</v>
      </c>
      <c r="AV260" s="391" t="str">
        <f>"20"&amp;RIGHT($10:$10,2)&amp;"-T"&amp;MID($10:$10,2,1)</f>
        <v>2018-T4</v>
      </c>
      <c r="AW260" s="387"/>
      <c r="AX260" s="390" t="str">
        <f>$A:$A</f>
        <v>Don solidaire Covid-19 (BPI)</v>
      </c>
      <c r="AY260" s="390" t="str">
        <f>$B:$B</f>
        <v>BPI</v>
      </c>
      <c r="AZ260" s="391" t="str">
        <f>"20"&amp;RIGHT($10:$10,2)&amp;"-T"&amp;MID($10:$10,2,1)</f>
        <v>2019-T1</v>
      </c>
      <c r="BA260" s="390" t="str">
        <f>$A:$A</f>
        <v>Don solidaire Covid-19 (BPI)</v>
      </c>
      <c r="BB260" s="390" t="str">
        <f>$B:$B</f>
        <v>BPI</v>
      </c>
      <c r="BC260" s="391" t="str">
        <f>"20"&amp;RIGHT($10:$10,2)&amp;"-T"&amp;MID($10:$10,2,1)</f>
        <v>2019-T2</v>
      </c>
      <c r="BD260" s="390" t="str">
        <f>$A:$A</f>
        <v>Don solidaire Covid-19 (BPI)</v>
      </c>
      <c r="BE260" s="390" t="str">
        <f>$B:$B</f>
        <v>BPI</v>
      </c>
      <c r="BF260" s="391" t="str">
        <f>"20"&amp;RIGHT($10:$10,2)&amp;"-T"&amp;MID($10:$10,2,1)</f>
        <v>2019-T3</v>
      </c>
      <c r="BG260" s="390" t="str">
        <f>$A:$A</f>
        <v>Don solidaire Covid-19 (BPI)</v>
      </c>
      <c r="BH260" s="390" t="str">
        <f>$B:$B</f>
        <v>BPI</v>
      </c>
      <c r="BI260" s="391" t="str">
        <f>"20"&amp;RIGHT($10:$10,2)&amp;"-T"&amp;MID($10:$10,2,1)</f>
        <v>2019-T4</v>
      </c>
      <c r="BJ260" s="387"/>
      <c r="BK260" s="390" t="str">
        <f>$A:$A</f>
        <v>Don solidaire Covid-19 (BPI)</v>
      </c>
      <c r="BL260" s="390" t="str">
        <f>$B:$B</f>
        <v>BPI</v>
      </c>
      <c r="BM260" s="391" t="str">
        <f>"20"&amp;RIGHT($10:$10,2)&amp;"-T"&amp;MID($10:$10,2,1)</f>
        <v>2020-T1</v>
      </c>
      <c r="BN260" s="390" t="str">
        <f>$A:$A</f>
        <v>Don solidaire Covid-19 (BPI)</v>
      </c>
      <c r="BO260" s="390" t="str">
        <f>$B:$B</f>
        <v>BPI</v>
      </c>
      <c r="BP260" s="391" t="str">
        <f>"20"&amp;RIGHT($10:$10,2)&amp;"-T"&amp;MID($10:$10,2,1)</f>
        <v>2020-T2</v>
      </c>
      <c r="BQ260" s="390" t="str">
        <f>$A:$A</f>
        <v>Don solidaire Covid-19 (BPI)</v>
      </c>
      <c r="BR260" s="390" t="str">
        <f>$B:$B</f>
        <v>BPI</v>
      </c>
      <c r="BS260" s="391" t="str">
        <f>"20"&amp;RIGHT($10:$10,2)&amp;"-T"&amp;MID($10:$10,2,1)</f>
        <v>2020-T3</v>
      </c>
      <c r="BT260" s="390" t="str">
        <f>$A:$A</f>
        <v>Don solidaire Covid-19 (BPI)</v>
      </c>
      <c r="BU260" s="390" t="str">
        <f>$B:$B</f>
        <v>BPI</v>
      </c>
      <c r="BV260" s="391" t="str">
        <f>"20"&amp;RIGHT($10:$10,2)&amp;"-T"&amp;MID($10:$10,2,1)</f>
        <v>2020-T4</v>
      </c>
      <c r="BW260" s="387">
        <f t="shared" si="32"/>
        <v>0</v>
      </c>
    </row>
    <row r="261" spans="1:75" ht="13" collapsed="1">
      <c r="A261" s="403" t="s">
        <v>541</v>
      </c>
      <c r="B261" s="403"/>
      <c r="C261" s="383"/>
      <c r="D261" s="384" t="s">
        <v>571</v>
      </c>
      <c r="E261" s="385" t="s">
        <v>507</v>
      </c>
      <c r="F261" s="386"/>
      <c r="G261" s="386"/>
      <c r="H261" s="386"/>
      <c r="I261" s="386"/>
      <c r="J261" s="387">
        <f>SUM(F261:I261)</f>
        <v>0</v>
      </c>
      <c r="K261" s="405"/>
      <c r="L261" s="405"/>
      <c r="M261" s="405">
        <v>0</v>
      </c>
      <c r="N261" s="393"/>
      <c r="O261" s="393"/>
      <c r="P261" s="393">
        <v>0</v>
      </c>
      <c r="Q261" s="393"/>
      <c r="R261" s="393"/>
      <c r="S261" s="393">
        <v>0</v>
      </c>
      <c r="T261" s="393"/>
      <c r="U261" s="393"/>
      <c r="V261" s="393">
        <v>0</v>
      </c>
      <c r="W261" s="387">
        <f>SUM(K261:V261)</f>
        <v>0</v>
      </c>
      <c r="X261" s="393"/>
      <c r="Y261" s="393"/>
      <c r="Z261" s="393">
        <v>0</v>
      </c>
      <c r="AA261" s="393"/>
      <c r="AB261" s="393"/>
      <c r="AC261" s="393">
        <v>0</v>
      </c>
      <c r="AD261" s="393"/>
      <c r="AE261" s="393"/>
      <c r="AF261" s="393">
        <v>0</v>
      </c>
      <c r="AG261" s="393"/>
      <c r="AH261" s="393"/>
      <c r="AI261" s="393">
        <v>0</v>
      </c>
      <c r="AJ261" s="387">
        <f>SUM(X261:AI261)</f>
        <v>0</v>
      </c>
      <c r="AK261" s="393"/>
      <c r="AL261" s="393"/>
      <c r="AM261" s="393">
        <v>0</v>
      </c>
      <c r="AN261" s="393"/>
      <c r="AO261" s="393"/>
      <c r="AP261" s="393">
        <v>0</v>
      </c>
      <c r="AQ261" s="393"/>
      <c r="AR261" s="393"/>
      <c r="AS261" s="393">
        <v>0</v>
      </c>
      <c r="AT261" s="393"/>
      <c r="AU261" s="393"/>
      <c r="AV261" s="393">
        <v>0</v>
      </c>
      <c r="AW261" s="387">
        <f>SUM(AK261:AV261)</f>
        <v>0</v>
      </c>
      <c r="AX261" s="393"/>
      <c r="AY261" s="393"/>
      <c r="AZ261" s="393">
        <v>0</v>
      </c>
      <c r="BA261" s="393"/>
      <c r="BB261" s="393"/>
      <c r="BC261" s="393">
        <v>0</v>
      </c>
      <c r="BD261" s="393"/>
      <c r="BE261" s="393"/>
      <c r="BF261" s="393">
        <v>0</v>
      </c>
      <c r="BG261" s="393"/>
      <c r="BH261" s="393"/>
      <c r="BI261" s="393">
        <v>0</v>
      </c>
      <c r="BJ261" s="387">
        <f>SUM(AX261:BI261)</f>
        <v>0</v>
      </c>
      <c r="BK261" s="393"/>
      <c r="BL261" s="393"/>
      <c r="BM261" s="393">
        <v>2.9169999999999998</v>
      </c>
      <c r="BN261" s="393"/>
      <c r="BO261" s="393"/>
      <c r="BP261" s="393">
        <v>0</v>
      </c>
      <c r="BQ261" s="393"/>
      <c r="BR261" s="393"/>
      <c r="BS261" s="393">
        <v>0</v>
      </c>
      <c r="BT261" s="393"/>
      <c r="BU261" s="393"/>
      <c r="BV261" s="393">
        <v>0</v>
      </c>
      <c r="BW261" s="387">
        <f t="shared" si="32"/>
        <v>2.9169999999999998</v>
      </c>
    </row>
    <row r="262" spans="1:75" ht="13" hidden="1" outlineLevel="1">
      <c r="A262" s="402" t="s">
        <v>465</v>
      </c>
      <c r="B262" s="382" t="s">
        <v>466</v>
      </c>
      <c r="C262" s="383"/>
      <c r="D262" s="384"/>
      <c r="E262" s="385"/>
      <c r="F262" s="386"/>
      <c r="G262" s="386"/>
      <c r="H262" s="386"/>
      <c r="I262" s="386"/>
      <c r="J262" s="387"/>
      <c r="K262" s="388" t="str">
        <f>$A:$A</f>
        <v>Nature de l'ajustement</v>
      </c>
      <c r="L262" s="388" t="str">
        <f>$B:$B</f>
        <v>Pôle</v>
      </c>
      <c r="M262" s="388" t="s">
        <v>515</v>
      </c>
      <c r="N262" s="388" t="str">
        <f>$A:$A</f>
        <v>Nature de l'ajustement</v>
      </c>
      <c r="O262" s="388" t="str">
        <f>$B:$B</f>
        <v>Pôle</v>
      </c>
      <c r="P262" s="388" t="s">
        <v>515</v>
      </c>
      <c r="Q262" s="388" t="str">
        <f>$A:$A</f>
        <v>Nature de l'ajustement</v>
      </c>
      <c r="R262" s="388" t="str">
        <f>$B:$B</f>
        <v>Pôle</v>
      </c>
      <c r="S262" s="388" t="s">
        <v>515</v>
      </c>
      <c r="T262" s="388" t="str">
        <f>$A:$A</f>
        <v>Nature de l'ajustement</v>
      </c>
      <c r="U262" s="388" t="str">
        <f>$B:$B</f>
        <v>Pôle</v>
      </c>
      <c r="V262" s="388" t="s">
        <v>515</v>
      </c>
      <c r="W262" s="387"/>
      <c r="X262" s="388" t="str">
        <f>$A:$A</f>
        <v>Nature de l'ajustement</v>
      </c>
      <c r="Y262" s="388" t="str">
        <f>$B:$B</f>
        <v>Pôle</v>
      </c>
      <c r="Z262" s="388" t="s">
        <v>515</v>
      </c>
      <c r="AA262" s="388" t="str">
        <f>$A:$A</f>
        <v>Nature de l'ajustement</v>
      </c>
      <c r="AB262" s="388" t="str">
        <f>$B:$B</f>
        <v>Pôle</v>
      </c>
      <c r="AC262" s="388" t="s">
        <v>515</v>
      </c>
      <c r="AD262" s="388" t="str">
        <f>$A:$A</f>
        <v>Nature de l'ajustement</v>
      </c>
      <c r="AE262" s="388" t="str">
        <f>$B:$B</f>
        <v>Pôle</v>
      </c>
      <c r="AF262" s="388" t="s">
        <v>515</v>
      </c>
      <c r="AG262" s="388" t="str">
        <f>$A:$A</f>
        <v>Nature de l'ajustement</v>
      </c>
      <c r="AH262" s="388" t="str">
        <f>$B:$B</f>
        <v>Pôle</v>
      </c>
      <c r="AI262" s="388" t="s">
        <v>515</v>
      </c>
      <c r="AJ262" s="387"/>
      <c r="AK262" s="388" t="str">
        <f>$A:$A</f>
        <v>Nature de l'ajustement</v>
      </c>
      <c r="AL262" s="388" t="str">
        <f>$B:$B</f>
        <v>Pôle</v>
      </c>
      <c r="AM262" s="388" t="s">
        <v>515</v>
      </c>
      <c r="AN262" s="388" t="str">
        <f>$A:$A</f>
        <v>Nature de l'ajustement</v>
      </c>
      <c r="AO262" s="388" t="str">
        <f>$B:$B</f>
        <v>Pôle</v>
      </c>
      <c r="AP262" s="388" t="s">
        <v>515</v>
      </c>
      <c r="AQ262" s="388" t="str">
        <f>$A:$A</f>
        <v>Nature de l'ajustement</v>
      </c>
      <c r="AR262" s="388" t="str">
        <f>$B:$B</f>
        <v>Pôle</v>
      </c>
      <c r="AS262" s="388" t="s">
        <v>515</v>
      </c>
      <c r="AT262" s="388" t="str">
        <f>$A:$A</f>
        <v>Nature de l'ajustement</v>
      </c>
      <c r="AU262" s="388" t="str">
        <f>$B:$B</f>
        <v>Pôle</v>
      </c>
      <c r="AV262" s="388" t="s">
        <v>515</v>
      </c>
      <c r="AW262" s="387"/>
      <c r="AX262" s="388" t="str">
        <f>$A:$A</f>
        <v>Nature de l'ajustement</v>
      </c>
      <c r="AY262" s="388" t="str">
        <f>$B:$B</f>
        <v>Pôle</v>
      </c>
      <c r="AZ262" s="388" t="s">
        <v>515</v>
      </c>
      <c r="BA262" s="388" t="str">
        <f>$A:$A</f>
        <v>Nature de l'ajustement</v>
      </c>
      <c r="BB262" s="388" t="str">
        <f>$B:$B</f>
        <v>Pôle</v>
      </c>
      <c r="BC262" s="388" t="s">
        <v>515</v>
      </c>
      <c r="BD262" s="388" t="str">
        <f>$A:$A</f>
        <v>Nature de l'ajustement</v>
      </c>
      <c r="BE262" s="388" t="str">
        <f>$B:$B</f>
        <v>Pôle</v>
      </c>
      <c r="BF262" s="388" t="s">
        <v>515</v>
      </c>
      <c r="BG262" s="388" t="str">
        <f>$A:$A</f>
        <v>Nature de l'ajustement</v>
      </c>
      <c r="BH262" s="388" t="str">
        <f>$B:$B</f>
        <v>Pôle</v>
      </c>
      <c r="BI262" s="388" t="s">
        <v>515</v>
      </c>
      <c r="BJ262" s="387"/>
      <c r="BK262" s="388" t="str">
        <f>$A:$A</f>
        <v>Nature de l'ajustement</v>
      </c>
      <c r="BL262" s="388" t="str">
        <f>$B:$B</f>
        <v>Pôle</v>
      </c>
      <c r="BM262" s="388" t="s">
        <v>515</v>
      </c>
      <c r="BN262" s="388" t="str">
        <f>$A:$A</f>
        <v>Nature de l'ajustement</v>
      </c>
      <c r="BO262" s="388" t="str">
        <f>$B:$B</f>
        <v>Pôle</v>
      </c>
      <c r="BP262" s="388" t="s">
        <v>515</v>
      </c>
      <c r="BQ262" s="388" t="str">
        <f>$A:$A</f>
        <v>Nature de l'ajustement</v>
      </c>
      <c r="BR262" s="388" t="str">
        <f>$B:$B</f>
        <v>Pôle</v>
      </c>
      <c r="BS262" s="388" t="s">
        <v>515</v>
      </c>
      <c r="BT262" s="388" t="str">
        <f>$A:$A</f>
        <v>Nature de l'ajustement</v>
      </c>
      <c r="BU262" s="388" t="str">
        <f>$B:$B</f>
        <v>Pôle</v>
      </c>
      <c r="BV262" s="388" t="s">
        <v>515</v>
      </c>
      <c r="BW262" s="387">
        <f t="shared" si="32"/>
        <v>0</v>
      </c>
    </row>
    <row r="263" spans="1:75" ht="13" hidden="1" outlineLevel="1">
      <c r="A263" s="408" t="s">
        <v>583</v>
      </c>
      <c r="B263" s="394" t="s">
        <v>512</v>
      </c>
      <c r="C263" s="383"/>
      <c r="D263" s="384"/>
      <c r="E263" s="385"/>
      <c r="F263" s="386"/>
      <c r="G263" s="386"/>
      <c r="H263" s="386"/>
      <c r="I263" s="386"/>
      <c r="J263" s="387"/>
      <c r="K263" s="390" t="str">
        <f>$A:$A</f>
        <v>Soutien aux assurés pros Covid-19 (LCL)</v>
      </c>
      <c r="L263" s="390" t="str">
        <f>$B:$B</f>
        <v>BPF</v>
      </c>
      <c r="M263" s="391" t="str">
        <f>"20"&amp;RIGHT($10:$10,2)&amp;"-T"&amp;MID($10:$10,2,1)</f>
        <v>2016-T1</v>
      </c>
      <c r="N263" s="390" t="str">
        <f>$A:$A</f>
        <v>Soutien aux assurés pros Covid-19 (LCL)</v>
      </c>
      <c r="O263" s="390" t="str">
        <f>$B:$B</f>
        <v>BPF</v>
      </c>
      <c r="P263" s="391" t="str">
        <f>"20"&amp;RIGHT($10:$10,2)&amp;"-T"&amp;MID($10:$10,2,1)</f>
        <v>2016-T2</v>
      </c>
      <c r="Q263" s="390" t="str">
        <f>$A:$A</f>
        <v>Soutien aux assurés pros Covid-19 (LCL)</v>
      </c>
      <c r="R263" s="390" t="str">
        <f>$B:$B</f>
        <v>BPF</v>
      </c>
      <c r="S263" s="391" t="str">
        <f>"20"&amp;RIGHT($10:$10,2)&amp;"-T"&amp;MID($10:$10,2,1)</f>
        <v>2016-T3</v>
      </c>
      <c r="T263" s="390" t="str">
        <f>$A:$A</f>
        <v>Soutien aux assurés pros Covid-19 (LCL)</v>
      </c>
      <c r="U263" s="390" t="str">
        <f>$B:$B</f>
        <v>BPF</v>
      </c>
      <c r="V263" s="391" t="str">
        <f>"20"&amp;RIGHT($10:$10,2)&amp;"-T"&amp;MID($10:$10,2,1)</f>
        <v>2016-T4</v>
      </c>
      <c r="W263" s="387"/>
      <c r="X263" s="390" t="str">
        <f>$A:$A</f>
        <v>Soutien aux assurés pros Covid-19 (LCL)</v>
      </c>
      <c r="Y263" s="390" t="str">
        <f>$B:$B</f>
        <v>BPF</v>
      </c>
      <c r="Z263" s="391" t="str">
        <f>"20"&amp;RIGHT($10:$10,2)&amp;"-T"&amp;MID($10:$10,2,1)</f>
        <v>2017-T1</v>
      </c>
      <c r="AA263" s="390" t="str">
        <f>$A:$A</f>
        <v>Soutien aux assurés pros Covid-19 (LCL)</v>
      </c>
      <c r="AB263" s="390" t="str">
        <f>$B:$B</f>
        <v>BPF</v>
      </c>
      <c r="AC263" s="391" t="str">
        <f>"20"&amp;RIGHT($10:$10,2)&amp;"-T"&amp;MID($10:$10,2,1)</f>
        <v>2017-T2</v>
      </c>
      <c r="AD263" s="390" t="str">
        <f>$A:$A</f>
        <v>Soutien aux assurés pros Covid-19 (LCL)</v>
      </c>
      <c r="AE263" s="390" t="str">
        <f>$B:$B</f>
        <v>BPF</v>
      </c>
      <c r="AF263" s="391" t="str">
        <f>"20"&amp;RIGHT($10:$10,2)&amp;"-T"&amp;MID($10:$10,2,1)</f>
        <v>2017-T3</v>
      </c>
      <c r="AG263" s="390" t="str">
        <f>$A:$A</f>
        <v>Soutien aux assurés pros Covid-19 (LCL)</v>
      </c>
      <c r="AH263" s="390" t="str">
        <f>$B:$B</f>
        <v>BPF</v>
      </c>
      <c r="AI263" s="391" t="str">
        <f>"20"&amp;RIGHT($10:$10,2)&amp;"-T"&amp;MID($10:$10,2,1)</f>
        <v>2017-T4</v>
      </c>
      <c r="AJ263" s="387"/>
      <c r="AK263" s="390" t="str">
        <f>$A:$A</f>
        <v>Soutien aux assurés pros Covid-19 (LCL)</v>
      </c>
      <c r="AL263" s="390" t="str">
        <f>$B:$B</f>
        <v>BPF</v>
      </c>
      <c r="AM263" s="391" t="str">
        <f>"20"&amp;RIGHT($10:$10,2)&amp;"-T"&amp;MID($10:$10,2,1)</f>
        <v>2018-T1</v>
      </c>
      <c r="AN263" s="390" t="str">
        <f>$A:$A</f>
        <v>Soutien aux assurés pros Covid-19 (LCL)</v>
      </c>
      <c r="AO263" s="390" t="str">
        <f>$B:$B</f>
        <v>BPF</v>
      </c>
      <c r="AP263" s="391" t="str">
        <f>"20"&amp;RIGHT($10:$10,2)&amp;"-T"&amp;MID($10:$10,2,1)</f>
        <v>2018-T2</v>
      </c>
      <c r="AQ263" s="390" t="str">
        <f>$A:$A</f>
        <v>Soutien aux assurés pros Covid-19 (LCL)</v>
      </c>
      <c r="AR263" s="390" t="str">
        <f>$B:$B</f>
        <v>BPF</v>
      </c>
      <c r="AS263" s="391" t="str">
        <f>"20"&amp;RIGHT($10:$10,2)&amp;"-T"&amp;MID($10:$10,2,1)</f>
        <v>2018-T3</v>
      </c>
      <c r="AT263" s="390" t="str">
        <f>$A:$A</f>
        <v>Soutien aux assurés pros Covid-19 (LCL)</v>
      </c>
      <c r="AU263" s="390" t="str">
        <f>$B:$B</f>
        <v>BPF</v>
      </c>
      <c r="AV263" s="391" t="str">
        <f>"20"&amp;RIGHT($10:$10,2)&amp;"-T"&amp;MID($10:$10,2,1)</f>
        <v>2018-T4</v>
      </c>
      <c r="AW263" s="387"/>
      <c r="AX263" s="390" t="str">
        <f>$A:$A</f>
        <v>Soutien aux assurés pros Covid-19 (LCL)</v>
      </c>
      <c r="AY263" s="390" t="str">
        <f>$B:$B</f>
        <v>BPF</v>
      </c>
      <c r="AZ263" s="391" t="str">
        <f>"20"&amp;RIGHT($10:$10,2)&amp;"-T"&amp;MID($10:$10,2,1)</f>
        <v>2019-T1</v>
      </c>
      <c r="BA263" s="390" t="str">
        <f>$A:$A</f>
        <v>Soutien aux assurés pros Covid-19 (LCL)</v>
      </c>
      <c r="BB263" s="390" t="str">
        <f>$B:$B</f>
        <v>BPF</v>
      </c>
      <c r="BC263" s="391" t="str">
        <f>"20"&amp;RIGHT($10:$10,2)&amp;"-T"&amp;MID($10:$10,2,1)</f>
        <v>2019-T2</v>
      </c>
      <c r="BD263" s="390" t="str">
        <f>$A:$A</f>
        <v>Soutien aux assurés pros Covid-19 (LCL)</v>
      </c>
      <c r="BE263" s="390" t="str">
        <f>$B:$B</f>
        <v>BPF</v>
      </c>
      <c r="BF263" s="391" t="str">
        <f>"20"&amp;RIGHT($10:$10,2)&amp;"-T"&amp;MID($10:$10,2,1)</f>
        <v>2019-T3</v>
      </c>
      <c r="BG263" s="390" t="str">
        <f>$A:$A</f>
        <v>Soutien aux assurés pros Covid-19 (LCL)</v>
      </c>
      <c r="BH263" s="390" t="str">
        <f>$B:$B</f>
        <v>BPF</v>
      </c>
      <c r="BI263" s="391" t="str">
        <f>"20"&amp;RIGHT($10:$10,2)&amp;"-T"&amp;MID($10:$10,2,1)</f>
        <v>2019-T4</v>
      </c>
      <c r="BJ263" s="387"/>
      <c r="BK263" s="390" t="str">
        <f>$A:$A</f>
        <v>Soutien aux assurés pros Covid-19 (LCL)</v>
      </c>
      <c r="BL263" s="390" t="str">
        <f>$B:$B</f>
        <v>BPF</v>
      </c>
      <c r="BM263" s="391" t="str">
        <f>"20"&amp;RIGHT($10:$10,2)&amp;"-T"&amp;MID($10:$10,2,1)</f>
        <v>2020-T1</v>
      </c>
      <c r="BN263" s="390" t="str">
        <f>$A:$A</f>
        <v>Soutien aux assurés pros Covid-19 (LCL)</v>
      </c>
      <c r="BO263" s="390" t="str">
        <f>$B:$B</f>
        <v>BPF</v>
      </c>
      <c r="BP263" s="391" t="str">
        <f>"20"&amp;RIGHT($10:$10,2)&amp;"-T"&amp;MID($10:$10,2,1)</f>
        <v>2020-T2</v>
      </c>
      <c r="BQ263" s="390" t="str">
        <f>$A:$A</f>
        <v>Soutien aux assurés pros Covid-19 (LCL)</v>
      </c>
      <c r="BR263" s="390" t="str">
        <f>$B:$B</f>
        <v>BPF</v>
      </c>
      <c r="BS263" s="391" t="str">
        <f>"20"&amp;RIGHT($10:$10,2)&amp;"-T"&amp;MID($10:$10,2,1)</f>
        <v>2020-T3</v>
      </c>
      <c r="BT263" s="390" t="str">
        <f>$A:$A</f>
        <v>Soutien aux assurés pros Covid-19 (LCL)</v>
      </c>
      <c r="BU263" s="390" t="str">
        <f>$B:$B</f>
        <v>BPF</v>
      </c>
      <c r="BV263" s="391" t="str">
        <f>"20"&amp;RIGHT($10:$10,2)&amp;"-T"&amp;MID($10:$10,2,1)</f>
        <v>2020-T4</v>
      </c>
      <c r="BW263" s="387">
        <f t="shared" si="32"/>
        <v>0</v>
      </c>
    </row>
    <row r="264" spans="1:75" ht="13" collapsed="1">
      <c r="A264" s="403" t="s">
        <v>541</v>
      </c>
      <c r="B264" s="403"/>
      <c r="C264" s="383"/>
      <c r="D264" s="384" t="s">
        <v>584</v>
      </c>
      <c r="E264" s="385" t="s">
        <v>592</v>
      </c>
      <c r="F264" s="386"/>
      <c r="G264" s="386"/>
      <c r="H264" s="386"/>
      <c r="I264" s="386"/>
      <c r="J264" s="387">
        <f>SUM(F264:I264)</f>
        <v>0</v>
      </c>
      <c r="K264" s="405"/>
      <c r="L264" s="405"/>
      <c r="M264" s="405">
        <v>0</v>
      </c>
      <c r="N264" s="393"/>
      <c r="O264" s="393"/>
      <c r="P264" s="393">
        <v>0</v>
      </c>
      <c r="Q264" s="393"/>
      <c r="R264" s="393"/>
      <c r="S264" s="393">
        <v>0</v>
      </c>
      <c r="T264" s="393"/>
      <c r="U264" s="393"/>
      <c r="V264" s="393">
        <v>0</v>
      </c>
      <c r="W264" s="387">
        <f>SUM(K264:V264)</f>
        <v>0</v>
      </c>
      <c r="X264" s="393"/>
      <c r="Y264" s="393"/>
      <c r="Z264" s="393">
        <v>0</v>
      </c>
      <c r="AA264" s="393"/>
      <c r="AB264" s="393"/>
      <c r="AC264" s="393">
        <v>0</v>
      </c>
      <c r="AD264" s="393"/>
      <c r="AE264" s="393"/>
      <c r="AF264" s="393">
        <v>0</v>
      </c>
      <c r="AG264" s="393"/>
      <c r="AH264" s="393"/>
      <c r="AI264" s="393">
        <v>0</v>
      </c>
      <c r="AJ264" s="387">
        <f>SUM(X264:AI264)</f>
        <v>0</v>
      </c>
      <c r="AK264" s="393"/>
      <c r="AL264" s="393"/>
      <c r="AM264" s="393">
        <v>0</v>
      </c>
      <c r="AN264" s="393"/>
      <c r="AO264" s="393"/>
      <c r="AP264" s="393">
        <v>0</v>
      </c>
      <c r="AQ264" s="393"/>
      <c r="AR264" s="393"/>
      <c r="AS264" s="393">
        <v>0</v>
      </c>
      <c r="AT264" s="393"/>
      <c r="AU264" s="393"/>
      <c r="AV264" s="393">
        <v>0</v>
      </c>
      <c r="AW264" s="387">
        <f>SUM(AK264:AV264)</f>
        <v>0</v>
      </c>
      <c r="AX264" s="393"/>
      <c r="AY264" s="393"/>
      <c r="AZ264" s="393">
        <v>0</v>
      </c>
      <c r="BA264" s="393"/>
      <c r="BB264" s="393"/>
      <c r="BC264" s="393">
        <v>0</v>
      </c>
      <c r="BD264" s="393"/>
      <c r="BE264" s="393"/>
      <c r="BF264" s="393">
        <v>0</v>
      </c>
      <c r="BG264" s="393"/>
      <c r="BH264" s="393"/>
      <c r="BI264" s="393">
        <v>0</v>
      </c>
      <c r="BJ264" s="387">
        <f>SUM(AX264:BI264)</f>
        <v>0</v>
      </c>
      <c r="BK264" s="393"/>
      <c r="BL264" s="393"/>
      <c r="BM264" s="393">
        <v>0</v>
      </c>
      <c r="BN264" s="393"/>
      <c r="BO264" s="393"/>
      <c r="BP264" s="393">
        <v>0.67242000000000002</v>
      </c>
      <c r="BQ264" s="393"/>
      <c r="BR264" s="393"/>
      <c r="BS264" s="393">
        <v>0</v>
      </c>
      <c r="BT264" s="393"/>
      <c r="BU264" s="393"/>
      <c r="BV264" s="393">
        <v>0</v>
      </c>
      <c r="BW264" s="387">
        <f t="shared" si="32"/>
        <v>0.67242000000000002</v>
      </c>
    </row>
    <row r="265" spans="1:75" ht="13" hidden="1" outlineLevel="1">
      <c r="A265" s="402" t="s">
        <v>465</v>
      </c>
      <c r="B265" s="382" t="s">
        <v>466</v>
      </c>
      <c r="C265" s="383"/>
      <c r="D265" s="384"/>
      <c r="E265" s="385"/>
      <c r="F265" s="386"/>
      <c r="G265" s="386"/>
      <c r="H265" s="386"/>
      <c r="I265" s="386"/>
      <c r="J265" s="387"/>
      <c r="K265" s="388" t="str">
        <f>$A:$A</f>
        <v>Nature de l'ajustement</v>
      </c>
      <c r="L265" s="388" t="str">
        <f>$B:$B</f>
        <v>Pôle</v>
      </c>
      <c r="M265" s="388" t="s">
        <v>515</v>
      </c>
      <c r="N265" s="388" t="str">
        <f>$A:$A</f>
        <v>Nature de l'ajustement</v>
      </c>
      <c r="O265" s="388" t="str">
        <f>$B:$B</f>
        <v>Pôle</v>
      </c>
      <c r="P265" s="388" t="s">
        <v>515</v>
      </c>
      <c r="Q265" s="388" t="str">
        <f>$A:$A</f>
        <v>Nature de l'ajustement</v>
      </c>
      <c r="R265" s="388" t="str">
        <f>$B:$B</f>
        <v>Pôle</v>
      </c>
      <c r="S265" s="388" t="s">
        <v>515</v>
      </c>
      <c r="T265" s="388" t="str">
        <f>$A:$A</f>
        <v>Nature de l'ajustement</v>
      </c>
      <c r="U265" s="388" t="str">
        <f>$B:$B</f>
        <v>Pôle</v>
      </c>
      <c r="V265" s="388" t="s">
        <v>515</v>
      </c>
      <c r="W265" s="387"/>
      <c r="X265" s="388" t="str">
        <f>$A:$A</f>
        <v>Nature de l'ajustement</v>
      </c>
      <c r="Y265" s="388" t="str">
        <f>$B:$B</f>
        <v>Pôle</v>
      </c>
      <c r="Z265" s="388" t="s">
        <v>515</v>
      </c>
      <c r="AA265" s="388" t="str">
        <f>$A:$A</f>
        <v>Nature de l'ajustement</v>
      </c>
      <c r="AB265" s="388" t="str">
        <f>$B:$B</f>
        <v>Pôle</v>
      </c>
      <c r="AC265" s="388" t="s">
        <v>515</v>
      </c>
      <c r="AD265" s="388" t="str">
        <f>$A:$A</f>
        <v>Nature de l'ajustement</v>
      </c>
      <c r="AE265" s="388" t="str">
        <f>$B:$B</f>
        <v>Pôle</v>
      </c>
      <c r="AF265" s="388" t="s">
        <v>515</v>
      </c>
      <c r="AG265" s="388" t="str">
        <f>$A:$A</f>
        <v>Nature de l'ajustement</v>
      </c>
      <c r="AH265" s="388" t="str">
        <f>$B:$B</f>
        <v>Pôle</v>
      </c>
      <c r="AI265" s="388" t="s">
        <v>515</v>
      </c>
      <c r="AJ265" s="387"/>
      <c r="AK265" s="388" t="str">
        <f>$A:$A</f>
        <v>Nature de l'ajustement</v>
      </c>
      <c r="AL265" s="388" t="str">
        <f>$B:$B</f>
        <v>Pôle</v>
      </c>
      <c r="AM265" s="388" t="s">
        <v>515</v>
      </c>
      <c r="AN265" s="388" t="str">
        <f>$A:$A</f>
        <v>Nature de l'ajustement</v>
      </c>
      <c r="AO265" s="388" t="str">
        <f>$B:$B</f>
        <v>Pôle</v>
      </c>
      <c r="AP265" s="388" t="s">
        <v>515</v>
      </c>
      <c r="AQ265" s="388" t="str">
        <f>$A:$A</f>
        <v>Nature de l'ajustement</v>
      </c>
      <c r="AR265" s="388" t="str">
        <f>$B:$B</f>
        <v>Pôle</v>
      </c>
      <c r="AS265" s="388" t="s">
        <v>515</v>
      </c>
      <c r="AT265" s="388" t="str">
        <f>$A:$A</f>
        <v>Nature de l'ajustement</v>
      </c>
      <c r="AU265" s="388" t="str">
        <f>$B:$B</f>
        <v>Pôle</v>
      </c>
      <c r="AV265" s="388" t="s">
        <v>515</v>
      </c>
      <c r="AW265" s="387"/>
      <c r="AX265" s="388" t="str">
        <f>$A:$A</f>
        <v>Nature de l'ajustement</v>
      </c>
      <c r="AY265" s="388" t="str">
        <f>$B:$B</f>
        <v>Pôle</v>
      </c>
      <c r="AZ265" s="388" t="s">
        <v>515</v>
      </c>
      <c r="BA265" s="388" t="str">
        <f>$A:$A</f>
        <v>Nature de l'ajustement</v>
      </c>
      <c r="BB265" s="388" t="str">
        <f>$B:$B</f>
        <v>Pôle</v>
      </c>
      <c r="BC265" s="388" t="s">
        <v>515</v>
      </c>
      <c r="BD265" s="388" t="str">
        <f>$A:$A</f>
        <v>Nature de l'ajustement</v>
      </c>
      <c r="BE265" s="388" t="str">
        <f>$B:$B</f>
        <v>Pôle</v>
      </c>
      <c r="BF265" s="388" t="s">
        <v>515</v>
      </c>
      <c r="BG265" s="388" t="str">
        <f>$A:$A</f>
        <v>Nature de l'ajustement</v>
      </c>
      <c r="BH265" s="388" t="str">
        <f>$B:$B</f>
        <v>Pôle</v>
      </c>
      <c r="BI265" s="388" t="s">
        <v>515</v>
      </c>
      <c r="BJ265" s="387"/>
      <c r="BK265" s="388" t="str">
        <f>$A:$A</f>
        <v>Nature de l'ajustement</v>
      </c>
      <c r="BL265" s="388" t="str">
        <f>$B:$B</f>
        <v>Pôle</v>
      </c>
      <c r="BM265" s="388" t="s">
        <v>515</v>
      </c>
      <c r="BN265" s="388" t="str">
        <f>$A:$A</f>
        <v>Nature de l'ajustement</v>
      </c>
      <c r="BO265" s="388" t="str">
        <f>$B:$B</f>
        <v>Pôle</v>
      </c>
      <c r="BP265" s="388" t="s">
        <v>515</v>
      </c>
      <c r="BQ265" s="388" t="str">
        <f>$A:$A</f>
        <v>Nature de l'ajustement</v>
      </c>
      <c r="BR265" s="388" t="str">
        <f>$B:$B</f>
        <v>Pôle</v>
      </c>
      <c r="BS265" s="388" t="s">
        <v>515</v>
      </c>
      <c r="BT265" s="388" t="str">
        <f>$A:$A</f>
        <v>Nature de l'ajustement</v>
      </c>
      <c r="BU265" s="388" t="str">
        <f>$B:$B</f>
        <v>Pôle</v>
      </c>
      <c r="BV265" s="388" t="s">
        <v>515</v>
      </c>
      <c r="BW265" s="387">
        <f t="shared" si="32"/>
        <v>0</v>
      </c>
    </row>
    <row r="266" spans="1:75" ht="13" hidden="1" outlineLevel="1">
      <c r="A266" s="408" t="s">
        <v>585</v>
      </c>
      <c r="B266" s="394" t="s">
        <v>514</v>
      </c>
      <c r="C266" s="383"/>
      <c r="D266" s="384"/>
      <c r="E266" s="385"/>
      <c r="F266" s="386"/>
      <c r="G266" s="386"/>
      <c r="H266" s="386"/>
      <c r="I266" s="386"/>
      <c r="J266" s="387"/>
      <c r="K266" s="390" t="str">
        <f>$A:$A</f>
        <v>Soutien aux assurés pros Covid-19 (GEA)</v>
      </c>
      <c r="L266" s="390" t="str">
        <f>$B:$B</f>
        <v>GEA</v>
      </c>
      <c r="M266" s="391" t="str">
        <f>"20"&amp;RIGHT($10:$10,2)&amp;"-T"&amp;MID($10:$10,2,1)</f>
        <v>2016-T1</v>
      </c>
      <c r="N266" s="390" t="str">
        <f>$A:$A</f>
        <v>Soutien aux assurés pros Covid-19 (GEA)</v>
      </c>
      <c r="O266" s="390" t="str">
        <f>$B:$B</f>
        <v>GEA</v>
      </c>
      <c r="P266" s="391" t="str">
        <f>"20"&amp;RIGHT($10:$10,2)&amp;"-T"&amp;MID($10:$10,2,1)</f>
        <v>2016-T2</v>
      </c>
      <c r="Q266" s="390" t="str">
        <f>$A:$A</f>
        <v>Soutien aux assurés pros Covid-19 (GEA)</v>
      </c>
      <c r="R266" s="390" t="str">
        <f>$B:$B</f>
        <v>GEA</v>
      </c>
      <c r="S266" s="391" t="str">
        <f>"20"&amp;RIGHT($10:$10,2)&amp;"-T"&amp;MID($10:$10,2,1)</f>
        <v>2016-T3</v>
      </c>
      <c r="T266" s="390" t="str">
        <f>$A:$A</f>
        <v>Soutien aux assurés pros Covid-19 (GEA)</v>
      </c>
      <c r="U266" s="390" t="str">
        <f>$B:$B</f>
        <v>GEA</v>
      </c>
      <c r="V266" s="391" t="str">
        <f>"20"&amp;RIGHT($10:$10,2)&amp;"-T"&amp;MID($10:$10,2,1)</f>
        <v>2016-T4</v>
      </c>
      <c r="W266" s="387"/>
      <c r="X266" s="390" t="str">
        <f>$A:$A</f>
        <v>Soutien aux assurés pros Covid-19 (GEA)</v>
      </c>
      <c r="Y266" s="390" t="str">
        <f>$B:$B</f>
        <v>GEA</v>
      </c>
      <c r="Z266" s="391" t="str">
        <f>"20"&amp;RIGHT($10:$10,2)&amp;"-T"&amp;MID($10:$10,2,1)</f>
        <v>2017-T1</v>
      </c>
      <c r="AA266" s="390" t="str">
        <f>$A:$A</f>
        <v>Soutien aux assurés pros Covid-19 (GEA)</v>
      </c>
      <c r="AB266" s="390" t="str">
        <f>$B:$B</f>
        <v>GEA</v>
      </c>
      <c r="AC266" s="391" t="str">
        <f>"20"&amp;RIGHT($10:$10,2)&amp;"-T"&amp;MID($10:$10,2,1)</f>
        <v>2017-T2</v>
      </c>
      <c r="AD266" s="390" t="str">
        <f>$A:$A</f>
        <v>Soutien aux assurés pros Covid-19 (GEA)</v>
      </c>
      <c r="AE266" s="390" t="str">
        <f>$B:$B</f>
        <v>GEA</v>
      </c>
      <c r="AF266" s="391" t="str">
        <f>"20"&amp;RIGHT($10:$10,2)&amp;"-T"&amp;MID($10:$10,2,1)</f>
        <v>2017-T3</v>
      </c>
      <c r="AG266" s="390" t="str">
        <f>$A:$A</f>
        <v>Soutien aux assurés pros Covid-19 (GEA)</v>
      </c>
      <c r="AH266" s="390" t="str">
        <f>$B:$B</f>
        <v>GEA</v>
      </c>
      <c r="AI266" s="391" t="str">
        <f>"20"&amp;RIGHT($10:$10,2)&amp;"-T"&amp;MID($10:$10,2,1)</f>
        <v>2017-T4</v>
      </c>
      <c r="AJ266" s="387"/>
      <c r="AK266" s="390" t="str">
        <f>$A:$A</f>
        <v>Soutien aux assurés pros Covid-19 (GEA)</v>
      </c>
      <c r="AL266" s="390" t="str">
        <f>$B:$B</f>
        <v>GEA</v>
      </c>
      <c r="AM266" s="391" t="str">
        <f>"20"&amp;RIGHT($10:$10,2)&amp;"-T"&amp;MID($10:$10,2,1)</f>
        <v>2018-T1</v>
      </c>
      <c r="AN266" s="390" t="str">
        <f>$A:$A</f>
        <v>Soutien aux assurés pros Covid-19 (GEA)</v>
      </c>
      <c r="AO266" s="390" t="str">
        <f>$B:$B</f>
        <v>GEA</v>
      </c>
      <c r="AP266" s="391" t="str">
        <f>"20"&amp;RIGHT($10:$10,2)&amp;"-T"&amp;MID($10:$10,2,1)</f>
        <v>2018-T2</v>
      </c>
      <c r="AQ266" s="390" t="str">
        <f>$A:$A</f>
        <v>Soutien aux assurés pros Covid-19 (GEA)</v>
      </c>
      <c r="AR266" s="390" t="str">
        <f>$B:$B</f>
        <v>GEA</v>
      </c>
      <c r="AS266" s="391" t="str">
        <f>"20"&amp;RIGHT($10:$10,2)&amp;"-T"&amp;MID($10:$10,2,1)</f>
        <v>2018-T3</v>
      </c>
      <c r="AT266" s="390" t="str">
        <f>$A:$A</f>
        <v>Soutien aux assurés pros Covid-19 (GEA)</v>
      </c>
      <c r="AU266" s="390" t="str">
        <f>$B:$B</f>
        <v>GEA</v>
      </c>
      <c r="AV266" s="391" t="str">
        <f>"20"&amp;RIGHT($10:$10,2)&amp;"-T"&amp;MID($10:$10,2,1)</f>
        <v>2018-T4</v>
      </c>
      <c r="AW266" s="387"/>
      <c r="AX266" s="390" t="str">
        <f>$A:$A</f>
        <v>Soutien aux assurés pros Covid-19 (GEA)</v>
      </c>
      <c r="AY266" s="390" t="str">
        <f>$B:$B</f>
        <v>GEA</v>
      </c>
      <c r="AZ266" s="391" t="str">
        <f>"20"&amp;RIGHT($10:$10,2)&amp;"-T"&amp;MID($10:$10,2,1)</f>
        <v>2019-T1</v>
      </c>
      <c r="BA266" s="390" t="str">
        <f>$A:$A</f>
        <v>Soutien aux assurés pros Covid-19 (GEA)</v>
      </c>
      <c r="BB266" s="390" t="str">
        <f>$B:$B</f>
        <v>GEA</v>
      </c>
      <c r="BC266" s="391" t="str">
        <f>"20"&amp;RIGHT($10:$10,2)&amp;"-T"&amp;MID($10:$10,2,1)</f>
        <v>2019-T2</v>
      </c>
      <c r="BD266" s="390" t="str">
        <f>$A:$A</f>
        <v>Soutien aux assurés pros Covid-19 (GEA)</v>
      </c>
      <c r="BE266" s="390" t="str">
        <f>$B:$B</f>
        <v>GEA</v>
      </c>
      <c r="BF266" s="391" t="str">
        <f>"20"&amp;RIGHT($10:$10,2)&amp;"-T"&amp;MID($10:$10,2,1)</f>
        <v>2019-T3</v>
      </c>
      <c r="BG266" s="390" t="str">
        <f>$A:$A</f>
        <v>Soutien aux assurés pros Covid-19 (GEA)</v>
      </c>
      <c r="BH266" s="390" t="str">
        <f>$B:$B</f>
        <v>GEA</v>
      </c>
      <c r="BI266" s="391" t="str">
        <f>"20"&amp;RIGHT($10:$10,2)&amp;"-T"&amp;MID($10:$10,2,1)</f>
        <v>2019-T4</v>
      </c>
      <c r="BJ266" s="387"/>
      <c r="BK266" s="390" t="str">
        <f>$A:$A</f>
        <v>Soutien aux assurés pros Covid-19 (GEA)</v>
      </c>
      <c r="BL266" s="390" t="str">
        <f>$B:$B</f>
        <v>GEA</v>
      </c>
      <c r="BM266" s="391" t="str">
        <f>"20"&amp;RIGHT($10:$10,2)&amp;"-T"&amp;MID($10:$10,2,1)</f>
        <v>2020-T1</v>
      </c>
      <c r="BN266" s="390" t="str">
        <f>$A:$A</f>
        <v>Soutien aux assurés pros Covid-19 (GEA)</v>
      </c>
      <c r="BO266" s="390" t="str">
        <f>$B:$B</f>
        <v>GEA</v>
      </c>
      <c r="BP266" s="391" t="str">
        <f>"20"&amp;RIGHT($10:$10,2)&amp;"-T"&amp;MID($10:$10,2,1)</f>
        <v>2020-T2</v>
      </c>
      <c r="BQ266" s="390" t="str">
        <f>$A:$A</f>
        <v>Soutien aux assurés pros Covid-19 (GEA)</v>
      </c>
      <c r="BR266" s="390" t="str">
        <f>$B:$B</f>
        <v>GEA</v>
      </c>
      <c r="BS266" s="391" t="str">
        <f>"20"&amp;RIGHT($10:$10,2)&amp;"-T"&amp;MID($10:$10,2,1)</f>
        <v>2020-T3</v>
      </c>
      <c r="BT266" s="390" t="str">
        <f>$A:$A</f>
        <v>Soutien aux assurés pros Covid-19 (GEA)</v>
      </c>
      <c r="BU266" s="390" t="str">
        <f>$B:$B</f>
        <v>GEA</v>
      </c>
      <c r="BV266" s="391" t="str">
        <f>"20"&amp;RIGHT($10:$10,2)&amp;"-T"&amp;MID($10:$10,2,1)</f>
        <v>2020-T4</v>
      </c>
      <c r="BW266" s="387">
        <f t="shared" si="32"/>
        <v>0</v>
      </c>
    </row>
    <row r="267" spans="1:75" ht="13" collapsed="1">
      <c r="A267" s="403" t="s">
        <v>541</v>
      </c>
      <c r="B267" s="403"/>
      <c r="C267" s="383"/>
      <c r="D267" s="384" t="s">
        <v>586</v>
      </c>
      <c r="E267" s="385" t="s">
        <v>508</v>
      </c>
      <c r="F267" s="386"/>
      <c r="G267" s="386"/>
      <c r="H267" s="386"/>
      <c r="I267" s="386"/>
      <c r="J267" s="387">
        <f>SUM(F267:I267)</f>
        <v>0</v>
      </c>
      <c r="K267" s="405"/>
      <c r="L267" s="405"/>
      <c r="M267" s="405">
        <v>0</v>
      </c>
      <c r="N267" s="393"/>
      <c r="O267" s="393"/>
      <c r="P267" s="393">
        <v>0</v>
      </c>
      <c r="Q267" s="393"/>
      <c r="R267" s="393"/>
      <c r="S267" s="393">
        <v>0</v>
      </c>
      <c r="T267" s="393"/>
      <c r="U267" s="393"/>
      <c r="V267" s="393">
        <v>0</v>
      </c>
      <c r="W267" s="387">
        <f>SUM(K267:V267)</f>
        <v>0</v>
      </c>
      <c r="X267" s="393"/>
      <c r="Y267" s="393"/>
      <c r="Z267" s="393">
        <v>0</v>
      </c>
      <c r="AA267" s="393"/>
      <c r="AB267" s="393"/>
      <c r="AC267" s="393">
        <v>0</v>
      </c>
      <c r="AD267" s="393"/>
      <c r="AE267" s="393"/>
      <c r="AF267" s="393">
        <v>0</v>
      </c>
      <c r="AG267" s="393"/>
      <c r="AH267" s="393"/>
      <c r="AI267" s="393">
        <v>0</v>
      </c>
      <c r="AJ267" s="387">
        <f>SUM(X267:AI267)</f>
        <v>0</v>
      </c>
      <c r="AK267" s="393"/>
      <c r="AL267" s="393"/>
      <c r="AM267" s="393">
        <v>0</v>
      </c>
      <c r="AN267" s="393"/>
      <c r="AO267" s="393"/>
      <c r="AP267" s="393">
        <v>0</v>
      </c>
      <c r="AQ267" s="393"/>
      <c r="AR267" s="393"/>
      <c r="AS267" s="393">
        <v>0</v>
      </c>
      <c r="AT267" s="393"/>
      <c r="AU267" s="393"/>
      <c r="AV267" s="393">
        <v>0</v>
      </c>
      <c r="AW267" s="387">
        <f>SUM(AK267:AV267)</f>
        <v>0</v>
      </c>
      <c r="AX267" s="393"/>
      <c r="AY267" s="393"/>
      <c r="AZ267" s="393">
        <v>0</v>
      </c>
      <c r="BA267" s="393"/>
      <c r="BB267" s="393"/>
      <c r="BC267" s="393">
        <v>0</v>
      </c>
      <c r="BD267" s="393"/>
      <c r="BE267" s="393"/>
      <c r="BF267" s="393">
        <v>0</v>
      </c>
      <c r="BG267" s="393"/>
      <c r="BH267" s="393"/>
      <c r="BI267" s="393">
        <v>0</v>
      </c>
      <c r="BJ267" s="387">
        <f>SUM(AX267:BI267)</f>
        <v>0</v>
      </c>
      <c r="BK267" s="393"/>
      <c r="BL267" s="393"/>
      <c r="BM267" s="393">
        <v>0</v>
      </c>
      <c r="BN267" s="393"/>
      <c r="BO267" s="393"/>
      <c r="BP267" s="393">
        <v>45.724559999999997</v>
      </c>
      <c r="BQ267" s="393"/>
      <c r="BR267" s="393"/>
      <c r="BS267" s="393">
        <v>0</v>
      </c>
      <c r="BT267" s="393"/>
      <c r="BU267" s="393"/>
      <c r="BV267" s="393">
        <v>0</v>
      </c>
      <c r="BW267" s="387">
        <f t="shared" si="32"/>
        <v>45.724559999999997</v>
      </c>
    </row>
    <row r="268" spans="1:75" ht="13" hidden="1" outlineLevel="1">
      <c r="A268" s="402" t="s">
        <v>465</v>
      </c>
      <c r="B268" s="382" t="s">
        <v>466</v>
      </c>
      <c r="C268" s="383"/>
      <c r="D268" s="384"/>
      <c r="E268" s="385"/>
      <c r="F268" s="386"/>
      <c r="G268" s="386"/>
      <c r="H268" s="386"/>
      <c r="I268" s="386"/>
      <c r="J268" s="387"/>
      <c r="K268" s="388" t="str">
        <f>$A:$A</f>
        <v>Nature de l'ajustement</v>
      </c>
      <c r="L268" s="388" t="str">
        <f>$B:$B</f>
        <v>Pôle</v>
      </c>
      <c r="M268" s="388" t="s">
        <v>515</v>
      </c>
      <c r="N268" s="388" t="str">
        <f>$A:$A</f>
        <v>Nature de l'ajustement</v>
      </c>
      <c r="O268" s="388" t="str">
        <f>$B:$B</f>
        <v>Pôle</v>
      </c>
      <c r="P268" s="388" t="s">
        <v>515</v>
      </c>
      <c r="Q268" s="388" t="str">
        <f>$A:$A</f>
        <v>Nature de l'ajustement</v>
      </c>
      <c r="R268" s="388" t="str">
        <f>$B:$B</f>
        <v>Pôle</v>
      </c>
      <c r="S268" s="388" t="s">
        <v>515</v>
      </c>
      <c r="T268" s="388" t="str">
        <f>$A:$A</f>
        <v>Nature de l'ajustement</v>
      </c>
      <c r="U268" s="388" t="str">
        <f>$B:$B</f>
        <v>Pôle</v>
      </c>
      <c r="V268" s="388" t="s">
        <v>515</v>
      </c>
      <c r="W268" s="387"/>
      <c r="X268" s="388" t="str">
        <f>$A:$A</f>
        <v>Nature de l'ajustement</v>
      </c>
      <c r="Y268" s="388" t="str">
        <f>$B:$B</f>
        <v>Pôle</v>
      </c>
      <c r="Z268" s="388" t="s">
        <v>515</v>
      </c>
      <c r="AA268" s="388" t="str">
        <f>$A:$A</f>
        <v>Nature de l'ajustement</v>
      </c>
      <c r="AB268" s="388" t="str">
        <f>$B:$B</f>
        <v>Pôle</v>
      </c>
      <c r="AC268" s="388" t="s">
        <v>515</v>
      </c>
      <c r="AD268" s="388" t="str">
        <f>$A:$A</f>
        <v>Nature de l'ajustement</v>
      </c>
      <c r="AE268" s="388" t="str">
        <f>$B:$B</f>
        <v>Pôle</v>
      </c>
      <c r="AF268" s="388" t="s">
        <v>515</v>
      </c>
      <c r="AG268" s="388" t="str">
        <f>$A:$A</f>
        <v>Nature de l'ajustement</v>
      </c>
      <c r="AH268" s="388" t="str">
        <f>$B:$B</f>
        <v>Pôle</v>
      </c>
      <c r="AI268" s="388" t="s">
        <v>515</v>
      </c>
      <c r="AJ268" s="387"/>
      <c r="AK268" s="388" t="str">
        <f>$A:$A</f>
        <v>Nature de l'ajustement</v>
      </c>
      <c r="AL268" s="388" t="str">
        <f>$B:$B</f>
        <v>Pôle</v>
      </c>
      <c r="AM268" s="388" t="s">
        <v>515</v>
      </c>
      <c r="AN268" s="388" t="str">
        <f>$A:$A</f>
        <v>Nature de l'ajustement</v>
      </c>
      <c r="AO268" s="388" t="str">
        <f>$B:$B</f>
        <v>Pôle</v>
      </c>
      <c r="AP268" s="388" t="s">
        <v>515</v>
      </c>
      <c r="AQ268" s="388" t="str">
        <f>$A:$A</f>
        <v>Nature de l'ajustement</v>
      </c>
      <c r="AR268" s="388" t="str">
        <f>$B:$B</f>
        <v>Pôle</v>
      </c>
      <c r="AS268" s="388" t="s">
        <v>515</v>
      </c>
      <c r="AT268" s="388" t="str">
        <f>$A:$A</f>
        <v>Nature de l'ajustement</v>
      </c>
      <c r="AU268" s="388" t="str">
        <f>$B:$B</f>
        <v>Pôle</v>
      </c>
      <c r="AV268" s="388" t="s">
        <v>515</v>
      </c>
      <c r="AW268" s="387"/>
      <c r="AX268" s="388" t="str">
        <f>$A:$A</f>
        <v>Nature de l'ajustement</v>
      </c>
      <c r="AY268" s="388" t="str">
        <f>$B:$B</f>
        <v>Pôle</v>
      </c>
      <c r="AZ268" s="388" t="s">
        <v>515</v>
      </c>
      <c r="BA268" s="388" t="str">
        <f>$A:$A</f>
        <v>Nature de l'ajustement</v>
      </c>
      <c r="BB268" s="388" t="str">
        <f>$B:$B</f>
        <v>Pôle</v>
      </c>
      <c r="BC268" s="388" t="s">
        <v>515</v>
      </c>
      <c r="BD268" s="388" t="str">
        <f>$A:$A</f>
        <v>Nature de l'ajustement</v>
      </c>
      <c r="BE268" s="388" t="str">
        <f>$B:$B</f>
        <v>Pôle</v>
      </c>
      <c r="BF268" s="388" t="s">
        <v>515</v>
      </c>
      <c r="BG268" s="388" t="str">
        <f>$A:$A</f>
        <v>Nature de l'ajustement</v>
      </c>
      <c r="BH268" s="388" t="str">
        <f>$B:$B</f>
        <v>Pôle</v>
      </c>
      <c r="BI268" s="388" t="s">
        <v>515</v>
      </c>
      <c r="BJ268" s="387"/>
      <c r="BK268" s="388" t="str">
        <f>$A:$A</f>
        <v>Nature de l'ajustement</v>
      </c>
      <c r="BL268" s="388" t="str">
        <f>$B:$B</f>
        <v>Pôle</v>
      </c>
      <c r="BM268" s="388" t="s">
        <v>515</v>
      </c>
      <c r="BN268" s="388" t="str">
        <f>$A:$A</f>
        <v>Nature de l'ajustement</v>
      </c>
      <c r="BO268" s="388" t="str">
        <f>$B:$B</f>
        <v>Pôle</v>
      </c>
      <c r="BP268" s="388" t="s">
        <v>515</v>
      </c>
      <c r="BQ268" s="388" t="str">
        <f>$A:$A</f>
        <v>Nature de l'ajustement</v>
      </c>
      <c r="BR268" s="388" t="str">
        <f>$B:$B</f>
        <v>Pôle</v>
      </c>
      <c r="BS268" s="388" t="s">
        <v>515</v>
      </c>
      <c r="BT268" s="388" t="str">
        <f>$A:$A</f>
        <v>Nature de l'ajustement</v>
      </c>
      <c r="BU268" s="388" t="str">
        <f>$B:$B</f>
        <v>Pôle</v>
      </c>
      <c r="BV268" s="388" t="s">
        <v>515</v>
      </c>
      <c r="BW268" s="387">
        <f t="shared" si="32"/>
        <v>0</v>
      </c>
    </row>
    <row r="269" spans="1:75" ht="13" hidden="1" outlineLevel="1">
      <c r="A269" s="408" t="s">
        <v>590</v>
      </c>
      <c r="B269" s="394" t="s">
        <v>514</v>
      </c>
      <c r="C269" s="383"/>
      <c r="D269" s="384"/>
      <c r="E269" s="385"/>
      <c r="F269" s="386"/>
      <c r="G269" s="386"/>
      <c r="H269" s="386"/>
      <c r="I269" s="386"/>
      <c r="J269" s="387"/>
      <c r="K269" s="390" t="str">
        <f>$A:$A</f>
        <v>Activation du Switch2 (GEA)</v>
      </c>
      <c r="L269" s="390" t="str">
        <f>$B:$B</f>
        <v>GEA</v>
      </c>
      <c r="M269" s="391" t="str">
        <f>"20"&amp;RIGHT($10:$10,2)&amp;"-T"&amp;MID($10:$10,2,1)</f>
        <v>2016-T1</v>
      </c>
      <c r="N269" s="390" t="str">
        <f>$A:$A</f>
        <v>Activation du Switch2 (GEA)</v>
      </c>
      <c r="O269" s="390" t="str">
        <f>$B:$B</f>
        <v>GEA</v>
      </c>
      <c r="P269" s="391" t="str">
        <f>"20"&amp;RIGHT($10:$10,2)&amp;"-T"&amp;MID($10:$10,2,1)</f>
        <v>2016-T2</v>
      </c>
      <c r="Q269" s="390" t="str">
        <f>$A:$A</f>
        <v>Activation du Switch2 (GEA)</v>
      </c>
      <c r="R269" s="390" t="str">
        <f>$B:$B</f>
        <v>GEA</v>
      </c>
      <c r="S269" s="391" t="str">
        <f>"20"&amp;RIGHT($10:$10,2)&amp;"-T"&amp;MID($10:$10,2,1)</f>
        <v>2016-T3</v>
      </c>
      <c r="T269" s="390" t="str">
        <f>$A:$A</f>
        <v>Activation du Switch2 (GEA)</v>
      </c>
      <c r="U269" s="390" t="str">
        <f>$B:$B</f>
        <v>GEA</v>
      </c>
      <c r="V269" s="391" t="str">
        <f>"20"&amp;RIGHT($10:$10,2)&amp;"-T"&amp;MID($10:$10,2,1)</f>
        <v>2016-T4</v>
      </c>
      <c r="W269" s="387"/>
      <c r="X269" s="390" t="str">
        <f>$A:$A</f>
        <v>Activation du Switch2 (GEA)</v>
      </c>
      <c r="Y269" s="390" t="str">
        <f>$B:$B</f>
        <v>GEA</v>
      </c>
      <c r="Z269" s="391" t="str">
        <f>"20"&amp;RIGHT($10:$10,2)&amp;"-T"&amp;MID($10:$10,2,1)</f>
        <v>2017-T1</v>
      </c>
      <c r="AA269" s="390" t="str">
        <f>$A:$A</f>
        <v>Activation du Switch2 (GEA)</v>
      </c>
      <c r="AB269" s="390" t="str">
        <f>$B:$B</f>
        <v>GEA</v>
      </c>
      <c r="AC269" s="391" t="str">
        <f>"20"&amp;RIGHT($10:$10,2)&amp;"-T"&amp;MID($10:$10,2,1)</f>
        <v>2017-T2</v>
      </c>
      <c r="AD269" s="390" t="str">
        <f>$A:$A</f>
        <v>Activation du Switch2 (GEA)</v>
      </c>
      <c r="AE269" s="390" t="str">
        <f>$B:$B</f>
        <v>GEA</v>
      </c>
      <c r="AF269" s="391" t="str">
        <f>"20"&amp;RIGHT($10:$10,2)&amp;"-T"&amp;MID($10:$10,2,1)</f>
        <v>2017-T3</v>
      </c>
      <c r="AG269" s="390" t="str">
        <f>$A:$A</f>
        <v>Activation du Switch2 (GEA)</v>
      </c>
      <c r="AH269" s="390" t="str">
        <f>$B:$B</f>
        <v>GEA</v>
      </c>
      <c r="AI269" s="391" t="str">
        <f>"20"&amp;RIGHT($10:$10,2)&amp;"-T"&amp;MID($10:$10,2,1)</f>
        <v>2017-T4</v>
      </c>
      <c r="AJ269" s="387"/>
      <c r="AK269" s="390" t="str">
        <f>$A:$A</f>
        <v>Activation du Switch2 (GEA)</v>
      </c>
      <c r="AL269" s="390" t="str">
        <f>$B:$B</f>
        <v>GEA</v>
      </c>
      <c r="AM269" s="391" t="str">
        <f>"20"&amp;RIGHT($10:$10,2)&amp;"-T"&amp;MID($10:$10,2,1)</f>
        <v>2018-T1</v>
      </c>
      <c r="AN269" s="390" t="str">
        <f>$A:$A</f>
        <v>Activation du Switch2 (GEA)</v>
      </c>
      <c r="AO269" s="390" t="str">
        <f>$B:$B</f>
        <v>GEA</v>
      </c>
      <c r="AP269" s="391" t="str">
        <f>"20"&amp;RIGHT($10:$10,2)&amp;"-T"&amp;MID($10:$10,2,1)</f>
        <v>2018-T2</v>
      </c>
      <c r="AQ269" s="390" t="str">
        <f>$A:$A</f>
        <v>Activation du Switch2 (GEA)</v>
      </c>
      <c r="AR269" s="390" t="str">
        <f>$B:$B</f>
        <v>GEA</v>
      </c>
      <c r="AS269" s="391" t="str">
        <f>"20"&amp;RIGHT($10:$10,2)&amp;"-T"&amp;MID($10:$10,2,1)</f>
        <v>2018-T3</v>
      </c>
      <c r="AT269" s="390" t="str">
        <f>$A:$A</f>
        <v>Activation du Switch2 (GEA)</v>
      </c>
      <c r="AU269" s="390" t="str">
        <f>$B:$B</f>
        <v>GEA</v>
      </c>
      <c r="AV269" s="391" t="str">
        <f>"20"&amp;RIGHT($10:$10,2)&amp;"-T"&amp;MID($10:$10,2,1)</f>
        <v>2018-T4</v>
      </c>
      <c r="AW269" s="387"/>
      <c r="AX269" s="390" t="str">
        <f>$A:$A</f>
        <v>Activation du Switch2 (GEA)</v>
      </c>
      <c r="AY269" s="390" t="str">
        <f>$B:$B</f>
        <v>GEA</v>
      </c>
      <c r="AZ269" s="391" t="str">
        <f>"20"&amp;RIGHT($10:$10,2)&amp;"-T"&amp;MID($10:$10,2,1)</f>
        <v>2019-T1</v>
      </c>
      <c r="BA269" s="390" t="str">
        <f>$A:$A</f>
        <v>Activation du Switch2 (GEA)</v>
      </c>
      <c r="BB269" s="390" t="str">
        <f>$B:$B</f>
        <v>GEA</v>
      </c>
      <c r="BC269" s="391" t="str">
        <f>"20"&amp;RIGHT($10:$10,2)&amp;"-T"&amp;MID($10:$10,2,1)</f>
        <v>2019-T2</v>
      </c>
      <c r="BD269" s="390" t="str">
        <f>$A:$A</f>
        <v>Activation du Switch2 (GEA)</v>
      </c>
      <c r="BE269" s="390" t="str">
        <f>$B:$B</f>
        <v>GEA</v>
      </c>
      <c r="BF269" s="391" t="str">
        <f>"20"&amp;RIGHT($10:$10,2)&amp;"-T"&amp;MID($10:$10,2,1)</f>
        <v>2019-T3</v>
      </c>
      <c r="BG269" s="390" t="str">
        <f>$A:$A</f>
        <v>Activation du Switch2 (GEA)</v>
      </c>
      <c r="BH269" s="390" t="str">
        <f>$B:$B</f>
        <v>GEA</v>
      </c>
      <c r="BI269" s="391" t="str">
        <f>"20"&amp;RIGHT($10:$10,2)&amp;"-T"&amp;MID($10:$10,2,1)</f>
        <v>2019-T4</v>
      </c>
      <c r="BJ269" s="387"/>
      <c r="BK269" s="390" t="str">
        <f>$A:$A</f>
        <v>Activation du Switch2 (GEA)</v>
      </c>
      <c r="BL269" s="390" t="str">
        <f>$B:$B</f>
        <v>GEA</v>
      </c>
      <c r="BM269" s="391" t="str">
        <f>"20"&amp;RIGHT($10:$10,2)&amp;"-T"&amp;MID($10:$10,2,1)</f>
        <v>2020-T1</v>
      </c>
      <c r="BN269" s="390" t="str">
        <f>$A:$A</f>
        <v>Activation du Switch2 (GEA)</v>
      </c>
      <c r="BO269" s="390" t="str">
        <f>$B:$B</f>
        <v>GEA</v>
      </c>
      <c r="BP269" s="391" t="str">
        <f>"20"&amp;RIGHT($10:$10,2)&amp;"-T"&amp;MID($10:$10,2,1)</f>
        <v>2020-T2</v>
      </c>
      <c r="BQ269" s="390" t="str">
        <f>$A:$A</f>
        <v>Activation du Switch2 (GEA)</v>
      </c>
      <c r="BR269" s="390" t="str">
        <f>$B:$B</f>
        <v>GEA</v>
      </c>
      <c r="BS269" s="391" t="str">
        <f>"20"&amp;RIGHT($10:$10,2)&amp;"-T"&amp;MID($10:$10,2,1)</f>
        <v>2020-T3</v>
      </c>
      <c r="BT269" s="390" t="str">
        <f>$A:$A</f>
        <v>Activation du Switch2 (GEA)</v>
      </c>
      <c r="BU269" s="390" t="str">
        <f>$B:$B</f>
        <v>GEA</v>
      </c>
      <c r="BV269" s="391" t="str">
        <f>"20"&amp;RIGHT($10:$10,2)&amp;"-T"&amp;MID($10:$10,2,1)</f>
        <v>2020-T4</v>
      </c>
      <c r="BW269" s="387">
        <f t="shared" si="32"/>
        <v>0</v>
      </c>
    </row>
    <row r="270" spans="1:75" ht="13" collapsed="1">
      <c r="A270" s="403" t="s">
        <v>541</v>
      </c>
      <c r="B270" s="403"/>
      <c r="C270" s="383"/>
      <c r="D270" s="384" t="s">
        <v>591</v>
      </c>
      <c r="E270" s="385" t="s">
        <v>508</v>
      </c>
      <c r="F270" s="386"/>
      <c r="G270" s="386"/>
      <c r="H270" s="386"/>
      <c r="I270" s="386"/>
      <c r="J270" s="387">
        <f>SUM(F270:I270)</f>
        <v>0</v>
      </c>
      <c r="K270" s="405"/>
      <c r="L270" s="405"/>
      <c r="M270" s="405">
        <v>0</v>
      </c>
      <c r="N270" s="393"/>
      <c r="O270" s="393"/>
      <c r="P270" s="393">
        <v>0</v>
      </c>
      <c r="Q270" s="393"/>
      <c r="R270" s="393"/>
      <c r="S270" s="393">
        <v>0</v>
      </c>
      <c r="T270" s="393"/>
      <c r="U270" s="393"/>
      <c r="V270" s="393">
        <v>0</v>
      </c>
      <c r="W270" s="387">
        <f>SUM(K270:V270)</f>
        <v>0</v>
      </c>
      <c r="X270" s="393"/>
      <c r="Y270" s="393"/>
      <c r="Z270" s="393">
        <v>0</v>
      </c>
      <c r="AA270" s="393"/>
      <c r="AB270" s="393"/>
      <c r="AC270" s="393">
        <v>0</v>
      </c>
      <c r="AD270" s="393"/>
      <c r="AE270" s="393"/>
      <c r="AF270" s="393">
        <v>0</v>
      </c>
      <c r="AG270" s="393"/>
      <c r="AH270" s="393"/>
      <c r="AI270" s="393">
        <v>0</v>
      </c>
      <c r="AJ270" s="387">
        <f>SUM(X270:AI270)</f>
        <v>0</v>
      </c>
      <c r="AK270" s="393"/>
      <c r="AL270" s="393"/>
      <c r="AM270" s="393">
        <v>0</v>
      </c>
      <c r="AN270" s="393"/>
      <c r="AO270" s="393"/>
      <c r="AP270" s="393">
        <v>0</v>
      </c>
      <c r="AQ270" s="393"/>
      <c r="AR270" s="393"/>
      <c r="AS270" s="393">
        <v>0</v>
      </c>
      <c r="AT270" s="393"/>
      <c r="AU270" s="393"/>
      <c r="AV270" s="393">
        <v>0</v>
      </c>
      <c r="AW270" s="387">
        <f>SUM(AK270:AV270)</f>
        <v>0</v>
      </c>
      <c r="AX270" s="393"/>
      <c r="AY270" s="393"/>
      <c r="AZ270" s="393">
        <v>0</v>
      </c>
      <c r="BA270" s="393"/>
      <c r="BB270" s="393"/>
      <c r="BC270" s="393">
        <v>0</v>
      </c>
      <c r="BD270" s="393"/>
      <c r="BE270" s="393"/>
      <c r="BF270" s="393">
        <v>0</v>
      </c>
      <c r="BG270" s="393"/>
      <c r="BH270" s="393"/>
      <c r="BI270" s="393">
        <v>0</v>
      </c>
      <c r="BJ270" s="387">
        <f>SUM(AX270:BI270)</f>
        <v>0</v>
      </c>
      <c r="BK270" s="393"/>
      <c r="BL270" s="393"/>
      <c r="BM270" s="393">
        <v>0</v>
      </c>
      <c r="BN270" s="393"/>
      <c r="BO270" s="393"/>
      <c r="BP270" s="393">
        <v>-20.941079999999999</v>
      </c>
      <c r="BQ270" s="393"/>
      <c r="BR270" s="393"/>
      <c r="BS270" s="393">
        <v>0</v>
      </c>
      <c r="BT270" s="393"/>
      <c r="BU270" s="393"/>
      <c r="BV270" s="393">
        <v>0</v>
      </c>
      <c r="BW270" s="387">
        <f t="shared" si="32"/>
        <v>-20.941079999999999</v>
      </c>
    </row>
    <row r="271" spans="1:75" ht="13" outlineLevel="1">
      <c r="A271" s="402" t="s">
        <v>465</v>
      </c>
      <c r="B271" s="382" t="s">
        <v>466</v>
      </c>
      <c r="C271" s="383"/>
      <c r="D271" s="384"/>
      <c r="E271" s="385"/>
      <c r="F271" s="386"/>
      <c r="G271" s="386"/>
      <c r="H271" s="386"/>
      <c r="I271" s="386"/>
      <c r="J271" s="387"/>
      <c r="K271" s="388" t="str">
        <f>$A:$A</f>
        <v>Nature de l'ajustement</v>
      </c>
      <c r="L271" s="388" t="str">
        <f>$B:$B</f>
        <v>Pôle</v>
      </c>
      <c r="M271" s="388" t="s">
        <v>515</v>
      </c>
      <c r="N271" s="388" t="str">
        <f>$A:$A</f>
        <v>Nature de l'ajustement</v>
      </c>
      <c r="O271" s="388" t="str">
        <f>$B:$B</f>
        <v>Pôle</v>
      </c>
      <c r="P271" s="388" t="s">
        <v>515</v>
      </c>
      <c r="Q271" s="388" t="str">
        <f>$A:$A</f>
        <v>Nature de l'ajustement</v>
      </c>
      <c r="R271" s="388" t="str">
        <f>$B:$B</f>
        <v>Pôle</v>
      </c>
      <c r="S271" s="388" t="s">
        <v>515</v>
      </c>
      <c r="T271" s="388" t="str">
        <f>$A:$A</f>
        <v>Nature de l'ajustement</v>
      </c>
      <c r="U271" s="388" t="str">
        <f>$B:$B</f>
        <v>Pôle</v>
      </c>
      <c r="V271" s="388" t="s">
        <v>515</v>
      </c>
      <c r="W271" s="387"/>
      <c r="X271" s="388" t="str">
        <f>$A:$A</f>
        <v>Nature de l'ajustement</v>
      </c>
      <c r="Y271" s="388" t="str">
        <f>$B:$B</f>
        <v>Pôle</v>
      </c>
      <c r="Z271" s="388" t="s">
        <v>515</v>
      </c>
      <c r="AA271" s="388" t="str">
        <f>$A:$A</f>
        <v>Nature de l'ajustement</v>
      </c>
      <c r="AB271" s="388" t="str">
        <f>$B:$B</f>
        <v>Pôle</v>
      </c>
      <c r="AC271" s="388" t="s">
        <v>515</v>
      </c>
      <c r="AD271" s="388" t="str">
        <f>$A:$A</f>
        <v>Nature de l'ajustement</v>
      </c>
      <c r="AE271" s="388" t="str">
        <f>$B:$B</f>
        <v>Pôle</v>
      </c>
      <c r="AF271" s="388" t="s">
        <v>515</v>
      </c>
      <c r="AG271" s="388" t="str">
        <f>$A:$A</f>
        <v>Nature de l'ajustement</v>
      </c>
      <c r="AH271" s="388" t="str">
        <f>$B:$B</f>
        <v>Pôle</v>
      </c>
      <c r="AI271" s="388" t="s">
        <v>515</v>
      </c>
      <c r="AJ271" s="387"/>
      <c r="AK271" s="388" t="str">
        <f>$A:$A</f>
        <v>Nature de l'ajustement</v>
      </c>
      <c r="AL271" s="388" t="str">
        <f>$B:$B</f>
        <v>Pôle</v>
      </c>
      <c r="AM271" s="388" t="s">
        <v>515</v>
      </c>
      <c r="AN271" s="388" t="str">
        <f>$A:$A</f>
        <v>Nature de l'ajustement</v>
      </c>
      <c r="AO271" s="388" t="str">
        <f>$B:$B</f>
        <v>Pôle</v>
      </c>
      <c r="AP271" s="388" t="s">
        <v>515</v>
      </c>
      <c r="AQ271" s="388" t="str">
        <f>$A:$A</f>
        <v>Nature de l'ajustement</v>
      </c>
      <c r="AR271" s="388" t="str">
        <f>$B:$B</f>
        <v>Pôle</v>
      </c>
      <c r="AS271" s="388" t="s">
        <v>515</v>
      </c>
      <c r="AT271" s="388" t="str">
        <f>$A:$A</f>
        <v>Nature de l'ajustement</v>
      </c>
      <c r="AU271" s="388" t="str">
        <f>$B:$B</f>
        <v>Pôle</v>
      </c>
      <c r="AV271" s="388" t="s">
        <v>515</v>
      </c>
      <c r="AW271" s="387"/>
      <c r="AX271" s="388" t="str">
        <f>$A:$A</f>
        <v>Nature de l'ajustement</v>
      </c>
      <c r="AY271" s="388" t="str">
        <f>$B:$B</f>
        <v>Pôle</v>
      </c>
      <c r="AZ271" s="388" t="s">
        <v>515</v>
      </c>
      <c r="BA271" s="388" t="str">
        <f>$A:$A</f>
        <v>Nature de l'ajustement</v>
      </c>
      <c r="BB271" s="388" t="str">
        <f>$B:$B</f>
        <v>Pôle</v>
      </c>
      <c r="BC271" s="388" t="s">
        <v>515</v>
      </c>
      <c r="BD271" s="388" t="str">
        <f>$A:$A</f>
        <v>Nature de l'ajustement</v>
      </c>
      <c r="BE271" s="388" t="str">
        <f>$B:$B</f>
        <v>Pôle</v>
      </c>
      <c r="BF271" s="388" t="s">
        <v>515</v>
      </c>
      <c r="BG271" s="388" t="str">
        <f>$A:$A</f>
        <v>Nature de l'ajustement</v>
      </c>
      <c r="BH271" s="388" t="str">
        <f>$B:$B</f>
        <v>Pôle</v>
      </c>
      <c r="BI271" s="388" t="s">
        <v>515</v>
      </c>
      <c r="BJ271" s="387"/>
      <c r="BK271" s="388" t="str">
        <f>$A:$A</f>
        <v>Nature de l'ajustement</v>
      </c>
      <c r="BL271" s="388" t="str">
        <f>$B:$B</f>
        <v>Pôle</v>
      </c>
      <c r="BM271" s="388" t="s">
        <v>515</v>
      </c>
      <c r="BN271" s="388" t="str">
        <f>$A:$A</f>
        <v>Nature de l'ajustement</v>
      </c>
      <c r="BO271" s="388" t="str">
        <f>$B:$B</f>
        <v>Pôle</v>
      </c>
      <c r="BP271" s="388" t="s">
        <v>515</v>
      </c>
      <c r="BQ271" s="388" t="str">
        <f>$A:$A</f>
        <v>Nature de l'ajustement</v>
      </c>
      <c r="BR271" s="388" t="str">
        <f>$B:$B</f>
        <v>Pôle</v>
      </c>
      <c r="BS271" s="388" t="s">
        <v>515</v>
      </c>
      <c r="BT271" s="388" t="str">
        <f>$A:$A</f>
        <v>Nature de l'ajustement</v>
      </c>
      <c r="BU271" s="388" t="str">
        <f>$B:$B</f>
        <v>Pôle</v>
      </c>
      <c r="BV271" s="388" t="s">
        <v>515</v>
      </c>
      <c r="BW271" s="387">
        <f t="shared" ref="BW271:BW273" si="33">SUM(BK271:BV271)</f>
        <v>0</v>
      </c>
    </row>
    <row r="272" spans="1:75" ht="13" outlineLevel="1">
      <c r="A272" s="418" t="s">
        <v>616</v>
      </c>
      <c r="B272" s="394" t="s">
        <v>514</v>
      </c>
      <c r="C272" s="383"/>
      <c r="D272" s="384"/>
      <c r="E272" s="385"/>
      <c r="F272" s="386"/>
      <c r="G272" s="386"/>
      <c r="H272" s="386"/>
      <c r="I272" s="386"/>
      <c r="J272" s="387"/>
      <c r="K272" s="390" t="str">
        <f>$A:$A</f>
        <v>Ajustement sur l'activation du switch 2 (GEA)</v>
      </c>
      <c r="L272" s="390" t="str">
        <f>$B:$B</f>
        <v>GEA</v>
      </c>
      <c r="M272" s="391" t="str">
        <f>"20"&amp;RIGHT($10:$10,2)&amp;"-T"&amp;MID($10:$10,2,1)</f>
        <v>2016-T1</v>
      </c>
      <c r="N272" s="390" t="str">
        <f>$A:$A</f>
        <v>Ajustement sur l'activation du switch 2 (GEA)</v>
      </c>
      <c r="O272" s="390" t="str">
        <f>$B:$B</f>
        <v>GEA</v>
      </c>
      <c r="P272" s="391" t="str">
        <f>"20"&amp;RIGHT($10:$10,2)&amp;"-T"&amp;MID($10:$10,2,1)</f>
        <v>2016-T2</v>
      </c>
      <c r="Q272" s="390" t="str">
        <f>$A:$A</f>
        <v>Ajustement sur l'activation du switch 2 (GEA)</v>
      </c>
      <c r="R272" s="390" t="str">
        <f>$B:$B</f>
        <v>GEA</v>
      </c>
      <c r="S272" s="391" t="str">
        <f>"20"&amp;RIGHT($10:$10,2)&amp;"-T"&amp;MID($10:$10,2,1)</f>
        <v>2016-T3</v>
      </c>
      <c r="T272" s="390" t="str">
        <f>$A:$A</f>
        <v>Ajustement sur l'activation du switch 2 (GEA)</v>
      </c>
      <c r="U272" s="390" t="str">
        <f>$B:$B</f>
        <v>GEA</v>
      </c>
      <c r="V272" s="391" t="str">
        <f>"20"&amp;RIGHT($10:$10,2)&amp;"-T"&amp;MID($10:$10,2,1)</f>
        <v>2016-T4</v>
      </c>
      <c r="W272" s="387"/>
      <c r="X272" s="390" t="str">
        <f>$A:$A</f>
        <v>Ajustement sur l'activation du switch 2 (GEA)</v>
      </c>
      <c r="Y272" s="390" t="str">
        <f>$B:$B</f>
        <v>GEA</v>
      </c>
      <c r="Z272" s="391" t="str">
        <f>"20"&amp;RIGHT($10:$10,2)&amp;"-T"&amp;MID($10:$10,2,1)</f>
        <v>2017-T1</v>
      </c>
      <c r="AA272" s="390" t="str">
        <f>$A:$A</f>
        <v>Ajustement sur l'activation du switch 2 (GEA)</v>
      </c>
      <c r="AB272" s="390" t="str">
        <f>$B:$B</f>
        <v>GEA</v>
      </c>
      <c r="AC272" s="391" t="str">
        <f>"20"&amp;RIGHT($10:$10,2)&amp;"-T"&amp;MID($10:$10,2,1)</f>
        <v>2017-T2</v>
      </c>
      <c r="AD272" s="390" t="str">
        <f>$A:$A</f>
        <v>Ajustement sur l'activation du switch 2 (GEA)</v>
      </c>
      <c r="AE272" s="390" t="str">
        <f>$B:$B</f>
        <v>GEA</v>
      </c>
      <c r="AF272" s="391" t="str">
        <f>"20"&amp;RIGHT($10:$10,2)&amp;"-T"&amp;MID($10:$10,2,1)</f>
        <v>2017-T3</v>
      </c>
      <c r="AG272" s="390" t="str">
        <f>$A:$A</f>
        <v>Ajustement sur l'activation du switch 2 (GEA)</v>
      </c>
      <c r="AH272" s="390" t="str">
        <f>$B:$B</f>
        <v>GEA</v>
      </c>
      <c r="AI272" s="391" t="str">
        <f>"20"&amp;RIGHT($10:$10,2)&amp;"-T"&amp;MID($10:$10,2,1)</f>
        <v>2017-T4</v>
      </c>
      <c r="AJ272" s="387"/>
      <c r="AK272" s="390" t="str">
        <f>$A:$A</f>
        <v>Ajustement sur l'activation du switch 2 (GEA)</v>
      </c>
      <c r="AL272" s="390" t="str">
        <f>$B:$B</f>
        <v>GEA</v>
      </c>
      <c r="AM272" s="391" t="str">
        <f>"20"&amp;RIGHT($10:$10,2)&amp;"-T"&amp;MID($10:$10,2,1)</f>
        <v>2018-T1</v>
      </c>
      <c r="AN272" s="390" t="str">
        <f>$A:$A</f>
        <v>Ajustement sur l'activation du switch 2 (GEA)</v>
      </c>
      <c r="AO272" s="390" t="str">
        <f>$B:$B</f>
        <v>GEA</v>
      </c>
      <c r="AP272" s="391" t="str">
        <f>"20"&amp;RIGHT($10:$10,2)&amp;"-T"&amp;MID($10:$10,2,1)</f>
        <v>2018-T2</v>
      </c>
      <c r="AQ272" s="390" t="str">
        <f>$A:$A</f>
        <v>Ajustement sur l'activation du switch 2 (GEA)</v>
      </c>
      <c r="AR272" s="390" t="str">
        <f>$B:$B</f>
        <v>GEA</v>
      </c>
      <c r="AS272" s="391" t="str">
        <f>"20"&amp;RIGHT($10:$10,2)&amp;"-T"&amp;MID($10:$10,2,1)</f>
        <v>2018-T3</v>
      </c>
      <c r="AT272" s="390" t="str">
        <f>$A:$A</f>
        <v>Ajustement sur l'activation du switch 2 (GEA)</v>
      </c>
      <c r="AU272" s="390" t="str">
        <f>$B:$B</f>
        <v>GEA</v>
      </c>
      <c r="AV272" s="391" t="str">
        <f>"20"&amp;RIGHT($10:$10,2)&amp;"-T"&amp;MID($10:$10,2,1)</f>
        <v>2018-T4</v>
      </c>
      <c r="AW272" s="387"/>
      <c r="AX272" s="390" t="str">
        <f>$A:$A</f>
        <v>Ajustement sur l'activation du switch 2 (GEA)</v>
      </c>
      <c r="AY272" s="390" t="str">
        <f>$B:$B</f>
        <v>GEA</v>
      </c>
      <c r="AZ272" s="391" t="str">
        <f>"20"&amp;RIGHT($10:$10,2)&amp;"-T"&amp;MID($10:$10,2,1)</f>
        <v>2019-T1</v>
      </c>
      <c r="BA272" s="390" t="str">
        <f>$A:$A</f>
        <v>Ajustement sur l'activation du switch 2 (GEA)</v>
      </c>
      <c r="BB272" s="390" t="str">
        <f>$B:$B</f>
        <v>GEA</v>
      </c>
      <c r="BC272" s="391" t="str">
        <f>"20"&amp;RIGHT($10:$10,2)&amp;"-T"&amp;MID($10:$10,2,1)</f>
        <v>2019-T2</v>
      </c>
      <c r="BD272" s="390" t="str">
        <f>$A:$A</f>
        <v>Ajustement sur l'activation du switch 2 (GEA)</v>
      </c>
      <c r="BE272" s="390" t="str">
        <f>$B:$B</f>
        <v>GEA</v>
      </c>
      <c r="BF272" s="391" t="str">
        <f>"20"&amp;RIGHT($10:$10,2)&amp;"-T"&amp;MID($10:$10,2,1)</f>
        <v>2019-T3</v>
      </c>
      <c r="BG272" s="390" t="str">
        <f>$A:$A</f>
        <v>Ajustement sur l'activation du switch 2 (GEA)</v>
      </c>
      <c r="BH272" s="390" t="str">
        <f>$B:$B</f>
        <v>GEA</v>
      </c>
      <c r="BI272" s="391" t="str">
        <f>"20"&amp;RIGHT($10:$10,2)&amp;"-T"&amp;MID($10:$10,2,1)</f>
        <v>2019-T4</v>
      </c>
      <c r="BJ272" s="387"/>
      <c r="BK272" s="390" t="str">
        <f>$A:$A</f>
        <v>Ajustement sur l'activation du switch 2 (GEA)</v>
      </c>
      <c r="BL272" s="390" t="str">
        <f>$B:$B</f>
        <v>GEA</v>
      </c>
      <c r="BM272" s="391" t="str">
        <f>"20"&amp;RIGHT($10:$10,2)&amp;"-T"&amp;MID($10:$10,2,1)</f>
        <v>2020-T1</v>
      </c>
      <c r="BN272" s="390" t="str">
        <f>$A:$A</f>
        <v>Ajustement sur l'activation du switch 2 (GEA)</v>
      </c>
      <c r="BO272" s="390" t="str">
        <f>$B:$B</f>
        <v>GEA</v>
      </c>
      <c r="BP272" s="391" t="str">
        <f>"20"&amp;RIGHT($10:$10,2)&amp;"-T"&amp;MID($10:$10,2,1)</f>
        <v>2020-T2</v>
      </c>
      <c r="BQ272" s="390" t="str">
        <f>$A:$A</f>
        <v>Ajustement sur l'activation du switch 2 (GEA)</v>
      </c>
      <c r="BR272" s="390" t="str">
        <f>$B:$B</f>
        <v>GEA</v>
      </c>
      <c r="BS272" s="391" t="str">
        <f>"20"&amp;RIGHT($10:$10,2)&amp;"-T"&amp;MID($10:$10,2,1)</f>
        <v>2020-T3</v>
      </c>
      <c r="BT272" s="390" t="str">
        <f>$A:$A</f>
        <v>Ajustement sur l'activation du switch 2 (GEA)</v>
      </c>
      <c r="BU272" s="390" t="str">
        <f>$B:$B</f>
        <v>GEA</v>
      </c>
      <c r="BV272" s="391" t="str">
        <f>"20"&amp;RIGHT($10:$10,2)&amp;"-T"&amp;MID($10:$10,2,1)</f>
        <v>2020-T4</v>
      </c>
      <c r="BW272" s="387">
        <f t="shared" si="33"/>
        <v>0</v>
      </c>
    </row>
    <row r="273" spans="1:75" ht="13">
      <c r="A273" s="403" t="s">
        <v>541</v>
      </c>
      <c r="B273" s="403"/>
      <c r="C273" s="383"/>
      <c r="D273" s="408" t="s">
        <v>615</v>
      </c>
      <c r="E273" s="385" t="s">
        <v>508</v>
      </c>
      <c r="F273" s="386"/>
      <c r="G273" s="386"/>
      <c r="H273" s="386"/>
      <c r="I273" s="386"/>
      <c r="J273" s="387">
        <f>SUM(F273:I273)</f>
        <v>0</v>
      </c>
      <c r="K273" s="405"/>
      <c r="L273" s="405"/>
      <c r="M273" s="405">
        <v>0</v>
      </c>
      <c r="N273" s="393"/>
      <c r="O273" s="393"/>
      <c r="P273" s="393">
        <v>0</v>
      </c>
      <c r="Q273" s="393"/>
      <c r="R273" s="393"/>
      <c r="S273" s="393">
        <v>0</v>
      </c>
      <c r="T273" s="393"/>
      <c r="U273" s="393"/>
      <c r="V273" s="393">
        <v>0</v>
      </c>
      <c r="W273" s="387">
        <f>SUM(K273:V273)</f>
        <v>0</v>
      </c>
      <c r="X273" s="393"/>
      <c r="Y273" s="393"/>
      <c r="Z273" s="393">
        <v>0</v>
      </c>
      <c r="AA273" s="393"/>
      <c r="AB273" s="393"/>
      <c r="AC273" s="393">
        <v>0</v>
      </c>
      <c r="AD273" s="393"/>
      <c r="AE273" s="393"/>
      <c r="AF273" s="393">
        <v>0</v>
      </c>
      <c r="AG273" s="393"/>
      <c r="AH273" s="393"/>
      <c r="AI273" s="393">
        <v>0</v>
      </c>
      <c r="AJ273" s="387">
        <f>SUM(X273:AI273)</f>
        <v>0</v>
      </c>
      <c r="AK273" s="393"/>
      <c r="AL273" s="393"/>
      <c r="AM273" s="393">
        <v>0</v>
      </c>
      <c r="AN273" s="393"/>
      <c r="AO273" s="393"/>
      <c r="AP273" s="393">
        <v>0</v>
      </c>
      <c r="AQ273" s="393"/>
      <c r="AR273" s="393"/>
      <c r="AS273" s="393">
        <v>0</v>
      </c>
      <c r="AT273" s="393"/>
      <c r="AU273" s="393"/>
      <c r="AV273" s="393">
        <v>0</v>
      </c>
      <c r="AW273" s="387">
        <f>SUM(AK273:AV273)</f>
        <v>0</v>
      </c>
      <c r="AX273" s="393"/>
      <c r="AY273" s="393"/>
      <c r="AZ273" s="393">
        <v>0</v>
      </c>
      <c r="BA273" s="393"/>
      <c r="BB273" s="393"/>
      <c r="BC273" s="393">
        <v>0</v>
      </c>
      <c r="BD273" s="393"/>
      <c r="BE273" s="393"/>
      <c r="BF273" s="393">
        <v>0</v>
      </c>
      <c r="BG273" s="393"/>
      <c r="BH273" s="393"/>
      <c r="BI273" s="393">
        <v>0</v>
      </c>
      <c r="BJ273" s="387">
        <f>SUM(AX273:BI273)</f>
        <v>0</v>
      </c>
      <c r="BK273" s="393"/>
      <c r="BL273" s="393"/>
      <c r="BM273" s="393">
        <v>0</v>
      </c>
      <c r="BN273" s="393"/>
      <c r="BO273" s="393"/>
      <c r="BP273" s="393">
        <v>0</v>
      </c>
      <c r="BQ273" s="393"/>
      <c r="BR273" s="393"/>
      <c r="BS273" s="393">
        <v>8.9090051431079988</v>
      </c>
      <c r="BT273" s="393"/>
      <c r="BU273" s="393"/>
      <c r="BV273" s="393">
        <v>0</v>
      </c>
      <c r="BW273" s="387">
        <f t="shared" si="33"/>
        <v>8.9090051431079988</v>
      </c>
    </row>
    <row r="274" spans="1:75" ht="13" outlineLevel="1">
      <c r="A274" s="402" t="s">
        <v>465</v>
      </c>
      <c r="B274" s="382" t="s">
        <v>466</v>
      </c>
      <c r="C274" s="383"/>
      <c r="D274" s="384"/>
      <c r="E274" s="385"/>
      <c r="F274" s="386"/>
      <c r="G274" s="386"/>
      <c r="H274" s="386"/>
      <c r="I274" s="386"/>
      <c r="J274" s="387"/>
      <c r="K274" s="388" t="str">
        <f>$A:$A</f>
        <v>Nature de l'ajustement</v>
      </c>
      <c r="L274" s="388" t="str">
        <f>$B:$B</f>
        <v>Pôle</v>
      </c>
      <c r="M274" s="388" t="s">
        <v>515</v>
      </c>
      <c r="N274" s="388" t="str">
        <f>$A:$A</f>
        <v>Nature de l'ajustement</v>
      </c>
      <c r="O274" s="388" t="str">
        <f>$B:$B</f>
        <v>Pôle</v>
      </c>
      <c r="P274" s="388" t="s">
        <v>515</v>
      </c>
      <c r="Q274" s="388" t="str">
        <f>$A:$A</f>
        <v>Nature de l'ajustement</v>
      </c>
      <c r="R274" s="388" t="str">
        <f>$B:$B</f>
        <v>Pôle</v>
      </c>
      <c r="S274" s="388" t="s">
        <v>515</v>
      </c>
      <c r="T274" s="388" t="str">
        <f>$A:$A</f>
        <v>Nature de l'ajustement</v>
      </c>
      <c r="U274" s="388" t="str">
        <f>$B:$B</f>
        <v>Pôle</v>
      </c>
      <c r="V274" s="388" t="s">
        <v>515</v>
      </c>
      <c r="W274" s="387"/>
      <c r="X274" s="388" t="str">
        <f>$A:$A</f>
        <v>Nature de l'ajustement</v>
      </c>
      <c r="Y274" s="388" t="str">
        <f>$B:$B</f>
        <v>Pôle</v>
      </c>
      <c r="Z274" s="388" t="s">
        <v>515</v>
      </c>
      <c r="AA274" s="388" t="str">
        <f>$A:$A</f>
        <v>Nature de l'ajustement</v>
      </c>
      <c r="AB274" s="388" t="str">
        <f>$B:$B</f>
        <v>Pôle</v>
      </c>
      <c r="AC274" s="388" t="s">
        <v>515</v>
      </c>
      <c r="AD274" s="388" t="str">
        <f>$A:$A</f>
        <v>Nature de l'ajustement</v>
      </c>
      <c r="AE274" s="388" t="str">
        <f>$B:$B</f>
        <v>Pôle</v>
      </c>
      <c r="AF274" s="388" t="s">
        <v>515</v>
      </c>
      <c r="AG274" s="388" t="str">
        <f>$A:$A</f>
        <v>Nature de l'ajustement</v>
      </c>
      <c r="AH274" s="388" t="str">
        <f>$B:$B</f>
        <v>Pôle</v>
      </c>
      <c r="AI274" s="388" t="s">
        <v>515</v>
      </c>
      <c r="AJ274" s="387"/>
      <c r="AK274" s="388" t="str">
        <f>$A:$A</f>
        <v>Nature de l'ajustement</v>
      </c>
      <c r="AL274" s="388" t="str">
        <f>$B:$B</f>
        <v>Pôle</v>
      </c>
      <c r="AM274" s="388" t="s">
        <v>515</v>
      </c>
      <c r="AN274" s="388" t="str">
        <f>$A:$A</f>
        <v>Nature de l'ajustement</v>
      </c>
      <c r="AO274" s="388" t="str">
        <f>$B:$B</f>
        <v>Pôle</v>
      </c>
      <c r="AP274" s="388" t="s">
        <v>515</v>
      </c>
      <c r="AQ274" s="388" t="str">
        <f>$A:$A</f>
        <v>Nature de l'ajustement</v>
      </c>
      <c r="AR274" s="388" t="str">
        <f>$B:$B</f>
        <v>Pôle</v>
      </c>
      <c r="AS274" s="388" t="s">
        <v>515</v>
      </c>
      <c r="AT274" s="388" t="str">
        <f>$A:$A</f>
        <v>Nature de l'ajustement</v>
      </c>
      <c r="AU274" s="388" t="str">
        <f>$B:$B</f>
        <v>Pôle</v>
      </c>
      <c r="AV274" s="388" t="s">
        <v>515</v>
      </c>
      <c r="AW274" s="387"/>
      <c r="AX274" s="388" t="str">
        <f>$A:$A</f>
        <v>Nature de l'ajustement</v>
      </c>
      <c r="AY274" s="388" t="str">
        <f>$B:$B</f>
        <v>Pôle</v>
      </c>
      <c r="AZ274" s="388" t="s">
        <v>515</v>
      </c>
      <c r="BA274" s="388" t="str">
        <f>$A:$A</f>
        <v>Nature de l'ajustement</v>
      </c>
      <c r="BB274" s="388" t="str">
        <f>$B:$B</f>
        <v>Pôle</v>
      </c>
      <c r="BC274" s="388" t="s">
        <v>515</v>
      </c>
      <c r="BD274" s="388" t="str">
        <f>$A:$A</f>
        <v>Nature de l'ajustement</v>
      </c>
      <c r="BE274" s="388" t="str">
        <f>$B:$B</f>
        <v>Pôle</v>
      </c>
      <c r="BF274" s="388" t="s">
        <v>515</v>
      </c>
      <c r="BG274" s="388" t="str">
        <f>$A:$A</f>
        <v>Nature de l'ajustement</v>
      </c>
      <c r="BH274" s="388" t="str">
        <f>$B:$B</f>
        <v>Pôle</v>
      </c>
      <c r="BI274" s="388" t="s">
        <v>515</v>
      </c>
      <c r="BJ274" s="387"/>
      <c r="BK274" s="388" t="str">
        <f>$A:$A</f>
        <v>Nature de l'ajustement</v>
      </c>
      <c r="BL274" s="388" t="str">
        <f>$B:$B</f>
        <v>Pôle</v>
      </c>
      <c r="BM274" s="388" t="s">
        <v>515</v>
      </c>
      <c r="BN274" s="388" t="str">
        <f>$A:$A</f>
        <v>Nature de l'ajustement</v>
      </c>
      <c r="BO274" s="388" t="str">
        <f>$B:$B</f>
        <v>Pôle</v>
      </c>
      <c r="BP274" s="388" t="s">
        <v>515</v>
      </c>
      <c r="BQ274" s="388" t="str">
        <f>$A:$A</f>
        <v>Nature de l'ajustement</v>
      </c>
      <c r="BR274" s="388" t="str">
        <f>$B:$B</f>
        <v>Pôle</v>
      </c>
      <c r="BS274" s="388" t="s">
        <v>515</v>
      </c>
      <c r="BT274" s="388" t="str">
        <f>$A:$A</f>
        <v>Nature de l'ajustement</v>
      </c>
      <c r="BU274" s="388" t="str">
        <f>$B:$B</f>
        <v>Pôle</v>
      </c>
      <c r="BV274" s="388" t="s">
        <v>515</v>
      </c>
      <c r="BW274" s="387">
        <f t="shared" si="32"/>
        <v>0</v>
      </c>
    </row>
    <row r="275" spans="1:75" ht="14.5" outlineLevel="1">
      <c r="A275" s="408" t="s">
        <v>601</v>
      </c>
      <c r="B275" s="394" t="s">
        <v>514</v>
      </c>
      <c r="C275" s="383"/>
      <c r="D275" s="384"/>
      <c r="E275" s="385"/>
      <c r="F275" s="386"/>
      <c r="G275" s="386"/>
      <c r="H275" s="386"/>
      <c r="I275" s="386"/>
      <c r="J275" s="387"/>
      <c r="K275" s="390" t="str">
        <f>$A:$A</f>
        <v>Contribution exceptionnelle sur les cotisations des complémentaires santé (GEA)</v>
      </c>
      <c r="L275" s="390" t="str">
        <f>$B:$B</f>
        <v>GEA</v>
      </c>
      <c r="M275" s="391" t="str">
        <f>"20"&amp;RIGHT($10:$10,2)&amp;"-T"&amp;MID($10:$10,2,1)</f>
        <v>2016-T1</v>
      </c>
      <c r="N275" s="390" t="str">
        <f>$A:$A</f>
        <v>Contribution exceptionnelle sur les cotisations des complémentaires santé (GEA)</v>
      </c>
      <c r="O275" s="390" t="str">
        <f>$B:$B</f>
        <v>GEA</v>
      </c>
      <c r="P275" s="391" t="str">
        <f>"20"&amp;RIGHT($10:$10,2)&amp;"-T"&amp;MID($10:$10,2,1)</f>
        <v>2016-T2</v>
      </c>
      <c r="Q275" s="390" t="str">
        <f>$A:$A</f>
        <v>Contribution exceptionnelle sur les cotisations des complémentaires santé (GEA)</v>
      </c>
      <c r="R275" s="390" t="str">
        <f>$B:$B</f>
        <v>GEA</v>
      </c>
      <c r="S275" s="391" t="str">
        <f>"20"&amp;RIGHT($10:$10,2)&amp;"-T"&amp;MID($10:$10,2,1)</f>
        <v>2016-T3</v>
      </c>
      <c r="T275" s="390" t="str">
        <f>$A:$A</f>
        <v>Contribution exceptionnelle sur les cotisations des complémentaires santé (GEA)</v>
      </c>
      <c r="U275" s="390" t="str">
        <f>$B:$B</f>
        <v>GEA</v>
      </c>
      <c r="V275" s="391" t="str">
        <f>"20"&amp;RIGHT($10:$10,2)&amp;"-T"&amp;MID($10:$10,2,1)</f>
        <v>2016-T4</v>
      </c>
      <c r="W275" s="387"/>
      <c r="X275" s="390" t="str">
        <f>$A:$A</f>
        <v>Contribution exceptionnelle sur les cotisations des complémentaires santé (GEA)</v>
      </c>
      <c r="Y275" s="390" t="str">
        <f>$B:$B</f>
        <v>GEA</v>
      </c>
      <c r="Z275" s="391" t="str">
        <f>"20"&amp;RIGHT($10:$10,2)&amp;"-T"&amp;MID($10:$10,2,1)</f>
        <v>2017-T1</v>
      </c>
      <c r="AA275" s="390" t="str">
        <f>$A:$A</f>
        <v>Contribution exceptionnelle sur les cotisations des complémentaires santé (GEA)</v>
      </c>
      <c r="AB275" s="390" t="str">
        <f>$B:$B</f>
        <v>GEA</v>
      </c>
      <c r="AC275" s="391" t="str">
        <f>"20"&amp;RIGHT($10:$10,2)&amp;"-T"&amp;MID($10:$10,2,1)</f>
        <v>2017-T2</v>
      </c>
      <c r="AD275" s="390" t="str">
        <f>$A:$A</f>
        <v>Contribution exceptionnelle sur les cotisations des complémentaires santé (GEA)</v>
      </c>
      <c r="AE275" s="390" t="str">
        <f>$B:$B</f>
        <v>GEA</v>
      </c>
      <c r="AF275" s="391" t="str">
        <f>"20"&amp;RIGHT($10:$10,2)&amp;"-T"&amp;MID($10:$10,2,1)</f>
        <v>2017-T3</v>
      </c>
      <c r="AG275" s="390" t="str">
        <f>$A:$A</f>
        <v>Contribution exceptionnelle sur les cotisations des complémentaires santé (GEA)</v>
      </c>
      <c r="AH275" s="390" t="str">
        <f>$B:$B</f>
        <v>GEA</v>
      </c>
      <c r="AI275" s="391" t="str">
        <f>"20"&amp;RIGHT($10:$10,2)&amp;"-T"&amp;MID($10:$10,2,1)</f>
        <v>2017-T4</v>
      </c>
      <c r="AJ275" s="387"/>
      <c r="AK275" s="390" t="str">
        <f>$A:$A</f>
        <v>Contribution exceptionnelle sur les cotisations des complémentaires santé (GEA)</v>
      </c>
      <c r="AL275" s="390" t="str">
        <f>$B:$B</f>
        <v>GEA</v>
      </c>
      <c r="AM275" s="391" t="str">
        <f>"20"&amp;RIGHT($10:$10,2)&amp;"-T"&amp;MID($10:$10,2,1)</f>
        <v>2018-T1</v>
      </c>
      <c r="AN275" s="390" t="str">
        <f>$A:$A</f>
        <v>Contribution exceptionnelle sur les cotisations des complémentaires santé (GEA)</v>
      </c>
      <c r="AO275" s="390" t="str">
        <f>$B:$B</f>
        <v>GEA</v>
      </c>
      <c r="AP275" s="391" t="str">
        <f>"20"&amp;RIGHT($10:$10,2)&amp;"-T"&amp;MID($10:$10,2,1)</f>
        <v>2018-T2</v>
      </c>
      <c r="AQ275" s="390" t="str">
        <f>$A:$A</f>
        <v>Contribution exceptionnelle sur les cotisations des complémentaires santé (GEA)</v>
      </c>
      <c r="AR275" s="390" t="str">
        <f>$B:$B</f>
        <v>GEA</v>
      </c>
      <c r="AS275" s="391" t="str">
        <f>"20"&amp;RIGHT($10:$10,2)&amp;"-T"&amp;MID($10:$10,2,1)</f>
        <v>2018-T3</v>
      </c>
      <c r="AT275" s="390" t="str">
        <f>$A:$A</f>
        <v>Contribution exceptionnelle sur les cotisations des complémentaires santé (GEA)</v>
      </c>
      <c r="AU275" s="390" t="str">
        <f>$B:$B</f>
        <v>GEA</v>
      </c>
      <c r="AV275" s="391" t="str">
        <f>"20"&amp;RIGHT($10:$10,2)&amp;"-T"&amp;MID($10:$10,2,1)</f>
        <v>2018-T4</v>
      </c>
      <c r="AW275" s="387"/>
      <c r="AX275" s="390" t="str">
        <f>$A:$A</f>
        <v>Contribution exceptionnelle sur les cotisations des complémentaires santé (GEA)</v>
      </c>
      <c r="AY275" s="390" t="str">
        <f>$B:$B</f>
        <v>GEA</v>
      </c>
      <c r="AZ275" s="391" t="str">
        <f>"20"&amp;RIGHT($10:$10,2)&amp;"-T"&amp;MID($10:$10,2,1)</f>
        <v>2019-T1</v>
      </c>
      <c r="BA275" s="390" t="str">
        <f>$A:$A</f>
        <v>Contribution exceptionnelle sur les cotisations des complémentaires santé (GEA)</v>
      </c>
      <c r="BB275" s="390" t="str">
        <f>$B:$B</f>
        <v>GEA</v>
      </c>
      <c r="BC275" s="391" t="str">
        <f>"20"&amp;RIGHT($10:$10,2)&amp;"-T"&amp;MID($10:$10,2,1)</f>
        <v>2019-T2</v>
      </c>
      <c r="BD275" s="390" t="str">
        <f>$A:$A</f>
        <v>Contribution exceptionnelle sur les cotisations des complémentaires santé (GEA)</v>
      </c>
      <c r="BE275" s="390" t="str">
        <f>$B:$B</f>
        <v>GEA</v>
      </c>
      <c r="BF275" s="391" t="str">
        <f>"20"&amp;RIGHT($10:$10,2)&amp;"-T"&amp;MID($10:$10,2,1)</f>
        <v>2019-T3</v>
      </c>
      <c r="BG275" s="390" t="str">
        <f>$A:$A</f>
        <v>Contribution exceptionnelle sur les cotisations des complémentaires santé (GEA)</v>
      </c>
      <c r="BH275" s="390" t="str">
        <f>$B:$B</f>
        <v>GEA</v>
      </c>
      <c r="BI275" s="391" t="str">
        <f>"20"&amp;RIGHT($10:$10,2)&amp;"-T"&amp;MID($10:$10,2,1)</f>
        <v>2019-T4</v>
      </c>
      <c r="BJ275" s="387"/>
      <c r="BK275" s="390" t="str">
        <f>$A:$A</f>
        <v>Contribution exceptionnelle sur les cotisations des complémentaires santé (GEA)</v>
      </c>
      <c r="BL275" s="390" t="str">
        <f>$B:$B</f>
        <v>GEA</v>
      </c>
      <c r="BM275" s="391" t="str">
        <f>"20"&amp;RIGHT($10:$10,2)&amp;"-T"&amp;MID($10:$10,2,1)</f>
        <v>2020-T1</v>
      </c>
      <c r="BN275" s="390" t="str">
        <f>$A:$A</f>
        <v>Contribution exceptionnelle sur les cotisations des complémentaires santé (GEA)</v>
      </c>
      <c r="BO275" s="390" t="str">
        <f>$B:$B</f>
        <v>GEA</v>
      </c>
      <c r="BP275" s="391" t="str">
        <f>"20"&amp;RIGHT($10:$10,2)&amp;"-T"&amp;MID($10:$10,2,1)</f>
        <v>2020-T2</v>
      </c>
      <c r="BQ275" s="390" t="str">
        <f>$A:$A</f>
        <v>Contribution exceptionnelle sur les cotisations des complémentaires santé (GEA)</v>
      </c>
      <c r="BR275" s="390" t="str">
        <f>$B:$B</f>
        <v>GEA</v>
      </c>
      <c r="BS275" s="391" t="str">
        <f>"20"&amp;RIGHT($10:$10,2)&amp;"-T"&amp;MID($10:$10,2,1)</f>
        <v>2020-T3</v>
      </c>
      <c r="BT275" s="390" t="str">
        <f>$A:$A</f>
        <v>Contribution exceptionnelle sur les cotisations des complémentaires santé (GEA)</v>
      </c>
      <c r="BU275" s="390" t="str">
        <f>$B:$B</f>
        <v>GEA</v>
      </c>
      <c r="BV275" s="391" t="str">
        <f>"20"&amp;RIGHT($10:$10,2)&amp;"-T"&amp;MID($10:$10,2,1)</f>
        <v>2020-T4</v>
      </c>
      <c r="BW275" s="387">
        <f t="shared" si="32"/>
        <v>0</v>
      </c>
    </row>
    <row r="276" spans="1:75" ht="23">
      <c r="A276" s="403" t="s">
        <v>541</v>
      </c>
      <c r="B276" s="403"/>
      <c r="C276" s="383"/>
      <c r="D276" s="416" t="s">
        <v>602</v>
      </c>
      <c r="E276" s="385" t="s">
        <v>508</v>
      </c>
      <c r="F276" s="386"/>
      <c r="G276" s="386"/>
      <c r="H276" s="386"/>
      <c r="I276" s="386"/>
      <c r="J276" s="387">
        <f>SUM(F276:I276)</f>
        <v>0</v>
      </c>
      <c r="K276" s="405"/>
      <c r="L276" s="405"/>
      <c r="M276" s="405">
        <v>0</v>
      </c>
      <c r="N276" s="393"/>
      <c r="O276" s="393"/>
      <c r="P276" s="393">
        <v>0</v>
      </c>
      <c r="Q276" s="393"/>
      <c r="R276" s="393"/>
      <c r="S276" s="393">
        <v>0</v>
      </c>
      <c r="T276" s="393"/>
      <c r="U276" s="393"/>
      <c r="V276" s="393">
        <v>0</v>
      </c>
      <c r="W276" s="387">
        <f>SUM(K276:V276)</f>
        <v>0</v>
      </c>
      <c r="X276" s="393"/>
      <c r="Y276" s="393"/>
      <c r="Z276" s="393">
        <v>0</v>
      </c>
      <c r="AA276" s="393"/>
      <c r="AB276" s="393"/>
      <c r="AC276" s="393">
        <v>0</v>
      </c>
      <c r="AD276" s="393"/>
      <c r="AE276" s="393"/>
      <c r="AF276" s="393">
        <v>0</v>
      </c>
      <c r="AG276" s="393"/>
      <c r="AH276" s="393"/>
      <c r="AI276" s="393">
        <v>0</v>
      </c>
      <c r="AJ276" s="387">
        <f>SUM(X276:AI276)</f>
        <v>0</v>
      </c>
      <c r="AK276" s="393"/>
      <c r="AL276" s="393"/>
      <c r="AM276" s="393">
        <v>0</v>
      </c>
      <c r="AN276" s="393"/>
      <c r="AO276" s="393"/>
      <c r="AP276" s="393">
        <v>0</v>
      </c>
      <c r="AQ276" s="393"/>
      <c r="AR276" s="393"/>
      <c r="AS276" s="393">
        <v>0</v>
      </c>
      <c r="AT276" s="393"/>
      <c r="AU276" s="393"/>
      <c r="AV276" s="393">
        <v>0</v>
      </c>
      <c r="AW276" s="387">
        <f>SUM(AK276:AV276)</f>
        <v>0</v>
      </c>
      <c r="AX276" s="393"/>
      <c r="AY276" s="393"/>
      <c r="AZ276" s="393">
        <v>0</v>
      </c>
      <c r="BA276" s="393"/>
      <c r="BB276" s="393"/>
      <c r="BC276" s="393">
        <v>0</v>
      </c>
      <c r="BD276" s="393"/>
      <c r="BE276" s="393"/>
      <c r="BF276" s="393">
        <v>0</v>
      </c>
      <c r="BG276" s="393"/>
      <c r="BH276" s="393"/>
      <c r="BI276" s="393">
        <v>0</v>
      </c>
      <c r="BJ276" s="387">
        <f>SUM(AX276:BI276)</f>
        <v>0</v>
      </c>
      <c r="BK276" s="393"/>
      <c r="BL276" s="393"/>
      <c r="BM276" s="393">
        <v>0</v>
      </c>
      <c r="BN276" s="393"/>
      <c r="BO276" s="393"/>
      <c r="BP276" s="393">
        <v>0</v>
      </c>
      <c r="BQ276" s="393"/>
      <c r="BR276" s="393"/>
      <c r="BS276" s="393">
        <v>0</v>
      </c>
      <c r="BT276" s="393"/>
      <c r="BU276" s="393"/>
      <c r="BV276" s="393">
        <v>6.4690000000000003</v>
      </c>
      <c r="BW276" s="387">
        <f t="shared" si="32"/>
        <v>6.4690000000000003</v>
      </c>
    </row>
    <row r="277" spans="1:75" ht="13" hidden="1" outlineLevel="1">
      <c r="A277" s="402" t="s">
        <v>465</v>
      </c>
      <c r="B277" s="382" t="s">
        <v>466</v>
      </c>
      <c r="C277" s="383"/>
      <c r="D277" s="384"/>
      <c r="E277" s="385"/>
      <c r="F277" s="386"/>
      <c r="G277" s="386"/>
      <c r="H277" s="386"/>
      <c r="I277" s="386"/>
      <c r="J277" s="387"/>
      <c r="K277" s="388" t="str">
        <f>$A:$A</f>
        <v>Nature de l'ajustement</v>
      </c>
      <c r="L277" s="388" t="str">
        <f>$B:$B</f>
        <v>Pôle</v>
      </c>
      <c r="M277" s="388" t="s">
        <v>515</v>
      </c>
      <c r="N277" s="388" t="str">
        <f>$A:$A</f>
        <v>Nature de l'ajustement</v>
      </c>
      <c r="O277" s="388" t="str">
        <f>$B:$B</f>
        <v>Pôle</v>
      </c>
      <c r="P277" s="388" t="s">
        <v>515</v>
      </c>
      <c r="Q277" s="388" t="str">
        <f>$A:$A</f>
        <v>Nature de l'ajustement</v>
      </c>
      <c r="R277" s="388" t="str">
        <f>$B:$B</f>
        <v>Pôle</v>
      </c>
      <c r="S277" s="388" t="s">
        <v>515</v>
      </c>
      <c r="T277" s="388" t="str">
        <f>$A:$A</f>
        <v>Nature de l'ajustement</v>
      </c>
      <c r="U277" s="388" t="str">
        <f>$B:$B</f>
        <v>Pôle</v>
      </c>
      <c r="V277" s="388" t="s">
        <v>515</v>
      </c>
      <c r="W277" s="387"/>
      <c r="X277" s="388" t="str">
        <f>$A:$A</f>
        <v>Nature de l'ajustement</v>
      </c>
      <c r="Y277" s="388" t="str">
        <f>$B:$B</f>
        <v>Pôle</v>
      </c>
      <c r="Z277" s="388" t="s">
        <v>515</v>
      </c>
      <c r="AA277" s="388" t="str">
        <f>$A:$A</f>
        <v>Nature de l'ajustement</v>
      </c>
      <c r="AB277" s="388" t="str">
        <f>$B:$B</f>
        <v>Pôle</v>
      </c>
      <c r="AC277" s="388" t="s">
        <v>515</v>
      </c>
      <c r="AD277" s="388" t="str">
        <f>$A:$A</f>
        <v>Nature de l'ajustement</v>
      </c>
      <c r="AE277" s="388" t="str">
        <f>$B:$B</f>
        <v>Pôle</v>
      </c>
      <c r="AF277" s="388" t="s">
        <v>515</v>
      </c>
      <c r="AG277" s="388" t="str">
        <f>$A:$A</f>
        <v>Nature de l'ajustement</v>
      </c>
      <c r="AH277" s="388" t="str">
        <f>$B:$B</f>
        <v>Pôle</v>
      </c>
      <c r="AI277" s="388" t="s">
        <v>515</v>
      </c>
      <c r="AJ277" s="387"/>
      <c r="AK277" s="388" t="str">
        <f>$A:$A</f>
        <v>Nature de l'ajustement</v>
      </c>
      <c r="AL277" s="388" t="str">
        <f>$B:$B</f>
        <v>Pôle</v>
      </c>
      <c r="AM277" s="388" t="s">
        <v>515</v>
      </c>
      <c r="AN277" s="388" t="str">
        <f>$A:$A</f>
        <v>Nature de l'ajustement</v>
      </c>
      <c r="AO277" s="388" t="str">
        <f>$B:$B</f>
        <v>Pôle</v>
      </c>
      <c r="AP277" s="388" t="s">
        <v>515</v>
      </c>
      <c r="AQ277" s="388" t="str">
        <f>$A:$A</f>
        <v>Nature de l'ajustement</v>
      </c>
      <c r="AR277" s="388" t="str">
        <f>$B:$B</f>
        <v>Pôle</v>
      </c>
      <c r="AS277" s="388" t="s">
        <v>515</v>
      </c>
      <c r="AT277" s="388" t="str">
        <f>$A:$A</f>
        <v>Nature de l'ajustement</v>
      </c>
      <c r="AU277" s="388" t="str">
        <f>$B:$B</f>
        <v>Pôle</v>
      </c>
      <c r="AV277" s="388" t="s">
        <v>515</v>
      </c>
      <c r="AW277" s="387"/>
      <c r="AX277" s="388" t="str">
        <f>$A:$A</f>
        <v>Nature de l'ajustement</v>
      </c>
      <c r="AY277" s="388" t="str">
        <f>$B:$B</f>
        <v>Pôle</v>
      </c>
      <c r="AZ277" s="388" t="s">
        <v>515</v>
      </c>
      <c r="BA277" s="388" t="str">
        <f>$A:$A</f>
        <v>Nature de l'ajustement</v>
      </c>
      <c r="BB277" s="388" t="str">
        <f>$B:$B</f>
        <v>Pôle</v>
      </c>
      <c r="BC277" s="388" t="s">
        <v>515</v>
      </c>
      <c r="BD277" s="388" t="str">
        <f>$A:$A</f>
        <v>Nature de l'ajustement</v>
      </c>
      <c r="BE277" s="388" t="str">
        <f>$B:$B</f>
        <v>Pôle</v>
      </c>
      <c r="BF277" s="388" t="s">
        <v>515</v>
      </c>
      <c r="BG277" s="388" t="str">
        <f>$A:$A</f>
        <v>Nature de l'ajustement</v>
      </c>
      <c r="BH277" s="388" t="str">
        <f>$B:$B</f>
        <v>Pôle</v>
      </c>
      <c r="BI277" s="388" t="s">
        <v>515</v>
      </c>
      <c r="BJ277" s="387"/>
      <c r="BK277" s="388" t="str">
        <f>$A:$A</f>
        <v>Nature de l'ajustement</v>
      </c>
      <c r="BL277" s="388" t="str">
        <f>$B:$B</f>
        <v>Pôle</v>
      </c>
      <c r="BM277" s="388" t="s">
        <v>515</v>
      </c>
      <c r="BN277" s="388" t="str">
        <f>$A:$A</f>
        <v>Nature de l'ajustement</v>
      </c>
      <c r="BO277" s="388" t="str">
        <f>$B:$B</f>
        <v>Pôle</v>
      </c>
      <c r="BP277" s="388" t="s">
        <v>515</v>
      </c>
      <c r="BQ277" s="388" t="str">
        <f>$A:$A</f>
        <v>Nature de l'ajustement</v>
      </c>
      <c r="BR277" s="388" t="str">
        <f>$B:$B</f>
        <v>Pôle</v>
      </c>
      <c r="BS277" s="388" t="s">
        <v>515</v>
      </c>
      <c r="BT277" s="388" t="str">
        <f>$A:$A</f>
        <v>Nature de l'ajustement</v>
      </c>
      <c r="BU277" s="388" t="str">
        <f>$B:$B</f>
        <v>Pôle</v>
      </c>
      <c r="BV277" s="388" t="s">
        <v>515</v>
      </c>
      <c r="BW277" s="387">
        <f t="shared" si="32"/>
        <v>0</v>
      </c>
    </row>
    <row r="278" spans="1:75" ht="13" hidden="1" outlineLevel="1">
      <c r="A278" s="408" t="s">
        <v>603</v>
      </c>
      <c r="B278" s="394" t="s">
        <v>513</v>
      </c>
      <c r="C278" s="383"/>
      <c r="D278" s="384"/>
      <c r="E278" s="385"/>
      <c r="F278" s="386"/>
      <c r="G278" s="386"/>
      <c r="H278" s="386"/>
      <c r="I278" s="386"/>
      <c r="J278" s="387"/>
      <c r="K278" s="390" t="str">
        <f>$A:$A</f>
        <v>Contribution exceptionnelle au plan de sauvegarde des banques italiennes (BPI)</v>
      </c>
      <c r="L278" s="390" t="str">
        <f>$B:$B</f>
        <v>BPI</v>
      </c>
      <c r="M278" s="391" t="str">
        <f>"20"&amp;RIGHT($10:$10,2)&amp;"-T"&amp;MID($10:$10,2,1)</f>
        <v>2016-T1</v>
      </c>
      <c r="N278" s="390" t="str">
        <f>$A:$A</f>
        <v>Contribution exceptionnelle au plan de sauvegarde des banques italiennes (BPI)</v>
      </c>
      <c r="O278" s="390" t="str">
        <f>$B:$B</f>
        <v>BPI</v>
      </c>
      <c r="P278" s="391" t="str">
        <f>"20"&amp;RIGHT($10:$10,2)&amp;"-T"&amp;MID($10:$10,2,1)</f>
        <v>2016-T2</v>
      </c>
      <c r="Q278" s="390" t="str">
        <f>$A:$A</f>
        <v>Contribution exceptionnelle au plan de sauvegarde des banques italiennes (BPI)</v>
      </c>
      <c r="R278" s="390" t="str">
        <f>$B:$B</f>
        <v>BPI</v>
      </c>
      <c r="S278" s="391" t="str">
        <f>"20"&amp;RIGHT($10:$10,2)&amp;"-T"&amp;MID($10:$10,2,1)</f>
        <v>2016-T3</v>
      </c>
      <c r="T278" s="390" t="str">
        <f>$A:$A</f>
        <v>Contribution exceptionnelle au plan de sauvegarde des banques italiennes (BPI)</v>
      </c>
      <c r="U278" s="390" t="str">
        <f>$B:$B</f>
        <v>BPI</v>
      </c>
      <c r="V278" s="391" t="str">
        <f>"20"&amp;RIGHT($10:$10,2)&amp;"-T"&amp;MID($10:$10,2,1)</f>
        <v>2016-T4</v>
      </c>
      <c r="W278" s="387"/>
      <c r="X278" s="390" t="str">
        <f>$A:$A</f>
        <v>Contribution exceptionnelle au plan de sauvegarde des banques italiennes (BPI)</v>
      </c>
      <c r="Y278" s="390" t="str">
        <f>$B:$B</f>
        <v>BPI</v>
      </c>
      <c r="Z278" s="391" t="str">
        <f>"20"&amp;RIGHT($10:$10,2)&amp;"-T"&amp;MID($10:$10,2,1)</f>
        <v>2017-T1</v>
      </c>
      <c r="AA278" s="390" t="str">
        <f>$A:$A</f>
        <v>Contribution exceptionnelle au plan de sauvegarde des banques italiennes (BPI)</v>
      </c>
      <c r="AB278" s="390" t="str">
        <f>$B:$B</f>
        <v>BPI</v>
      </c>
      <c r="AC278" s="391" t="str">
        <f>"20"&amp;RIGHT($10:$10,2)&amp;"-T"&amp;MID($10:$10,2,1)</f>
        <v>2017-T2</v>
      </c>
      <c r="AD278" s="390" t="str">
        <f>$A:$A</f>
        <v>Contribution exceptionnelle au plan de sauvegarde des banques italiennes (BPI)</v>
      </c>
      <c r="AE278" s="390" t="str">
        <f>$B:$B</f>
        <v>BPI</v>
      </c>
      <c r="AF278" s="391" t="str">
        <f>"20"&amp;RIGHT($10:$10,2)&amp;"-T"&amp;MID($10:$10,2,1)</f>
        <v>2017-T3</v>
      </c>
      <c r="AG278" s="390" t="str">
        <f>$A:$A</f>
        <v>Contribution exceptionnelle au plan de sauvegarde des banques italiennes (BPI)</v>
      </c>
      <c r="AH278" s="390" t="str">
        <f>$B:$B</f>
        <v>BPI</v>
      </c>
      <c r="AI278" s="391" t="str">
        <f>"20"&amp;RIGHT($10:$10,2)&amp;"-T"&amp;MID($10:$10,2,1)</f>
        <v>2017-T4</v>
      </c>
      <c r="AJ278" s="387"/>
      <c r="AK278" s="390" t="str">
        <f>$A:$A</f>
        <v>Contribution exceptionnelle au plan de sauvegarde des banques italiennes (BPI)</v>
      </c>
      <c r="AL278" s="390" t="str">
        <f>$B:$B</f>
        <v>BPI</v>
      </c>
      <c r="AM278" s="391" t="str">
        <f>"20"&amp;RIGHT($10:$10,2)&amp;"-T"&amp;MID($10:$10,2,1)</f>
        <v>2018-T1</v>
      </c>
      <c r="AN278" s="390" t="str">
        <f>$A:$A</f>
        <v>Contribution exceptionnelle au plan de sauvegarde des banques italiennes (BPI)</v>
      </c>
      <c r="AO278" s="390" t="str">
        <f>$B:$B</f>
        <v>BPI</v>
      </c>
      <c r="AP278" s="391" t="str">
        <f>"20"&amp;RIGHT($10:$10,2)&amp;"-T"&amp;MID($10:$10,2,1)</f>
        <v>2018-T2</v>
      </c>
      <c r="AQ278" s="390" t="str">
        <f>$A:$A</f>
        <v>Contribution exceptionnelle au plan de sauvegarde des banques italiennes (BPI)</v>
      </c>
      <c r="AR278" s="390" t="str">
        <f>$B:$B</f>
        <v>BPI</v>
      </c>
      <c r="AS278" s="391" t="str">
        <f>"20"&amp;RIGHT($10:$10,2)&amp;"-T"&amp;MID($10:$10,2,1)</f>
        <v>2018-T3</v>
      </c>
      <c r="AT278" s="390" t="str">
        <f>$A:$A</f>
        <v>Contribution exceptionnelle au plan de sauvegarde des banques italiennes (BPI)</v>
      </c>
      <c r="AU278" s="390" t="str">
        <f>$B:$B</f>
        <v>BPI</v>
      </c>
      <c r="AV278" s="391" t="str">
        <f>"20"&amp;RIGHT($10:$10,2)&amp;"-T"&amp;MID($10:$10,2,1)</f>
        <v>2018-T4</v>
      </c>
      <c r="AW278" s="387"/>
      <c r="AX278" s="390" t="str">
        <f>$A:$A</f>
        <v>Contribution exceptionnelle au plan de sauvegarde des banques italiennes (BPI)</v>
      </c>
      <c r="AY278" s="390" t="str">
        <f>$B:$B</f>
        <v>BPI</v>
      </c>
      <c r="AZ278" s="391" t="str">
        <f>"20"&amp;RIGHT($10:$10,2)&amp;"-T"&amp;MID($10:$10,2,1)</f>
        <v>2019-T1</v>
      </c>
      <c r="BA278" s="390" t="str">
        <f>$A:$A</f>
        <v>Contribution exceptionnelle au plan de sauvegarde des banques italiennes (BPI)</v>
      </c>
      <c r="BB278" s="390" t="str">
        <f>$B:$B</f>
        <v>BPI</v>
      </c>
      <c r="BC278" s="391" t="str">
        <f>"20"&amp;RIGHT($10:$10,2)&amp;"-T"&amp;MID($10:$10,2,1)</f>
        <v>2019-T2</v>
      </c>
      <c r="BD278" s="390" t="str">
        <f>$A:$A</f>
        <v>Contribution exceptionnelle au plan de sauvegarde des banques italiennes (BPI)</v>
      </c>
      <c r="BE278" s="390" t="str">
        <f>$B:$B</f>
        <v>BPI</v>
      </c>
      <c r="BF278" s="391" t="str">
        <f>"20"&amp;RIGHT($10:$10,2)&amp;"-T"&amp;MID($10:$10,2,1)</f>
        <v>2019-T3</v>
      </c>
      <c r="BG278" s="390" t="str">
        <f>$A:$A</f>
        <v>Contribution exceptionnelle au plan de sauvegarde des banques italiennes (BPI)</v>
      </c>
      <c r="BH278" s="390" t="str">
        <f>$B:$B</f>
        <v>BPI</v>
      </c>
      <c r="BI278" s="391" t="str">
        <f>"20"&amp;RIGHT($10:$10,2)&amp;"-T"&amp;MID($10:$10,2,1)</f>
        <v>2019-T4</v>
      </c>
      <c r="BJ278" s="387"/>
      <c r="BK278" s="390" t="str">
        <f>$A:$A</f>
        <v>Contribution exceptionnelle au plan de sauvegarde des banques italiennes (BPI)</v>
      </c>
      <c r="BL278" s="390" t="str">
        <f>$B:$B</f>
        <v>BPI</v>
      </c>
      <c r="BM278" s="391" t="str">
        <f>"20"&amp;RIGHT($10:$10,2)&amp;"-T"&amp;MID($10:$10,2,1)</f>
        <v>2020-T1</v>
      </c>
      <c r="BN278" s="390" t="str">
        <f>$A:$A</f>
        <v>Contribution exceptionnelle au plan de sauvegarde des banques italiennes (BPI)</v>
      </c>
      <c r="BO278" s="390" t="str">
        <f>$B:$B</f>
        <v>BPI</v>
      </c>
      <c r="BP278" s="391" t="str">
        <f>"20"&amp;RIGHT($10:$10,2)&amp;"-T"&amp;MID($10:$10,2,1)</f>
        <v>2020-T2</v>
      </c>
      <c r="BQ278" s="390" t="str">
        <f>$A:$A</f>
        <v>Contribution exceptionnelle au plan de sauvegarde des banques italiennes (BPI)</v>
      </c>
      <c r="BR278" s="390" t="str">
        <f>$B:$B</f>
        <v>BPI</v>
      </c>
      <c r="BS278" s="391" t="str">
        <f>"20"&amp;RIGHT($10:$10,2)&amp;"-T"&amp;MID($10:$10,2,1)</f>
        <v>2020-T3</v>
      </c>
      <c r="BT278" s="390" t="str">
        <f>$A:$A</f>
        <v>Contribution exceptionnelle au plan de sauvegarde des banques italiennes (BPI)</v>
      </c>
      <c r="BU278" s="390" t="str">
        <f>$B:$B</f>
        <v>BPI</v>
      </c>
      <c r="BV278" s="391" t="str">
        <f>"20"&amp;RIGHT($10:$10,2)&amp;"-T"&amp;MID($10:$10,2,1)</f>
        <v>2020-T4</v>
      </c>
      <c r="BW278" s="387">
        <f t="shared" si="32"/>
        <v>0</v>
      </c>
    </row>
    <row r="279" spans="1:75" ht="13" collapsed="1">
      <c r="A279" s="403" t="s">
        <v>541</v>
      </c>
      <c r="B279" s="403"/>
      <c r="C279" s="383"/>
      <c r="D279" s="408" t="s">
        <v>604</v>
      </c>
      <c r="E279" s="385" t="s">
        <v>507</v>
      </c>
      <c r="F279" s="386"/>
      <c r="G279" s="386"/>
      <c r="H279" s="386"/>
      <c r="I279" s="386"/>
      <c r="J279" s="387">
        <f>SUM(F279:I279)</f>
        <v>0</v>
      </c>
      <c r="K279" s="405"/>
      <c r="L279" s="405"/>
      <c r="M279" s="405">
        <v>0</v>
      </c>
      <c r="N279" s="393"/>
      <c r="O279" s="393"/>
      <c r="P279" s="393">
        <v>0</v>
      </c>
      <c r="Q279" s="393"/>
      <c r="R279" s="393"/>
      <c r="S279" s="393">
        <v>0</v>
      </c>
      <c r="T279" s="393"/>
      <c r="U279" s="393"/>
      <c r="V279" s="393">
        <v>0</v>
      </c>
      <c r="W279" s="387">
        <f>SUM(K279:V279)</f>
        <v>0</v>
      </c>
      <c r="X279" s="393"/>
      <c r="Y279" s="393"/>
      <c r="Z279" s="393">
        <v>0</v>
      </c>
      <c r="AA279" s="393"/>
      <c r="AB279" s="393"/>
      <c r="AC279" s="393">
        <v>0</v>
      </c>
      <c r="AD279" s="393"/>
      <c r="AE279" s="393"/>
      <c r="AF279" s="393">
        <v>0</v>
      </c>
      <c r="AG279" s="393"/>
      <c r="AH279" s="393"/>
      <c r="AI279" s="393">
        <v>0</v>
      </c>
      <c r="AJ279" s="387">
        <f>SUM(X279:AI279)</f>
        <v>0</v>
      </c>
      <c r="AK279" s="393"/>
      <c r="AL279" s="393"/>
      <c r="AM279" s="393">
        <v>0</v>
      </c>
      <c r="AN279" s="393"/>
      <c r="AO279" s="393"/>
      <c r="AP279" s="393">
        <v>0</v>
      </c>
      <c r="AQ279" s="393"/>
      <c r="AR279" s="393"/>
      <c r="AS279" s="393">
        <v>0</v>
      </c>
      <c r="AT279" s="393"/>
      <c r="AU279" s="393"/>
      <c r="AV279" s="393">
        <v>0</v>
      </c>
      <c r="AW279" s="387">
        <f>SUM(AK279:AV279)</f>
        <v>0</v>
      </c>
      <c r="AX279" s="393"/>
      <c r="AY279" s="393"/>
      <c r="AZ279" s="393">
        <v>0</v>
      </c>
      <c r="BA279" s="393"/>
      <c r="BB279" s="393"/>
      <c r="BC279" s="393">
        <v>0</v>
      </c>
      <c r="BD279" s="393"/>
      <c r="BE279" s="393"/>
      <c r="BF279" s="393">
        <v>0</v>
      </c>
      <c r="BG279" s="393"/>
      <c r="BH279" s="393"/>
      <c r="BI279" s="393">
        <v>0</v>
      </c>
      <c r="BJ279" s="387">
        <f>SUM(AX279:BI279)</f>
        <v>0</v>
      </c>
      <c r="BK279" s="393"/>
      <c r="BL279" s="393"/>
      <c r="BM279" s="393">
        <v>0</v>
      </c>
      <c r="BN279" s="393"/>
      <c r="BO279" s="393"/>
      <c r="BP279" s="393">
        <v>0</v>
      </c>
      <c r="BQ279" s="393"/>
      <c r="BR279" s="393"/>
      <c r="BS279" s="393">
        <v>0</v>
      </c>
      <c r="BT279" s="393"/>
      <c r="BU279" s="393"/>
      <c r="BV279" s="393">
        <v>3</v>
      </c>
      <c r="BW279" s="387">
        <f t="shared" si="32"/>
        <v>3</v>
      </c>
    </row>
    <row r="280" spans="1:75" ht="13" hidden="1" outlineLevel="1">
      <c r="A280" s="402" t="s">
        <v>465</v>
      </c>
      <c r="B280" s="382" t="s">
        <v>466</v>
      </c>
      <c r="C280" s="383"/>
      <c r="D280" s="384"/>
      <c r="E280" s="385"/>
      <c r="F280" s="386"/>
      <c r="G280" s="386"/>
      <c r="H280" s="386"/>
      <c r="I280" s="386"/>
      <c r="J280" s="387"/>
      <c r="K280" s="388" t="str">
        <f>$A:$A</f>
        <v>Nature de l'ajustement</v>
      </c>
      <c r="L280" s="388" t="str">
        <f>$B:$B</f>
        <v>Pôle</v>
      </c>
      <c r="M280" s="388" t="s">
        <v>515</v>
      </c>
      <c r="N280" s="388" t="str">
        <f>$A:$A</f>
        <v>Nature de l'ajustement</v>
      </c>
      <c r="O280" s="388" t="str">
        <f>$B:$B</f>
        <v>Pôle</v>
      </c>
      <c r="P280" s="388" t="s">
        <v>515</v>
      </c>
      <c r="Q280" s="388" t="str">
        <f>$A:$A</f>
        <v>Nature de l'ajustement</v>
      </c>
      <c r="R280" s="388" t="str">
        <f>$B:$B</f>
        <v>Pôle</v>
      </c>
      <c r="S280" s="388" t="s">
        <v>515</v>
      </c>
      <c r="T280" s="388" t="str">
        <f>$A:$A</f>
        <v>Nature de l'ajustement</v>
      </c>
      <c r="U280" s="388" t="str">
        <f>$B:$B</f>
        <v>Pôle</v>
      </c>
      <c r="V280" s="388" t="s">
        <v>515</v>
      </c>
      <c r="W280" s="387"/>
      <c r="X280" s="388" t="str">
        <f>$A:$A</f>
        <v>Nature de l'ajustement</v>
      </c>
      <c r="Y280" s="388" t="str">
        <f>$B:$B</f>
        <v>Pôle</v>
      </c>
      <c r="Z280" s="388" t="s">
        <v>515</v>
      </c>
      <c r="AA280" s="388" t="str">
        <f>$A:$A</f>
        <v>Nature de l'ajustement</v>
      </c>
      <c r="AB280" s="388" t="str">
        <f>$B:$B</f>
        <v>Pôle</v>
      </c>
      <c r="AC280" s="388" t="s">
        <v>515</v>
      </c>
      <c r="AD280" s="388" t="str">
        <f>$A:$A</f>
        <v>Nature de l'ajustement</v>
      </c>
      <c r="AE280" s="388" t="str">
        <f>$B:$B</f>
        <v>Pôle</v>
      </c>
      <c r="AF280" s="388" t="s">
        <v>515</v>
      </c>
      <c r="AG280" s="388" t="str">
        <f>$A:$A</f>
        <v>Nature de l'ajustement</v>
      </c>
      <c r="AH280" s="388" t="str">
        <f>$B:$B</f>
        <v>Pôle</v>
      </c>
      <c r="AI280" s="388" t="s">
        <v>515</v>
      </c>
      <c r="AJ280" s="387"/>
      <c r="AK280" s="388" t="str">
        <f>$A:$A</f>
        <v>Nature de l'ajustement</v>
      </c>
      <c r="AL280" s="388" t="str">
        <f>$B:$B</f>
        <v>Pôle</v>
      </c>
      <c r="AM280" s="388" t="s">
        <v>515</v>
      </c>
      <c r="AN280" s="388" t="str">
        <f>$A:$A</f>
        <v>Nature de l'ajustement</v>
      </c>
      <c r="AO280" s="388" t="str">
        <f>$B:$B</f>
        <v>Pôle</v>
      </c>
      <c r="AP280" s="388" t="s">
        <v>515</v>
      </c>
      <c r="AQ280" s="388" t="str">
        <f>$A:$A</f>
        <v>Nature de l'ajustement</v>
      </c>
      <c r="AR280" s="388" t="str">
        <f>$B:$B</f>
        <v>Pôle</v>
      </c>
      <c r="AS280" s="388" t="s">
        <v>515</v>
      </c>
      <c r="AT280" s="388" t="str">
        <f>$A:$A</f>
        <v>Nature de l'ajustement</v>
      </c>
      <c r="AU280" s="388" t="str">
        <f>$B:$B</f>
        <v>Pôle</v>
      </c>
      <c r="AV280" s="388" t="s">
        <v>515</v>
      </c>
      <c r="AW280" s="387"/>
      <c r="AX280" s="388" t="str">
        <f>$A:$A</f>
        <v>Nature de l'ajustement</v>
      </c>
      <c r="AY280" s="388" t="str">
        <f>$B:$B</f>
        <v>Pôle</v>
      </c>
      <c r="AZ280" s="388" t="s">
        <v>515</v>
      </c>
      <c r="BA280" s="388" t="str">
        <f>$A:$A</f>
        <v>Nature de l'ajustement</v>
      </c>
      <c r="BB280" s="388" t="str">
        <f>$B:$B</f>
        <v>Pôle</v>
      </c>
      <c r="BC280" s="388" t="s">
        <v>515</v>
      </c>
      <c r="BD280" s="388" t="str">
        <f>$A:$A</f>
        <v>Nature de l'ajustement</v>
      </c>
      <c r="BE280" s="388" t="str">
        <f>$B:$B</f>
        <v>Pôle</v>
      </c>
      <c r="BF280" s="388" t="s">
        <v>515</v>
      </c>
      <c r="BG280" s="388" t="str">
        <f>$A:$A</f>
        <v>Nature de l'ajustement</v>
      </c>
      <c r="BH280" s="388" t="str">
        <f>$B:$B</f>
        <v>Pôle</v>
      </c>
      <c r="BI280" s="388" t="s">
        <v>515</v>
      </c>
      <c r="BJ280" s="387"/>
      <c r="BK280" s="388" t="str">
        <f>$A:$A</f>
        <v>Nature de l'ajustement</v>
      </c>
      <c r="BL280" s="388" t="str">
        <f>$B:$B</f>
        <v>Pôle</v>
      </c>
      <c r="BM280" s="388" t="s">
        <v>515</v>
      </c>
      <c r="BN280" s="388" t="str">
        <f>$A:$A</f>
        <v>Nature de l'ajustement</v>
      </c>
      <c r="BO280" s="388" t="str">
        <f>$B:$B</f>
        <v>Pôle</v>
      </c>
      <c r="BP280" s="388" t="s">
        <v>515</v>
      </c>
      <c r="BQ280" s="388" t="str">
        <f>$A:$A</f>
        <v>Nature de l'ajustement</v>
      </c>
      <c r="BR280" s="388" t="str">
        <f>$B:$B</f>
        <v>Pôle</v>
      </c>
      <c r="BS280" s="388" t="s">
        <v>515</v>
      </c>
      <c r="BT280" s="388" t="str">
        <f>$A:$A</f>
        <v>Nature de l'ajustement</v>
      </c>
      <c r="BU280" s="388" t="str">
        <f>$B:$B</f>
        <v>Pôle</v>
      </c>
      <c r="BV280" s="388" t="s">
        <v>515</v>
      </c>
      <c r="BW280" s="387">
        <f t="shared" si="32"/>
        <v>0</v>
      </c>
    </row>
    <row r="281" spans="1:75" ht="13" hidden="1" outlineLevel="1">
      <c r="A281" s="408" t="s">
        <v>610</v>
      </c>
      <c r="B281" s="394" t="s">
        <v>514</v>
      </c>
      <c r="C281" s="383"/>
      <c r="D281" s="384"/>
      <c r="E281" s="385"/>
      <c r="F281" s="386"/>
      <c r="G281" s="386"/>
      <c r="H281" s="386"/>
      <c r="I281" s="386"/>
      <c r="J281" s="387"/>
      <c r="K281" s="390" t="str">
        <f>$A:$A</f>
        <v>Retour à meilleure fortune de l'appel en garantie Switch 2 (GEA)</v>
      </c>
      <c r="L281" s="390" t="str">
        <f>$B:$B</f>
        <v>GEA</v>
      </c>
      <c r="M281" s="391" t="str">
        <f>"20"&amp;RIGHT($10:$10,2)&amp;"-T"&amp;MID($10:$10,2,1)</f>
        <v>2016-T1</v>
      </c>
      <c r="N281" s="390" t="str">
        <f>$A:$A</f>
        <v>Retour à meilleure fortune de l'appel en garantie Switch 2 (GEA)</v>
      </c>
      <c r="O281" s="390" t="str">
        <f>$B:$B</f>
        <v>GEA</v>
      </c>
      <c r="P281" s="391" t="str">
        <f>"20"&amp;RIGHT($10:$10,2)&amp;"-T"&amp;MID($10:$10,2,1)</f>
        <v>2016-T2</v>
      </c>
      <c r="Q281" s="390" t="str">
        <f>$A:$A</f>
        <v>Retour à meilleure fortune de l'appel en garantie Switch 2 (GEA)</v>
      </c>
      <c r="R281" s="390" t="str">
        <f>$B:$B</f>
        <v>GEA</v>
      </c>
      <c r="S281" s="391" t="str">
        <f>"20"&amp;RIGHT($10:$10,2)&amp;"-T"&amp;MID($10:$10,2,1)</f>
        <v>2016-T3</v>
      </c>
      <c r="T281" s="390" t="str">
        <f>$A:$A</f>
        <v>Retour à meilleure fortune de l'appel en garantie Switch 2 (GEA)</v>
      </c>
      <c r="U281" s="390" t="str">
        <f>$B:$B</f>
        <v>GEA</v>
      </c>
      <c r="V281" s="391" t="str">
        <f>"20"&amp;RIGHT($10:$10,2)&amp;"-T"&amp;MID($10:$10,2,1)</f>
        <v>2016-T4</v>
      </c>
      <c r="W281" s="387"/>
      <c r="X281" s="390" t="str">
        <f>$A:$A</f>
        <v>Retour à meilleure fortune de l'appel en garantie Switch 2 (GEA)</v>
      </c>
      <c r="Y281" s="390" t="str">
        <f>$B:$B</f>
        <v>GEA</v>
      </c>
      <c r="Z281" s="391" t="str">
        <f>"20"&amp;RIGHT($10:$10,2)&amp;"-T"&amp;MID($10:$10,2,1)</f>
        <v>2017-T1</v>
      </c>
      <c r="AA281" s="390" t="str">
        <f>$A:$A</f>
        <v>Retour à meilleure fortune de l'appel en garantie Switch 2 (GEA)</v>
      </c>
      <c r="AB281" s="390" t="str">
        <f>$B:$B</f>
        <v>GEA</v>
      </c>
      <c r="AC281" s="391" t="str">
        <f>"20"&amp;RIGHT($10:$10,2)&amp;"-T"&amp;MID($10:$10,2,1)</f>
        <v>2017-T2</v>
      </c>
      <c r="AD281" s="390" t="str">
        <f>$A:$A</f>
        <v>Retour à meilleure fortune de l'appel en garantie Switch 2 (GEA)</v>
      </c>
      <c r="AE281" s="390" t="str">
        <f>$B:$B</f>
        <v>GEA</v>
      </c>
      <c r="AF281" s="391" t="str">
        <f>"20"&amp;RIGHT($10:$10,2)&amp;"-T"&amp;MID($10:$10,2,1)</f>
        <v>2017-T3</v>
      </c>
      <c r="AG281" s="390" t="str">
        <f>$A:$A</f>
        <v>Retour à meilleure fortune de l'appel en garantie Switch 2 (GEA)</v>
      </c>
      <c r="AH281" s="390" t="str">
        <f>$B:$B</f>
        <v>GEA</v>
      </c>
      <c r="AI281" s="391" t="str">
        <f>"20"&amp;RIGHT($10:$10,2)&amp;"-T"&amp;MID($10:$10,2,1)</f>
        <v>2017-T4</v>
      </c>
      <c r="AJ281" s="387"/>
      <c r="AK281" s="390" t="str">
        <f>$A:$A</f>
        <v>Retour à meilleure fortune de l'appel en garantie Switch 2 (GEA)</v>
      </c>
      <c r="AL281" s="390" t="str">
        <f>$B:$B</f>
        <v>GEA</v>
      </c>
      <c r="AM281" s="391" t="str">
        <f>"20"&amp;RIGHT($10:$10,2)&amp;"-T"&amp;MID($10:$10,2,1)</f>
        <v>2018-T1</v>
      </c>
      <c r="AN281" s="390" t="str">
        <f>$A:$A</f>
        <v>Retour à meilleure fortune de l'appel en garantie Switch 2 (GEA)</v>
      </c>
      <c r="AO281" s="390" t="str">
        <f>$B:$B</f>
        <v>GEA</v>
      </c>
      <c r="AP281" s="391" t="str">
        <f>"20"&amp;RIGHT($10:$10,2)&amp;"-T"&amp;MID($10:$10,2,1)</f>
        <v>2018-T2</v>
      </c>
      <c r="AQ281" s="390" t="str">
        <f>$A:$A</f>
        <v>Retour à meilleure fortune de l'appel en garantie Switch 2 (GEA)</v>
      </c>
      <c r="AR281" s="390" t="str">
        <f>$B:$B</f>
        <v>GEA</v>
      </c>
      <c r="AS281" s="391" t="str">
        <f>"20"&amp;RIGHT($10:$10,2)&amp;"-T"&amp;MID($10:$10,2,1)</f>
        <v>2018-T3</v>
      </c>
      <c r="AT281" s="390" t="str">
        <f>$A:$A</f>
        <v>Retour à meilleure fortune de l'appel en garantie Switch 2 (GEA)</v>
      </c>
      <c r="AU281" s="390" t="str">
        <f>$B:$B</f>
        <v>GEA</v>
      </c>
      <c r="AV281" s="391" t="str">
        <f>"20"&amp;RIGHT($10:$10,2)&amp;"-T"&amp;MID($10:$10,2,1)</f>
        <v>2018-T4</v>
      </c>
      <c r="AW281" s="387"/>
      <c r="AX281" s="390" t="str">
        <f>$A:$A</f>
        <v>Retour à meilleure fortune de l'appel en garantie Switch 2 (GEA)</v>
      </c>
      <c r="AY281" s="390" t="str">
        <f>$B:$B</f>
        <v>GEA</v>
      </c>
      <c r="AZ281" s="391" t="str">
        <f>"20"&amp;RIGHT($10:$10,2)&amp;"-T"&amp;MID($10:$10,2,1)</f>
        <v>2019-T1</v>
      </c>
      <c r="BA281" s="390" t="str">
        <f>$A:$A</f>
        <v>Retour à meilleure fortune de l'appel en garantie Switch 2 (GEA)</v>
      </c>
      <c r="BB281" s="390" t="str">
        <f>$B:$B</f>
        <v>GEA</v>
      </c>
      <c r="BC281" s="391" t="str">
        <f>"20"&amp;RIGHT($10:$10,2)&amp;"-T"&amp;MID($10:$10,2,1)</f>
        <v>2019-T2</v>
      </c>
      <c r="BD281" s="390" t="str">
        <f>$A:$A</f>
        <v>Retour à meilleure fortune de l'appel en garantie Switch 2 (GEA)</v>
      </c>
      <c r="BE281" s="390" t="str">
        <f>$B:$B</f>
        <v>GEA</v>
      </c>
      <c r="BF281" s="391" t="str">
        <f>"20"&amp;RIGHT($10:$10,2)&amp;"-T"&amp;MID($10:$10,2,1)</f>
        <v>2019-T3</v>
      </c>
      <c r="BG281" s="390" t="str">
        <f>$A:$A</f>
        <v>Retour à meilleure fortune de l'appel en garantie Switch 2 (GEA)</v>
      </c>
      <c r="BH281" s="390" t="str">
        <f>$B:$B</f>
        <v>GEA</v>
      </c>
      <c r="BI281" s="391" t="str">
        <f>"20"&amp;RIGHT($10:$10,2)&amp;"-T"&amp;MID($10:$10,2,1)</f>
        <v>2019-T4</v>
      </c>
      <c r="BJ281" s="387"/>
      <c r="BK281" s="390" t="str">
        <f>$A:$A</f>
        <v>Retour à meilleure fortune de l'appel en garantie Switch 2 (GEA)</v>
      </c>
      <c r="BL281" s="390" t="str">
        <f>$B:$B</f>
        <v>GEA</v>
      </c>
      <c r="BM281" s="391" t="str">
        <f>"20"&amp;RIGHT($10:$10,2)&amp;"-T"&amp;MID($10:$10,2,1)</f>
        <v>2020-T1</v>
      </c>
      <c r="BN281" s="390" t="str">
        <f>$A:$A</f>
        <v>Retour à meilleure fortune de l'appel en garantie Switch 2 (GEA)</v>
      </c>
      <c r="BO281" s="390" t="str">
        <f>$B:$B</f>
        <v>GEA</v>
      </c>
      <c r="BP281" s="391" t="str">
        <f>"20"&amp;RIGHT($10:$10,2)&amp;"-T"&amp;MID($10:$10,2,1)</f>
        <v>2020-T2</v>
      </c>
      <c r="BQ281" s="390" t="str">
        <f>$A:$A</f>
        <v>Retour à meilleure fortune de l'appel en garantie Switch 2 (GEA)</v>
      </c>
      <c r="BR281" s="390" t="str">
        <f>$B:$B</f>
        <v>GEA</v>
      </c>
      <c r="BS281" s="391" t="str">
        <f>"20"&amp;RIGHT($10:$10,2)&amp;"-T"&amp;MID($10:$10,2,1)</f>
        <v>2020-T3</v>
      </c>
      <c r="BT281" s="390" t="str">
        <f>$A:$A</f>
        <v>Retour à meilleure fortune de l'appel en garantie Switch 2 (GEA)</v>
      </c>
      <c r="BU281" s="390" t="str">
        <f>$B:$B</f>
        <v>GEA</v>
      </c>
      <c r="BV281" s="391" t="str">
        <f>"20"&amp;RIGHT($10:$10,2)&amp;"-T"&amp;MID($10:$10,2,1)</f>
        <v>2020-T4</v>
      </c>
      <c r="BW281" s="387">
        <f t="shared" si="32"/>
        <v>0</v>
      </c>
    </row>
    <row r="282" spans="1:75" ht="13" collapsed="1">
      <c r="A282" s="403" t="s">
        <v>541</v>
      </c>
      <c r="B282" s="403"/>
      <c r="C282" s="383"/>
      <c r="D282" s="408" t="s">
        <v>609</v>
      </c>
      <c r="E282" s="385" t="s">
        <v>508</v>
      </c>
      <c r="F282" s="386"/>
      <c r="G282" s="386"/>
      <c r="H282" s="386"/>
      <c r="I282" s="386"/>
      <c r="J282" s="387">
        <f>SUM(F282:I282)</f>
        <v>0</v>
      </c>
      <c r="K282" s="405"/>
      <c r="L282" s="405"/>
      <c r="M282" s="405">
        <v>0</v>
      </c>
      <c r="N282" s="393"/>
      <c r="O282" s="393"/>
      <c r="P282" s="393">
        <v>0</v>
      </c>
      <c r="Q282" s="393"/>
      <c r="R282" s="393"/>
      <c r="S282" s="393">
        <v>0</v>
      </c>
      <c r="T282" s="393"/>
      <c r="U282" s="393"/>
      <c r="V282" s="393">
        <v>0</v>
      </c>
      <c r="W282" s="387">
        <f>SUM(K282:V282)</f>
        <v>0</v>
      </c>
      <c r="X282" s="393"/>
      <c r="Y282" s="393"/>
      <c r="Z282" s="393">
        <v>0</v>
      </c>
      <c r="AA282" s="393"/>
      <c r="AB282" s="393"/>
      <c r="AC282" s="393">
        <v>0</v>
      </c>
      <c r="AD282" s="393"/>
      <c r="AE282" s="393"/>
      <c r="AF282" s="393">
        <v>0</v>
      </c>
      <c r="AG282" s="393"/>
      <c r="AH282" s="393"/>
      <c r="AI282" s="393">
        <v>0</v>
      </c>
      <c r="AJ282" s="387">
        <f>SUM(X282:AI282)</f>
        <v>0</v>
      </c>
      <c r="AK282" s="393"/>
      <c r="AL282" s="393"/>
      <c r="AM282" s="393">
        <v>0</v>
      </c>
      <c r="AN282" s="393"/>
      <c r="AO282" s="393"/>
      <c r="AP282" s="393">
        <v>0</v>
      </c>
      <c r="AQ282" s="393"/>
      <c r="AR282" s="393"/>
      <c r="AS282" s="393">
        <v>0</v>
      </c>
      <c r="AT282" s="393"/>
      <c r="AU282" s="393"/>
      <c r="AV282" s="393">
        <v>0</v>
      </c>
      <c r="AW282" s="387">
        <f>SUM(AK282:AV282)</f>
        <v>0</v>
      </c>
      <c r="AX282" s="393"/>
      <c r="AY282" s="393"/>
      <c r="AZ282" s="393">
        <v>0</v>
      </c>
      <c r="BA282" s="393"/>
      <c r="BB282" s="393"/>
      <c r="BC282" s="393">
        <v>0</v>
      </c>
      <c r="BD282" s="393"/>
      <c r="BE282" s="393"/>
      <c r="BF282" s="393">
        <v>0</v>
      </c>
      <c r="BG282" s="393"/>
      <c r="BH282" s="393"/>
      <c r="BI282" s="393">
        <v>0</v>
      </c>
      <c r="BJ282" s="387">
        <f>SUM(AX282:BI282)</f>
        <v>0</v>
      </c>
      <c r="BK282" s="393"/>
      <c r="BL282" s="393"/>
      <c r="BM282" s="393">
        <v>0</v>
      </c>
      <c r="BN282" s="393"/>
      <c r="BO282" s="393"/>
      <c r="BP282" s="393">
        <v>0</v>
      </c>
      <c r="BQ282" s="393"/>
      <c r="BR282" s="393"/>
      <c r="BS282" s="393">
        <v>0</v>
      </c>
      <c r="BT282" s="393"/>
      <c r="BU282" s="393"/>
      <c r="BV282" s="393">
        <v>12.032074856892001</v>
      </c>
      <c r="BW282" s="387">
        <f t="shared" si="32"/>
        <v>12.032074856892001</v>
      </c>
    </row>
    <row r="283" spans="1:75" ht="13" hidden="1" outlineLevel="1">
      <c r="A283" s="402" t="s">
        <v>465</v>
      </c>
      <c r="B283" s="382" t="s">
        <v>466</v>
      </c>
      <c r="C283" s="383"/>
      <c r="D283" s="384"/>
      <c r="E283" s="385"/>
      <c r="F283" s="386"/>
      <c r="G283" s="386"/>
      <c r="H283" s="386"/>
      <c r="I283" s="386"/>
      <c r="J283" s="387"/>
      <c r="K283" s="388" t="str">
        <f>$A:$A</f>
        <v>Nature de l'ajustement</v>
      </c>
      <c r="L283" s="388" t="str">
        <f>$B:$B</f>
        <v>Pôle</v>
      </c>
      <c r="M283" s="388" t="s">
        <v>515</v>
      </c>
      <c r="N283" s="388" t="str">
        <f>$A:$A</f>
        <v>Nature de l'ajustement</v>
      </c>
      <c r="O283" s="388" t="str">
        <f>$B:$B</f>
        <v>Pôle</v>
      </c>
      <c r="P283" s="388" t="s">
        <v>515</v>
      </c>
      <c r="Q283" s="388" t="str">
        <f>$A:$A</f>
        <v>Nature de l'ajustement</v>
      </c>
      <c r="R283" s="388" t="str">
        <f>$B:$B</f>
        <v>Pôle</v>
      </c>
      <c r="S283" s="388" t="s">
        <v>515</v>
      </c>
      <c r="T283" s="388" t="str">
        <f>$A:$A</f>
        <v>Nature de l'ajustement</v>
      </c>
      <c r="U283" s="388" t="str">
        <f>$B:$B</f>
        <v>Pôle</v>
      </c>
      <c r="V283" s="388" t="s">
        <v>515</v>
      </c>
      <c r="W283" s="387"/>
      <c r="X283" s="388" t="str">
        <f>$A:$A</f>
        <v>Nature de l'ajustement</v>
      </c>
      <c r="Y283" s="388" t="str">
        <f>$B:$B</f>
        <v>Pôle</v>
      </c>
      <c r="Z283" s="388" t="s">
        <v>515</v>
      </c>
      <c r="AA283" s="388" t="str">
        <f>$A:$A</f>
        <v>Nature de l'ajustement</v>
      </c>
      <c r="AB283" s="388" t="str">
        <f>$B:$B</f>
        <v>Pôle</v>
      </c>
      <c r="AC283" s="388" t="s">
        <v>515</v>
      </c>
      <c r="AD283" s="388" t="str">
        <f>$A:$A</f>
        <v>Nature de l'ajustement</v>
      </c>
      <c r="AE283" s="388" t="str">
        <f>$B:$B</f>
        <v>Pôle</v>
      </c>
      <c r="AF283" s="388" t="s">
        <v>515</v>
      </c>
      <c r="AG283" s="388" t="str">
        <f>$A:$A</f>
        <v>Nature de l'ajustement</v>
      </c>
      <c r="AH283" s="388" t="str">
        <f>$B:$B</f>
        <v>Pôle</v>
      </c>
      <c r="AI283" s="388" t="s">
        <v>515</v>
      </c>
      <c r="AJ283" s="387"/>
      <c r="AK283" s="388" t="str">
        <f>$A:$A</f>
        <v>Nature de l'ajustement</v>
      </c>
      <c r="AL283" s="388" t="str">
        <f>$B:$B</f>
        <v>Pôle</v>
      </c>
      <c r="AM283" s="388" t="s">
        <v>515</v>
      </c>
      <c r="AN283" s="388" t="str">
        <f>$A:$A</f>
        <v>Nature de l'ajustement</v>
      </c>
      <c r="AO283" s="388" t="str">
        <f>$B:$B</f>
        <v>Pôle</v>
      </c>
      <c r="AP283" s="388" t="s">
        <v>515</v>
      </c>
      <c r="AQ283" s="388" t="str">
        <f>$A:$A</f>
        <v>Nature de l'ajustement</v>
      </c>
      <c r="AR283" s="388" t="str">
        <f>$B:$B</f>
        <v>Pôle</v>
      </c>
      <c r="AS283" s="388" t="s">
        <v>515</v>
      </c>
      <c r="AT283" s="388" t="str">
        <f>$A:$A</f>
        <v>Nature de l'ajustement</v>
      </c>
      <c r="AU283" s="388" t="str">
        <f>$B:$B</f>
        <v>Pôle</v>
      </c>
      <c r="AV283" s="388" t="s">
        <v>515</v>
      </c>
      <c r="AW283" s="387"/>
      <c r="AX283" s="388" t="str">
        <f>$A:$A</f>
        <v>Nature de l'ajustement</v>
      </c>
      <c r="AY283" s="388" t="str">
        <f>$B:$B</f>
        <v>Pôle</v>
      </c>
      <c r="AZ283" s="388" t="s">
        <v>515</v>
      </c>
      <c r="BA283" s="388" t="str">
        <f>$A:$A</f>
        <v>Nature de l'ajustement</v>
      </c>
      <c r="BB283" s="388" t="str">
        <f>$B:$B</f>
        <v>Pôle</v>
      </c>
      <c r="BC283" s="388" t="s">
        <v>515</v>
      </c>
      <c r="BD283" s="388" t="str">
        <f>$A:$A</f>
        <v>Nature de l'ajustement</v>
      </c>
      <c r="BE283" s="388" t="str">
        <f>$B:$B</f>
        <v>Pôle</v>
      </c>
      <c r="BF283" s="388" t="s">
        <v>515</v>
      </c>
      <c r="BG283" s="388" t="str">
        <f>$A:$A</f>
        <v>Nature de l'ajustement</v>
      </c>
      <c r="BH283" s="388" t="str">
        <f>$B:$B</f>
        <v>Pôle</v>
      </c>
      <c r="BI283" s="388" t="s">
        <v>515</v>
      </c>
      <c r="BJ283" s="387"/>
      <c r="BK283" s="388" t="str">
        <f>$A:$A</f>
        <v>Nature de l'ajustement</v>
      </c>
      <c r="BL283" s="388" t="str">
        <f>$B:$B</f>
        <v>Pôle</v>
      </c>
      <c r="BM283" s="388" t="s">
        <v>515</v>
      </c>
      <c r="BN283" s="388" t="str">
        <f>$A:$A</f>
        <v>Nature de l'ajustement</v>
      </c>
      <c r="BO283" s="388" t="str">
        <f>$B:$B</f>
        <v>Pôle</v>
      </c>
      <c r="BP283" s="388" t="s">
        <v>515</v>
      </c>
      <c r="BQ283" s="388" t="str">
        <f>$A:$A</f>
        <v>Nature de l'ajustement</v>
      </c>
      <c r="BR283" s="388" t="str">
        <f>$B:$B</f>
        <v>Pôle</v>
      </c>
      <c r="BS283" s="388" t="s">
        <v>515</v>
      </c>
      <c r="BT283" s="388" t="str">
        <f>$A:$A</f>
        <v>Nature de l'ajustement</v>
      </c>
      <c r="BU283" s="388" t="str">
        <f>$B:$B</f>
        <v>Pôle</v>
      </c>
      <c r="BV283" s="388" t="s">
        <v>515</v>
      </c>
      <c r="BW283" s="387">
        <f t="shared" si="32"/>
        <v>0</v>
      </c>
    </row>
    <row r="284" spans="1:75" ht="46" hidden="1" outlineLevel="1">
      <c r="A284" s="414" t="s">
        <v>559</v>
      </c>
      <c r="B284" s="394" t="s">
        <v>511</v>
      </c>
      <c r="C284" s="383"/>
      <c r="D284" s="384"/>
      <c r="E284" s="385"/>
      <c r="F284" s="386"/>
      <c r="G284" s="386"/>
      <c r="H284" s="386"/>
      <c r="I284" s="386"/>
      <c r="J284" s="387"/>
      <c r="K284" s="390" t="str">
        <f>$A:$A</f>
        <v>Coûts d'acquisition Santander/Kas Bank (GC)</v>
      </c>
      <c r="L284" s="390" t="str">
        <f>$B:$B</f>
        <v>GC</v>
      </c>
      <c r="M284" s="391" t="str">
        <f>"20"&amp;RIGHT($10:$10,2)&amp;"-T"&amp;MID($10:$10,2,1)</f>
        <v>2016-T1</v>
      </c>
      <c r="N284" s="390" t="str">
        <f>$A:$A</f>
        <v>Coûts d'acquisition Santander/Kas Bank (GC)</v>
      </c>
      <c r="O284" s="390" t="str">
        <f>$B:$B</f>
        <v>GC</v>
      </c>
      <c r="P284" s="391" t="str">
        <f>"20"&amp;RIGHT($10:$10,2)&amp;"-T"&amp;MID($10:$10,2,1)</f>
        <v>2016-T2</v>
      </c>
      <c r="Q284" s="390" t="str">
        <f>$A:$A</f>
        <v>Coûts d'acquisition Santander/Kas Bank (GC)</v>
      </c>
      <c r="R284" s="390" t="str">
        <f>$B:$B</f>
        <v>GC</v>
      </c>
      <c r="S284" s="391" t="str">
        <f>"20"&amp;RIGHT($10:$10,2)&amp;"-T"&amp;MID($10:$10,2,1)</f>
        <v>2016-T3</v>
      </c>
      <c r="T284" s="390" t="str">
        <f>$A:$A</f>
        <v>Coûts d'acquisition Santander/Kas Bank (GC)</v>
      </c>
      <c r="U284" s="390" t="str">
        <f>$B:$B</f>
        <v>GC</v>
      </c>
      <c r="V284" s="391" t="str">
        <f>"20"&amp;RIGHT($10:$10,2)&amp;"-T"&amp;MID($10:$10,2,1)</f>
        <v>2016-T4</v>
      </c>
      <c r="W284" s="387"/>
      <c r="X284" s="390" t="str">
        <f>$A:$A</f>
        <v>Coûts d'acquisition Santander/Kas Bank (GC)</v>
      </c>
      <c r="Y284" s="390" t="str">
        <f>$B:$B</f>
        <v>GC</v>
      </c>
      <c r="Z284" s="391" t="str">
        <f>"20"&amp;RIGHT($10:$10,2)&amp;"-T"&amp;MID($10:$10,2,1)</f>
        <v>2017-T1</v>
      </c>
      <c r="AA284" s="390" t="str">
        <f>$A:$A</f>
        <v>Coûts d'acquisition Santander/Kas Bank (GC)</v>
      </c>
      <c r="AB284" s="390" t="str">
        <f>$B:$B</f>
        <v>GC</v>
      </c>
      <c r="AC284" s="391" t="str">
        <f>"20"&amp;RIGHT($10:$10,2)&amp;"-T"&amp;MID($10:$10,2,1)</f>
        <v>2017-T2</v>
      </c>
      <c r="AD284" s="390" t="str">
        <f>$A:$A</f>
        <v>Coûts d'acquisition Santander/Kas Bank (GC)</v>
      </c>
      <c r="AE284" s="390" t="str">
        <f>$B:$B</f>
        <v>GC</v>
      </c>
      <c r="AF284" s="391" t="str">
        <f>"20"&amp;RIGHT($10:$10,2)&amp;"-T"&amp;MID($10:$10,2,1)</f>
        <v>2017-T3</v>
      </c>
      <c r="AG284" s="390" t="str">
        <f>$A:$A</f>
        <v>Coûts d'acquisition Santander/Kas Bank (GC)</v>
      </c>
      <c r="AH284" s="390" t="str">
        <f>$B:$B</f>
        <v>GC</v>
      </c>
      <c r="AI284" s="391" t="str">
        <f>"20"&amp;RIGHT($10:$10,2)&amp;"-T"&amp;MID($10:$10,2,1)</f>
        <v>2017-T4</v>
      </c>
      <c r="AJ284" s="387"/>
      <c r="AK284" s="390" t="str">
        <f>$A:$A</f>
        <v>Coûts d'acquisition Santander/Kas Bank (GC)</v>
      </c>
      <c r="AL284" s="390" t="str">
        <f>$B:$B</f>
        <v>GC</v>
      </c>
      <c r="AM284" s="391" t="str">
        <f>"20"&amp;RIGHT($10:$10,2)&amp;"-T"&amp;MID($10:$10,2,1)</f>
        <v>2018-T1</v>
      </c>
      <c r="AN284" s="390" t="str">
        <f>$A:$A</f>
        <v>Coûts d'acquisition Santander/Kas Bank (GC)</v>
      </c>
      <c r="AO284" s="390" t="str">
        <f>$B:$B</f>
        <v>GC</v>
      </c>
      <c r="AP284" s="391" t="str">
        <f>"20"&amp;RIGHT($10:$10,2)&amp;"-T"&amp;MID($10:$10,2,1)</f>
        <v>2018-T2</v>
      </c>
      <c r="AQ284" s="390" t="str">
        <f>$A:$A</f>
        <v>Coûts d'acquisition Santander/Kas Bank (GC)</v>
      </c>
      <c r="AR284" s="390" t="str">
        <f>$B:$B</f>
        <v>GC</v>
      </c>
      <c r="AS284" s="391" t="str">
        <f>"20"&amp;RIGHT($10:$10,2)&amp;"-T"&amp;MID($10:$10,2,1)</f>
        <v>2018-T3</v>
      </c>
      <c r="AT284" s="390" t="str">
        <f>$A:$A</f>
        <v>Coûts d'acquisition Santander/Kas Bank (GC)</v>
      </c>
      <c r="AU284" s="390" t="str">
        <f>$B:$B</f>
        <v>GC</v>
      </c>
      <c r="AV284" s="391" t="str">
        <f>"20"&amp;RIGHT($10:$10,2)&amp;"-T"&amp;MID($10:$10,2,1)</f>
        <v>2018-T4</v>
      </c>
      <c r="AW284" s="387"/>
      <c r="AX284" s="390" t="str">
        <f>$A:$A</f>
        <v>Coûts d'acquisition Santander/Kas Bank (GC)</v>
      </c>
      <c r="AY284" s="390" t="str">
        <f>$B:$B</f>
        <v>GC</v>
      </c>
      <c r="AZ284" s="391" t="str">
        <f>"20"&amp;RIGHT($10:$10,2)&amp;"-T"&amp;MID($10:$10,2,1)</f>
        <v>2019-T1</v>
      </c>
      <c r="BA284" s="390" t="str">
        <f>$A:$A</f>
        <v>Coûts d'acquisition Santander/Kas Bank (GC)</v>
      </c>
      <c r="BB284" s="390" t="str">
        <f>$B:$B</f>
        <v>GC</v>
      </c>
      <c r="BC284" s="391" t="str">
        <f>"20"&amp;RIGHT($10:$10,2)&amp;"-T"&amp;MID($10:$10,2,1)</f>
        <v>2019-T2</v>
      </c>
      <c r="BD284" s="390" t="str">
        <f>$A:$A</f>
        <v>Coûts d'acquisition Santander/Kas Bank (GC)</v>
      </c>
      <c r="BE284" s="390" t="str">
        <f>$B:$B</f>
        <v>GC</v>
      </c>
      <c r="BF284" s="391" t="str">
        <f>"20"&amp;RIGHT($10:$10,2)&amp;"-T"&amp;MID($10:$10,2,1)</f>
        <v>2019-T3</v>
      </c>
      <c r="BG284" s="390" t="str">
        <f>$A:$A</f>
        <v>Coûts d'acquisition Santander/Kas Bank (GC)</v>
      </c>
      <c r="BH284" s="390" t="str">
        <f>$B:$B</f>
        <v>GC</v>
      </c>
      <c r="BI284" s="391" t="str">
        <f>"20"&amp;RIGHT($10:$10,2)&amp;"-T"&amp;MID($10:$10,2,1)</f>
        <v>2019-T4</v>
      </c>
      <c r="BJ284" s="387"/>
      <c r="BK284" s="390" t="str">
        <f>$A:$A</f>
        <v>Coûts d'acquisition Santander/Kas Bank (GC)</v>
      </c>
      <c r="BL284" s="390" t="str">
        <f>$B:$B</f>
        <v>GC</v>
      </c>
      <c r="BM284" s="391" t="str">
        <f>"20"&amp;RIGHT($10:$10,2)&amp;"-T"&amp;MID($10:$10,2,1)</f>
        <v>2020-T1</v>
      </c>
      <c r="BN284" s="390" t="str">
        <f>$A:$A</f>
        <v>Coûts d'acquisition Santander/Kas Bank (GC)</v>
      </c>
      <c r="BO284" s="390" t="str">
        <f>$B:$B</f>
        <v>GC</v>
      </c>
      <c r="BP284" s="391" t="str">
        <f>"20"&amp;RIGHT($10:$10,2)&amp;"-T"&amp;MID($10:$10,2,1)</f>
        <v>2020-T2</v>
      </c>
      <c r="BQ284" s="390" t="str">
        <f>$A:$A</f>
        <v>Coûts d'acquisition Santander/Kas Bank (GC)</v>
      </c>
      <c r="BR284" s="390" t="str">
        <f>$B:$B</f>
        <v>GC</v>
      </c>
      <c r="BS284" s="391" t="str">
        <f>"20"&amp;RIGHT($10:$10,2)&amp;"-T"&amp;MID($10:$10,2,1)</f>
        <v>2020-T3</v>
      </c>
      <c r="BT284" s="390" t="str">
        <f>$A:$A</f>
        <v>Coûts d'acquisition Santander/Kas Bank (GC)</v>
      </c>
      <c r="BU284" s="390" t="str">
        <f>$B:$B</f>
        <v>GC</v>
      </c>
      <c r="BV284" s="391" t="str">
        <f>"20"&amp;RIGHT($10:$10,2)&amp;"-T"&amp;MID($10:$10,2,1)</f>
        <v>2020-T4</v>
      </c>
      <c r="BW284" s="387">
        <f t="shared" si="32"/>
        <v>0</v>
      </c>
    </row>
    <row r="285" spans="1:75" ht="13" collapsed="1">
      <c r="A285" s="403" t="s">
        <v>541</v>
      </c>
      <c r="B285" s="403"/>
      <c r="C285" s="383"/>
      <c r="D285" s="414" t="s">
        <v>560</v>
      </c>
      <c r="E285" s="385" t="s">
        <v>505</v>
      </c>
      <c r="F285" s="386"/>
      <c r="G285" s="386"/>
      <c r="H285" s="386"/>
      <c r="I285" s="386"/>
      <c r="J285" s="387">
        <f>SUM(F285:I285)</f>
        <v>0</v>
      </c>
      <c r="K285" s="405"/>
      <c r="L285" s="405"/>
      <c r="M285" s="405">
        <v>0</v>
      </c>
      <c r="N285" s="393"/>
      <c r="O285" s="393"/>
      <c r="P285" s="393">
        <v>0</v>
      </c>
      <c r="Q285" s="393"/>
      <c r="R285" s="393"/>
      <c r="S285" s="393">
        <v>0</v>
      </c>
      <c r="T285" s="393"/>
      <c r="U285" s="393"/>
      <c r="V285" s="393">
        <v>0</v>
      </c>
      <c r="W285" s="387">
        <f>SUM(K285:V285)</f>
        <v>0</v>
      </c>
      <c r="X285" s="393"/>
      <c r="Y285" s="393"/>
      <c r="Z285" s="393">
        <v>0</v>
      </c>
      <c r="AA285" s="393"/>
      <c r="AB285" s="393"/>
      <c r="AC285" s="393">
        <v>0</v>
      </c>
      <c r="AD285" s="393"/>
      <c r="AE285" s="393"/>
      <c r="AF285" s="393">
        <v>0</v>
      </c>
      <c r="AG285" s="393"/>
      <c r="AH285" s="393"/>
      <c r="AI285" s="393">
        <v>0</v>
      </c>
      <c r="AJ285" s="387">
        <f>SUM(X285:AI285)</f>
        <v>0</v>
      </c>
      <c r="AK285" s="393"/>
      <c r="AL285" s="393"/>
      <c r="AM285" s="393">
        <v>0</v>
      </c>
      <c r="AN285" s="393"/>
      <c r="AO285" s="393"/>
      <c r="AP285" s="393">
        <v>0</v>
      </c>
      <c r="AQ285" s="393"/>
      <c r="AR285" s="393"/>
      <c r="AS285" s="393">
        <v>0</v>
      </c>
      <c r="AT285" s="393"/>
      <c r="AU285" s="393"/>
      <c r="AV285" s="393">
        <v>0</v>
      </c>
      <c r="AW285" s="387">
        <f>SUM(AK285:AV285)</f>
        <v>0</v>
      </c>
      <c r="AX285" s="393"/>
      <c r="AY285" s="393"/>
      <c r="AZ285" s="393">
        <v>0</v>
      </c>
      <c r="BA285" s="393"/>
      <c r="BB285" s="393"/>
      <c r="BC285" s="393">
        <v>0</v>
      </c>
      <c r="BD285" s="393"/>
      <c r="BE285" s="393"/>
      <c r="BF285" s="393">
        <v>0</v>
      </c>
      <c r="BG285" s="393"/>
      <c r="BH285" s="393"/>
      <c r="BI285" s="393">
        <v>1.706</v>
      </c>
      <c r="BJ285" s="387">
        <f>SUM(AX285:BI285)</f>
        <v>1.706</v>
      </c>
      <c r="BK285" s="393"/>
      <c r="BL285" s="393"/>
      <c r="BM285" s="393">
        <v>0</v>
      </c>
      <c r="BN285" s="393"/>
      <c r="BO285" s="393"/>
      <c r="BP285" s="393">
        <v>0</v>
      </c>
      <c r="BQ285" s="393"/>
      <c r="BR285" s="393"/>
      <c r="BS285" s="393">
        <v>0</v>
      </c>
      <c r="BT285" s="393"/>
      <c r="BU285" s="393"/>
      <c r="BV285" s="393">
        <v>0</v>
      </c>
      <c r="BW285" s="387">
        <f t="shared" si="32"/>
        <v>0</v>
      </c>
    </row>
    <row r="286" spans="1:75" ht="13" hidden="1" outlineLevel="1">
      <c r="A286" s="402" t="s">
        <v>465</v>
      </c>
      <c r="B286" s="382" t="s">
        <v>466</v>
      </c>
      <c r="C286" s="383"/>
      <c r="D286" s="384"/>
      <c r="E286" s="385"/>
      <c r="F286" s="386"/>
      <c r="G286" s="386"/>
      <c r="H286" s="386"/>
      <c r="I286" s="386"/>
      <c r="J286" s="387"/>
      <c r="K286" s="388" t="str">
        <f>$A:$A</f>
        <v>Nature de l'ajustement</v>
      </c>
      <c r="L286" s="388" t="str">
        <f>$B:$B</f>
        <v>Pôle</v>
      </c>
      <c r="M286" s="388" t="s">
        <v>515</v>
      </c>
      <c r="N286" s="388" t="str">
        <f>$A:$A</f>
        <v>Nature de l'ajustement</v>
      </c>
      <c r="O286" s="388" t="str">
        <f>$B:$B</f>
        <v>Pôle</v>
      </c>
      <c r="P286" s="388" t="s">
        <v>515</v>
      </c>
      <c r="Q286" s="388" t="str">
        <f>$A:$A</f>
        <v>Nature de l'ajustement</v>
      </c>
      <c r="R286" s="388" t="str">
        <f>$B:$B</f>
        <v>Pôle</v>
      </c>
      <c r="S286" s="388" t="s">
        <v>515</v>
      </c>
      <c r="T286" s="388" t="str">
        <f>$A:$A</f>
        <v>Nature de l'ajustement</v>
      </c>
      <c r="U286" s="388" t="str">
        <f>$B:$B</f>
        <v>Pôle</v>
      </c>
      <c r="V286" s="388" t="s">
        <v>515</v>
      </c>
      <c r="W286" s="387"/>
      <c r="X286" s="388" t="str">
        <f>$A:$A</f>
        <v>Nature de l'ajustement</v>
      </c>
      <c r="Y286" s="388" t="str">
        <f>$B:$B</f>
        <v>Pôle</v>
      </c>
      <c r="Z286" s="388" t="s">
        <v>515</v>
      </c>
      <c r="AA286" s="388" t="str">
        <f>$A:$A</f>
        <v>Nature de l'ajustement</v>
      </c>
      <c r="AB286" s="388" t="str">
        <f>$B:$B</f>
        <v>Pôle</v>
      </c>
      <c r="AC286" s="388" t="s">
        <v>515</v>
      </c>
      <c r="AD286" s="388" t="str">
        <f>$A:$A</f>
        <v>Nature de l'ajustement</v>
      </c>
      <c r="AE286" s="388" t="str">
        <f>$B:$B</f>
        <v>Pôle</v>
      </c>
      <c r="AF286" s="388" t="s">
        <v>515</v>
      </c>
      <c r="AG286" s="388" t="str">
        <f>$A:$A</f>
        <v>Nature de l'ajustement</v>
      </c>
      <c r="AH286" s="388" t="str">
        <f>$B:$B</f>
        <v>Pôle</v>
      </c>
      <c r="AI286" s="388" t="s">
        <v>515</v>
      </c>
      <c r="AJ286" s="387"/>
      <c r="AK286" s="388" t="str">
        <f>$A:$A</f>
        <v>Nature de l'ajustement</v>
      </c>
      <c r="AL286" s="388" t="str">
        <f>$B:$B</f>
        <v>Pôle</v>
      </c>
      <c r="AM286" s="388" t="s">
        <v>515</v>
      </c>
      <c r="AN286" s="388" t="str">
        <f>$A:$A</f>
        <v>Nature de l'ajustement</v>
      </c>
      <c r="AO286" s="388" t="str">
        <f>$B:$B</f>
        <v>Pôle</v>
      </c>
      <c r="AP286" s="388" t="s">
        <v>515</v>
      </c>
      <c r="AQ286" s="388" t="str">
        <f>$A:$A</f>
        <v>Nature de l'ajustement</v>
      </c>
      <c r="AR286" s="388" t="str">
        <f>$B:$B</f>
        <v>Pôle</v>
      </c>
      <c r="AS286" s="388" t="s">
        <v>515</v>
      </c>
      <c r="AT286" s="388" t="str">
        <f>$A:$A</f>
        <v>Nature de l'ajustement</v>
      </c>
      <c r="AU286" s="388" t="str">
        <f>$B:$B</f>
        <v>Pôle</v>
      </c>
      <c r="AV286" s="388" t="s">
        <v>515</v>
      </c>
      <c r="AW286" s="387"/>
      <c r="AX286" s="388" t="str">
        <f>$A:$A</f>
        <v>Nature de l'ajustement</v>
      </c>
      <c r="AY286" s="388" t="str">
        <f>$B:$B</f>
        <v>Pôle</v>
      </c>
      <c r="AZ286" s="388" t="s">
        <v>515</v>
      </c>
      <c r="BA286" s="388" t="str">
        <f>$A:$A</f>
        <v>Nature de l'ajustement</v>
      </c>
      <c r="BB286" s="388" t="str">
        <f>$B:$B</f>
        <v>Pôle</v>
      </c>
      <c r="BC286" s="388" t="s">
        <v>515</v>
      </c>
      <c r="BD286" s="388" t="str">
        <f>$A:$A</f>
        <v>Nature de l'ajustement</v>
      </c>
      <c r="BE286" s="388" t="str">
        <f>$B:$B</f>
        <v>Pôle</v>
      </c>
      <c r="BF286" s="388" t="s">
        <v>515</v>
      </c>
      <c r="BG286" s="388" t="str">
        <f>$A:$A</f>
        <v>Nature de l'ajustement</v>
      </c>
      <c r="BH286" s="388" t="str">
        <f>$B:$B</f>
        <v>Pôle</v>
      </c>
      <c r="BI286" s="388" t="s">
        <v>515</v>
      </c>
      <c r="BJ286" s="387"/>
      <c r="BK286" s="388" t="str">
        <f>$A:$A</f>
        <v>Nature de l'ajustement</v>
      </c>
      <c r="BL286" s="388" t="str">
        <f>$B:$B</f>
        <v>Pôle</v>
      </c>
      <c r="BM286" s="388" t="s">
        <v>515</v>
      </c>
      <c r="BN286" s="388" t="str">
        <f>$A:$A</f>
        <v>Nature de l'ajustement</v>
      </c>
      <c r="BO286" s="388" t="str">
        <f>$B:$B</f>
        <v>Pôle</v>
      </c>
      <c r="BP286" s="388" t="s">
        <v>515</v>
      </c>
      <c r="BQ286" s="388" t="str">
        <f>$A:$A</f>
        <v>Nature de l'ajustement</v>
      </c>
      <c r="BR286" s="388" t="str">
        <f>$B:$B</f>
        <v>Pôle</v>
      </c>
      <c r="BS286" s="388" t="s">
        <v>515</v>
      </c>
      <c r="BT286" s="388" t="str">
        <f>$A:$A</f>
        <v>Nature de l'ajustement</v>
      </c>
      <c r="BU286" s="388" t="str">
        <f>$B:$B</f>
        <v>Pôle</v>
      </c>
      <c r="BV286" s="388" t="s">
        <v>515</v>
      </c>
      <c r="BW286" s="387">
        <f t="shared" ref="BW286:BW289" si="34">SUM(BK286:BV286)</f>
        <v>0</v>
      </c>
    </row>
    <row r="287" spans="1:75" ht="13" hidden="1" outlineLevel="1">
      <c r="A287" s="408" t="s">
        <v>611</v>
      </c>
      <c r="B287" s="394" t="s">
        <v>514</v>
      </c>
      <c r="C287" s="383"/>
      <c r="D287" s="384"/>
      <c r="E287" s="385"/>
      <c r="F287" s="386"/>
      <c r="G287" s="386"/>
      <c r="H287" s="386"/>
      <c r="I287" s="386"/>
      <c r="J287" s="387"/>
      <c r="K287" s="390" t="str">
        <f>$A:$A</f>
        <v>Projet de cession en cours (WM)</v>
      </c>
      <c r="L287" s="390" t="str">
        <f>$B:$B</f>
        <v>GEA</v>
      </c>
      <c r="M287" s="391" t="str">
        <f>"20"&amp;RIGHT($10:$10,2)&amp;"-T"&amp;MID($10:$10,2,1)</f>
        <v>2016-T1</v>
      </c>
      <c r="N287" s="390" t="str">
        <f>$A:$A</f>
        <v>Projet de cession en cours (WM)</v>
      </c>
      <c r="O287" s="390" t="str">
        <f>$B:$B</f>
        <v>GEA</v>
      </c>
      <c r="P287" s="391" t="str">
        <f>"20"&amp;RIGHT($10:$10,2)&amp;"-T"&amp;MID($10:$10,2,1)</f>
        <v>2016-T2</v>
      </c>
      <c r="Q287" s="390" t="str">
        <f>$A:$A</f>
        <v>Projet de cession en cours (WM)</v>
      </c>
      <c r="R287" s="390" t="str">
        <f>$B:$B</f>
        <v>GEA</v>
      </c>
      <c r="S287" s="391" t="str">
        <f>"20"&amp;RIGHT($10:$10,2)&amp;"-T"&amp;MID($10:$10,2,1)</f>
        <v>2016-T3</v>
      </c>
      <c r="T287" s="390" t="str">
        <f>$A:$A</f>
        <v>Projet de cession en cours (WM)</v>
      </c>
      <c r="U287" s="390" t="str">
        <f>$B:$B</f>
        <v>GEA</v>
      </c>
      <c r="V287" s="391" t="str">
        <f>"20"&amp;RIGHT($10:$10,2)&amp;"-T"&amp;MID($10:$10,2,1)</f>
        <v>2016-T4</v>
      </c>
      <c r="W287" s="387"/>
      <c r="X287" s="390" t="str">
        <f>$A:$A</f>
        <v>Projet de cession en cours (WM)</v>
      </c>
      <c r="Y287" s="390" t="str">
        <f>$B:$B</f>
        <v>GEA</v>
      </c>
      <c r="Z287" s="391" t="str">
        <f>"20"&amp;RIGHT($10:$10,2)&amp;"-T"&amp;MID($10:$10,2,1)</f>
        <v>2017-T1</v>
      </c>
      <c r="AA287" s="390" t="str">
        <f>$A:$A</f>
        <v>Projet de cession en cours (WM)</v>
      </c>
      <c r="AB287" s="390" t="str">
        <f>$B:$B</f>
        <v>GEA</v>
      </c>
      <c r="AC287" s="391" t="str">
        <f>"20"&amp;RIGHT($10:$10,2)&amp;"-T"&amp;MID($10:$10,2,1)</f>
        <v>2017-T2</v>
      </c>
      <c r="AD287" s="390" t="str">
        <f>$A:$A</f>
        <v>Projet de cession en cours (WM)</v>
      </c>
      <c r="AE287" s="390" t="str">
        <f>$B:$B</f>
        <v>GEA</v>
      </c>
      <c r="AF287" s="391" t="str">
        <f>"20"&amp;RIGHT($10:$10,2)&amp;"-T"&amp;MID($10:$10,2,1)</f>
        <v>2017-T3</v>
      </c>
      <c r="AG287" s="390" t="str">
        <f>$A:$A</f>
        <v>Projet de cession en cours (WM)</v>
      </c>
      <c r="AH287" s="390" t="str">
        <f>$B:$B</f>
        <v>GEA</v>
      </c>
      <c r="AI287" s="391" t="str">
        <f>"20"&amp;RIGHT($10:$10,2)&amp;"-T"&amp;MID($10:$10,2,1)</f>
        <v>2017-T4</v>
      </c>
      <c r="AJ287" s="387"/>
      <c r="AK287" s="390" t="str">
        <f>$A:$A</f>
        <v>Projet de cession en cours (WM)</v>
      </c>
      <c r="AL287" s="390" t="str">
        <f>$B:$B</f>
        <v>GEA</v>
      </c>
      <c r="AM287" s="391" t="str">
        <f>"20"&amp;RIGHT($10:$10,2)&amp;"-T"&amp;MID($10:$10,2,1)</f>
        <v>2018-T1</v>
      </c>
      <c r="AN287" s="390" t="str">
        <f>$A:$A</f>
        <v>Projet de cession en cours (WM)</v>
      </c>
      <c r="AO287" s="390" t="str">
        <f>$B:$B</f>
        <v>GEA</v>
      </c>
      <c r="AP287" s="391" t="str">
        <f>"20"&amp;RIGHT($10:$10,2)&amp;"-T"&amp;MID($10:$10,2,1)</f>
        <v>2018-T2</v>
      </c>
      <c r="AQ287" s="390" t="str">
        <f>$A:$A</f>
        <v>Projet de cession en cours (WM)</v>
      </c>
      <c r="AR287" s="390" t="str">
        <f>$B:$B</f>
        <v>GEA</v>
      </c>
      <c r="AS287" s="391" t="str">
        <f>"20"&amp;RIGHT($10:$10,2)&amp;"-T"&amp;MID($10:$10,2,1)</f>
        <v>2018-T3</v>
      </c>
      <c r="AT287" s="390" t="str">
        <f>$A:$A</f>
        <v>Projet de cession en cours (WM)</v>
      </c>
      <c r="AU287" s="390" t="str">
        <f>$B:$B</f>
        <v>GEA</v>
      </c>
      <c r="AV287" s="391" t="str">
        <f>"20"&amp;RIGHT($10:$10,2)&amp;"-T"&amp;MID($10:$10,2,1)</f>
        <v>2018-T4</v>
      </c>
      <c r="AW287" s="387"/>
      <c r="AX287" s="390" t="str">
        <f>$A:$A</f>
        <v>Projet de cession en cours (WM)</v>
      </c>
      <c r="AY287" s="390" t="str">
        <f>$B:$B</f>
        <v>GEA</v>
      </c>
      <c r="AZ287" s="391" t="str">
        <f>"20"&amp;RIGHT($10:$10,2)&amp;"-T"&amp;MID($10:$10,2,1)</f>
        <v>2019-T1</v>
      </c>
      <c r="BA287" s="390" t="str">
        <f>$A:$A</f>
        <v>Projet de cession en cours (WM)</v>
      </c>
      <c r="BB287" s="390" t="str">
        <f>$B:$B</f>
        <v>GEA</v>
      </c>
      <c r="BC287" s="391" t="str">
        <f>"20"&amp;RIGHT($10:$10,2)&amp;"-T"&amp;MID($10:$10,2,1)</f>
        <v>2019-T2</v>
      </c>
      <c r="BD287" s="390" t="str">
        <f>$A:$A</f>
        <v>Projet de cession en cours (WM)</v>
      </c>
      <c r="BE287" s="390" t="str">
        <f>$B:$B</f>
        <v>GEA</v>
      </c>
      <c r="BF287" s="391" t="str">
        <f>"20"&amp;RIGHT($10:$10,2)&amp;"-T"&amp;MID($10:$10,2,1)</f>
        <v>2019-T3</v>
      </c>
      <c r="BG287" s="390" t="str">
        <f>$A:$A</f>
        <v>Projet de cession en cours (WM)</v>
      </c>
      <c r="BH287" s="390" t="str">
        <f>$B:$B</f>
        <v>GEA</v>
      </c>
      <c r="BI287" s="391" t="str">
        <f>"20"&amp;RIGHT($10:$10,2)&amp;"-T"&amp;MID($10:$10,2,1)</f>
        <v>2019-T4</v>
      </c>
      <c r="BJ287" s="387"/>
      <c r="BK287" s="390" t="str">
        <f>$A:$A</f>
        <v>Projet de cession en cours (WM)</v>
      </c>
      <c r="BL287" s="390" t="str">
        <f>$B:$B</f>
        <v>GEA</v>
      </c>
      <c r="BM287" s="391" t="str">
        <f>"20"&amp;RIGHT($10:$10,2)&amp;"-T"&amp;MID($10:$10,2,1)</f>
        <v>2020-T1</v>
      </c>
      <c r="BN287" s="390" t="str">
        <f>$A:$A</f>
        <v>Projet de cession en cours (WM)</v>
      </c>
      <c r="BO287" s="390" t="str">
        <f>$B:$B</f>
        <v>GEA</v>
      </c>
      <c r="BP287" s="391" t="str">
        <f>"20"&amp;RIGHT($10:$10,2)&amp;"-T"&amp;MID($10:$10,2,1)</f>
        <v>2020-T2</v>
      </c>
      <c r="BQ287" s="390" t="str">
        <f>$A:$A</f>
        <v>Projet de cession en cours (WM)</v>
      </c>
      <c r="BR287" s="390" t="str">
        <f>$B:$B</f>
        <v>GEA</v>
      </c>
      <c r="BS287" s="391" t="str">
        <f>"20"&amp;RIGHT($10:$10,2)&amp;"-T"&amp;MID($10:$10,2,1)</f>
        <v>2020-T3</v>
      </c>
      <c r="BT287" s="390" t="str">
        <f>$A:$A</f>
        <v>Projet de cession en cours (WM)</v>
      </c>
      <c r="BU287" s="390" t="str">
        <f>$B:$B</f>
        <v>GEA</v>
      </c>
      <c r="BV287" s="391" t="str">
        <f>"20"&amp;RIGHT($10:$10,2)&amp;"-T"&amp;MID($10:$10,2,1)</f>
        <v>2020-T4</v>
      </c>
      <c r="BW287" s="387">
        <f t="shared" si="34"/>
        <v>0</v>
      </c>
    </row>
    <row r="288" spans="1:75" ht="13" hidden="1">
      <c r="A288" s="403" t="s">
        <v>541</v>
      </c>
      <c r="B288" s="403"/>
      <c r="C288" s="383"/>
      <c r="D288" s="417" t="s">
        <v>612</v>
      </c>
      <c r="E288" s="385" t="s">
        <v>508</v>
      </c>
      <c r="F288" s="386"/>
      <c r="G288" s="386"/>
      <c r="H288" s="386"/>
      <c r="I288" s="386"/>
      <c r="J288" s="387">
        <f>SUM(F288:I288)</f>
        <v>0</v>
      </c>
      <c r="K288" s="405"/>
      <c r="L288" s="405"/>
      <c r="M288" s="405">
        <v>0</v>
      </c>
      <c r="N288" s="393"/>
      <c r="O288" s="393"/>
      <c r="P288" s="393">
        <v>0</v>
      </c>
      <c r="Q288" s="393"/>
      <c r="R288" s="393"/>
      <c r="S288" s="393">
        <v>0</v>
      </c>
      <c r="T288" s="393"/>
      <c r="U288" s="393"/>
      <c r="V288" s="393">
        <v>0</v>
      </c>
      <c r="W288" s="387">
        <f>SUM(K288:V288)</f>
        <v>0</v>
      </c>
      <c r="X288" s="393"/>
      <c r="Y288" s="393"/>
      <c r="Z288" s="393">
        <v>0</v>
      </c>
      <c r="AA288" s="393"/>
      <c r="AB288" s="393"/>
      <c r="AC288" s="393">
        <v>0</v>
      </c>
      <c r="AD288" s="393"/>
      <c r="AE288" s="393"/>
      <c r="AF288" s="393">
        <v>0</v>
      </c>
      <c r="AG288" s="393"/>
      <c r="AH288" s="393"/>
      <c r="AI288" s="393">
        <v>0</v>
      </c>
      <c r="AJ288" s="387">
        <f>SUM(X288:AI288)</f>
        <v>0</v>
      </c>
      <c r="AK288" s="393"/>
      <c r="AL288" s="393"/>
      <c r="AM288" s="393">
        <v>0</v>
      </c>
      <c r="AN288" s="393"/>
      <c r="AO288" s="393"/>
      <c r="AP288" s="393">
        <v>0</v>
      </c>
      <c r="AQ288" s="393"/>
      <c r="AR288" s="393"/>
      <c r="AS288" s="393">
        <v>0</v>
      </c>
      <c r="AT288" s="393"/>
      <c r="AU288" s="393"/>
      <c r="AV288" s="393">
        <v>0</v>
      </c>
      <c r="AW288" s="387">
        <f>SUM(AK288:AV288)</f>
        <v>0</v>
      </c>
      <c r="AX288" s="393"/>
      <c r="AY288" s="393"/>
      <c r="AZ288" s="393">
        <v>0</v>
      </c>
      <c r="BA288" s="393"/>
      <c r="BB288" s="393"/>
      <c r="BC288" s="393">
        <v>0</v>
      </c>
      <c r="BD288" s="393"/>
      <c r="BE288" s="393"/>
      <c r="BF288" s="393">
        <v>0</v>
      </c>
      <c r="BG288" s="393"/>
      <c r="BH288" s="393"/>
      <c r="BI288" s="393">
        <v>0</v>
      </c>
      <c r="BJ288" s="387">
        <f>SUM(AX288:BI288)</f>
        <v>0</v>
      </c>
      <c r="BK288" s="393"/>
      <c r="BL288" s="393"/>
      <c r="BM288" s="393">
        <v>0</v>
      </c>
      <c r="BN288" s="393"/>
      <c r="BO288" s="393"/>
      <c r="BP288" s="393">
        <v>0</v>
      </c>
      <c r="BQ288" s="393"/>
      <c r="BR288" s="393"/>
      <c r="BS288" s="393">
        <v>0</v>
      </c>
      <c r="BT288" s="393"/>
      <c r="BU288" s="393"/>
      <c r="BV288" s="393">
        <v>0</v>
      </c>
      <c r="BW288" s="387">
        <f t="shared" si="34"/>
        <v>0</v>
      </c>
    </row>
    <row r="289" spans="1:16384" s="397" customFormat="1" ht="13">
      <c r="A289" s="395"/>
      <c r="B289" s="395"/>
      <c r="C289" s="396"/>
      <c r="D289" s="384"/>
      <c r="E289" s="385"/>
      <c r="F289" s="386"/>
      <c r="G289" s="386"/>
      <c r="H289" s="386"/>
      <c r="I289" s="386"/>
      <c r="J289" s="387"/>
      <c r="K289" s="385"/>
      <c r="L289" s="385"/>
      <c r="M289" s="385"/>
      <c r="N289" s="385"/>
      <c r="O289" s="385"/>
      <c r="P289" s="385"/>
      <c r="Q289" s="385"/>
      <c r="R289" s="385"/>
      <c r="S289" s="385"/>
      <c r="T289" s="385"/>
      <c r="U289" s="385"/>
      <c r="V289" s="385"/>
      <c r="W289" s="387"/>
      <c r="X289" s="385"/>
      <c r="Y289" s="385"/>
      <c r="Z289" s="385"/>
      <c r="AA289" s="385"/>
      <c r="AB289" s="385"/>
      <c r="AC289" s="385"/>
      <c r="AD289" s="385"/>
      <c r="AE289" s="385"/>
      <c r="AF289" s="385"/>
      <c r="AG289" s="385"/>
      <c r="AH289" s="385"/>
      <c r="AI289" s="385"/>
      <c r="AJ289" s="387"/>
      <c r="AK289" s="385"/>
      <c r="AL289" s="385"/>
      <c r="AM289" s="385"/>
      <c r="AN289" s="393"/>
      <c r="AO289" s="385"/>
      <c r="AP289" s="385"/>
      <c r="AQ289" s="393"/>
      <c r="AR289" s="385"/>
      <c r="AS289" s="385"/>
      <c r="AT289" s="393"/>
      <c r="AU289" s="385"/>
      <c r="AV289" s="385"/>
      <c r="AW289" s="387"/>
      <c r="AX289" s="385"/>
      <c r="AY289" s="385"/>
      <c r="AZ289" s="385"/>
      <c r="BA289" s="385"/>
      <c r="BB289" s="385"/>
      <c r="BC289" s="385"/>
      <c r="BD289" s="385"/>
      <c r="BE289" s="385"/>
      <c r="BF289" s="385"/>
      <c r="BG289" s="385"/>
      <c r="BH289" s="385"/>
      <c r="BI289" s="385"/>
      <c r="BJ289" s="387"/>
      <c r="BK289" s="385"/>
      <c r="BL289" s="385"/>
      <c r="BM289" s="385"/>
      <c r="BN289" s="385"/>
      <c r="BO289" s="385"/>
      <c r="BP289" s="385"/>
      <c r="BQ289" s="385"/>
      <c r="BR289" s="385"/>
      <c r="BS289" s="385"/>
      <c r="BT289" s="385"/>
      <c r="BU289" s="385"/>
      <c r="BV289" s="385"/>
      <c r="BW289" s="387">
        <f t="shared" si="34"/>
        <v>0</v>
      </c>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c r="AAA289"/>
      <c r="AAB289"/>
      <c r="AAC289"/>
      <c r="AAD289"/>
      <c r="AAE289"/>
      <c r="AAF289"/>
      <c r="AAG289"/>
      <c r="AAH289"/>
      <c r="AAI289"/>
      <c r="AAJ289"/>
      <c r="AAK289"/>
      <c r="AAL289"/>
      <c r="AAM289"/>
      <c r="AAN289"/>
      <c r="AAO289"/>
      <c r="AAP289"/>
      <c r="AAQ289"/>
      <c r="AAR289"/>
      <c r="AAS289"/>
      <c r="AAT289"/>
      <c r="AAU289"/>
      <c r="AAV289"/>
      <c r="AAW289"/>
      <c r="AAX289"/>
      <c r="AAY289"/>
      <c r="AAZ289"/>
      <c r="ABA289"/>
      <c r="ABB289"/>
      <c r="ABC289"/>
      <c r="ABD289"/>
      <c r="ABE289"/>
      <c r="ABF289"/>
      <c r="ABG289"/>
      <c r="ABH289"/>
      <c r="ABI289"/>
      <c r="ABJ289"/>
      <c r="ABK289"/>
      <c r="ABL289"/>
      <c r="ABM289"/>
      <c r="ABN289"/>
      <c r="ABO289"/>
      <c r="ABP289"/>
      <c r="ABQ289"/>
      <c r="ABR289"/>
      <c r="ABS289"/>
      <c r="ABT289"/>
      <c r="ABU289"/>
      <c r="ABV289"/>
      <c r="ABW289"/>
      <c r="ABX289"/>
      <c r="ABY289"/>
      <c r="ABZ289"/>
      <c r="ACA289"/>
      <c r="ACB289"/>
      <c r="ACC289"/>
      <c r="ACD289"/>
      <c r="ACE289"/>
      <c r="ACF289"/>
      <c r="ACG289"/>
      <c r="ACH289"/>
      <c r="ACI289"/>
      <c r="ACJ289"/>
      <c r="ACK289"/>
      <c r="ACL289"/>
      <c r="ACM289"/>
      <c r="ACN289"/>
      <c r="ACO289"/>
      <c r="ACP289"/>
      <c r="ACQ289"/>
      <c r="ACR289"/>
      <c r="ACS289"/>
      <c r="ACT289"/>
      <c r="ACU289"/>
      <c r="ACV289"/>
      <c r="ACW289"/>
      <c r="ACX289"/>
      <c r="ACY289"/>
      <c r="ACZ289"/>
      <c r="ADA289"/>
      <c r="ADB289"/>
      <c r="ADC289"/>
      <c r="ADD289"/>
      <c r="ADE289"/>
      <c r="ADF289"/>
      <c r="ADG289"/>
      <c r="ADH289"/>
      <c r="ADI289"/>
      <c r="ADJ289"/>
      <c r="ADK289"/>
      <c r="ADL289"/>
      <c r="ADM289"/>
      <c r="ADN289"/>
      <c r="ADO289"/>
      <c r="ADP289"/>
      <c r="ADQ289"/>
      <c r="ADR289"/>
      <c r="ADS289"/>
      <c r="ADT289"/>
      <c r="ADU289"/>
      <c r="ADV289"/>
      <c r="ADW289"/>
      <c r="ADX289"/>
      <c r="ADY289"/>
      <c r="ADZ289"/>
      <c r="AEA289"/>
      <c r="AEB289"/>
      <c r="AEC289"/>
      <c r="AED289"/>
      <c r="AEE289"/>
      <c r="AEF289"/>
      <c r="AEG289"/>
      <c r="AEH289"/>
      <c r="AEI289"/>
      <c r="AEJ289"/>
      <c r="AEK289"/>
      <c r="AEL289"/>
      <c r="AEM289"/>
      <c r="AEN289"/>
      <c r="AEO289"/>
      <c r="AEP289"/>
      <c r="AEQ289"/>
      <c r="AER289"/>
      <c r="AES289"/>
      <c r="AET289"/>
      <c r="AEU289"/>
      <c r="AEV289"/>
      <c r="AEW289"/>
      <c r="AEX289"/>
      <c r="AEY289"/>
      <c r="AEZ289"/>
      <c r="AFA289"/>
      <c r="AFB289"/>
      <c r="AFC289"/>
      <c r="AFD289"/>
      <c r="AFE289"/>
      <c r="AFF289"/>
      <c r="AFG289"/>
      <c r="AFH289"/>
      <c r="AFI289"/>
      <c r="AFJ289"/>
      <c r="AFK289"/>
      <c r="AFL289"/>
      <c r="AFM289"/>
      <c r="AFN289"/>
      <c r="AFO289"/>
      <c r="AFP289"/>
      <c r="AFQ289"/>
      <c r="AFR289"/>
      <c r="AFS289"/>
      <c r="AFT289"/>
      <c r="AFU289"/>
      <c r="AFV289"/>
      <c r="AFW289"/>
      <c r="AFX289"/>
      <c r="AFY289"/>
      <c r="AFZ289"/>
      <c r="AGA289"/>
      <c r="AGB289"/>
      <c r="AGC289"/>
      <c r="AGD289"/>
      <c r="AGE289"/>
      <c r="AGF289"/>
      <c r="AGG289"/>
      <c r="AGH289"/>
      <c r="AGI289"/>
      <c r="AGJ289"/>
      <c r="AGK289"/>
      <c r="AGL289"/>
      <c r="AGM289"/>
      <c r="AGN289"/>
      <c r="AGO289"/>
      <c r="AGP289"/>
      <c r="AGQ289"/>
      <c r="AGR289"/>
      <c r="AGS289"/>
      <c r="AGT289"/>
      <c r="AGU289"/>
      <c r="AGV289"/>
      <c r="AGW289"/>
      <c r="AGX289"/>
      <c r="AGY289"/>
      <c r="AGZ289"/>
      <c r="AHA289"/>
      <c r="AHB289"/>
      <c r="AHC289"/>
      <c r="AHD289"/>
      <c r="AHE289"/>
      <c r="AHF289"/>
      <c r="AHG289"/>
      <c r="AHH289"/>
      <c r="AHI289"/>
      <c r="AHJ289"/>
      <c r="AHK289"/>
      <c r="AHL289"/>
      <c r="AHM289"/>
      <c r="AHN289"/>
      <c r="AHO289"/>
      <c r="AHP289"/>
      <c r="AHQ289"/>
      <c r="AHR289"/>
      <c r="AHS289"/>
      <c r="AHT289"/>
      <c r="AHU289"/>
      <c r="AHV289"/>
      <c r="AHW289"/>
      <c r="AHX289"/>
      <c r="AHY289"/>
      <c r="AHZ289"/>
      <c r="AIA289"/>
      <c r="AIB289"/>
      <c r="AIC289"/>
      <c r="AID289"/>
      <c r="AIE289"/>
      <c r="AIF289"/>
      <c r="AIG289"/>
      <c r="AIH289"/>
      <c r="AII289"/>
      <c r="AIJ289"/>
      <c r="AIK289"/>
      <c r="AIL289"/>
      <c r="AIM289"/>
      <c r="AIN289"/>
      <c r="AIO289"/>
      <c r="AIP289"/>
      <c r="AIQ289"/>
      <c r="AIR289"/>
      <c r="AIS289"/>
      <c r="AIT289"/>
      <c r="AIU289"/>
      <c r="AIV289"/>
      <c r="AIW289"/>
      <c r="AIX289"/>
      <c r="AIY289"/>
      <c r="AIZ289"/>
      <c r="AJA289"/>
      <c r="AJB289"/>
      <c r="AJC289"/>
      <c r="AJD289"/>
      <c r="AJE289"/>
      <c r="AJF289"/>
      <c r="AJG289"/>
      <c r="AJH289"/>
      <c r="AJI289"/>
      <c r="AJJ289"/>
      <c r="AJK289"/>
      <c r="AJL289"/>
      <c r="AJM289"/>
      <c r="AJN289"/>
      <c r="AJO289"/>
      <c r="AJP289"/>
      <c r="AJQ289"/>
      <c r="AJR289"/>
      <c r="AJS289"/>
      <c r="AJT289"/>
      <c r="AJU289"/>
      <c r="AJV289"/>
      <c r="AJW289"/>
      <c r="AJX289"/>
      <c r="AJY289"/>
      <c r="AJZ289"/>
      <c r="AKA289"/>
      <c r="AKB289"/>
      <c r="AKC289"/>
      <c r="AKD289"/>
      <c r="AKE289"/>
      <c r="AKF289"/>
      <c r="AKG289"/>
      <c r="AKH289"/>
      <c r="AKI289"/>
      <c r="AKJ289"/>
      <c r="AKK289"/>
      <c r="AKL289"/>
      <c r="AKM289"/>
      <c r="AKN289"/>
      <c r="AKO289"/>
      <c r="AKP289"/>
      <c r="AKQ289"/>
      <c r="AKR289"/>
      <c r="AKS289"/>
      <c r="AKT289"/>
      <c r="AKU289"/>
      <c r="AKV289"/>
      <c r="AKW289"/>
      <c r="AKX289"/>
      <c r="AKY289"/>
      <c r="AKZ289"/>
      <c r="ALA289"/>
      <c r="ALB289"/>
      <c r="ALC289"/>
      <c r="ALD289"/>
      <c r="ALE289"/>
      <c r="ALF289"/>
      <c r="ALG289"/>
      <c r="ALH289"/>
      <c r="ALI289"/>
      <c r="ALJ289"/>
      <c r="ALK289"/>
      <c r="ALL289"/>
      <c r="ALM289"/>
      <c r="ALN289"/>
      <c r="ALO289"/>
      <c r="ALP289"/>
      <c r="ALQ289"/>
      <c r="ALR289"/>
      <c r="ALS289"/>
      <c r="ALT289"/>
      <c r="ALU289"/>
      <c r="ALV289"/>
      <c r="ALW289"/>
      <c r="ALX289"/>
      <c r="ALY289"/>
      <c r="ALZ289"/>
      <c r="AMA289"/>
      <c r="AMB289"/>
      <c r="AMC289"/>
      <c r="AMD289"/>
      <c r="AME289"/>
      <c r="AMF289"/>
      <c r="AMG289"/>
      <c r="AMH289"/>
      <c r="AMI289"/>
      <c r="AMJ289"/>
      <c r="AMK289"/>
      <c r="AML289"/>
      <c r="AMM289"/>
      <c r="AMN289"/>
      <c r="AMO289"/>
      <c r="AMP289"/>
      <c r="AMQ289"/>
      <c r="AMR289"/>
      <c r="AMS289"/>
      <c r="AMT289"/>
      <c r="AMU289"/>
      <c r="AMV289"/>
      <c r="AMW289"/>
      <c r="AMX289"/>
      <c r="AMY289"/>
      <c r="AMZ289"/>
      <c r="ANA289"/>
      <c r="ANB289"/>
      <c r="ANC289"/>
      <c r="AND289"/>
      <c r="ANE289"/>
      <c r="ANF289"/>
      <c r="ANG289"/>
      <c r="ANH289"/>
      <c r="ANI289"/>
      <c r="ANJ289"/>
      <c r="ANK289"/>
      <c r="ANL289"/>
      <c r="ANM289"/>
      <c r="ANN289"/>
      <c r="ANO289"/>
      <c r="ANP289"/>
      <c r="ANQ289"/>
      <c r="ANR289"/>
      <c r="ANS289"/>
      <c r="ANT289"/>
      <c r="ANU289"/>
      <c r="ANV289"/>
      <c r="ANW289"/>
      <c r="ANX289"/>
      <c r="ANY289"/>
      <c r="ANZ289"/>
      <c r="AOA289"/>
      <c r="AOB289"/>
      <c r="AOC289"/>
      <c r="AOD289"/>
      <c r="AOE289"/>
      <c r="AOF289"/>
      <c r="AOG289"/>
      <c r="AOH289"/>
      <c r="AOI289"/>
      <c r="AOJ289"/>
      <c r="AOK289"/>
      <c r="AOL289"/>
      <c r="AOM289"/>
      <c r="AON289"/>
      <c r="AOO289"/>
      <c r="AOP289"/>
      <c r="AOQ289"/>
      <c r="AOR289"/>
      <c r="AOS289"/>
      <c r="AOT289"/>
      <c r="AOU289"/>
      <c r="AOV289"/>
      <c r="AOW289"/>
      <c r="AOX289"/>
      <c r="AOY289"/>
      <c r="AOZ289"/>
      <c r="APA289"/>
      <c r="APB289"/>
      <c r="APC289"/>
      <c r="APD289"/>
      <c r="APE289"/>
      <c r="APF289"/>
      <c r="APG289"/>
      <c r="APH289"/>
      <c r="API289"/>
      <c r="APJ289"/>
      <c r="APK289"/>
      <c r="APL289"/>
      <c r="APM289"/>
      <c r="APN289"/>
      <c r="APO289"/>
      <c r="APP289"/>
      <c r="APQ289"/>
      <c r="APR289"/>
      <c r="APS289"/>
      <c r="APT289"/>
      <c r="APU289"/>
      <c r="APV289"/>
      <c r="APW289"/>
      <c r="APX289"/>
      <c r="APY289"/>
      <c r="APZ289"/>
      <c r="AQA289"/>
      <c r="AQB289"/>
      <c r="AQC289"/>
      <c r="AQD289"/>
      <c r="AQE289"/>
      <c r="AQF289"/>
      <c r="AQG289"/>
      <c r="AQH289"/>
      <c r="AQI289"/>
      <c r="AQJ289"/>
      <c r="AQK289"/>
      <c r="AQL289"/>
      <c r="AQM289"/>
      <c r="AQN289"/>
      <c r="AQO289"/>
      <c r="AQP289"/>
      <c r="AQQ289"/>
      <c r="AQR289"/>
      <c r="AQS289"/>
      <c r="AQT289"/>
      <c r="AQU289"/>
      <c r="AQV289"/>
      <c r="AQW289"/>
      <c r="AQX289"/>
      <c r="AQY289"/>
      <c r="AQZ289"/>
      <c r="ARA289"/>
      <c r="ARB289"/>
      <c r="ARC289"/>
      <c r="ARD289"/>
      <c r="ARE289"/>
      <c r="ARF289"/>
      <c r="ARG289"/>
      <c r="ARH289"/>
      <c r="ARI289"/>
      <c r="ARJ289"/>
      <c r="ARK289"/>
      <c r="ARL289"/>
      <c r="ARM289"/>
      <c r="ARN289"/>
      <c r="ARO289"/>
      <c r="ARP289"/>
      <c r="ARQ289"/>
      <c r="ARR289"/>
      <c r="ARS289"/>
      <c r="ART289"/>
      <c r="ARU289"/>
      <c r="ARV289"/>
      <c r="ARW289"/>
      <c r="ARX289"/>
      <c r="ARY289"/>
      <c r="ARZ289"/>
      <c r="ASA289"/>
      <c r="ASB289"/>
      <c r="ASC289"/>
      <c r="ASD289"/>
      <c r="ASE289"/>
      <c r="ASF289"/>
      <c r="ASG289"/>
      <c r="ASH289"/>
      <c r="ASI289"/>
      <c r="ASJ289"/>
      <c r="ASK289"/>
      <c r="ASL289"/>
      <c r="ASM289"/>
      <c r="ASN289"/>
      <c r="ASO289"/>
      <c r="ASP289"/>
      <c r="ASQ289"/>
      <c r="ASR289"/>
      <c r="ASS289"/>
      <c r="AST289"/>
      <c r="ASU289"/>
      <c r="ASV289"/>
      <c r="ASW289"/>
      <c r="ASX289"/>
      <c r="ASY289"/>
      <c r="ASZ289"/>
      <c r="ATA289"/>
      <c r="ATB289"/>
      <c r="ATC289"/>
      <c r="ATD289"/>
      <c r="ATE289"/>
      <c r="ATF289"/>
      <c r="ATG289"/>
      <c r="ATH289"/>
      <c r="ATI289"/>
      <c r="ATJ289"/>
      <c r="ATK289"/>
      <c r="ATL289"/>
      <c r="ATM289"/>
      <c r="ATN289"/>
      <c r="ATO289"/>
      <c r="ATP289"/>
      <c r="ATQ289"/>
      <c r="ATR289"/>
      <c r="ATS289"/>
      <c r="ATT289"/>
      <c r="ATU289"/>
      <c r="ATV289"/>
      <c r="ATW289"/>
      <c r="ATX289"/>
      <c r="ATY289"/>
      <c r="ATZ289"/>
      <c r="AUA289"/>
      <c r="AUB289"/>
      <c r="AUC289"/>
      <c r="AUD289"/>
      <c r="AUE289"/>
      <c r="AUF289"/>
      <c r="AUG289"/>
      <c r="AUH289"/>
      <c r="AUI289"/>
      <c r="AUJ289"/>
      <c r="AUK289"/>
      <c r="AUL289"/>
      <c r="AUM289"/>
      <c r="AUN289"/>
      <c r="AUO289"/>
      <c r="AUP289"/>
      <c r="AUQ289"/>
      <c r="AUR289"/>
      <c r="AUS289"/>
      <c r="AUT289"/>
      <c r="AUU289"/>
      <c r="AUV289"/>
      <c r="AUW289"/>
      <c r="AUX289"/>
      <c r="AUY289"/>
      <c r="AUZ289"/>
      <c r="AVA289"/>
      <c r="AVB289"/>
      <c r="AVC289"/>
      <c r="AVD289"/>
      <c r="AVE289"/>
      <c r="AVF289"/>
      <c r="AVG289"/>
      <c r="AVH289"/>
      <c r="AVI289"/>
      <c r="AVJ289"/>
      <c r="AVK289"/>
      <c r="AVL289"/>
      <c r="AVM289"/>
      <c r="AVN289"/>
      <c r="AVO289"/>
      <c r="AVP289"/>
      <c r="AVQ289"/>
      <c r="AVR289"/>
      <c r="AVS289"/>
      <c r="AVT289"/>
      <c r="AVU289"/>
      <c r="AVV289"/>
      <c r="AVW289"/>
      <c r="AVX289"/>
      <c r="AVY289"/>
      <c r="AVZ289"/>
      <c r="AWA289"/>
      <c r="AWB289"/>
      <c r="AWC289"/>
      <c r="AWD289"/>
      <c r="AWE289"/>
      <c r="AWF289"/>
      <c r="AWG289"/>
      <c r="AWH289"/>
      <c r="AWI289"/>
      <c r="AWJ289"/>
      <c r="AWK289"/>
      <c r="AWL289"/>
      <c r="AWM289"/>
      <c r="AWN289"/>
      <c r="AWO289"/>
      <c r="AWP289"/>
      <c r="AWQ289"/>
      <c r="AWR289"/>
      <c r="AWS289"/>
      <c r="AWT289"/>
      <c r="AWU289"/>
      <c r="AWV289"/>
      <c r="AWW289"/>
      <c r="AWX289"/>
      <c r="AWY289"/>
      <c r="AWZ289"/>
      <c r="AXA289"/>
      <c r="AXB289"/>
      <c r="AXC289"/>
      <c r="AXD289"/>
      <c r="AXE289"/>
      <c r="AXF289"/>
      <c r="AXG289"/>
      <c r="AXH289"/>
      <c r="AXI289"/>
      <c r="AXJ289"/>
      <c r="AXK289"/>
      <c r="AXL289"/>
      <c r="AXM289"/>
      <c r="AXN289"/>
      <c r="AXO289"/>
      <c r="AXP289"/>
      <c r="AXQ289"/>
      <c r="AXR289"/>
      <c r="AXS289"/>
      <c r="AXT289"/>
      <c r="AXU289"/>
      <c r="AXV289"/>
      <c r="AXW289"/>
      <c r="AXX289"/>
      <c r="AXY289"/>
      <c r="AXZ289"/>
      <c r="AYA289"/>
      <c r="AYB289"/>
      <c r="AYC289"/>
      <c r="AYD289"/>
      <c r="AYE289"/>
      <c r="AYF289"/>
      <c r="AYG289"/>
      <c r="AYH289"/>
      <c r="AYI289"/>
      <c r="AYJ289"/>
      <c r="AYK289"/>
      <c r="AYL289"/>
      <c r="AYM289"/>
      <c r="AYN289"/>
      <c r="AYO289"/>
      <c r="AYP289"/>
      <c r="AYQ289"/>
      <c r="AYR289"/>
      <c r="AYS289"/>
      <c r="AYT289"/>
      <c r="AYU289"/>
      <c r="AYV289"/>
      <c r="AYW289"/>
      <c r="AYX289"/>
      <c r="AYY289"/>
      <c r="AYZ289"/>
      <c r="AZA289"/>
      <c r="AZB289"/>
      <c r="AZC289"/>
      <c r="AZD289"/>
      <c r="AZE289"/>
      <c r="AZF289"/>
      <c r="AZG289"/>
      <c r="AZH289"/>
      <c r="AZI289"/>
      <c r="AZJ289"/>
      <c r="AZK289"/>
      <c r="AZL289"/>
      <c r="AZM289"/>
      <c r="AZN289"/>
      <c r="AZO289"/>
      <c r="AZP289"/>
      <c r="AZQ289"/>
      <c r="AZR289"/>
      <c r="AZS289"/>
      <c r="AZT289"/>
      <c r="AZU289"/>
      <c r="AZV289"/>
      <c r="AZW289"/>
      <c r="AZX289"/>
      <c r="AZY289"/>
      <c r="AZZ289"/>
      <c r="BAA289"/>
      <c r="BAB289"/>
      <c r="BAC289"/>
      <c r="BAD289"/>
      <c r="BAE289"/>
      <c r="BAF289"/>
      <c r="BAG289"/>
      <c r="BAH289"/>
      <c r="BAI289"/>
      <c r="BAJ289"/>
      <c r="BAK289"/>
      <c r="BAL289"/>
      <c r="BAM289"/>
      <c r="BAN289"/>
      <c r="BAO289"/>
      <c r="BAP289"/>
      <c r="BAQ289"/>
      <c r="BAR289"/>
      <c r="BAS289"/>
      <c r="BAT289"/>
      <c r="BAU289"/>
      <c r="BAV289"/>
      <c r="BAW289"/>
      <c r="BAX289"/>
      <c r="BAY289"/>
      <c r="BAZ289"/>
      <c r="BBA289"/>
      <c r="BBB289"/>
      <c r="BBC289"/>
      <c r="BBD289"/>
      <c r="BBE289"/>
      <c r="BBF289"/>
      <c r="BBG289"/>
      <c r="BBH289"/>
      <c r="BBI289"/>
      <c r="BBJ289"/>
      <c r="BBK289"/>
      <c r="BBL289"/>
      <c r="BBM289"/>
      <c r="BBN289"/>
      <c r="BBO289"/>
      <c r="BBP289"/>
      <c r="BBQ289"/>
      <c r="BBR289"/>
      <c r="BBS289"/>
      <c r="BBT289"/>
      <c r="BBU289"/>
      <c r="BBV289"/>
      <c r="BBW289"/>
      <c r="BBX289"/>
      <c r="BBY289"/>
      <c r="BBZ289"/>
      <c r="BCA289"/>
      <c r="BCB289"/>
      <c r="BCC289"/>
      <c r="BCD289"/>
      <c r="BCE289"/>
      <c r="BCF289"/>
      <c r="BCG289"/>
      <c r="BCH289"/>
      <c r="BCI289"/>
      <c r="BCJ289"/>
      <c r="BCK289"/>
      <c r="BCL289"/>
      <c r="BCM289"/>
      <c r="BCN289"/>
      <c r="BCO289"/>
      <c r="BCP289"/>
      <c r="BCQ289"/>
      <c r="BCR289"/>
      <c r="BCS289"/>
      <c r="BCT289"/>
      <c r="BCU289"/>
      <c r="BCV289"/>
      <c r="BCW289"/>
      <c r="BCX289"/>
      <c r="BCY289"/>
      <c r="BCZ289"/>
      <c r="BDA289"/>
      <c r="BDB289"/>
      <c r="BDC289"/>
      <c r="BDD289"/>
      <c r="BDE289"/>
      <c r="BDF289"/>
      <c r="BDG289"/>
      <c r="BDH289"/>
      <c r="BDI289"/>
      <c r="BDJ289"/>
      <c r="BDK289"/>
      <c r="BDL289"/>
      <c r="BDM289"/>
      <c r="BDN289"/>
      <c r="BDO289"/>
      <c r="BDP289"/>
      <c r="BDQ289"/>
      <c r="BDR289"/>
      <c r="BDS289"/>
      <c r="BDT289"/>
      <c r="BDU289"/>
      <c r="BDV289"/>
      <c r="BDW289"/>
      <c r="BDX289"/>
      <c r="BDY289"/>
      <c r="BDZ289"/>
      <c r="BEA289"/>
      <c r="BEB289"/>
      <c r="BEC289"/>
      <c r="BED289"/>
      <c r="BEE289"/>
      <c r="BEF289"/>
      <c r="BEG289"/>
      <c r="BEH289"/>
      <c r="BEI289"/>
      <c r="BEJ289"/>
      <c r="BEK289"/>
      <c r="BEL289"/>
      <c r="BEM289"/>
      <c r="BEN289"/>
      <c r="BEO289"/>
      <c r="BEP289"/>
      <c r="BEQ289"/>
      <c r="BER289"/>
      <c r="BES289"/>
      <c r="BET289"/>
      <c r="BEU289"/>
      <c r="BEV289"/>
      <c r="BEW289"/>
      <c r="BEX289"/>
      <c r="BEY289"/>
      <c r="BEZ289"/>
      <c r="BFA289"/>
      <c r="BFB289"/>
      <c r="BFC289"/>
      <c r="BFD289"/>
      <c r="BFE289"/>
      <c r="BFF289"/>
      <c r="BFG289"/>
      <c r="BFH289"/>
      <c r="BFI289"/>
      <c r="BFJ289"/>
      <c r="BFK289"/>
      <c r="BFL289"/>
      <c r="BFM289"/>
      <c r="BFN289"/>
      <c r="BFO289"/>
      <c r="BFP289"/>
      <c r="BFQ289"/>
      <c r="BFR289"/>
      <c r="BFS289"/>
      <c r="BFT289"/>
      <c r="BFU289"/>
      <c r="BFV289"/>
      <c r="BFW289"/>
      <c r="BFX289"/>
      <c r="BFY289"/>
      <c r="BFZ289"/>
      <c r="BGA289"/>
      <c r="BGB289"/>
      <c r="BGC289"/>
      <c r="BGD289"/>
      <c r="BGE289"/>
      <c r="BGF289"/>
      <c r="BGG289"/>
      <c r="BGH289"/>
      <c r="BGI289"/>
      <c r="BGJ289"/>
      <c r="BGK289"/>
      <c r="BGL289"/>
      <c r="BGM289"/>
      <c r="BGN289"/>
      <c r="BGO289"/>
      <c r="BGP289"/>
      <c r="BGQ289"/>
      <c r="BGR289"/>
      <c r="BGS289"/>
      <c r="BGT289"/>
      <c r="BGU289"/>
      <c r="BGV289"/>
      <c r="BGW289"/>
      <c r="BGX289"/>
      <c r="BGY289"/>
      <c r="BGZ289"/>
      <c r="BHA289"/>
      <c r="BHB289"/>
      <c r="BHC289"/>
      <c r="BHD289"/>
      <c r="BHE289"/>
      <c r="BHF289"/>
      <c r="BHG289"/>
      <c r="BHH289"/>
      <c r="BHI289"/>
      <c r="BHJ289"/>
      <c r="BHK289"/>
      <c r="BHL289"/>
      <c r="BHM289"/>
      <c r="BHN289"/>
      <c r="BHO289"/>
      <c r="BHP289"/>
      <c r="BHQ289"/>
      <c r="BHR289"/>
      <c r="BHS289"/>
      <c r="BHT289"/>
      <c r="BHU289"/>
      <c r="BHV289"/>
      <c r="BHW289"/>
      <c r="BHX289"/>
      <c r="BHY289"/>
      <c r="BHZ289"/>
      <c r="BIA289"/>
      <c r="BIB289"/>
      <c r="BIC289"/>
      <c r="BID289"/>
      <c r="BIE289"/>
      <c r="BIF289"/>
      <c r="BIG289"/>
      <c r="BIH289"/>
      <c r="BII289"/>
      <c r="BIJ289"/>
      <c r="BIK289"/>
      <c r="BIL289"/>
      <c r="BIM289"/>
      <c r="BIN289"/>
      <c r="BIO289"/>
      <c r="BIP289"/>
      <c r="BIQ289"/>
      <c r="BIR289"/>
      <c r="BIS289"/>
      <c r="BIT289"/>
      <c r="BIU289"/>
      <c r="BIV289"/>
      <c r="BIW289"/>
      <c r="BIX289"/>
      <c r="BIY289"/>
      <c r="BIZ289"/>
      <c r="BJA289"/>
      <c r="BJB289"/>
      <c r="BJC289"/>
      <c r="BJD289"/>
      <c r="BJE289"/>
      <c r="BJF289"/>
      <c r="BJG289"/>
      <c r="BJH289"/>
      <c r="BJI289"/>
      <c r="BJJ289"/>
      <c r="BJK289"/>
      <c r="BJL289"/>
      <c r="BJM289"/>
      <c r="BJN289"/>
      <c r="BJO289"/>
      <c r="BJP289"/>
      <c r="BJQ289"/>
      <c r="BJR289"/>
      <c r="BJS289"/>
      <c r="BJT289"/>
      <c r="BJU289"/>
      <c r="BJV289"/>
      <c r="BJW289"/>
      <c r="BJX289"/>
      <c r="BJY289"/>
      <c r="BJZ289"/>
      <c r="BKA289"/>
      <c r="BKB289"/>
      <c r="BKC289"/>
      <c r="BKD289"/>
      <c r="BKE289"/>
      <c r="BKF289"/>
      <c r="BKG289"/>
      <c r="BKH289"/>
      <c r="BKI289"/>
      <c r="BKJ289"/>
      <c r="BKK289"/>
      <c r="BKL289"/>
      <c r="BKM289"/>
      <c r="BKN289"/>
      <c r="BKO289"/>
      <c r="BKP289"/>
      <c r="BKQ289"/>
      <c r="BKR289"/>
      <c r="BKS289"/>
      <c r="BKT289"/>
      <c r="BKU289"/>
      <c r="BKV289"/>
      <c r="BKW289"/>
      <c r="BKX289"/>
      <c r="BKY289"/>
      <c r="BKZ289"/>
      <c r="BLA289"/>
      <c r="BLB289"/>
      <c r="BLC289"/>
      <c r="BLD289"/>
      <c r="BLE289"/>
      <c r="BLF289"/>
      <c r="BLG289"/>
      <c r="BLH289"/>
      <c r="BLI289"/>
      <c r="BLJ289"/>
      <c r="BLK289"/>
      <c r="BLL289"/>
      <c r="BLM289"/>
      <c r="BLN289"/>
      <c r="BLO289"/>
      <c r="BLP289"/>
      <c r="BLQ289"/>
      <c r="BLR289"/>
      <c r="BLS289"/>
      <c r="BLT289"/>
      <c r="BLU289"/>
      <c r="BLV289"/>
      <c r="BLW289"/>
      <c r="BLX289"/>
      <c r="BLY289"/>
      <c r="BLZ289"/>
      <c r="BMA289"/>
      <c r="BMB289"/>
      <c r="BMC289"/>
      <c r="BMD289"/>
      <c r="BME289"/>
      <c r="BMF289"/>
      <c r="BMG289"/>
      <c r="BMH289"/>
      <c r="BMI289"/>
      <c r="BMJ289"/>
      <c r="BMK289"/>
      <c r="BML289"/>
      <c r="BMM289"/>
      <c r="BMN289"/>
      <c r="BMO289"/>
      <c r="BMP289"/>
      <c r="BMQ289"/>
      <c r="BMR289"/>
      <c r="BMS289"/>
      <c r="BMT289"/>
      <c r="BMU289"/>
      <c r="BMV289"/>
      <c r="BMW289"/>
      <c r="BMX289"/>
      <c r="BMY289"/>
      <c r="BMZ289"/>
      <c r="BNA289"/>
      <c r="BNB289"/>
      <c r="BNC289"/>
      <c r="BND289"/>
      <c r="BNE289"/>
      <c r="BNF289"/>
      <c r="BNG289"/>
      <c r="BNH289"/>
      <c r="BNI289"/>
      <c r="BNJ289"/>
      <c r="BNK289"/>
      <c r="BNL289"/>
      <c r="BNM289"/>
      <c r="BNN289"/>
      <c r="BNO289"/>
      <c r="BNP289"/>
      <c r="BNQ289"/>
      <c r="BNR289"/>
      <c r="BNS289"/>
      <c r="BNT289"/>
      <c r="BNU289"/>
      <c r="BNV289"/>
      <c r="BNW289"/>
      <c r="BNX289"/>
      <c r="BNY289"/>
      <c r="BNZ289"/>
      <c r="BOA289"/>
      <c r="BOB289"/>
      <c r="BOC289"/>
      <c r="BOD289"/>
      <c r="BOE289"/>
      <c r="BOF289"/>
      <c r="BOG289"/>
      <c r="BOH289"/>
      <c r="BOI289"/>
      <c r="BOJ289"/>
      <c r="BOK289"/>
      <c r="BOL289"/>
      <c r="BOM289"/>
      <c r="BON289"/>
      <c r="BOO289"/>
      <c r="BOP289"/>
      <c r="BOQ289"/>
      <c r="BOR289"/>
      <c r="BOS289"/>
      <c r="BOT289"/>
      <c r="BOU289"/>
      <c r="BOV289"/>
      <c r="BOW289"/>
      <c r="BOX289"/>
      <c r="BOY289"/>
      <c r="BOZ289"/>
      <c r="BPA289"/>
      <c r="BPB289"/>
      <c r="BPC289"/>
      <c r="BPD289"/>
      <c r="BPE289"/>
      <c r="BPF289"/>
      <c r="BPG289"/>
      <c r="BPH289"/>
      <c r="BPI289"/>
      <c r="BPJ289"/>
      <c r="BPK289"/>
      <c r="BPL289"/>
      <c r="BPM289"/>
      <c r="BPN289"/>
      <c r="BPO289"/>
      <c r="BPP289"/>
      <c r="BPQ289"/>
      <c r="BPR289"/>
      <c r="BPS289"/>
      <c r="BPT289"/>
      <c r="BPU289"/>
      <c r="BPV289"/>
      <c r="BPW289"/>
      <c r="BPX289"/>
      <c r="BPY289"/>
      <c r="BPZ289"/>
      <c r="BQA289"/>
      <c r="BQB289"/>
      <c r="BQC289"/>
      <c r="BQD289"/>
      <c r="BQE289"/>
      <c r="BQF289"/>
      <c r="BQG289"/>
      <c r="BQH289"/>
      <c r="BQI289"/>
      <c r="BQJ289"/>
      <c r="BQK289"/>
      <c r="BQL289"/>
      <c r="BQM289"/>
      <c r="BQN289"/>
      <c r="BQO289"/>
      <c r="BQP289"/>
      <c r="BQQ289"/>
      <c r="BQR289"/>
      <c r="BQS289"/>
      <c r="BQT289"/>
      <c r="BQU289"/>
      <c r="BQV289"/>
      <c r="BQW289"/>
      <c r="BQX289"/>
      <c r="BQY289"/>
      <c r="BQZ289"/>
      <c r="BRA289"/>
      <c r="BRB289"/>
      <c r="BRC289"/>
      <c r="BRD289"/>
      <c r="BRE289"/>
      <c r="BRF289"/>
      <c r="BRG289"/>
      <c r="BRH289"/>
      <c r="BRI289"/>
      <c r="BRJ289"/>
      <c r="BRK289"/>
      <c r="BRL289"/>
      <c r="BRM289"/>
      <c r="BRN289"/>
      <c r="BRO289"/>
      <c r="BRP289"/>
      <c r="BRQ289"/>
      <c r="BRR289"/>
      <c r="BRS289"/>
      <c r="BRT289"/>
      <c r="BRU289"/>
      <c r="BRV289"/>
      <c r="BRW289"/>
      <c r="BRX289"/>
      <c r="BRY289"/>
      <c r="BRZ289"/>
      <c r="BSA289"/>
      <c r="BSB289"/>
      <c r="BSC289"/>
      <c r="BSD289"/>
      <c r="BSE289"/>
      <c r="BSF289"/>
      <c r="BSG289"/>
      <c r="BSH289"/>
      <c r="BSI289"/>
      <c r="BSJ289"/>
      <c r="BSK289"/>
      <c r="BSL289"/>
      <c r="BSM289"/>
      <c r="BSN289"/>
      <c r="BSO289"/>
      <c r="BSP289"/>
      <c r="BSQ289"/>
      <c r="BSR289"/>
      <c r="BSS289"/>
      <c r="BST289"/>
      <c r="BSU289"/>
      <c r="BSV289"/>
      <c r="BSW289"/>
      <c r="BSX289"/>
      <c r="BSY289"/>
      <c r="BSZ289"/>
      <c r="BTA289"/>
      <c r="BTB289"/>
      <c r="BTC289"/>
      <c r="BTD289"/>
      <c r="BTE289"/>
      <c r="BTF289"/>
      <c r="BTG289"/>
      <c r="BTH289"/>
      <c r="BTI289"/>
      <c r="BTJ289"/>
      <c r="BTK289"/>
      <c r="BTL289"/>
      <c r="BTM289"/>
      <c r="BTN289"/>
      <c r="BTO289"/>
      <c r="BTP289"/>
      <c r="BTQ289"/>
      <c r="BTR289"/>
      <c r="BTS289"/>
      <c r="BTT289"/>
      <c r="BTU289"/>
      <c r="BTV289"/>
      <c r="BTW289"/>
      <c r="BTX289"/>
      <c r="BTY289"/>
      <c r="BTZ289"/>
      <c r="BUA289"/>
      <c r="BUB289"/>
      <c r="BUC289"/>
      <c r="BUD289"/>
      <c r="BUE289"/>
      <c r="BUF289"/>
      <c r="BUG289"/>
      <c r="BUH289"/>
      <c r="BUI289"/>
      <c r="BUJ289"/>
      <c r="BUK289"/>
      <c r="BUL289"/>
      <c r="BUM289"/>
      <c r="BUN289"/>
      <c r="BUO289"/>
      <c r="BUP289"/>
      <c r="BUQ289"/>
      <c r="BUR289"/>
      <c r="BUS289"/>
      <c r="BUT289"/>
      <c r="BUU289"/>
      <c r="BUV289"/>
      <c r="BUW289"/>
      <c r="BUX289"/>
      <c r="BUY289"/>
      <c r="BUZ289"/>
      <c r="BVA289"/>
      <c r="BVB289"/>
      <c r="BVC289"/>
      <c r="BVD289"/>
      <c r="BVE289"/>
      <c r="BVF289"/>
      <c r="BVG289"/>
      <c r="BVH289"/>
      <c r="BVI289"/>
      <c r="BVJ289"/>
      <c r="BVK289"/>
      <c r="BVL289"/>
      <c r="BVM289"/>
      <c r="BVN289"/>
      <c r="BVO289"/>
      <c r="BVP289"/>
      <c r="BVQ289"/>
      <c r="BVR289"/>
      <c r="BVS289"/>
      <c r="BVT289"/>
      <c r="BVU289"/>
      <c r="BVV289"/>
      <c r="BVW289"/>
      <c r="BVX289"/>
      <c r="BVY289"/>
      <c r="BVZ289"/>
      <c r="BWA289"/>
      <c r="BWB289"/>
      <c r="BWC289"/>
      <c r="BWD289"/>
      <c r="BWE289"/>
      <c r="BWF289"/>
      <c r="BWG289"/>
      <c r="BWH289"/>
      <c r="BWI289"/>
      <c r="BWJ289"/>
      <c r="BWK289"/>
      <c r="BWL289"/>
      <c r="BWM289"/>
      <c r="BWN289"/>
      <c r="BWO289"/>
      <c r="BWP289"/>
      <c r="BWQ289"/>
      <c r="BWR289"/>
      <c r="BWS289"/>
      <c r="BWT289"/>
      <c r="BWU289"/>
      <c r="BWV289"/>
      <c r="BWW289"/>
      <c r="BWX289"/>
      <c r="BWY289"/>
      <c r="BWZ289"/>
      <c r="BXA289"/>
      <c r="BXB289"/>
      <c r="BXC289"/>
      <c r="BXD289"/>
      <c r="BXE289"/>
      <c r="BXF289"/>
      <c r="BXG289"/>
      <c r="BXH289"/>
      <c r="BXI289"/>
      <c r="BXJ289"/>
      <c r="BXK289"/>
      <c r="BXL289"/>
      <c r="BXM289"/>
      <c r="BXN289"/>
      <c r="BXO289"/>
      <c r="BXP289"/>
      <c r="BXQ289"/>
      <c r="BXR289"/>
      <c r="BXS289"/>
      <c r="BXT289"/>
      <c r="BXU289"/>
      <c r="BXV289"/>
      <c r="BXW289"/>
      <c r="BXX289"/>
      <c r="BXY289"/>
      <c r="BXZ289"/>
      <c r="BYA289"/>
      <c r="BYB289"/>
      <c r="BYC289"/>
      <c r="BYD289"/>
      <c r="BYE289"/>
      <c r="BYF289"/>
      <c r="BYG289"/>
      <c r="BYH289"/>
      <c r="BYI289"/>
      <c r="BYJ289"/>
      <c r="BYK289"/>
      <c r="BYL289"/>
      <c r="BYM289"/>
      <c r="BYN289"/>
      <c r="BYO289"/>
      <c r="BYP289"/>
      <c r="BYQ289"/>
      <c r="BYR289"/>
      <c r="BYS289"/>
      <c r="BYT289"/>
      <c r="BYU289"/>
      <c r="BYV289"/>
      <c r="BYW289"/>
      <c r="BYX289"/>
      <c r="BYY289"/>
      <c r="BYZ289"/>
      <c r="BZA289"/>
      <c r="BZB289"/>
      <c r="BZC289"/>
      <c r="BZD289"/>
      <c r="BZE289"/>
      <c r="BZF289"/>
      <c r="BZG289"/>
      <c r="BZH289"/>
      <c r="BZI289"/>
      <c r="BZJ289"/>
      <c r="BZK289"/>
      <c r="BZL289"/>
      <c r="BZM289"/>
      <c r="BZN289"/>
      <c r="BZO289"/>
      <c r="BZP289"/>
      <c r="BZQ289"/>
      <c r="BZR289"/>
      <c r="BZS289"/>
      <c r="BZT289"/>
      <c r="BZU289"/>
      <c r="BZV289"/>
      <c r="BZW289"/>
      <c r="BZX289"/>
      <c r="BZY289"/>
      <c r="BZZ289"/>
      <c r="CAA289"/>
      <c r="CAB289"/>
      <c r="CAC289"/>
      <c r="CAD289"/>
      <c r="CAE289"/>
      <c r="CAF289"/>
      <c r="CAG289"/>
      <c r="CAH289"/>
      <c r="CAI289"/>
      <c r="CAJ289"/>
      <c r="CAK289"/>
      <c r="CAL289"/>
      <c r="CAM289"/>
      <c r="CAN289"/>
      <c r="CAO289"/>
      <c r="CAP289"/>
      <c r="CAQ289"/>
      <c r="CAR289"/>
      <c r="CAS289"/>
      <c r="CAT289"/>
      <c r="CAU289"/>
      <c r="CAV289"/>
      <c r="CAW289"/>
      <c r="CAX289"/>
      <c r="CAY289"/>
      <c r="CAZ289"/>
      <c r="CBA289"/>
      <c r="CBB289"/>
      <c r="CBC289"/>
      <c r="CBD289"/>
      <c r="CBE289"/>
      <c r="CBF289"/>
      <c r="CBG289"/>
      <c r="CBH289"/>
      <c r="CBI289"/>
      <c r="CBJ289"/>
      <c r="CBK289"/>
      <c r="CBL289"/>
      <c r="CBM289"/>
      <c r="CBN289"/>
      <c r="CBO289"/>
      <c r="CBP289"/>
      <c r="CBQ289"/>
      <c r="CBR289"/>
      <c r="CBS289"/>
      <c r="CBT289"/>
      <c r="CBU289"/>
      <c r="CBV289"/>
      <c r="CBW289"/>
      <c r="CBX289"/>
      <c r="CBY289"/>
      <c r="CBZ289"/>
      <c r="CCA289"/>
      <c r="CCB289"/>
      <c r="CCC289"/>
      <c r="CCD289"/>
      <c r="CCE289"/>
      <c r="CCF289"/>
      <c r="CCG289"/>
      <c r="CCH289"/>
      <c r="CCI289"/>
      <c r="CCJ289"/>
      <c r="CCK289"/>
      <c r="CCL289"/>
      <c r="CCM289"/>
      <c r="CCN289"/>
      <c r="CCO289"/>
      <c r="CCP289"/>
      <c r="CCQ289"/>
      <c r="CCR289"/>
      <c r="CCS289"/>
      <c r="CCT289"/>
      <c r="CCU289"/>
      <c r="CCV289"/>
      <c r="CCW289"/>
      <c r="CCX289"/>
      <c r="CCY289"/>
      <c r="CCZ289"/>
      <c r="CDA289"/>
      <c r="CDB289"/>
      <c r="CDC289"/>
      <c r="CDD289"/>
      <c r="CDE289"/>
      <c r="CDF289"/>
      <c r="CDG289"/>
      <c r="CDH289"/>
      <c r="CDI289"/>
      <c r="CDJ289"/>
      <c r="CDK289"/>
      <c r="CDL289"/>
      <c r="CDM289"/>
      <c r="CDN289"/>
      <c r="CDO289"/>
      <c r="CDP289"/>
      <c r="CDQ289"/>
      <c r="CDR289"/>
      <c r="CDS289"/>
      <c r="CDT289"/>
      <c r="CDU289"/>
      <c r="CDV289"/>
      <c r="CDW289"/>
      <c r="CDX289"/>
      <c r="CDY289"/>
      <c r="CDZ289"/>
      <c r="CEA289"/>
      <c r="CEB289"/>
      <c r="CEC289"/>
      <c r="CED289"/>
      <c r="CEE289"/>
      <c r="CEF289"/>
      <c r="CEG289"/>
      <c r="CEH289"/>
      <c r="CEI289"/>
      <c r="CEJ289"/>
      <c r="CEK289"/>
      <c r="CEL289"/>
      <c r="CEM289"/>
      <c r="CEN289"/>
      <c r="CEO289"/>
      <c r="CEP289"/>
      <c r="CEQ289"/>
      <c r="CER289"/>
      <c r="CES289"/>
      <c r="CET289"/>
      <c r="CEU289"/>
      <c r="CEV289"/>
      <c r="CEW289"/>
      <c r="CEX289"/>
      <c r="CEY289"/>
      <c r="CEZ289"/>
      <c r="CFA289"/>
      <c r="CFB289"/>
      <c r="CFC289"/>
      <c r="CFD289"/>
      <c r="CFE289"/>
      <c r="CFF289"/>
      <c r="CFG289"/>
      <c r="CFH289"/>
      <c r="CFI289"/>
      <c r="CFJ289"/>
      <c r="CFK289"/>
      <c r="CFL289"/>
      <c r="CFM289"/>
      <c r="CFN289"/>
      <c r="CFO289"/>
      <c r="CFP289"/>
      <c r="CFQ289"/>
      <c r="CFR289"/>
      <c r="CFS289"/>
      <c r="CFT289"/>
      <c r="CFU289"/>
      <c r="CFV289"/>
      <c r="CFW289"/>
      <c r="CFX289"/>
      <c r="CFY289"/>
      <c r="CFZ289"/>
      <c r="CGA289"/>
      <c r="CGB289"/>
      <c r="CGC289"/>
      <c r="CGD289"/>
      <c r="CGE289"/>
      <c r="CGF289"/>
      <c r="CGG289"/>
      <c r="CGH289"/>
      <c r="CGI289"/>
      <c r="CGJ289"/>
      <c r="CGK289"/>
      <c r="CGL289"/>
      <c r="CGM289"/>
      <c r="CGN289"/>
      <c r="CGO289"/>
      <c r="CGP289"/>
      <c r="CGQ289"/>
      <c r="CGR289"/>
      <c r="CGS289"/>
      <c r="CGT289"/>
      <c r="CGU289"/>
      <c r="CGV289"/>
      <c r="CGW289"/>
      <c r="CGX289"/>
      <c r="CGY289"/>
      <c r="CGZ289"/>
      <c r="CHA289"/>
      <c r="CHB289"/>
      <c r="CHC289"/>
      <c r="CHD289"/>
      <c r="CHE289"/>
      <c r="CHF289"/>
      <c r="CHG289"/>
      <c r="CHH289"/>
      <c r="CHI289"/>
      <c r="CHJ289"/>
      <c r="CHK289"/>
      <c r="CHL289"/>
      <c r="CHM289"/>
      <c r="CHN289"/>
      <c r="CHO289"/>
      <c r="CHP289"/>
      <c r="CHQ289"/>
      <c r="CHR289"/>
      <c r="CHS289"/>
      <c r="CHT289"/>
      <c r="CHU289"/>
      <c r="CHV289"/>
      <c r="CHW289"/>
      <c r="CHX289"/>
      <c r="CHY289"/>
      <c r="CHZ289"/>
      <c r="CIA289"/>
      <c r="CIB289"/>
      <c r="CIC289"/>
      <c r="CID289"/>
      <c r="CIE289"/>
      <c r="CIF289"/>
      <c r="CIG289"/>
      <c r="CIH289"/>
      <c r="CII289"/>
      <c r="CIJ289"/>
      <c r="CIK289"/>
      <c r="CIL289"/>
      <c r="CIM289"/>
      <c r="CIN289"/>
      <c r="CIO289"/>
      <c r="CIP289"/>
      <c r="CIQ289"/>
      <c r="CIR289"/>
      <c r="CIS289"/>
      <c r="CIT289"/>
      <c r="CIU289"/>
      <c r="CIV289"/>
      <c r="CIW289"/>
      <c r="CIX289"/>
      <c r="CIY289"/>
      <c r="CIZ289"/>
      <c r="CJA289"/>
      <c r="CJB289"/>
      <c r="CJC289"/>
      <c r="CJD289"/>
      <c r="CJE289"/>
      <c r="CJF289"/>
      <c r="CJG289"/>
      <c r="CJH289"/>
      <c r="CJI289"/>
      <c r="CJJ289"/>
      <c r="CJK289"/>
      <c r="CJL289"/>
      <c r="CJM289"/>
      <c r="CJN289"/>
      <c r="CJO289"/>
      <c r="CJP289"/>
      <c r="CJQ289"/>
      <c r="CJR289"/>
      <c r="CJS289"/>
      <c r="CJT289"/>
      <c r="CJU289"/>
      <c r="CJV289"/>
      <c r="CJW289"/>
      <c r="CJX289"/>
      <c r="CJY289"/>
      <c r="CJZ289"/>
      <c r="CKA289"/>
      <c r="CKB289"/>
      <c r="CKC289"/>
      <c r="CKD289"/>
      <c r="CKE289"/>
      <c r="CKF289"/>
      <c r="CKG289"/>
      <c r="CKH289"/>
      <c r="CKI289"/>
      <c r="CKJ289"/>
      <c r="CKK289"/>
      <c r="CKL289"/>
      <c r="CKM289"/>
      <c r="CKN289"/>
      <c r="CKO289"/>
      <c r="CKP289"/>
      <c r="CKQ289"/>
      <c r="CKR289"/>
      <c r="CKS289"/>
      <c r="CKT289"/>
      <c r="CKU289"/>
      <c r="CKV289"/>
      <c r="CKW289"/>
      <c r="CKX289"/>
      <c r="CKY289"/>
      <c r="CKZ289"/>
      <c r="CLA289"/>
      <c r="CLB289"/>
      <c r="CLC289"/>
      <c r="CLD289"/>
      <c r="CLE289"/>
      <c r="CLF289"/>
      <c r="CLG289"/>
      <c r="CLH289"/>
      <c r="CLI289"/>
      <c r="CLJ289"/>
      <c r="CLK289"/>
      <c r="CLL289"/>
      <c r="CLM289"/>
      <c r="CLN289"/>
      <c r="CLO289"/>
      <c r="CLP289"/>
      <c r="CLQ289"/>
      <c r="CLR289"/>
      <c r="CLS289"/>
      <c r="CLT289"/>
      <c r="CLU289"/>
      <c r="CLV289"/>
      <c r="CLW289"/>
      <c r="CLX289"/>
      <c r="CLY289"/>
      <c r="CLZ289"/>
      <c r="CMA289"/>
      <c r="CMB289"/>
      <c r="CMC289"/>
      <c r="CMD289"/>
      <c r="CME289"/>
      <c r="CMF289"/>
      <c r="CMG289"/>
      <c r="CMH289"/>
      <c r="CMI289"/>
      <c r="CMJ289"/>
      <c r="CMK289"/>
      <c r="CML289"/>
      <c r="CMM289"/>
      <c r="CMN289"/>
      <c r="CMO289"/>
      <c r="CMP289"/>
      <c r="CMQ289"/>
      <c r="CMR289"/>
      <c r="CMS289"/>
      <c r="CMT289"/>
      <c r="CMU289"/>
      <c r="CMV289"/>
      <c r="CMW289"/>
      <c r="CMX289"/>
      <c r="CMY289"/>
      <c r="CMZ289"/>
      <c r="CNA289"/>
      <c r="CNB289"/>
      <c r="CNC289"/>
      <c r="CND289"/>
      <c r="CNE289"/>
      <c r="CNF289"/>
      <c r="CNG289"/>
      <c r="CNH289"/>
      <c r="CNI289"/>
      <c r="CNJ289"/>
      <c r="CNK289"/>
      <c r="CNL289"/>
      <c r="CNM289"/>
      <c r="CNN289"/>
      <c r="CNO289"/>
      <c r="CNP289"/>
      <c r="CNQ289"/>
      <c r="CNR289"/>
      <c r="CNS289"/>
      <c r="CNT289"/>
      <c r="CNU289"/>
      <c r="CNV289"/>
      <c r="CNW289"/>
      <c r="CNX289"/>
      <c r="CNY289"/>
      <c r="CNZ289"/>
      <c r="COA289"/>
      <c r="COB289"/>
      <c r="COC289"/>
      <c r="COD289"/>
      <c r="COE289"/>
      <c r="COF289"/>
      <c r="COG289"/>
      <c r="COH289"/>
      <c r="COI289"/>
      <c r="COJ289"/>
      <c r="COK289"/>
      <c r="COL289"/>
      <c r="COM289"/>
      <c r="CON289"/>
      <c r="COO289"/>
      <c r="COP289"/>
      <c r="COQ289"/>
      <c r="COR289"/>
      <c r="COS289"/>
      <c r="COT289"/>
      <c r="COU289"/>
      <c r="COV289"/>
      <c r="COW289"/>
      <c r="COX289"/>
      <c r="COY289"/>
      <c r="COZ289"/>
      <c r="CPA289"/>
      <c r="CPB289"/>
      <c r="CPC289"/>
      <c r="CPD289"/>
      <c r="CPE289"/>
      <c r="CPF289"/>
      <c r="CPG289"/>
      <c r="CPH289"/>
      <c r="CPI289"/>
      <c r="CPJ289"/>
      <c r="CPK289"/>
      <c r="CPL289"/>
      <c r="CPM289"/>
      <c r="CPN289"/>
      <c r="CPO289"/>
      <c r="CPP289"/>
      <c r="CPQ289"/>
      <c r="CPR289"/>
      <c r="CPS289"/>
      <c r="CPT289"/>
      <c r="CPU289"/>
      <c r="CPV289"/>
      <c r="CPW289"/>
      <c r="CPX289"/>
      <c r="CPY289"/>
      <c r="CPZ289"/>
      <c r="CQA289"/>
      <c r="CQB289"/>
      <c r="CQC289"/>
      <c r="CQD289"/>
      <c r="CQE289"/>
      <c r="CQF289"/>
      <c r="CQG289"/>
      <c r="CQH289"/>
      <c r="CQI289"/>
      <c r="CQJ289"/>
      <c r="CQK289"/>
      <c r="CQL289"/>
      <c r="CQM289"/>
      <c r="CQN289"/>
      <c r="CQO289"/>
      <c r="CQP289"/>
      <c r="CQQ289"/>
      <c r="CQR289"/>
      <c r="CQS289"/>
      <c r="CQT289"/>
      <c r="CQU289"/>
      <c r="CQV289"/>
      <c r="CQW289"/>
      <c r="CQX289"/>
      <c r="CQY289"/>
      <c r="CQZ289"/>
      <c r="CRA289"/>
      <c r="CRB289"/>
      <c r="CRC289"/>
      <c r="CRD289"/>
      <c r="CRE289"/>
      <c r="CRF289"/>
      <c r="CRG289"/>
      <c r="CRH289"/>
      <c r="CRI289"/>
      <c r="CRJ289"/>
      <c r="CRK289"/>
      <c r="CRL289"/>
      <c r="CRM289"/>
      <c r="CRN289"/>
      <c r="CRO289"/>
      <c r="CRP289"/>
      <c r="CRQ289"/>
      <c r="CRR289"/>
      <c r="CRS289"/>
      <c r="CRT289"/>
      <c r="CRU289"/>
      <c r="CRV289"/>
      <c r="CRW289"/>
      <c r="CRX289"/>
      <c r="CRY289"/>
      <c r="CRZ289"/>
      <c r="CSA289"/>
      <c r="CSB289"/>
      <c r="CSC289"/>
      <c r="CSD289"/>
      <c r="CSE289"/>
      <c r="CSF289"/>
      <c r="CSG289"/>
      <c r="CSH289"/>
      <c r="CSI289"/>
      <c r="CSJ289"/>
      <c r="CSK289"/>
      <c r="CSL289"/>
      <c r="CSM289"/>
      <c r="CSN289"/>
      <c r="CSO289"/>
      <c r="CSP289"/>
      <c r="CSQ289"/>
      <c r="CSR289"/>
      <c r="CSS289"/>
      <c r="CST289"/>
      <c r="CSU289"/>
      <c r="CSV289"/>
      <c r="CSW289"/>
      <c r="CSX289"/>
      <c r="CSY289"/>
      <c r="CSZ289"/>
      <c r="CTA289"/>
      <c r="CTB289"/>
      <c r="CTC289"/>
      <c r="CTD289"/>
      <c r="CTE289"/>
      <c r="CTF289"/>
      <c r="CTG289"/>
      <c r="CTH289"/>
      <c r="CTI289"/>
      <c r="CTJ289"/>
      <c r="CTK289"/>
      <c r="CTL289"/>
      <c r="CTM289"/>
      <c r="CTN289"/>
      <c r="CTO289"/>
      <c r="CTP289"/>
      <c r="CTQ289"/>
      <c r="CTR289"/>
      <c r="CTS289"/>
      <c r="CTT289"/>
      <c r="CTU289"/>
      <c r="CTV289"/>
      <c r="CTW289"/>
      <c r="CTX289"/>
      <c r="CTY289"/>
      <c r="CTZ289"/>
      <c r="CUA289"/>
      <c r="CUB289"/>
      <c r="CUC289"/>
      <c r="CUD289"/>
      <c r="CUE289"/>
      <c r="CUF289"/>
      <c r="CUG289"/>
      <c r="CUH289"/>
      <c r="CUI289"/>
      <c r="CUJ289"/>
      <c r="CUK289"/>
      <c r="CUL289"/>
      <c r="CUM289"/>
      <c r="CUN289"/>
      <c r="CUO289"/>
      <c r="CUP289"/>
      <c r="CUQ289"/>
      <c r="CUR289"/>
      <c r="CUS289"/>
      <c r="CUT289"/>
      <c r="CUU289"/>
      <c r="CUV289"/>
      <c r="CUW289"/>
      <c r="CUX289"/>
      <c r="CUY289"/>
      <c r="CUZ289"/>
      <c r="CVA289"/>
      <c r="CVB289"/>
      <c r="CVC289"/>
      <c r="CVD289"/>
      <c r="CVE289"/>
      <c r="CVF289"/>
      <c r="CVG289"/>
      <c r="CVH289"/>
      <c r="CVI289"/>
      <c r="CVJ289"/>
      <c r="CVK289"/>
      <c r="CVL289"/>
      <c r="CVM289"/>
      <c r="CVN289"/>
      <c r="CVO289"/>
      <c r="CVP289"/>
      <c r="CVQ289"/>
      <c r="CVR289"/>
      <c r="CVS289"/>
      <c r="CVT289"/>
      <c r="CVU289"/>
      <c r="CVV289"/>
      <c r="CVW289"/>
      <c r="CVX289"/>
      <c r="CVY289"/>
      <c r="CVZ289"/>
      <c r="CWA289"/>
      <c r="CWB289"/>
      <c r="CWC289"/>
      <c r="CWD289"/>
      <c r="CWE289"/>
      <c r="CWF289"/>
      <c r="CWG289"/>
      <c r="CWH289"/>
      <c r="CWI289"/>
      <c r="CWJ289"/>
      <c r="CWK289"/>
      <c r="CWL289"/>
      <c r="CWM289"/>
      <c r="CWN289"/>
      <c r="CWO289"/>
      <c r="CWP289"/>
      <c r="CWQ289"/>
      <c r="CWR289"/>
      <c r="CWS289"/>
      <c r="CWT289"/>
      <c r="CWU289"/>
      <c r="CWV289"/>
      <c r="CWW289"/>
      <c r="CWX289"/>
      <c r="CWY289"/>
      <c r="CWZ289"/>
      <c r="CXA289"/>
      <c r="CXB289"/>
      <c r="CXC289"/>
      <c r="CXD289"/>
      <c r="CXE289"/>
      <c r="CXF289"/>
      <c r="CXG289"/>
      <c r="CXH289"/>
      <c r="CXI289"/>
      <c r="CXJ289"/>
      <c r="CXK289"/>
      <c r="CXL289"/>
      <c r="CXM289"/>
      <c r="CXN289"/>
      <c r="CXO289"/>
      <c r="CXP289"/>
      <c r="CXQ289"/>
      <c r="CXR289"/>
      <c r="CXS289"/>
      <c r="CXT289"/>
      <c r="CXU289"/>
      <c r="CXV289"/>
      <c r="CXW289"/>
      <c r="CXX289"/>
      <c r="CXY289"/>
      <c r="CXZ289"/>
      <c r="CYA289"/>
      <c r="CYB289"/>
      <c r="CYC289"/>
      <c r="CYD289"/>
      <c r="CYE289"/>
      <c r="CYF289"/>
      <c r="CYG289"/>
      <c r="CYH289"/>
      <c r="CYI289"/>
      <c r="CYJ289"/>
      <c r="CYK289"/>
      <c r="CYL289"/>
      <c r="CYM289"/>
      <c r="CYN289"/>
      <c r="CYO289"/>
      <c r="CYP289"/>
      <c r="CYQ289"/>
      <c r="CYR289"/>
      <c r="CYS289"/>
      <c r="CYT289"/>
      <c r="CYU289"/>
      <c r="CYV289"/>
      <c r="CYW289"/>
      <c r="CYX289"/>
      <c r="CYY289"/>
      <c r="CYZ289"/>
      <c r="CZA289"/>
      <c r="CZB289"/>
      <c r="CZC289"/>
      <c r="CZD289"/>
      <c r="CZE289"/>
      <c r="CZF289"/>
      <c r="CZG289"/>
      <c r="CZH289"/>
      <c r="CZI289"/>
      <c r="CZJ289"/>
      <c r="CZK289"/>
      <c r="CZL289"/>
      <c r="CZM289"/>
      <c r="CZN289"/>
      <c r="CZO289"/>
      <c r="CZP289"/>
      <c r="CZQ289"/>
      <c r="CZR289"/>
      <c r="CZS289"/>
      <c r="CZT289"/>
      <c r="CZU289"/>
      <c r="CZV289"/>
      <c r="CZW289"/>
      <c r="CZX289"/>
      <c r="CZY289"/>
      <c r="CZZ289"/>
      <c r="DAA289"/>
      <c r="DAB289"/>
      <c r="DAC289"/>
      <c r="DAD289"/>
      <c r="DAE289"/>
      <c r="DAF289"/>
      <c r="DAG289"/>
      <c r="DAH289"/>
      <c r="DAI289"/>
      <c r="DAJ289"/>
      <c r="DAK289"/>
      <c r="DAL289"/>
      <c r="DAM289"/>
      <c r="DAN289"/>
      <c r="DAO289"/>
      <c r="DAP289"/>
      <c r="DAQ289"/>
      <c r="DAR289"/>
      <c r="DAS289"/>
      <c r="DAT289"/>
      <c r="DAU289"/>
      <c r="DAV289"/>
      <c r="DAW289"/>
      <c r="DAX289"/>
      <c r="DAY289"/>
      <c r="DAZ289"/>
      <c r="DBA289"/>
      <c r="DBB289"/>
      <c r="DBC289"/>
      <c r="DBD289"/>
      <c r="DBE289"/>
      <c r="DBF289"/>
      <c r="DBG289"/>
      <c r="DBH289"/>
      <c r="DBI289"/>
      <c r="DBJ289"/>
      <c r="DBK289"/>
      <c r="DBL289"/>
      <c r="DBM289"/>
      <c r="DBN289"/>
      <c r="DBO289"/>
      <c r="DBP289"/>
      <c r="DBQ289"/>
      <c r="DBR289"/>
      <c r="DBS289"/>
      <c r="DBT289"/>
      <c r="DBU289"/>
      <c r="DBV289"/>
      <c r="DBW289"/>
      <c r="DBX289"/>
      <c r="DBY289"/>
      <c r="DBZ289"/>
      <c r="DCA289"/>
      <c r="DCB289"/>
      <c r="DCC289"/>
      <c r="DCD289"/>
      <c r="DCE289"/>
      <c r="DCF289"/>
      <c r="DCG289"/>
      <c r="DCH289"/>
      <c r="DCI289"/>
      <c r="DCJ289"/>
      <c r="DCK289"/>
      <c r="DCL289"/>
      <c r="DCM289"/>
      <c r="DCN289"/>
      <c r="DCO289"/>
      <c r="DCP289"/>
      <c r="DCQ289"/>
      <c r="DCR289"/>
      <c r="DCS289"/>
      <c r="DCT289"/>
      <c r="DCU289"/>
      <c r="DCV289"/>
      <c r="DCW289"/>
      <c r="DCX289"/>
      <c r="DCY289"/>
      <c r="DCZ289"/>
      <c r="DDA289"/>
      <c r="DDB289"/>
      <c r="DDC289"/>
      <c r="DDD289"/>
      <c r="DDE289"/>
      <c r="DDF289"/>
      <c r="DDG289"/>
      <c r="DDH289"/>
      <c r="DDI289"/>
      <c r="DDJ289"/>
      <c r="DDK289"/>
      <c r="DDL289"/>
      <c r="DDM289"/>
      <c r="DDN289"/>
      <c r="DDO289"/>
      <c r="DDP289"/>
      <c r="DDQ289"/>
      <c r="DDR289"/>
      <c r="DDS289"/>
      <c r="DDT289"/>
      <c r="DDU289"/>
      <c r="DDV289"/>
      <c r="DDW289"/>
      <c r="DDX289"/>
      <c r="DDY289"/>
      <c r="DDZ289"/>
      <c r="DEA289"/>
      <c r="DEB289"/>
      <c r="DEC289"/>
      <c r="DED289"/>
      <c r="DEE289"/>
      <c r="DEF289"/>
      <c r="DEG289"/>
      <c r="DEH289"/>
      <c r="DEI289"/>
      <c r="DEJ289"/>
      <c r="DEK289"/>
      <c r="DEL289"/>
      <c r="DEM289"/>
      <c r="DEN289"/>
      <c r="DEO289"/>
      <c r="DEP289"/>
      <c r="DEQ289"/>
      <c r="DER289"/>
      <c r="DES289"/>
      <c r="DET289"/>
      <c r="DEU289"/>
      <c r="DEV289"/>
      <c r="DEW289"/>
      <c r="DEX289"/>
      <c r="DEY289"/>
      <c r="DEZ289"/>
      <c r="DFA289"/>
      <c r="DFB289"/>
      <c r="DFC289"/>
      <c r="DFD289"/>
      <c r="DFE289"/>
      <c r="DFF289"/>
      <c r="DFG289"/>
      <c r="DFH289"/>
      <c r="DFI289"/>
      <c r="DFJ289"/>
      <c r="DFK289"/>
      <c r="DFL289"/>
      <c r="DFM289"/>
      <c r="DFN289"/>
      <c r="DFO289"/>
      <c r="DFP289"/>
      <c r="DFQ289"/>
      <c r="DFR289"/>
      <c r="DFS289"/>
      <c r="DFT289"/>
      <c r="DFU289"/>
      <c r="DFV289"/>
      <c r="DFW289"/>
      <c r="DFX289"/>
      <c r="DFY289"/>
      <c r="DFZ289"/>
      <c r="DGA289"/>
      <c r="DGB289"/>
      <c r="DGC289"/>
      <c r="DGD289"/>
      <c r="DGE289"/>
      <c r="DGF289"/>
      <c r="DGG289"/>
      <c r="DGH289"/>
      <c r="DGI289"/>
      <c r="DGJ289"/>
      <c r="DGK289"/>
      <c r="DGL289"/>
      <c r="DGM289"/>
      <c r="DGN289"/>
      <c r="DGO289"/>
      <c r="DGP289"/>
      <c r="DGQ289"/>
      <c r="DGR289"/>
      <c r="DGS289"/>
      <c r="DGT289"/>
      <c r="DGU289"/>
      <c r="DGV289"/>
      <c r="DGW289"/>
      <c r="DGX289"/>
      <c r="DGY289"/>
      <c r="DGZ289"/>
      <c r="DHA289"/>
      <c r="DHB289"/>
      <c r="DHC289"/>
      <c r="DHD289"/>
      <c r="DHE289"/>
      <c r="DHF289"/>
      <c r="DHG289"/>
      <c r="DHH289"/>
      <c r="DHI289"/>
      <c r="DHJ289"/>
      <c r="DHK289"/>
      <c r="DHL289"/>
      <c r="DHM289"/>
      <c r="DHN289"/>
      <c r="DHO289"/>
      <c r="DHP289"/>
      <c r="DHQ289"/>
      <c r="DHR289"/>
      <c r="DHS289"/>
      <c r="DHT289"/>
      <c r="DHU289"/>
      <c r="DHV289"/>
      <c r="DHW289"/>
      <c r="DHX289"/>
      <c r="DHY289"/>
      <c r="DHZ289"/>
      <c r="DIA289"/>
      <c r="DIB289"/>
      <c r="DIC289"/>
      <c r="DID289"/>
      <c r="DIE289"/>
      <c r="DIF289"/>
      <c r="DIG289"/>
      <c r="DIH289"/>
      <c r="DII289"/>
      <c r="DIJ289"/>
      <c r="DIK289"/>
      <c r="DIL289"/>
      <c r="DIM289"/>
      <c r="DIN289"/>
      <c r="DIO289"/>
      <c r="DIP289"/>
      <c r="DIQ289"/>
      <c r="DIR289"/>
      <c r="DIS289"/>
      <c r="DIT289"/>
      <c r="DIU289"/>
      <c r="DIV289"/>
      <c r="DIW289"/>
      <c r="DIX289"/>
      <c r="DIY289"/>
      <c r="DIZ289"/>
      <c r="DJA289"/>
      <c r="DJB289"/>
      <c r="DJC289"/>
      <c r="DJD289"/>
      <c r="DJE289"/>
      <c r="DJF289"/>
      <c r="DJG289"/>
      <c r="DJH289"/>
      <c r="DJI289"/>
      <c r="DJJ289"/>
      <c r="DJK289"/>
      <c r="DJL289"/>
      <c r="DJM289"/>
      <c r="DJN289"/>
      <c r="DJO289"/>
      <c r="DJP289"/>
      <c r="DJQ289"/>
      <c r="DJR289"/>
      <c r="DJS289"/>
      <c r="DJT289"/>
      <c r="DJU289"/>
      <c r="DJV289"/>
      <c r="DJW289"/>
      <c r="DJX289"/>
      <c r="DJY289"/>
      <c r="DJZ289"/>
      <c r="DKA289"/>
      <c r="DKB289"/>
      <c r="DKC289"/>
      <c r="DKD289"/>
      <c r="DKE289"/>
      <c r="DKF289"/>
      <c r="DKG289"/>
      <c r="DKH289"/>
      <c r="DKI289"/>
      <c r="DKJ289"/>
      <c r="DKK289"/>
      <c r="DKL289"/>
      <c r="DKM289"/>
      <c r="DKN289"/>
      <c r="DKO289"/>
      <c r="DKP289"/>
      <c r="DKQ289"/>
      <c r="DKR289"/>
      <c r="DKS289"/>
      <c r="DKT289"/>
      <c r="DKU289"/>
      <c r="DKV289"/>
      <c r="DKW289"/>
      <c r="DKX289"/>
      <c r="DKY289"/>
      <c r="DKZ289"/>
      <c r="DLA289"/>
      <c r="DLB289"/>
      <c r="DLC289"/>
      <c r="DLD289"/>
      <c r="DLE289"/>
      <c r="DLF289"/>
      <c r="DLG289"/>
      <c r="DLH289"/>
      <c r="DLI289"/>
      <c r="DLJ289"/>
      <c r="DLK289"/>
      <c r="DLL289"/>
      <c r="DLM289"/>
      <c r="DLN289"/>
      <c r="DLO289"/>
      <c r="DLP289"/>
      <c r="DLQ289"/>
      <c r="DLR289"/>
      <c r="DLS289"/>
      <c r="DLT289"/>
      <c r="DLU289"/>
      <c r="DLV289"/>
      <c r="DLW289"/>
      <c r="DLX289"/>
      <c r="DLY289"/>
      <c r="DLZ289"/>
      <c r="DMA289"/>
      <c r="DMB289"/>
      <c r="DMC289"/>
      <c r="DMD289"/>
      <c r="DME289"/>
      <c r="DMF289"/>
      <c r="DMG289"/>
      <c r="DMH289"/>
      <c r="DMI289"/>
      <c r="DMJ289"/>
      <c r="DMK289"/>
      <c r="DML289"/>
      <c r="DMM289"/>
      <c r="DMN289"/>
      <c r="DMO289"/>
      <c r="DMP289"/>
      <c r="DMQ289"/>
      <c r="DMR289"/>
      <c r="DMS289"/>
      <c r="DMT289"/>
      <c r="DMU289"/>
      <c r="DMV289"/>
      <c r="DMW289"/>
      <c r="DMX289"/>
      <c r="DMY289"/>
      <c r="DMZ289"/>
      <c r="DNA289"/>
      <c r="DNB289"/>
      <c r="DNC289"/>
      <c r="DND289"/>
      <c r="DNE289"/>
      <c r="DNF289"/>
      <c r="DNG289"/>
      <c r="DNH289"/>
      <c r="DNI289"/>
      <c r="DNJ289"/>
      <c r="DNK289"/>
      <c r="DNL289"/>
      <c r="DNM289"/>
      <c r="DNN289"/>
      <c r="DNO289"/>
      <c r="DNP289"/>
      <c r="DNQ289"/>
      <c r="DNR289"/>
      <c r="DNS289"/>
      <c r="DNT289"/>
      <c r="DNU289"/>
      <c r="DNV289"/>
      <c r="DNW289"/>
      <c r="DNX289"/>
      <c r="DNY289"/>
      <c r="DNZ289"/>
      <c r="DOA289"/>
      <c r="DOB289"/>
      <c r="DOC289"/>
      <c r="DOD289"/>
      <c r="DOE289"/>
      <c r="DOF289"/>
      <c r="DOG289"/>
      <c r="DOH289"/>
      <c r="DOI289"/>
      <c r="DOJ289"/>
      <c r="DOK289"/>
      <c r="DOL289"/>
      <c r="DOM289"/>
      <c r="DON289"/>
      <c r="DOO289"/>
      <c r="DOP289"/>
      <c r="DOQ289"/>
      <c r="DOR289"/>
      <c r="DOS289"/>
      <c r="DOT289"/>
      <c r="DOU289"/>
      <c r="DOV289"/>
      <c r="DOW289"/>
      <c r="DOX289"/>
      <c r="DOY289"/>
      <c r="DOZ289"/>
      <c r="DPA289"/>
      <c r="DPB289"/>
      <c r="DPC289"/>
      <c r="DPD289"/>
      <c r="DPE289"/>
      <c r="DPF289"/>
      <c r="DPG289"/>
      <c r="DPH289"/>
      <c r="DPI289"/>
      <c r="DPJ289"/>
      <c r="DPK289"/>
      <c r="DPL289"/>
      <c r="DPM289"/>
      <c r="DPN289"/>
      <c r="DPO289"/>
      <c r="DPP289"/>
      <c r="DPQ289"/>
      <c r="DPR289"/>
      <c r="DPS289"/>
      <c r="DPT289"/>
      <c r="DPU289"/>
      <c r="DPV289"/>
      <c r="DPW289"/>
      <c r="DPX289"/>
      <c r="DPY289"/>
      <c r="DPZ289"/>
      <c r="DQA289"/>
      <c r="DQB289"/>
      <c r="DQC289"/>
      <c r="DQD289"/>
      <c r="DQE289"/>
      <c r="DQF289"/>
      <c r="DQG289"/>
      <c r="DQH289"/>
      <c r="DQI289"/>
      <c r="DQJ289"/>
      <c r="DQK289"/>
      <c r="DQL289"/>
      <c r="DQM289"/>
      <c r="DQN289"/>
      <c r="DQO289"/>
      <c r="DQP289"/>
      <c r="DQQ289"/>
      <c r="DQR289"/>
      <c r="DQS289"/>
      <c r="DQT289"/>
      <c r="DQU289"/>
      <c r="DQV289"/>
      <c r="DQW289"/>
      <c r="DQX289"/>
      <c r="DQY289"/>
      <c r="DQZ289"/>
      <c r="DRA289"/>
      <c r="DRB289"/>
      <c r="DRC289"/>
      <c r="DRD289"/>
      <c r="DRE289"/>
      <c r="DRF289"/>
      <c r="DRG289"/>
      <c r="DRH289"/>
      <c r="DRI289"/>
      <c r="DRJ289"/>
      <c r="DRK289"/>
      <c r="DRL289"/>
      <c r="DRM289"/>
      <c r="DRN289"/>
      <c r="DRO289"/>
      <c r="DRP289"/>
      <c r="DRQ289"/>
      <c r="DRR289"/>
      <c r="DRS289"/>
      <c r="DRT289"/>
      <c r="DRU289"/>
      <c r="DRV289"/>
      <c r="DRW289"/>
      <c r="DRX289"/>
      <c r="DRY289"/>
      <c r="DRZ289"/>
      <c r="DSA289"/>
      <c r="DSB289"/>
      <c r="DSC289"/>
      <c r="DSD289"/>
      <c r="DSE289"/>
      <c r="DSF289"/>
      <c r="DSG289"/>
      <c r="DSH289"/>
      <c r="DSI289"/>
      <c r="DSJ289"/>
      <c r="DSK289"/>
      <c r="DSL289"/>
      <c r="DSM289"/>
      <c r="DSN289"/>
      <c r="DSO289"/>
      <c r="DSP289"/>
      <c r="DSQ289"/>
      <c r="DSR289"/>
      <c r="DSS289"/>
      <c r="DST289"/>
      <c r="DSU289"/>
      <c r="DSV289"/>
      <c r="DSW289"/>
      <c r="DSX289"/>
      <c r="DSY289"/>
      <c r="DSZ289"/>
      <c r="DTA289"/>
      <c r="DTB289"/>
      <c r="DTC289"/>
      <c r="DTD289"/>
      <c r="DTE289"/>
      <c r="DTF289"/>
      <c r="DTG289"/>
      <c r="DTH289"/>
      <c r="DTI289"/>
      <c r="DTJ289"/>
      <c r="DTK289"/>
      <c r="DTL289"/>
      <c r="DTM289"/>
      <c r="DTN289"/>
      <c r="DTO289"/>
      <c r="DTP289"/>
      <c r="DTQ289"/>
      <c r="DTR289"/>
      <c r="DTS289"/>
      <c r="DTT289"/>
      <c r="DTU289"/>
      <c r="DTV289"/>
      <c r="DTW289"/>
      <c r="DTX289"/>
      <c r="DTY289"/>
      <c r="DTZ289"/>
      <c r="DUA289"/>
      <c r="DUB289"/>
      <c r="DUC289"/>
      <c r="DUD289"/>
      <c r="DUE289"/>
      <c r="DUF289"/>
      <c r="DUG289"/>
      <c r="DUH289"/>
      <c r="DUI289"/>
      <c r="DUJ289"/>
      <c r="DUK289"/>
      <c r="DUL289"/>
      <c r="DUM289"/>
      <c r="DUN289"/>
      <c r="DUO289"/>
      <c r="DUP289"/>
      <c r="DUQ289"/>
      <c r="DUR289"/>
      <c r="DUS289"/>
      <c r="DUT289"/>
      <c r="DUU289"/>
      <c r="DUV289"/>
      <c r="DUW289"/>
      <c r="DUX289"/>
      <c r="DUY289"/>
      <c r="DUZ289"/>
      <c r="DVA289"/>
      <c r="DVB289"/>
      <c r="DVC289"/>
      <c r="DVD289"/>
      <c r="DVE289"/>
      <c r="DVF289"/>
      <c r="DVG289"/>
      <c r="DVH289"/>
      <c r="DVI289"/>
      <c r="DVJ289"/>
      <c r="DVK289"/>
      <c r="DVL289"/>
      <c r="DVM289"/>
      <c r="DVN289"/>
      <c r="DVO289"/>
      <c r="DVP289"/>
      <c r="DVQ289"/>
      <c r="DVR289"/>
      <c r="DVS289"/>
      <c r="DVT289"/>
      <c r="DVU289"/>
      <c r="DVV289"/>
      <c r="DVW289"/>
      <c r="DVX289"/>
      <c r="DVY289"/>
      <c r="DVZ289"/>
      <c r="DWA289"/>
      <c r="DWB289"/>
      <c r="DWC289"/>
      <c r="DWD289"/>
      <c r="DWE289"/>
      <c r="DWF289"/>
      <c r="DWG289"/>
      <c r="DWH289"/>
      <c r="DWI289"/>
      <c r="DWJ289"/>
      <c r="DWK289"/>
      <c r="DWL289"/>
      <c r="DWM289"/>
      <c r="DWN289"/>
      <c r="DWO289"/>
      <c r="DWP289"/>
      <c r="DWQ289"/>
      <c r="DWR289"/>
      <c r="DWS289"/>
      <c r="DWT289"/>
      <c r="DWU289"/>
      <c r="DWV289"/>
      <c r="DWW289"/>
      <c r="DWX289"/>
      <c r="DWY289"/>
      <c r="DWZ289"/>
      <c r="DXA289"/>
      <c r="DXB289"/>
      <c r="DXC289"/>
      <c r="DXD289"/>
      <c r="DXE289"/>
      <c r="DXF289"/>
      <c r="DXG289"/>
      <c r="DXH289"/>
      <c r="DXI289"/>
      <c r="DXJ289"/>
      <c r="DXK289"/>
      <c r="DXL289"/>
      <c r="DXM289"/>
      <c r="DXN289"/>
      <c r="DXO289"/>
      <c r="DXP289"/>
      <c r="DXQ289"/>
      <c r="DXR289"/>
      <c r="DXS289"/>
      <c r="DXT289"/>
      <c r="DXU289"/>
      <c r="DXV289"/>
      <c r="DXW289"/>
      <c r="DXX289"/>
      <c r="DXY289"/>
      <c r="DXZ289"/>
      <c r="DYA289"/>
      <c r="DYB289"/>
      <c r="DYC289"/>
      <c r="DYD289"/>
      <c r="DYE289"/>
      <c r="DYF289"/>
      <c r="DYG289"/>
      <c r="DYH289"/>
      <c r="DYI289"/>
      <c r="DYJ289"/>
      <c r="DYK289"/>
      <c r="DYL289"/>
      <c r="DYM289"/>
      <c r="DYN289"/>
      <c r="DYO289"/>
      <c r="DYP289"/>
      <c r="DYQ289"/>
      <c r="DYR289"/>
      <c r="DYS289"/>
      <c r="DYT289"/>
      <c r="DYU289"/>
      <c r="DYV289"/>
      <c r="DYW289"/>
      <c r="DYX289"/>
      <c r="DYY289"/>
      <c r="DYZ289"/>
      <c r="DZA289"/>
      <c r="DZB289"/>
      <c r="DZC289"/>
      <c r="DZD289"/>
      <c r="DZE289"/>
      <c r="DZF289"/>
      <c r="DZG289"/>
      <c r="DZH289"/>
      <c r="DZI289"/>
      <c r="DZJ289"/>
      <c r="DZK289"/>
      <c r="DZL289"/>
      <c r="DZM289"/>
      <c r="DZN289"/>
      <c r="DZO289"/>
      <c r="DZP289"/>
      <c r="DZQ289"/>
      <c r="DZR289"/>
      <c r="DZS289"/>
      <c r="DZT289"/>
      <c r="DZU289"/>
      <c r="DZV289"/>
      <c r="DZW289"/>
      <c r="DZX289"/>
      <c r="DZY289"/>
      <c r="DZZ289"/>
      <c r="EAA289"/>
      <c r="EAB289"/>
      <c r="EAC289"/>
      <c r="EAD289"/>
      <c r="EAE289"/>
      <c r="EAF289"/>
      <c r="EAG289"/>
      <c r="EAH289"/>
      <c r="EAI289"/>
      <c r="EAJ289"/>
      <c r="EAK289"/>
      <c r="EAL289"/>
      <c r="EAM289"/>
      <c r="EAN289"/>
      <c r="EAO289"/>
      <c r="EAP289"/>
      <c r="EAQ289"/>
      <c r="EAR289"/>
      <c r="EAS289"/>
      <c r="EAT289"/>
      <c r="EAU289"/>
      <c r="EAV289"/>
      <c r="EAW289"/>
      <c r="EAX289"/>
      <c r="EAY289"/>
      <c r="EAZ289"/>
      <c r="EBA289"/>
      <c r="EBB289"/>
      <c r="EBC289"/>
      <c r="EBD289"/>
      <c r="EBE289"/>
      <c r="EBF289"/>
      <c r="EBG289"/>
      <c r="EBH289"/>
      <c r="EBI289"/>
      <c r="EBJ289"/>
      <c r="EBK289"/>
      <c r="EBL289"/>
      <c r="EBM289"/>
      <c r="EBN289"/>
      <c r="EBO289"/>
      <c r="EBP289"/>
      <c r="EBQ289"/>
      <c r="EBR289"/>
      <c r="EBS289"/>
      <c r="EBT289"/>
      <c r="EBU289"/>
      <c r="EBV289"/>
      <c r="EBW289"/>
      <c r="EBX289"/>
      <c r="EBY289"/>
      <c r="EBZ289"/>
      <c r="ECA289"/>
      <c r="ECB289"/>
      <c r="ECC289"/>
      <c r="ECD289"/>
      <c r="ECE289"/>
      <c r="ECF289"/>
      <c r="ECG289"/>
      <c r="ECH289"/>
      <c r="ECI289"/>
      <c r="ECJ289"/>
      <c r="ECK289"/>
      <c r="ECL289"/>
      <c r="ECM289"/>
      <c r="ECN289"/>
      <c r="ECO289"/>
      <c r="ECP289"/>
      <c r="ECQ289"/>
      <c r="ECR289"/>
      <c r="ECS289"/>
      <c r="ECT289"/>
      <c r="ECU289"/>
      <c r="ECV289"/>
      <c r="ECW289"/>
      <c r="ECX289"/>
      <c r="ECY289"/>
      <c r="ECZ289"/>
      <c r="EDA289"/>
      <c r="EDB289"/>
      <c r="EDC289"/>
      <c r="EDD289"/>
      <c r="EDE289"/>
      <c r="EDF289"/>
      <c r="EDG289"/>
      <c r="EDH289"/>
      <c r="EDI289"/>
      <c r="EDJ289"/>
      <c r="EDK289"/>
      <c r="EDL289"/>
      <c r="EDM289"/>
      <c r="EDN289"/>
      <c r="EDO289"/>
      <c r="EDP289"/>
      <c r="EDQ289"/>
      <c r="EDR289"/>
      <c r="EDS289"/>
      <c r="EDT289"/>
      <c r="EDU289"/>
      <c r="EDV289"/>
      <c r="EDW289"/>
      <c r="EDX289"/>
      <c r="EDY289"/>
      <c r="EDZ289"/>
      <c r="EEA289"/>
      <c r="EEB289"/>
      <c r="EEC289"/>
      <c r="EED289"/>
      <c r="EEE289"/>
      <c r="EEF289"/>
      <c r="EEG289"/>
      <c r="EEH289"/>
      <c r="EEI289"/>
      <c r="EEJ289"/>
      <c r="EEK289"/>
      <c r="EEL289"/>
      <c r="EEM289"/>
      <c r="EEN289"/>
      <c r="EEO289"/>
      <c r="EEP289"/>
      <c r="EEQ289"/>
      <c r="EER289"/>
      <c r="EES289"/>
      <c r="EET289"/>
      <c r="EEU289"/>
      <c r="EEV289"/>
      <c r="EEW289"/>
      <c r="EEX289"/>
      <c r="EEY289"/>
      <c r="EEZ289"/>
      <c r="EFA289"/>
      <c r="EFB289"/>
      <c r="EFC289"/>
      <c r="EFD289"/>
      <c r="EFE289"/>
      <c r="EFF289"/>
      <c r="EFG289"/>
      <c r="EFH289"/>
      <c r="EFI289"/>
      <c r="EFJ289"/>
      <c r="EFK289"/>
      <c r="EFL289"/>
      <c r="EFM289"/>
      <c r="EFN289"/>
      <c r="EFO289"/>
      <c r="EFP289"/>
      <c r="EFQ289"/>
      <c r="EFR289"/>
      <c r="EFS289"/>
      <c r="EFT289"/>
      <c r="EFU289"/>
      <c r="EFV289"/>
      <c r="EFW289"/>
      <c r="EFX289"/>
      <c r="EFY289"/>
      <c r="EFZ289"/>
      <c r="EGA289"/>
      <c r="EGB289"/>
      <c r="EGC289"/>
      <c r="EGD289"/>
      <c r="EGE289"/>
      <c r="EGF289"/>
      <c r="EGG289"/>
      <c r="EGH289"/>
      <c r="EGI289"/>
      <c r="EGJ289"/>
      <c r="EGK289"/>
      <c r="EGL289"/>
      <c r="EGM289"/>
      <c r="EGN289"/>
      <c r="EGO289"/>
      <c r="EGP289"/>
      <c r="EGQ289"/>
      <c r="EGR289"/>
      <c r="EGS289"/>
      <c r="EGT289"/>
      <c r="EGU289"/>
      <c r="EGV289"/>
      <c r="EGW289"/>
      <c r="EGX289"/>
      <c r="EGY289"/>
      <c r="EGZ289"/>
      <c r="EHA289"/>
      <c r="EHB289"/>
      <c r="EHC289"/>
      <c r="EHD289"/>
      <c r="EHE289"/>
      <c r="EHF289"/>
      <c r="EHG289"/>
      <c r="EHH289"/>
      <c r="EHI289"/>
      <c r="EHJ289"/>
      <c r="EHK289"/>
      <c r="EHL289"/>
      <c r="EHM289"/>
      <c r="EHN289"/>
      <c r="EHO289"/>
      <c r="EHP289"/>
      <c r="EHQ289"/>
      <c r="EHR289"/>
      <c r="EHS289"/>
      <c r="EHT289"/>
      <c r="EHU289"/>
      <c r="EHV289"/>
      <c r="EHW289"/>
      <c r="EHX289"/>
      <c r="EHY289"/>
      <c r="EHZ289"/>
      <c r="EIA289"/>
      <c r="EIB289"/>
      <c r="EIC289"/>
      <c r="EID289"/>
      <c r="EIE289"/>
      <c r="EIF289"/>
      <c r="EIG289"/>
      <c r="EIH289"/>
      <c r="EII289"/>
      <c r="EIJ289"/>
      <c r="EIK289"/>
      <c r="EIL289"/>
      <c r="EIM289"/>
      <c r="EIN289"/>
      <c r="EIO289"/>
      <c r="EIP289"/>
      <c r="EIQ289"/>
      <c r="EIR289"/>
      <c r="EIS289"/>
      <c r="EIT289"/>
      <c r="EIU289"/>
      <c r="EIV289"/>
      <c r="EIW289"/>
      <c r="EIX289"/>
      <c r="EIY289"/>
      <c r="EIZ289"/>
      <c r="EJA289"/>
      <c r="EJB289"/>
      <c r="EJC289"/>
      <c r="EJD289"/>
      <c r="EJE289"/>
      <c r="EJF289"/>
      <c r="EJG289"/>
      <c r="EJH289"/>
      <c r="EJI289"/>
      <c r="EJJ289"/>
      <c r="EJK289"/>
      <c r="EJL289"/>
      <c r="EJM289"/>
      <c r="EJN289"/>
      <c r="EJO289"/>
      <c r="EJP289"/>
      <c r="EJQ289"/>
      <c r="EJR289"/>
      <c r="EJS289"/>
      <c r="EJT289"/>
      <c r="EJU289"/>
      <c r="EJV289"/>
      <c r="EJW289"/>
      <c r="EJX289"/>
      <c r="EJY289"/>
      <c r="EJZ289"/>
      <c r="EKA289"/>
      <c r="EKB289"/>
      <c r="EKC289"/>
      <c r="EKD289"/>
      <c r="EKE289"/>
      <c r="EKF289"/>
      <c r="EKG289"/>
      <c r="EKH289"/>
      <c r="EKI289"/>
      <c r="EKJ289"/>
      <c r="EKK289"/>
      <c r="EKL289"/>
      <c r="EKM289"/>
      <c r="EKN289"/>
      <c r="EKO289"/>
      <c r="EKP289"/>
      <c r="EKQ289"/>
      <c r="EKR289"/>
      <c r="EKS289"/>
      <c r="EKT289"/>
      <c r="EKU289"/>
      <c r="EKV289"/>
      <c r="EKW289"/>
      <c r="EKX289"/>
      <c r="EKY289"/>
      <c r="EKZ289"/>
      <c r="ELA289"/>
      <c r="ELB289"/>
      <c r="ELC289"/>
      <c r="ELD289"/>
      <c r="ELE289"/>
      <c r="ELF289"/>
      <c r="ELG289"/>
      <c r="ELH289"/>
      <c r="ELI289"/>
      <c r="ELJ289"/>
      <c r="ELK289"/>
      <c r="ELL289"/>
      <c r="ELM289"/>
      <c r="ELN289"/>
      <c r="ELO289"/>
      <c r="ELP289"/>
      <c r="ELQ289"/>
      <c r="ELR289"/>
      <c r="ELS289"/>
      <c r="ELT289"/>
      <c r="ELU289"/>
      <c r="ELV289"/>
      <c r="ELW289"/>
      <c r="ELX289"/>
      <c r="ELY289"/>
      <c r="ELZ289"/>
      <c r="EMA289"/>
      <c r="EMB289"/>
      <c r="EMC289"/>
      <c r="EMD289"/>
      <c r="EME289"/>
      <c r="EMF289"/>
      <c r="EMG289"/>
      <c r="EMH289"/>
      <c r="EMI289"/>
      <c r="EMJ289"/>
      <c r="EMK289"/>
      <c r="EML289"/>
      <c r="EMM289"/>
      <c r="EMN289"/>
      <c r="EMO289"/>
      <c r="EMP289"/>
      <c r="EMQ289"/>
      <c r="EMR289"/>
      <c r="EMS289"/>
      <c r="EMT289"/>
      <c r="EMU289"/>
      <c r="EMV289"/>
      <c r="EMW289"/>
      <c r="EMX289"/>
      <c r="EMY289"/>
      <c r="EMZ289"/>
      <c r="ENA289"/>
      <c r="ENB289"/>
      <c r="ENC289"/>
      <c r="END289"/>
      <c r="ENE289"/>
      <c r="ENF289"/>
      <c r="ENG289"/>
      <c r="ENH289"/>
      <c r="ENI289"/>
      <c r="ENJ289"/>
      <c r="ENK289"/>
      <c r="ENL289"/>
      <c r="ENM289"/>
      <c r="ENN289"/>
      <c r="ENO289"/>
      <c r="ENP289"/>
      <c r="ENQ289"/>
      <c r="ENR289"/>
      <c r="ENS289"/>
      <c r="ENT289"/>
      <c r="ENU289"/>
      <c r="ENV289"/>
      <c r="ENW289"/>
      <c r="ENX289"/>
      <c r="ENY289"/>
      <c r="ENZ289"/>
      <c r="EOA289"/>
      <c r="EOB289"/>
      <c r="EOC289"/>
      <c r="EOD289"/>
      <c r="EOE289"/>
      <c r="EOF289"/>
      <c r="EOG289"/>
      <c r="EOH289"/>
      <c r="EOI289"/>
      <c r="EOJ289"/>
      <c r="EOK289"/>
      <c r="EOL289"/>
      <c r="EOM289"/>
      <c r="EON289"/>
      <c r="EOO289"/>
      <c r="EOP289"/>
      <c r="EOQ289"/>
      <c r="EOR289"/>
      <c r="EOS289"/>
      <c r="EOT289"/>
      <c r="EOU289"/>
      <c r="EOV289"/>
      <c r="EOW289"/>
      <c r="EOX289"/>
      <c r="EOY289"/>
      <c r="EOZ289"/>
      <c r="EPA289"/>
      <c r="EPB289"/>
      <c r="EPC289"/>
      <c r="EPD289"/>
      <c r="EPE289"/>
      <c r="EPF289"/>
      <c r="EPG289"/>
      <c r="EPH289"/>
      <c r="EPI289"/>
      <c r="EPJ289"/>
      <c r="EPK289"/>
      <c r="EPL289"/>
      <c r="EPM289"/>
      <c r="EPN289"/>
      <c r="EPO289"/>
      <c r="EPP289"/>
      <c r="EPQ289"/>
      <c r="EPR289"/>
      <c r="EPS289"/>
      <c r="EPT289"/>
      <c r="EPU289"/>
      <c r="EPV289"/>
      <c r="EPW289"/>
      <c r="EPX289"/>
      <c r="EPY289"/>
      <c r="EPZ289"/>
      <c r="EQA289"/>
      <c r="EQB289"/>
      <c r="EQC289"/>
      <c r="EQD289"/>
      <c r="EQE289"/>
      <c r="EQF289"/>
      <c r="EQG289"/>
      <c r="EQH289"/>
      <c r="EQI289"/>
      <c r="EQJ289"/>
      <c r="EQK289"/>
      <c r="EQL289"/>
      <c r="EQM289"/>
      <c r="EQN289"/>
      <c r="EQO289"/>
      <c r="EQP289"/>
      <c r="EQQ289"/>
      <c r="EQR289"/>
      <c r="EQS289"/>
      <c r="EQT289"/>
      <c r="EQU289"/>
      <c r="EQV289"/>
      <c r="EQW289"/>
      <c r="EQX289"/>
      <c r="EQY289"/>
      <c r="EQZ289"/>
      <c r="ERA289"/>
      <c r="ERB289"/>
      <c r="ERC289"/>
      <c r="ERD289"/>
      <c r="ERE289"/>
      <c r="ERF289"/>
      <c r="ERG289"/>
      <c r="ERH289"/>
      <c r="ERI289"/>
      <c r="ERJ289"/>
      <c r="ERK289"/>
      <c r="ERL289"/>
      <c r="ERM289"/>
      <c r="ERN289"/>
      <c r="ERO289"/>
      <c r="ERP289"/>
      <c r="ERQ289"/>
      <c r="ERR289"/>
      <c r="ERS289"/>
      <c r="ERT289"/>
      <c r="ERU289"/>
      <c r="ERV289"/>
      <c r="ERW289"/>
      <c r="ERX289"/>
      <c r="ERY289"/>
      <c r="ERZ289"/>
      <c r="ESA289"/>
      <c r="ESB289"/>
      <c r="ESC289"/>
      <c r="ESD289"/>
      <c r="ESE289"/>
      <c r="ESF289"/>
      <c r="ESG289"/>
      <c r="ESH289"/>
      <c r="ESI289"/>
      <c r="ESJ289"/>
      <c r="ESK289"/>
      <c r="ESL289"/>
      <c r="ESM289"/>
      <c r="ESN289"/>
      <c r="ESO289"/>
      <c r="ESP289"/>
      <c r="ESQ289"/>
      <c r="ESR289"/>
      <c r="ESS289"/>
      <c r="EST289"/>
      <c r="ESU289"/>
      <c r="ESV289"/>
      <c r="ESW289"/>
      <c r="ESX289"/>
      <c r="ESY289"/>
      <c r="ESZ289"/>
      <c r="ETA289"/>
      <c r="ETB289"/>
      <c r="ETC289"/>
      <c r="ETD289"/>
      <c r="ETE289"/>
      <c r="ETF289"/>
      <c r="ETG289"/>
      <c r="ETH289"/>
      <c r="ETI289"/>
      <c r="ETJ289"/>
      <c r="ETK289"/>
      <c r="ETL289"/>
      <c r="ETM289"/>
      <c r="ETN289"/>
      <c r="ETO289"/>
      <c r="ETP289"/>
      <c r="ETQ289"/>
      <c r="ETR289"/>
      <c r="ETS289"/>
      <c r="ETT289"/>
      <c r="ETU289"/>
      <c r="ETV289"/>
      <c r="ETW289"/>
      <c r="ETX289"/>
      <c r="ETY289"/>
      <c r="ETZ289"/>
      <c r="EUA289"/>
      <c r="EUB289"/>
      <c r="EUC289"/>
      <c r="EUD289"/>
      <c r="EUE289"/>
      <c r="EUF289"/>
      <c r="EUG289"/>
      <c r="EUH289"/>
      <c r="EUI289"/>
      <c r="EUJ289"/>
      <c r="EUK289"/>
      <c r="EUL289"/>
      <c r="EUM289"/>
      <c r="EUN289"/>
      <c r="EUO289"/>
      <c r="EUP289"/>
      <c r="EUQ289"/>
      <c r="EUR289"/>
      <c r="EUS289"/>
      <c r="EUT289"/>
      <c r="EUU289"/>
      <c r="EUV289"/>
      <c r="EUW289"/>
      <c r="EUX289"/>
      <c r="EUY289"/>
      <c r="EUZ289"/>
      <c r="EVA289"/>
      <c r="EVB289"/>
      <c r="EVC289"/>
      <c r="EVD289"/>
      <c r="EVE289"/>
      <c r="EVF289"/>
      <c r="EVG289"/>
      <c r="EVH289"/>
      <c r="EVI289"/>
      <c r="EVJ289"/>
      <c r="EVK289"/>
      <c r="EVL289"/>
      <c r="EVM289"/>
      <c r="EVN289"/>
      <c r="EVO289"/>
      <c r="EVP289"/>
      <c r="EVQ289"/>
      <c r="EVR289"/>
      <c r="EVS289"/>
      <c r="EVT289"/>
      <c r="EVU289"/>
      <c r="EVV289"/>
      <c r="EVW289"/>
      <c r="EVX289"/>
      <c r="EVY289"/>
      <c r="EVZ289"/>
      <c r="EWA289"/>
      <c r="EWB289"/>
      <c r="EWC289"/>
      <c r="EWD289"/>
      <c r="EWE289"/>
      <c r="EWF289"/>
      <c r="EWG289"/>
      <c r="EWH289"/>
      <c r="EWI289"/>
      <c r="EWJ289"/>
      <c r="EWK289"/>
      <c r="EWL289"/>
      <c r="EWM289"/>
      <c r="EWN289"/>
      <c r="EWO289"/>
      <c r="EWP289"/>
      <c r="EWQ289"/>
      <c r="EWR289"/>
      <c r="EWS289"/>
      <c r="EWT289"/>
      <c r="EWU289"/>
      <c r="EWV289"/>
      <c r="EWW289"/>
      <c r="EWX289"/>
      <c r="EWY289"/>
      <c r="EWZ289"/>
      <c r="EXA289"/>
      <c r="EXB289"/>
      <c r="EXC289"/>
      <c r="EXD289"/>
      <c r="EXE289"/>
      <c r="EXF289"/>
      <c r="EXG289"/>
      <c r="EXH289"/>
      <c r="EXI289"/>
      <c r="EXJ289"/>
      <c r="EXK289"/>
      <c r="EXL289"/>
      <c r="EXM289"/>
      <c r="EXN289"/>
      <c r="EXO289"/>
      <c r="EXP289"/>
      <c r="EXQ289"/>
      <c r="EXR289"/>
      <c r="EXS289"/>
      <c r="EXT289"/>
      <c r="EXU289"/>
      <c r="EXV289"/>
      <c r="EXW289"/>
      <c r="EXX289"/>
      <c r="EXY289"/>
      <c r="EXZ289"/>
      <c r="EYA289"/>
      <c r="EYB289"/>
      <c r="EYC289"/>
      <c r="EYD289"/>
      <c r="EYE289"/>
      <c r="EYF289"/>
      <c r="EYG289"/>
      <c r="EYH289"/>
      <c r="EYI289"/>
      <c r="EYJ289"/>
      <c r="EYK289"/>
      <c r="EYL289"/>
      <c r="EYM289"/>
      <c r="EYN289"/>
      <c r="EYO289"/>
      <c r="EYP289"/>
      <c r="EYQ289"/>
      <c r="EYR289"/>
      <c r="EYS289"/>
      <c r="EYT289"/>
      <c r="EYU289"/>
      <c r="EYV289"/>
      <c r="EYW289"/>
      <c r="EYX289"/>
      <c r="EYY289"/>
      <c r="EYZ289"/>
      <c r="EZA289"/>
      <c r="EZB289"/>
      <c r="EZC289"/>
      <c r="EZD289"/>
      <c r="EZE289"/>
      <c r="EZF289"/>
      <c r="EZG289"/>
      <c r="EZH289"/>
      <c r="EZI289"/>
      <c r="EZJ289"/>
      <c r="EZK289"/>
      <c r="EZL289"/>
      <c r="EZM289"/>
      <c r="EZN289"/>
      <c r="EZO289"/>
      <c r="EZP289"/>
      <c r="EZQ289"/>
      <c r="EZR289"/>
      <c r="EZS289"/>
      <c r="EZT289"/>
      <c r="EZU289"/>
      <c r="EZV289"/>
      <c r="EZW289"/>
      <c r="EZX289"/>
      <c r="EZY289"/>
      <c r="EZZ289"/>
      <c r="FAA289"/>
      <c r="FAB289"/>
      <c r="FAC289"/>
      <c r="FAD289"/>
      <c r="FAE289"/>
      <c r="FAF289"/>
      <c r="FAG289"/>
      <c r="FAH289"/>
      <c r="FAI289"/>
      <c r="FAJ289"/>
      <c r="FAK289"/>
      <c r="FAL289"/>
      <c r="FAM289"/>
      <c r="FAN289"/>
      <c r="FAO289"/>
      <c r="FAP289"/>
      <c r="FAQ289"/>
      <c r="FAR289"/>
      <c r="FAS289"/>
      <c r="FAT289"/>
      <c r="FAU289"/>
      <c r="FAV289"/>
      <c r="FAW289"/>
      <c r="FAX289"/>
      <c r="FAY289"/>
      <c r="FAZ289"/>
      <c r="FBA289"/>
      <c r="FBB289"/>
      <c r="FBC289"/>
      <c r="FBD289"/>
      <c r="FBE289"/>
      <c r="FBF289"/>
      <c r="FBG289"/>
      <c r="FBH289"/>
      <c r="FBI289"/>
      <c r="FBJ289"/>
      <c r="FBK289"/>
      <c r="FBL289"/>
      <c r="FBM289"/>
      <c r="FBN289"/>
      <c r="FBO289"/>
      <c r="FBP289"/>
      <c r="FBQ289"/>
      <c r="FBR289"/>
      <c r="FBS289"/>
      <c r="FBT289"/>
      <c r="FBU289"/>
      <c r="FBV289"/>
      <c r="FBW289"/>
      <c r="FBX289"/>
      <c r="FBY289"/>
      <c r="FBZ289"/>
      <c r="FCA289"/>
      <c r="FCB289"/>
      <c r="FCC289"/>
      <c r="FCD289"/>
      <c r="FCE289"/>
      <c r="FCF289"/>
      <c r="FCG289"/>
      <c r="FCH289"/>
      <c r="FCI289"/>
      <c r="FCJ289"/>
      <c r="FCK289"/>
      <c r="FCL289"/>
      <c r="FCM289"/>
      <c r="FCN289"/>
      <c r="FCO289"/>
      <c r="FCP289"/>
      <c r="FCQ289"/>
      <c r="FCR289"/>
      <c r="FCS289"/>
      <c r="FCT289"/>
      <c r="FCU289"/>
      <c r="FCV289"/>
      <c r="FCW289"/>
      <c r="FCX289"/>
      <c r="FCY289"/>
      <c r="FCZ289"/>
      <c r="FDA289"/>
      <c r="FDB289"/>
      <c r="FDC289"/>
      <c r="FDD289"/>
      <c r="FDE289"/>
      <c r="FDF289"/>
      <c r="FDG289"/>
      <c r="FDH289"/>
      <c r="FDI289"/>
      <c r="FDJ289"/>
      <c r="FDK289"/>
      <c r="FDL289"/>
      <c r="FDM289"/>
      <c r="FDN289"/>
      <c r="FDO289"/>
      <c r="FDP289"/>
      <c r="FDQ289"/>
      <c r="FDR289"/>
      <c r="FDS289"/>
      <c r="FDT289"/>
      <c r="FDU289"/>
      <c r="FDV289"/>
      <c r="FDW289"/>
      <c r="FDX289"/>
      <c r="FDY289"/>
      <c r="FDZ289"/>
      <c r="FEA289"/>
      <c r="FEB289"/>
      <c r="FEC289"/>
      <c r="FED289"/>
      <c r="FEE289"/>
      <c r="FEF289"/>
      <c r="FEG289"/>
      <c r="FEH289"/>
      <c r="FEI289"/>
      <c r="FEJ289"/>
      <c r="FEK289"/>
      <c r="FEL289"/>
      <c r="FEM289"/>
      <c r="FEN289"/>
      <c r="FEO289"/>
      <c r="FEP289"/>
      <c r="FEQ289"/>
      <c r="FER289"/>
      <c r="FES289"/>
      <c r="FET289"/>
      <c r="FEU289"/>
      <c r="FEV289"/>
      <c r="FEW289"/>
      <c r="FEX289"/>
      <c r="FEY289"/>
      <c r="FEZ289"/>
      <c r="FFA289"/>
      <c r="FFB289"/>
      <c r="FFC289"/>
      <c r="FFD289"/>
      <c r="FFE289"/>
      <c r="FFF289"/>
      <c r="FFG289"/>
      <c r="FFH289"/>
      <c r="FFI289"/>
      <c r="FFJ289"/>
      <c r="FFK289"/>
      <c r="FFL289"/>
      <c r="FFM289"/>
      <c r="FFN289"/>
      <c r="FFO289"/>
      <c r="FFP289"/>
      <c r="FFQ289"/>
      <c r="FFR289"/>
      <c r="FFS289"/>
      <c r="FFT289"/>
      <c r="FFU289"/>
      <c r="FFV289"/>
      <c r="FFW289"/>
      <c r="FFX289"/>
      <c r="FFY289"/>
      <c r="FFZ289"/>
      <c r="FGA289"/>
      <c r="FGB289"/>
      <c r="FGC289"/>
      <c r="FGD289"/>
      <c r="FGE289"/>
      <c r="FGF289"/>
      <c r="FGG289"/>
      <c r="FGH289"/>
      <c r="FGI289"/>
      <c r="FGJ289"/>
      <c r="FGK289"/>
      <c r="FGL289"/>
      <c r="FGM289"/>
      <c r="FGN289"/>
      <c r="FGO289"/>
      <c r="FGP289"/>
      <c r="FGQ289"/>
      <c r="FGR289"/>
      <c r="FGS289"/>
      <c r="FGT289"/>
      <c r="FGU289"/>
      <c r="FGV289"/>
      <c r="FGW289"/>
      <c r="FGX289"/>
      <c r="FGY289"/>
      <c r="FGZ289"/>
      <c r="FHA289"/>
      <c r="FHB289"/>
      <c r="FHC289"/>
      <c r="FHD289"/>
      <c r="FHE289"/>
      <c r="FHF289"/>
      <c r="FHG289"/>
      <c r="FHH289"/>
      <c r="FHI289"/>
      <c r="FHJ289"/>
      <c r="FHK289"/>
      <c r="FHL289"/>
      <c r="FHM289"/>
      <c r="FHN289"/>
      <c r="FHO289"/>
      <c r="FHP289"/>
      <c r="FHQ289"/>
      <c r="FHR289"/>
      <c r="FHS289"/>
      <c r="FHT289"/>
      <c r="FHU289"/>
      <c r="FHV289"/>
      <c r="FHW289"/>
      <c r="FHX289"/>
      <c r="FHY289"/>
      <c r="FHZ289"/>
      <c r="FIA289"/>
      <c r="FIB289"/>
      <c r="FIC289"/>
      <c r="FID289"/>
      <c r="FIE289"/>
      <c r="FIF289"/>
      <c r="FIG289"/>
      <c r="FIH289"/>
      <c r="FII289"/>
      <c r="FIJ289"/>
      <c r="FIK289"/>
      <c r="FIL289"/>
      <c r="FIM289"/>
      <c r="FIN289"/>
      <c r="FIO289"/>
      <c r="FIP289"/>
      <c r="FIQ289"/>
      <c r="FIR289"/>
      <c r="FIS289"/>
      <c r="FIT289"/>
      <c r="FIU289"/>
      <c r="FIV289"/>
      <c r="FIW289"/>
      <c r="FIX289"/>
      <c r="FIY289"/>
      <c r="FIZ289"/>
      <c r="FJA289"/>
      <c r="FJB289"/>
      <c r="FJC289"/>
      <c r="FJD289"/>
      <c r="FJE289"/>
      <c r="FJF289"/>
      <c r="FJG289"/>
      <c r="FJH289"/>
      <c r="FJI289"/>
      <c r="FJJ289"/>
      <c r="FJK289"/>
      <c r="FJL289"/>
      <c r="FJM289"/>
      <c r="FJN289"/>
      <c r="FJO289"/>
      <c r="FJP289"/>
      <c r="FJQ289"/>
      <c r="FJR289"/>
      <c r="FJS289"/>
      <c r="FJT289"/>
      <c r="FJU289"/>
      <c r="FJV289"/>
      <c r="FJW289"/>
      <c r="FJX289"/>
      <c r="FJY289"/>
      <c r="FJZ289"/>
      <c r="FKA289"/>
      <c r="FKB289"/>
      <c r="FKC289"/>
      <c r="FKD289"/>
      <c r="FKE289"/>
      <c r="FKF289"/>
      <c r="FKG289"/>
      <c r="FKH289"/>
      <c r="FKI289"/>
      <c r="FKJ289"/>
      <c r="FKK289"/>
      <c r="FKL289"/>
      <c r="FKM289"/>
      <c r="FKN289"/>
      <c r="FKO289"/>
      <c r="FKP289"/>
      <c r="FKQ289"/>
      <c r="FKR289"/>
      <c r="FKS289"/>
      <c r="FKT289"/>
      <c r="FKU289"/>
      <c r="FKV289"/>
      <c r="FKW289"/>
      <c r="FKX289"/>
      <c r="FKY289"/>
      <c r="FKZ289"/>
      <c r="FLA289"/>
      <c r="FLB289"/>
      <c r="FLC289"/>
      <c r="FLD289"/>
      <c r="FLE289"/>
      <c r="FLF289"/>
      <c r="FLG289"/>
      <c r="FLH289"/>
      <c r="FLI289"/>
      <c r="FLJ289"/>
      <c r="FLK289"/>
      <c r="FLL289"/>
      <c r="FLM289"/>
      <c r="FLN289"/>
      <c r="FLO289"/>
      <c r="FLP289"/>
      <c r="FLQ289"/>
      <c r="FLR289"/>
      <c r="FLS289"/>
      <c r="FLT289"/>
      <c r="FLU289"/>
      <c r="FLV289"/>
      <c r="FLW289"/>
      <c r="FLX289"/>
      <c r="FLY289"/>
      <c r="FLZ289"/>
      <c r="FMA289"/>
      <c r="FMB289"/>
      <c r="FMC289"/>
      <c r="FMD289"/>
      <c r="FME289"/>
      <c r="FMF289"/>
      <c r="FMG289"/>
      <c r="FMH289"/>
      <c r="FMI289"/>
      <c r="FMJ289"/>
      <c r="FMK289"/>
      <c r="FML289"/>
      <c r="FMM289"/>
      <c r="FMN289"/>
      <c r="FMO289"/>
      <c r="FMP289"/>
      <c r="FMQ289"/>
      <c r="FMR289"/>
      <c r="FMS289"/>
      <c r="FMT289"/>
      <c r="FMU289"/>
      <c r="FMV289"/>
      <c r="FMW289"/>
      <c r="FMX289"/>
      <c r="FMY289"/>
      <c r="FMZ289"/>
      <c r="FNA289"/>
      <c r="FNB289"/>
      <c r="FNC289"/>
      <c r="FND289"/>
      <c r="FNE289"/>
      <c r="FNF289"/>
      <c r="FNG289"/>
      <c r="FNH289"/>
      <c r="FNI289"/>
      <c r="FNJ289"/>
      <c r="FNK289"/>
      <c r="FNL289"/>
      <c r="FNM289"/>
      <c r="FNN289"/>
      <c r="FNO289"/>
      <c r="FNP289"/>
      <c r="FNQ289"/>
      <c r="FNR289"/>
      <c r="FNS289"/>
      <c r="FNT289"/>
      <c r="FNU289"/>
      <c r="FNV289"/>
      <c r="FNW289"/>
      <c r="FNX289"/>
      <c r="FNY289"/>
      <c r="FNZ289"/>
      <c r="FOA289"/>
      <c r="FOB289"/>
      <c r="FOC289"/>
      <c r="FOD289"/>
      <c r="FOE289"/>
      <c r="FOF289"/>
      <c r="FOG289"/>
      <c r="FOH289"/>
      <c r="FOI289"/>
      <c r="FOJ289"/>
      <c r="FOK289"/>
      <c r="FOL289"/>
      <c r="FOM289"/>
      <c r="FON289"/>
      <c r="FOO289"/>
      <c r="FOP289"/>
      <c r="FOQ289"/>
      <c r="FOR289"/>
      <c r="FOS289"/>
      <c r="FOT289"/>
      <c r="FOU289"/>
      <c r="FOV289"/>
      <c r="FOW289"/>
      <c r="FOX289"/>
      <c r="FOY289"/>
      <c r="FOZ289"/>
      <c r="FPA289"/>
      <c r="FPB289"/>
      <c r="FPC289"/>
      <c r="FPD289"/>
      <c r="FPE289"/>
      <c r="FPF289"/>
      <c r="FPG289"/>
      <c r="FPH289"/>
      <c r="FPI289"/>
      <c r="FPJ289"/>
      <c r="FPK289"/>
      <c r="FPL289"/>
      <c r="FPM289"/>
      <c r="FPN289"/>
      <c r="FPO289"/>
      <c r="FPP289"/>
      <c r="FPQ289"/>
      <c r="FPR289"/>
      <c r="FPS289"/>
      <c r="FPT289"/>
      <c r="FPU289"/>
      <c r="FPV289"/>
      <c r="FPW289"/>
      <c r="FPX289"/>
      <c r="FPY289"/>
      <c r="FPZ289"/>
      <c r="FQA289"/>
      <c r="FQB289"/>
      <c r="FQC289"/>
      <c r="FQD289"/>
      <c r="FQE289"/>
      <c r="FQF289"/>
      <c r="FQG289"/>
      <c r="FQH289"/>
      <c r="FQI289"/>
      <c r="FQJ289"/>
      <c r="FQK289"/>
      <c r="FQL289"/>
      <c r="FQM289"/>
      <c r="FQN289"/>
      <c r="FQO289"/>
      <c r="FQP289"/>
      <c r="FQQ289"/>
      <c r="FQR289"/>
      <c r="FQS289"/>
      <c r="FQT289"/>
      <c r="FQU289"/>
      <c r="FQV289"/>
      <c r="FQW289"/>
      <c r="FQX289"/>
      <c r="FQY289"/>
      <c r="FQZ289"/>
      <c r="FRA289"/>
      <c r="FRB289"/>
      <c r="FRC289"/>
      <c r="FRD289"/>
      <c r="FRE289"/>
      <c r="FRF289"/>
      <c r="FRG289"/>
      <c r="FRH289"/>
      <c r="FRI289"/>
      <c r="FRJ289"/>
      <c r="FRK289"/>
      <c r="FRL289"/>
      <c r="FRM289"/>
      <c r="FRN289"/>
      <c r="FRO289"/>
      <c r="FRP289"/>
      <c r="FRQ289"/>
      <c r="FRR289"/>
      <c r="FRS289"/>
      <c r="FRT289"/>
      <c r="FRU289"/>
      <c r="FRV289"/>
      <c r="FRW289"/>
      <c r="FRX289"/>
      <c r="FRY289"/>
      <c r="FRZ289"/>
      <c r="FSA289"/>
      <c r="FSB289"/>
      <c r="FSC289"/>
      <c r="FSD289"/>
      <c r="FSE289"/>
      <c r="FSF289"/>
      <c r="FSG289"/>
      <c r="FSH289"/>
      <c r="FSI289"/>
      <c r="FSJ289"/>
      <c r="FSK289"/>
      <c r="FSL289"/>
      <c r="FSM289"/>
      <c r="FSN289"/>
      <c r="FSO289"/>
      <c r="FSP289"/>
      <c r="FSQ289"/>
      <c r="FSR289"/>
      <c r="FSS289"/>
      <c r="FST289"/>
      <c r="FSU289"/>
      <c r="FSV289"/>
      <c r="FSW289"/>
      <c r="FSX289"/>
      <c r="FSY289"/>
      <c r="FSZ289"/>
      <c r="FTA289"/>
      <c r="FTB289"/>
      <c r="FTC289"/>
      <c r="FTD289"/>
      <c r="FTE289"/>
      <c r="FTF289"/>
      <c r="FTG289"/>
      <c r="FTH289"/>
      <c r="FTI289"/>
      <c r="FTJ289"/>
      <c r="FTK289"/>
      <c r="FTL289"/>
      <c r="FTM289"/>
      <c r="FTN289"/>
      <c r="FTO289"/>
      <c r="FTP289"/>
      <c r="FTQ289"/>
      <c r="FTR289"/>
      <c r="FTS289"/>
      <c r="FTT289"/>
      <c r="FTU289"/>
      <c r="FTV289"/>
      <c r="FTW289"/>
      <c r="FTX289"/>
      <c r="FTY289"/>
      <c r="FTZ289"/>
      <c r="FUA289"/>
      <c r="FUB289"/>
      <c r="FUC289"/>
      <c r="FUD289"/>
      <c r="FUE289"/>
      <c r="FUF289"/>
      <c r="FUG289"/>
      <c r="FUH289"/>
      <c r="FUI289"/>
      <c r="FUJ289"/>
      <c r="FUK289"/>
      <c r="FUL289"/>
      <c r="FUM289"/>
      <c r="FUN289"/>
      <c r="FUO289"/>
      <c r="FUP289"/>
      <c r="FUQ289"/>
      <c r="FUR289"/>
      <c r="FUS289"/>
      <c r="FUT289"/>
      <c r="FUU289"/>
      <c r="FUV289"/>
      <c r="FUW289"/>
      <c r="FUX289"/>
      <c r="FUY289"/>
      <c r="FUZ289"/>
      <c r="FVA289"/>
      <c r="FVB289"/>
      <c r="FVC289"/>
      <c r="FVD289"/>
      <c r="FVE289"/>
      <c r="FVF289"/>
      <c r="FVG289"/>
      <c r="FVH289"/>
      <c r="FVI289"/>
      <c r="FVJ289"/>
      <c r="FVK289"/>
      <c r="FVL289"/>
      <c r="FVM289"/>
      <c r="FVN289"/>
      <c r="FVO289"/>
      <c r="FVP289"/>
      <c r="FVQ289"/>
      <c r="FVR289"/>
      <c r="FVS289"/>
      <c r="FVT289"/>
      <c r="FVU289"/>
      <c r="FVV289"/>
      <c r="FVW289"/>
      <c r="FVX289"/>
      <c r="FVY289"/>
      <c r="FVZ289"/>
      <c r="FWA289"/>
      <c r="FWB289"/>
      <c r="FWC289"/>
      <c r="FWD289"/>
      <c r="FWE289"/>
      <c r="FWF289"/>
      <c r="FWG289"/>
      <c r="FWH289"/>
      <c r="FWI289"/>
      <c r="FWJ289"/>
      <c r="FWK289"/>
      <c r="FWL289"/>
      <c r="FWM289"/>
      <c r="FWN289"/>
      <c r="FWO289"/>
      <c r="FWP289"/>
      <c r="FWQ289"/>
      <c r="FWR289"/>
      <c r="FWS289"/>
      <c r="FWT289"/>
      <c r="FWU289"/>
      <c r="FWV289"/>
      <c r="FWW289"/>
      <c r="FWX289"/>
      <c r="FWY289"/>
      <c r="FWZ289"/>
      <c r="FXA289"/>
      <c r="FXB289"/>
      <c r="FXC289"/>
      <c r="FXD289"/>
      <c r="FXE289"/>
      <c r="FXF289"/>
      <c r="FXG289"/>
      <c r="FXH289"/>
      <c r="FXI289"/>
      <c r="FXJ289"/>
      <c r="FXK289"/>
      <c r="FXL289"/>
      <c r="FXM289"/>
      <c r="FXN289"/>
      <c r="FXO289"/>
      <c r="FXP289"/>
      <c r="FXQ289"/>
      <c r="FXR289"/>
      <c r="FXS289"/>
      <c r="FXT289"/>
      <c r="FXU289"/>
      <c r="FXV289"/>
      <c r="FXW289"/>
      <c r="FXX289"/>
      <c r="FXY289"/>
      <c r="FXZ289"/>
      <c r="FYA289"/>
      <c r="FYB289"/>
      <c r="FYC289"/>
      <c r="FYD289"/>
      <c r="FYE289"/>
      <c r="FYF289"/>
      <c r="FYG289"/>
      <c r="FYH289"/>
      <c r="FYI289"/>
      <c r="FYJ289"/>
      <c r="FYK289"/>
      <c r="FYL289"/>
      <c r="FYM289"/>
      <c r="FYN289"/>
      <c r="FYO289"/>
      <c r="FYP289"/>
      <c r="FYQ289"/>
      <c r="FYR289"/>
      <c r="FYS289"/>
      <c r="FYT289"/>
      <c r="FYU289"/>
      <c r="FYV289"/>
      <c r="FYW289"/>
      <c r="FYX289"/>
      <c r="FYY289"/>
      <c r="FYZ289"/>
      <c r="FZA289"/>
      <c r="FZB289"/>
      <c r="FZC289"/>
      <c r="FZD289"/>
      <c r="FZE289"/>
      <c r="FZF289"/>
      <c r="FZG289"/>
      <c r="FZH289"/>
      <c r="FZI289"/>
      <c r="FZJ289"/>
      <c r="FZK289"/>
      <c r="FZL289"/>
      <c r="FZM289"/>
      <c r="FZN289"/>
      <c r="FZO289"/>
      <c r="FZP289"/>
      <c r="FZQ289"/>
      <c r="FZR289"/>
      <c r="FZS289"/>
      <c r="FZT289"/>
      <c r="FZU289"/>
      <c r="FZV289"/>
      <c r="FZW289"/>
      <c r="FZX289"/>
      <c r="FZY289"/>
      <c r="FZZ289"/>
      <c r="GAA289"/>
      <c r="GAB289"/>
      <c r="GAC289"/>
      <c r="GAD289"/>
      <c r="GAE289"/>
      <c r="GAF289"/>
      <c r="GAG289"/>
      <c r="GAH289"/>
      <c r="GAI289"/>
      <c r="GAJ289"/>
      <c r="GAK289"/>
      <c r="GAL289"/>
      <c r="GAM289"/>
      <c r="GAN289"/>
      <c r="GAO289"/>
      <c r="GAP289"/>
      <c r="GAQ289"/>
      <c r="GAR289"/>
      <c r="GAS289"/>
      <c r="GAT289"/>
      <c r="GAU289"/>
      <c r="GAV289"/>
      <c r="GAW289"/>
      <c r="GAX289"/>
      <c r="GAY289"/>
      <c r="GAZ289"/>
      <c r="GBA289"/>
      <c r="GBB289"/>
      <c r="GBC289"/>
      <c r="GBD289"/>
      <c r="GBE289"/>
      <c r="GBF289"/>
      <c r="GBG289"/>
      <c r="GBH289"/>
      <c r="GBI289"/>
      <c r="GBJ289"/>
      <c r="GBK289"/>
      <c r="GBL289"/>
      <c r="GBM289"/>
      <c r="GBN289"/>
      <c r="GBO289"/>
      <c r="GBP289"/>
      <c r="GBQ289"/>
      <c r="GBR289"/>
      <c r="GBS289"/>
      <c r="GBT289"/>
      <c r="GBU289"/>
      <c r="GBV289"/>
      <c r="GBW289"/>
      <c r="GBX289"/>
      <c r="GBY289"/>
      <c r="GBZ289"/>
      <c r="GCA289"/>
      <c r="GCB289"/>
      <c r="GCC289"/>
      <c r="GCD289"/>
      <c r="GCE289"/>
      <c r="GCF289"/>
      <c r="GCG289"/>
      <c r="GCH289"/>
      <c r="GCI289"/>
      <c r="GCJ289"/>
      <c r="GCK289"/>
      <c r="GCL289"/>
      <c r="GCM289"/>
      <c r="GCN289"/>
      <c r="GCO289"/>
      <c r="GCP289"/>
      <c r="GCQ289"/>
      <c r="GCR289"/>
      <c r="GCS289"/>
      <c r="GCT289"/>
      <c r="GCU289"/>
      <c r="GCV289"/>
      <c r="GCW289"/>
      <c r="GCX289"/>
      <c r="GCY289"/>
      <c r="GCZ289"/>
      <c r="GDA289"/>
      <c r="GDB289"/>
      <c r="GDC289"/>
      <c r="GDD289"/>
      <c r="GDE289"/>
      <c r="GDF289"/>
      <c r="GDG289"/>
      <c r="GDH289"/>
      <c r="GDI289"/>
      <c r="GDJ289"/>
      <c r="GDK289"/>
      <c r="GDL289"/>
      <c r="GDM289"/>
      <c r="GDN289"/>
      <c r="GDO289"/>
      <c r="GDP289"/>
      <c r="GDQ289"/>
      <c r="GDR289"/>
      <c r="GDS289"/>
      <c r="GDT289"/>
      <c r="GDU289"/>
      <c r="GDV289"/>
      <c r="GDW289"/>
      <c r="GDX289"/>
      <c r="GDY289"/>
      <c r="GDZ289"/>
      <c r="GEA289"/>
      <c r="GEB289"/>
      <c r="GEC289"/>
      <c r="GED289"/>
      <c r="GEE289"/>
      <c r="GEF289"/>
      <c r="GEG289"/>
      <c r="GEH289"/>
      <c r="GEI289"/>
      <c r="GEJ289"/>
      <c r="GEK289"/>
      <c r="GEL289"/>
      <c r="GEM289"/>
      <c r="GEN289"/>
      <c r="GEO289"/>
      <c r="GEP289"/>
      <c r="GEQ289"/>
      <c r="GER289"/>
      <c r="GES289"/>
      <c r="GET289"/>
      <c r="GEU289"/>
      <c r="GEV289"/>
      <c r="GEW289"/>
      <c r="GEX289"/>
      <c r="GEY289"/>
      <c r="GEZ289"/>
      <c r="GFA289"/>
      <c r="GFB289"/>
      <c r="GFC289"/>
      <c r="GFD289"/>
      <c r="GFE289"/>
      <c r="GFF289"/>
      <c r="GFG289"/>
      <c r="GFH289"/>
      <c r="GFI289"/>
      <c r="GFJ289"/>
      <c r="GFK289"/>
      <c r="GFL289"/>
      <c r="GFM289"/>
      <c r="GFN289"/>
      <c r="GFO289"/>
      <c r="GFP289"/>
      <c r="GFQ289"/>
      <c r="GFR289"/>
      <c r="GFS289"/>
      <c r="GFT289"/>
      <c r="GFU289"/>
      <c r="GFV289"/>
      <c r="GFW289"/>
      <c r="GFX289"/>
      <c r="GFY289"/>
      <c r="GFZ289"/>
      <c r="GGA289"/>
      <c r="GGB289"/>
      <c r="GGC289"/>
      <c r="GGD289"/>
      <c r="GGE289"/>
      <c r="GGF289"/>
      <c r="GGG289"/>
      <c r="GGH289"/>
      <c r="GGI289"/>
      <c r="GGJ289"/>
      <c r="GGK289"/>
      <c r="GGL289"/>
      <c r="GGM289"/>
      <c r="GGN289"/>
      <c r="GGO289"/>
      <c r="GGP289"/>
      <c r="GGQ289"/>
      <c r="GGR289"/>
      <c r="GGS289"/>
      <c r="GGT289"/>
      <c r="GGU289"/>
      <c r="GGV289"/>
      <c r="GGW289"/>
      <c r="GGX289"/>
      <c r="GGY289"/>
      <c r="GGZ289"/>
      <c r="GHA289"/>
      <c r="GHB289"/>
      <c r="GHC289"/>
      <c r="GHD289"/>
      <c r="GHE289"/>
      <c r="GHF289"/>
      <c r="GHG289"/>
      <c r="GHH289"/>
      <c r="GHI289"/>
      <c r="GHJ289"/>
      <c r="GHK289"/>
      <c r="GHL289"/>
      <c r="GHM289"/>
      <c r="GHN289"/>
      <c r="GHO289"/>
      <c r="GHP289"/>
      <c r="GHQ289"/>
      <c r="GHR289"/>
      <c r="GHS289"/>
      <c r="GHT289"/>
      <c r="GHU289"/>
      <c r="GHV289"/>
      <c r="GHW289"/>
      <c r="GHX289"/>
      <c r="GHY289"/>
      <c r="GHZ289"/>
      <c r="GIA289"/>
      <c r="GIB289"/>
      <c r="GIC289"/>
      <c r="GID289"/>
      <c r="GIE289"/>
      <c r="GIF289"/>
      <c r="GIG289"/>
      <c r="GIH289"/>
      <c r="GII289"/>
      <c r="GIJ289"/>
      <c r="GIK289"/>
      <c r="GIL289"/>
      <c r="GIM289"/>
      <c r="GIN289"/>
      <c r="GIO289"/>
      <c r="GIP289"/>
      <c r="GIQ289"/>
      <c r="GIR289"/>
      <c r="GIS289"/>
      <c r="GIT289"/>
      <c r="GIU289"/>
      <c r="GIV289"/>
      <c r="GIW289"/>
      <c r="GIX289"/>
      <c r="GIY289"/>
      <c r="GIZ289"/>
      <c r="GJA289"/>
      <c r="GJB289"/>
      <c r="GJC289"/>
      <c r="GJD289"/>
      <c r="GJE289"/>
      <c r="GJF289"/>
      <c r="GJG289"/>
      <c r="GJH289"/>
      <c r="GJI289"/>
      <c r="GJJ289"/>
      <c r="GJK289"/>
      <c r="GJL289"/>
      <c r="GJM289"/>
      <c r="GJN289"/>
      <c r="GJO289"/>
      <c r="GJP289"/>
      <c r="GJQ289"/>
      <c r="GJR289"/>
      <c r="GJS289"/>
      <c r="GJT289"/>
      <c r="GJU289"/>
      <c r="GJV289"/>
      <c r="GJW289"/>
      <c r="GJX289"/>
      <c r="GJY289"/>
      <c r="GJZ289"/>
      <c r="GKA289"/>
      <c r="GKB289"/>
      <c r="GKC289"/>
      <c r="GKD289"/>
      <c r="GKE289"/>
      <c r="GKF289"/>
      <c r="GKG289"/>
      <c r="GKH289"/>
      <c r="GKI289"/>
      <c r="GKJ289"/>
      <c r="GKK289"/>
      <c r="GKL289"/>
      <c r="GKM289"/>
      <c r="GKN289"/>
      <c r="GKO289"/>
      <c r="GKP289"/>
      <c r="GKQ289"/>
      <c r="GKR289"/>
      <c r="GKS289"/>
      <c r="GKT289"/>
      <c r="GKU289"/>
      <c r="GKV289"/>
      <c r="GKW289"/>
      <c r="GKX289"/>
      <c r="GKY289"/>
      <c r="GKZ289"/>
      <c r="GLA289"/>
      <c r="GLB289"/>
      <c r="GLC289"/>
      <c r="GLD289"/>
      <c r="GLE289"/>
      <c r="GLF289"/>
      <c r="GLG289"/>
      <c r="GLH289"/>
      <c r="GLI289"/>
      <c r="GLJ289"/>
      <c r="GLK289"/>
      <c r="GLL289"/>
      <c r="GLM289"/>
      <c r="GLN289"/>
      <c r="GLO289"/>
      <c r="GLP289"/>
      <c r="GLQ289"/>
      <c r="GLR289"/>
      <c r="GLS289"/>
      <c r="GLT289"/>
      <c r="GLU289"/>
      <c r="GLV289"/>
      <c r="GLW289"/>
      <c r="GLX289"/>
      <c r="GLY289"/>
      <c r="GLZ289"/>
      <c r="GMA289"/>
      <c r="GMB289"/>
      <c r="GMC289"/>
      <c r="GMD289"/>
      <c r="GME289"/>
      <c r="GMF289"/>
      <c r="GMG289"/>
      <c r="GMH289"/>
      <c r="GMI289"/>
      <c r="GMJ289"/>
      <c r="GMK289"/>
      <c r="GML289"/>
      <c r="GMM289"/>
      <c r="GMN289"/>
      <c r="GMO289"/>
      <c r="GMP289"/>
      <c r="GMQ289"/>
      <c r="GMR289"/>
      <c r="GMS289"/>
      <c r="GMT289"/>
      <c r="GMU289"/>
      <c r="GMV289"/>
      <c r="GMW289"/>
      <c r="GMX289"/>
      <c r="GMY289"/>
      <c r="GMZ289"/>
      <c r="GNA289"/>
      <c r="GNB289"/>
      <c r="GNC289"/>
      <c r="GND289"/>
      <c r="GNE289"/>
      <c r="GNF289"/>
      <c r="GNG289"/>
      <c r="GNH289"/>
      <c r="GNI289"/>
      <c r="GNJ289"/>
      <c r="GNK289"/>
      <c r="GNL289"/>
      <c r="GNM289"/>
      <c r="GNN289"/>
      <c r="GNO289"/>
      <c r="GNP289"/>
      <c r="GNQ289"/>
      <c r="GNR289"/>
      <c r="GNS289"/>
      <c r="GNT289"/>
      <c r="GNU289"/>
      <c r="GNV289"/>
      <c r="GNW289"/>
      <c r="GNX289"/>
      <c r="GNY289"/>
      <c r="GNZ289"/>
      <c r="GOA289"/>
      <c r="GOB289"/>
      <c r="GOC289"/>
      <c r="GOD289"/>
      <c r="GOE289"/>
      <c r="GOF289"/>
      <c r="GOG289"/>
      <c r="GOH289"/>
      <c r="GOI289"/>
      <c r="GOJ289"/>
      <c r="GOK289"/>
      <c r="GOL289"/>
      <c r="GOM289"/>
      <c r="GON289"/>
      <c r="GOO289"/>
      <c r="GOP289"/>
      <c r="GOQ289"/>
      <c r="GOR289"/>
      <c r="GOS289"/>
      <c r="GOT289"/>
      <c r="GOU289"/>
      <c r="GOV289"/>
      <c r="GOW289"/>
      <c r="GOX289"/>
      <c r="GOY289"/>
      <c r="GOZ289"/>
      <c r="GPA289"/>
      <c r="GPB289"/>
      <c r="GPC289"/>
      <c r="GPD289"/>
      <c r="GPE289"/>
      <c r="GPF289"/>
      <c r="GPG289"/>
      <c r="GPH289"/>
      <c r="GPI289"/>
      <c r="GPJ289"/>
      <c r="GPK289"/>
      <c r="GPL289"/>
      <c r="GPM289"/>
      <c r="GPN289"/>
      <c r="GPO289"/>
      <c r="GPP289"/>
      <c r="GPQ289"/>
      <c r="GPR289"/>
      <c r="GPS289"/>
      <c r="GPT289"/>
      <c r="GPU289"/>
      <c r="GPV289"/>
      <c r="GPW289"/>
      <c r="GPX289"/>
      <c r="GPY289"/>
      <c r="GPZ289"/>
      <c r="GQA289"/>
      <c r="GQB289"/>
      <c r="GQC289"/>
      <c r="GQD289"/>
      <c r="GQE289"/>
      <c r="GQF289"/>
      <c r="GQG289"/>
      <c r="GQH289"/>
      <c r="GQI289"/>
      <c r="GQJ289"/>
      <c r="GQK289"/>
      <c r="GQL289"/>
      <c r="GQM289"/>
      <c r="GQN289"/>
      <c r="GQO289"/>
      <c r="GQP289"/>
      <c r="GQQ289"/>
      <c r="GQR289"/>
      <c r="GQS289"/>
      <c r="GQT289"/>
      <c r="GQU289"/>
      <c r="GQV289"/>
      <c r="GQW289"/>
      <c r="GQX289"/>
      <c r="GQY289"/>
      <c r="GQZ289"/>
      <c r="GRA289"/>
      <c r="GRB289"/>
      <c r="GRC289"/>
      <c r="GRD289"/>
      <c r="GRE289"/>
      <c r="GRF289"/>
      <c r="GRG289"/>
      <c r="GRH289"/>
      <c r="GRI289"/>
      <c r="GRJ289"/>
      <c r="GRK289"/>
      <c r="GRL289"/>
      <c r="GRM289"/>
      <c r="GRN289"/>
      <c r="GRO289"/>
      <c r="GRP289"/>
      <c r="GRQ289"/>
      <c r="GRR289"/>
      <c r="GRS289"/>
      <c r="GRT289"/>
      <c r="GRU289"/>
      <c r="GRV289"/>
      <c r="GRW289"/>
      <c r="GRX289"/>
      <c r="GRY289"/>
      <c r="GRZ289"/>
      <c r="GSA289"/>
      <c r="GSB289"/>
      <c r="GSC289"/>
      <c r="GSD289"/>
      <c r="GSE289"/>
      <c r="GSF289"/>
      <c r="GSG289"/>
      <c r="GSH289"/>
      <c r="GSI289"/>
      <c r="GSJ289"/>
      <c r="GSK289"/>
      <c r="GSL289"/>
      <c r="GSM289"/>
      <c r="GSN289"/>
      <c r="GSO289"/>
      <c r="GSP289"/>
      <c r="GSQ289"/>
      <c r="GSR289"/>
      <c r="GSS289"/>
      <c r="GST289"/>
      <c r="GSU289"/>
      <c r="GSV289"/>
      <c r="GSW289"/>
      <c r="GSX289"/>
      <c r="GSY289"/>
      <c r="GSZ289"/>
      <c r="GTA289"/>
      <c r="GTB289"/>
      <c r="GTC289"/>
      <c r="GTD289"/>
      <c r="GTE289"/>
      <c r="GTF289"/>
      <c r="GTG289"/>
      <c r="GTH289"/>
      <c r="GTI289"/>
      <c r="GTJ289"/>
      <c r="GTK289"/>
      <c r="GTL289"/>
      <c r="GTM289"/>
      <c r="GTN289"/>
      <c r="GTO289"/>
      <c r="GTP289"/>
      <c r="GTQ289"/>
      <c r="GTR289"/>
      <c r="GTS289"/>
      <c r="GTT289"/>
      <c r="GTU289"/>
      <c r="GTV289"/>
      <c r="GTW289"/>
      <c r="GTX289"/>
      <c r="GTY289"/>
      <c r="GTZ289"/>
      <c r="GUA289"/>
      <c r="GUB289"/>
      <c r="GUC289"/>
      <c r="GUD289"/>
      <c r="GUE289"/>
      <c r="GUF289"/>
      <c r="GUG289"/>
      <c r="GUH289"/>
      <c r="GUI289"/>
      <c r="GUJ289"/>
      <c r="GUK289"/>
      <c r="GUL289"/>
      <c r="GUM289"/>
      <c r="GUN289"/>
      <c r="GUO289"/>
      <c r="GUP289"/>
      <c r="GUQ289"/>
      <c r="GUR289"/>
      <c r="GUS289"/>
      <c r="GUT289"/>
      <c r="GUU289"/>
      <c r="GUV289"/>
      <c r="GUW289"/>
      <c r="GUX289"/>
      <c r="GUY289"/>
      <c r="GUZ289"/>
      <c r="GVA289"/>
      <c r="GVB289"/>
      <c r="GVC289"/>
      <c r="GVD289"/>
      <c r="GVE289"/>
      <c r="GVF289"/>
      <c r="GVG289"/>
      <c r="GVH289"/>
      <c r="GVI289"/>
      <c r="GVJ289"/>
      <c r="GVK289"/>
      <c r="GVL289"/>
      <c r="GVM289"/>
      <c r="GVN289"/>
      <c r="GVO289"/>
      <c r="GVP289"/>
      <c r="GVQ289"/>
      <c r="GVR289"/>
      <c r="GVS289"/>
      <c r="GVT289"/>
      <c r="GVU289"/>
      <c r="GVV289"/>
      <c r="GVW289"/>
      <c r="GVX289"/>
      <c r="GVY289"/>
      <c r="GVZ289"/>
      <c r="GWA289"/>
      <c r="GWB289"/>
      <c r="GWC289"/>
      <c r="GWD289"/>
      <c r="GWE289"/>
      <c r="GWF289"/>
      <c r="GWG289"/>
      <c r="GWH289"/>
      <c r="GWI289"/>
      <c r="GWJ289"/>
      <c r="GWK289"/>
      <c r="GWL289"/>
      <c r="GWM289"/>
      <c r="GWN289"/>
      <c r="GWO289"/>
      <c r="GWP289"/>
      <c r="GWQ289"/>
      <c r="GWR289"/>
      <c r="GWS289"/>
      <c r="GWT289"/>
      <c r="GWU289"/>
      <c r="GWV289"/>
      <c r="GWW289"/>
      <c r="GWX289"/>
      <c r="GWY289"/>
      <c r="GWZ289"/>
      <c r="GXA289"/>
      <c r="GXB289"/>
      <c r="GXC289"/>
      <c r="GXD289"/>
      <c r="GXE289"/>
      <c r="GXF289"/>
      <c r="GXG289"/>
      <c r="GXH289"/>
      <c r="GXI289"/>
      <c r="GXJ289"/>
      <c r="GXK289"/>
      <c r="GXL289"/>
      <c r="GXM289"/>
      <c r="GXN289"/>
      <c r="GXO289"/>
      <c r="GXP289"/>
      <c r="GXQ289"/>
      <c r="GXR289"/>
      <c r="GXS289"/>
      <c r="GXT289"/>
      <c r="GXU289"/>
      <c r="GXV289"/>
      <c r="GXW289"/>
      <c r="GXX289"/>
      <c r="GXY289"/>
      <c r="GXZ289"/>
      <c r="GYA289"/>
      <c r="GYB289"/>
      <c r="GYC289"/>
      <c r="GYD289"/>
      <c r="GYE289"/>
      <c r="GYF289"/>
      <c r="GYG289"/>
      <c r="GYH289"/>
      <c r="GYI289"/>
      <c r="GYJ289"/>
      <c r="GYK289"/>
      <c r="GYL289"/>
      <c r="GYM289"/>
      <c r="GYN289"/>
      <c r="GYO289"/>
      <c r="GYP289"/>
      <c r="GYQ289"/>
      <c r="GYR289"/>
      <c r="GYS289"/>
      <c r="GYT289"/>
      <c r="GYU289"/>
      <c r="GYV289"/>
      <c r="GYW289"/>
      <c r="GYX289"/>
      <c r="GYY289"/>
      <c r="GYZ289"/>
      <c r="GZA289"/>
      <c r="GZB289"/>
      <c r="GZC289"/>
      <c r="GZD289"/>
      <c r="GZE289"/>
      <c r="GZF289"/>
      <c r="GZG289"/>
      <c r="GZH289"/>
      <c r="GZI289"/>
      <c r="GZJ289"/>
      <c r="GZK289"/>
      <c r="GZL289"/>
      <c r="GZM289"/>
      <c r="GZN289"/>
      <c r="GZO289"/>
      <c r="GZP289"/>
      <c r="GZQ289"/>
      <c r="GZR289"/>
      <c r="GZS289"/>
      <c r="GZT289"/>
      <c r="GZU289"/>
      <c r="GZV289"/>
      <c r="GZW289"/>
      <c r="GZX289"/>
      <c r="GZY289"/>
      <c r="GZZ289"/>
      <c r="HAA289"/>
      <c r="HAB289"/>
      <c r="HAC289"/>
      <c r="HAD289"/>
      <c r="HAE289"/>
      <c r="HAF289"/>
      <c r="HAG289"/>
      <c r="HAH289"/>
      <c r="HAI289"/>
      <c r="HAJ289"/>
      <c r="HAK289"/>
      <c r="HAL289"/>
      <c r="HAM289"/>
      <c r="HAN289"/>
      <c r="HAO289"/>
      <c r="HAP289"/>
      <c r="HAQ289"/>
      <c r="HAR289"/>
      <c r="HAS289"/>
      <c r="HAT289"/>
      <c r="HAU289"/>
      <c r="HAV289"/>
      <c r="HAW289"/>
      <c r="HAX289"/>
      <c r="HAY289"/>
      <c r="HAZ289"/>
      <c r="HBA289"/>
      <c r="HBB289"/>
      <c r="HBC289"/>
      <c r="HBD289"/>
      <c r="HBE289"/>
      <c r="HBF289"/>
      <c r="HBG289"/>
      <c r="HBH289"/>
      <c r="HBI289"/>
      <c r="HBJ289"/>
      <c r="HBK289"/>
      <c r="HBL289"/>
      <c r="HBM289"/>
      <c r="HBN289"/>
      <c r="HBO289"/>
      <c r="HBP289"/>
      <c r="HBQ289"/>
      <c r="HBR289"/>
      <c r="HBS289"/>
      <c r="HBT289"/>
      <c r="HBU289"/>
      <c r="HBV289"/>
      <c r="HBW289"/>
      <c r="HBX289"/>
      <c r="HBY289"/>
      <c r="HBZ289"/>
      <c r="HCA289"/>
      <c r="HCB289"/>
      <c r="HCC289"/>
      <c r="HCD289"/>
      <c r="HCE289"/>
      <c r="HCF289"/>
      <c r="HCG289"/>
      <c r="HCH289"/>
      <c r="HCI289"/>
      <c r="HCJ289"/>
      <c r="HCK289"/>
      <c r="HCL289"/>
      <c r="HCM289"/>
      <c r="HCN289"/>
      <c r="HCO289"/>
      <c r="HCP289"/>
      <c r="HCQ289"/>
      <c r="HCR289"/>
      <c r="HCS289"/>
      <c r="HCT289"/>
      <c r="HCU289"/>
      <c r="HCV289"/>
      <c r="HCW289"/>
      <c r="HCX289"/>
      <c r="HCY289"/>
      <c r="HCZ289"/>
      <c r="HDA289"/>
      <c r="HDB289"/>
      <c r="HDC289"/>
      <c r="HDD289"/>
      <c r="HDE289"/>
      <c r="HDF289"/>
      <c r="HDG289"/>
      <c r="HDH289"/>
      <c r="HDI289"/>
      <c r="HDJ289"/>
      <c r="HDK289"/>
      <c r="HDL289"/>
      <c r="HDM289"/>
      <c r="HDN289"/>
      <c r="HDO289"/>
      <c r="HDP289"/>
      <c r="HDQ289"/>
      <c r="HDR289"/>
      <c r="HDS289"/>
      <c r="HDT289"/>
      <c r="HDU289"/>
      <c r="HDV289"/>
      <c r="HDW289"/>
      <c r="HDX289"/>
      <c r="HDY289"/>
      <c r="HDZ289"/>
      <c r="HEA289"/>
      <c r="HEB289"/>
      <c r="HEC289"/>
      <c r="HED289"/>
      <c r="HEE289"/>
      <c r="HEF289"/>
      <c r="HEG289"/>
      <c r="HEH289"/>
      <c r="HEI289"/>
      <c r="HEJ289"/>
      <c r="HEK289"/>
      <c r="HEL289"/>
      <c r="HEM289"/>
      <c r="HEN289"/>
      <c r="HEO289"/>
      <c r="HEP289"/>
      <c r="HEQ289"/>
      <c r="HER289"/>
      <c r="HES289"/>
      <c r="HET289"/>
      <c r="HEU289"/>
      <c r="HEV289"/>
      <c r="HEW289"/>
      <c r="HEX289"/>
      <c r="HEY289"/>
      <c r="HEZ289"/>
      <c r="HFA289"/>
      <c r="HFB289"/>
      <c r="HFC289"/>
      <c r="HFD289"/>
      <c r="HFE289"/>
      <c r="HFF289"/>
      <c r="HFG289"/>
      <c r="HFH289"/>
      <c r="HFI289"/>
      <c r="HFJ289"/>
      <c r="HFK289"/>
      <c r="HFL289"/>
      <c r="HFM289"/>
      <c r="HFN289"/>
      <c r="HFO289"/>
      <c r="HFP289"/>
      <c r="HFQ289"/>
      <c r="HFR289"/>
      <c r="HFS289"/>
      <c r="HFT289"/>
      <c r="HFU289"/>
      <c r="HFV289"/>
      <c r="HFW289"/>
      <c r="HFX289"/>
      <c r="HFY289"/>
      <c r="HFZ289"/>
      <c r="HGA289"/>
      <c r="HGB289"/>
      <c r="HGC289"/>
      <c r="HGD289"/>
      <c r="HGE289"/>
      <c r="HGF289"/>
      <c r="HGG289"/>
      <c r="HGH289"/>
      <c r="HGI289"/>
      <c r="HGJ289"/>
      <c r="HGK289"/>
      <c r="HGL289"/>
      <c r="HGM289"/>
      <c r="HGN289"/>
      <c r="HGO289"/>
      <c r="HGP289"/>
      <c r="HGQ289"/>
      <c r="HGR289"/>
      <c r="HGS289"/>
      <c r="HGT289"/>
      <c r="HGU289"/>
      <c r="HGV289"/>
      <c r="HGW289"/>
      <c r="HGX289"/>
      <c r="HGY289"/>
      <c r="HGZ289"/>
      <c r="HHA289"/>
      <c r="HHB289"/>
      <c r="HHC289"/>
      <c r="HHD289"/>
      <c r="HHE289"/>
      <c r="HHF289"/>
      <c r="HHG289"/>
      <c r="HHH289"/>
      <c r="HHI289"/>
      <c r="HHJ289"/>
      <c r="HHK289"/>
      <c r="HHL289"/>
      <c r="HHM289"/>
      <c r="HHN289"/>
      <c r="HHO289"/>
      <c r="HHP289"/>
      <c r="HHQ289"/>
      <c r="HHR289"/>
      <c r="HHS289"/>
      <c r="HHT289"/>
      <c r="HHU289"/>
      <c r="HHV289"/>
      <c r="HHW289"/>
      <c r="HHX289"/>
      <c r="HHY289"/>
      <c r="HHZ289"/>
      <c r="HIA289"/>
      <c r="HIB289"/>
      <c r="HIC289"/>
      <c r="HID289"/>
      <c r="HIE289"/>
      <c r="HIF289"/>
      <c r="HIG289"/>
      <c r="HIH289"/>
      <c r="HII289"/>
      <c r="HIJ289"/>
      <c r="HIK289"/>
      <c r="HIL289"/>
      <c r="HIM289"/>
      <c r="HIN289"/>
      <c r="HIO289"/>
      <c r="HIP289"/>
      <c r="HIQ289"/>
      <c r="HIR289"/>
      <c r="HIS289"/>
      <c r="HIT289"/>
      <c r="HIU289"/>
      <c r="HIV289"/>
      <c r="HIW289"/>
      <c r="HIX289"/>
      <c r="HIY289"/>
      <c r="HIZ289"/>
      <c r="HJA289"/>
      <c r="HJB289"/>
      <c r="HJC289"/>
      <c r="HJD289"/>
      <c r="HJE289"/>
      <c r="HJF289"/>
      <c r="HJG289"/>
      <c r="HJH289"/>
      <c r="HJI289"/>
      <c r="HJJ289"/>
      <c r="HJK289"/>
      <c r="HJL289"/>
      <c r="HJM289"/>
      <c r="HJN289"/>
      <c r="HJO289"/>
      <c r="HJP289"/>
      <c r="HJQ289"/>
      <c r="HJR289"/>
      <c r="HJS289"/>
      <c r="HJT289"/>
      <c r="HJU289"/>
      <c r="HJV289"/>
      <c r="HJW289"/>
      <c r="HJX289"/>
      <c r="HJY289"/>
      <c r="HJZ289"/>
      <c r="HKA289"/>
      <c r="HKB289"/>
      <c r="HKC289"/>
      <c r="HKD289"/>
      <c r="HKE289"/>
      <c r="HKF289"/>
      <c r="HKG289"/>
      <c r="HKH289"/>
      <c r="HKI289"/>
      <c r="HKJ289"/>
      <c r="HKK289"/>
      <c r="HKL289"/>
      <c r="HKM289"/>
      <c r="HKN289"/>
      <c r="HKO289"/>
      <c r="HKP289"/>
      <c r="HKQ289"/>
      <c r="HKR289"/>
      <c r="HKS289"/>
      <c r="HKT289"/>
      <c r="HKU289"/>
      <c r="HKV289"/>
      <c r="HKW289"/>
      <c r="HKX289"/>
      <c r="HKY289"/>
      <c r="HKZ289"/>
      <c r="HLA289"/>
      <c r="HLB289"/>
      <c r="HLC289"/>
      <c r="HLD289"/>
      <c r="HLE289"/>
      <c r="HLF289"/>
      <c r="HLG289"/>
      <c r="HLH289"/>
      <c r="HLI289"/>
      <c r="HLJ289"/>
      <c r="HLK289"/>
      <c r="HLL289"/>
      <c r="HLM289"/>
      <c r="HLN289"/>
      <c r="HLO289"/>
      <c r="HLP289"/>
      <c r="HLQ289"/>
      <c r="HLR289"/>
      <c r="HLS289"/>
      <c r="HLT289"/>
      <c r="HLU289"/>
      <c r="HLV289"/>
      <c r="HLW289"/>
      <c r="HLX289"/>
      <c r="HLY289"/>
      <c r="HLZ289"/>
      <c r="HMA289"/>
      <c r="HMB289"/>
      <c r="HMC289"/>
      <c r="HMD289"/>
      <c r="HME289"/>
      <c r="HMF289"/>
      <c r="HMG289"/>
      <c r="HMH289"/>
      <c r="HMI289"/>
      <c r="HMJ289"/>
      <c r="HMK289"/>
      <c r="HML289"/>
      <c r="HMM289"/>
      <c r="HMN289"/>
      <c r="HMO289"/>
      <c r="HMP289"/>
      <c r="HMQ289"/>
      <c r="HMR289"/>
      <c r="HMS289"/>
      <c r="HMT289"/>
      <c r="HMU289"/>
      <c r="HMV289"/>
      <c r="HMW289"/>
      <c r="HMX289"/>
      <c r="HMY289"/>
      <c r="HMZ289"/>
      <c r="HNA289"/>
      <c r="HNB289"/>
      <c r="HNC289"/>
      <c r="HND289"/>
      <c r="HNE289"/>
      <c r="HNF289"/>
      <c r="HNG289"/>
      <c r="HNH289"/>
      <c r="HNI289"/>
      <c r="HNJ289"/>
      <c r="HNK289"/>
      <c r="HNL289"/>
      <c r="HNM289"/>
      <c r="HNN289"/>
      <c r="HNO289"/>
      <c r="HNP289"/>
      <c r="HNQ289"/>
      <c r="HNR289"/>
      <c r="HNS289"/>
      <c r="HNT289"/>
      <c r="HNU289"/>
      <c r="HNV289"/>
      <c r="HNW289"/>
      <c r="HNX289"/>
      <c r="HNY289"/>
      <c r="HNZ289"/>
      <c r="HOA289"/>
      <c r="HOB289"/>
      <c r="HOC289"/>
      <c r="HOD289"/>
      <c r="HOE289"/>
      <c r="HOF289"/>
      <c r="HOG289"/>
      <c r="HOH289"/>
      <c r="HOI289"/>
      <c r="HOJ289"/>
      <c r="HOK289"/>
      <c r="HOL289"/>
      <c r="HOM289"/>
      <c r="HON289"/>
      <c r="HOO289"/>
      <c r="HOP289"/>
      <c r="HOQ289"/>
      <c r="HOR289"/>
      <c r="HOS289"/>
      <c r="HOT289"/>
      <c r="HOU289"/>
      <c r="HOV289"/>
      <c r="HOW289"/>
      <c r="HOX289"/>
      <c r="HOY289"/>
      <c r="HOZ289"/>
      <c r="HPA289"/>
      <c r="HPB289"/>
      <c r="HPC289"/>
      <c r="HPD289"/>
      <c r="HPE289"/>
      <c r="HPF289"/>
      <c r="HPG289"/>
      <c r="HPH289"/>
      <c r="HPI289"/>
      <c r="HPJ289"/>
      <c r="HPK289"/>
      <c r="HPL289"/>
      <c r="HPM289"/>
      <c r="HPN289"/>
      <c r="HPO289"/>
      <c r="HPP289"/>
      <c r="HPQ289"/>
      <c r="HPR289"/>
      <c r="HPS289"/>
      <c r="HPT289"/>
      <c r="HPU289"/>
      <c r="HPV289"/>
      <c r="HPW289"/>
      <c r="HPX289"/>
      <c r="HPY289"/>
      <c r="HPZ289"/>
      <c r="HQA289"/>
      <c r="HQB289"/>
      <c r="HQC289"/>
      <c r="HQD289"/>
      <c r="HQE289"/>
      <c r="HQF289"/>
      <c r="HQG289"/>
      <c r="HQH289"/>
      <c r="HQI289"/>
      <c r="HQJ289"/>
      <c r="HQK289"/>
      <c r="HQL289"/>
      <c r="HQM289"/>
      <c r="HQN289"/>
      <c r="HQO289"/>
      <c r="HQP289"/>
      <c r="HQQ289"/>
      <c r="HQR289"/>
      <c r="HQS289"/>
      <c r="HQT289"/>
      <c r="HQU289"/>
      <c r="HQV289"/>
      <c r="HQW289"/>
      <c r="HQX289"/>
      <c r="HQY289"/>
      <c r="HQZ289"/>
      <c r="HRA289"/>
      <c r="HRB289"/>
      <c r="HRC289"/>
      <c r="HRD289"/>
      <c r="HRE289"/>
      <c r="HRF289"/>
      <c r="HRG289"/>
      <c r="HRH289"/>
      <c r="HRI289"/>
      <c r="HRJ289"/>
      <c r="HRK289"/>
      <c r="HRL289"/>
      <c r="HRM289"/>
      <c r="HRN289"/>
      <c r="HRO289"/>
      <c r="HRP289"/>
      <c r="HRQ289"/>
      <c r="HRR289"/>
      <c r="HRS289"/>
      <c r="HRT289"/>
      <c r="HRU289"/>
      <c r="HRV289"/>
      <c r="HRW289"/>
      <c r="HRX289"/>
      <c r="HRY289"/>
      <c r="HRZ289"/>
      <c r="HSA289"/>
      <c r="HSB289"/>
      <c r="HSC289"/>
      <c r="HSD289"/>
      <c r="HSE289"/>
      <c r="HSF289"/>
      <c r="HSG289"/>
      <c r="HSH289"/>
      <c r="HSI289"/>
      <c r="HSJ289"/>
      <c r="HSK289"/>
      <c r="HSL289"/>
      <c r="HSM289"/>
      <c r="HSN289"/>
      <c r="HSO289"/>
      <c r="HSP289"/>
      <c r="HSQ289"/>
      <c r="HSR289"/>
      <c r="HSS289"/>
      <c r="HST289"/>
      <c r="HSU289"/>
      <c r="HSV289"/>
      <c r="HSW289"/>
      <c r="HSX289"/>
      <c r="HSY289"/>
      <c r="HSZ289"/>
      <c r="HTA289"/>
      <c r="HTB289"/>
      <c r="HTC289"/>
      <c r="HTD289"/>
      <c r="HTE289"/>
      <c r="HTF289"/>
      <c r="HTG289"/>
      <c r="HTH289"/>
      <c r="HTI289"/>
      <c r="HTJ289"/>
      <c r="HTK289"/>
      <c r="HTL289"/>
      <c r="HTM289"/>
      <c r="HTN289"/>
      <c r="HTO289"/>
      <c r="HTP289"/>
      <c r="HTQ289"/>
      <c r="HTR289"/>
      <c r="HTS289"/>
      <c r="HTT289"/>
      <c r="HTU289"/>
      <c r="HTV289"/>
      <c r="HTW289"/>
      <c r="HTX289"/>
      <c r="HTY289"/>
      <c r="HTZ289"/>
      <c r="HUA289"/>
      <c r="HUB289"/>
      <c r="HUC289"/>
      <c r="HUD289"/>
      <c r="HUE289"/>
      <c r="HUF289"/>
      <c r="HUG289"/>
      <c r="HUH289"/>
      <c r="HUI289"/>
      <c r="HUJ289"/>
      <c r="HUK289"/>
      <c r="HUL289"/>
      <c r="HUM289"/>
      <c r="HUN289"/>
      <c r="HUO289"/>
      <c r="HUP289"/>
      <c r="HUQ289"/>
      <c r="HUR289"/>
      <c r="HUS289"/>
      <c r="HUT289"/>
      <c r="HUU289"/>
      <c r="HUV289"/>
      <c r="HUW289"/>
      <c r="HUX289"/>
      <c r="HUY289"/>
      <c r="HUZ289"/>
      <c r="HVA289"/>
      <c r="HVB289"/>
      <c r="HVC289"/>
      <c r="HVD289"/>
      <c r="HVE289"/>
      <c r="HVF289"/>
      <c r="HVG289"/>
      <c r="HVH289"/>
      <c r="HVI289"/>
      <c r="HVJ289"/>
      <c r="HVK289"/>
      <c r="HVL289"/>
      <c r="HVM289"/>
      <c r="HVN289"/>
      <c r="HVO289"/>
      <c r="HVP289"/>
      <c r="HVQ289"/>
      <c r="HVR289"/>
      <c r="HVS289"/>
      <c r="HVT289"/>
      <c r="HVU289"/>
      <c r="HVV289"/>
      <c r="HVW289"/>
      <c r="HVX289"/>
      <c r="HVY289"/>
      <c r="HVZ289"/>
      <c r="HWA289"/>
      <c r="HWB289"/>
      <c r="HWC289"/>
      <c r="HWD289"/>
      <c r="HWE289"/>
      <c r="HWF289"/>
      <c r="HWG289"/>
      <c r="HWH289"/>
      <c r="HWI289"/>
      <c r="HWJ289"/>
      <c r="HWK289"/>
      <c r="HWL289"/>
      <c r="HWM289"/>
      <c r="HWN289"/>
      <c r="HWO289"/>
      <c r="HWP289"/>
      <c r="HWQ289"/>
      <c r="HWR289"/>
      <c r="HWS289"/>
      <c r="HWT289"/>
      <c r="HWU289"/>
      <c r="HWV289"/>
      <c r="HWW289"/>
      <c r="HWX289"/>
      <c r="HWY289"/>
      <c r="HWZ289"/>
      <c r="HXA289"/>
      <c r="HXB289"/>
      <c r="HXC289"/>
      <c r="HXD289"/>
      <c r="HXE289"/>
      <c r="HXF289"/>
      <c r="HXG289"/>
      <c r="HXH289"/>
      <c r="HXI289"/>
      <c r="HXJ289"/>
      <c r="HXK289"/>
      <c r="HXL289"/>
      <c r="HXM289"/>
      <c r="HXN289"/>
      <c r="HXO289"/>
      <c r="HXP289"/>
      <c r="HXQ289"/>
      <c r="HXR289"/>
      <c r="HXS289"/>
      <c r="HXT289"/>
      <c r="HXU289"/>
      <c r="HXV289"/>
      <c r="HXW289"/>
      <c r="HXX289"/>
      <c r="HXY289"/>
      <c r="HXZ289"/>
      <c r="HYA289"/>
      <c r="HYB289"/>
      <c r="HYC289"/>
      <c r="HYD289"/>
      <c r="HYE289"/>
      <c r="HYF289"/>
      <c r="HYG289"/>
      <c r="HYH289"/>
      <c r="HYI289"/>
      <c r="HYJ289"/>
      <c r="HYK289"/>
      <c r="HYL289"/>
      <c r="HYM289"/>
      <c r="HYN289"/>
      <c r="HYO289"/>
      <c r="HYP289"/>
      <c r="HYQ289"/>
      <c r="HYR289"/>
      <c r="HYS289"/>
      <c r="HYT289"/>
      <c r="HYU289"/>
      <c r="HYV289"/>
      <c r="HYW289"/>
      <c r="HYX289"/>
      <c r="HYY289"/>
      <c r="HYZ289"/>
      <c r="HZA289"/>
      <c r="HZB289"/>
      <c r="HZC289"/>
      <c r="HZD289"/>
      <c r="HZE289"/>
      <c r="HZF289"/>
      <c r="HZG289"/>
      <c r="HZH289"/>
      <c r="HZI289"/>
      <c r="HZJ289"/>
      <c r="HZK289"/>
      <c r="HZL289"/>
      <c r="HZM289"/>
      <c r="HZN289"/>
      <c r="HZO289"/>
      <c r="HZP289"/>
      <c r="HZQ289"/>
      <c r="HZR289"/>
      <c r="HZS289"/>
      <c r="HZT289"/>
      <c r="HZU289"/>
      <c r="HZV289"/>
      <c r="HZW289"/>
      <c r="HZX289"/>
      <c r="HZY289"/>
      <c r="HZZ289"/>
      <c r="IAA289"/>
      <c r="IAB289"/>
      <c r="IAC289"/>
      <c r="IAD289"/>
      <c r="IAE289"/>
      <c r="IAF289"/>
      <c r="IAG289"/>
      <c r="IAH289"/>
      <c r="IAI289"/>
      <c r="IAJ289"/>
      <c r="IAK289"/>
      <c r="IAL289"/>
      <c r="IAM289"/>
      <c r="IAN289"/>
      <c r="IAO289"/>
      <c r="IAP289"/>
      <c r="IAQ289"/>
      <c r="IAR289"/>
      <c r="IAS289"/>
      <c r="IAT289"/>
      <c r="IAU289"/>
      <c r="IAV289"/>
      <c r="IAW289"/>
      <c r="IAX289"/>
      <c r="IAY289"/>
      <c r="IAZ289"/>
      <c r="IBA289"/>
      <c r="IBB289"/>
      <c r="IBC289"/>
      <c r="IBD289"/>
      <c r="IBE289"/>
      <c r="IBF289"/>
      <c r="IBG289"/>
      <c r="IBH289"/>
      <c r="IBI289"/>
      <c r="IBJ289"/>
      <c r="IBK289"/>
      <c r="IBL289"/>
      <c r="IBM289"/>
      <c r="IBN289"/>
      <c r="IBO289"/>
      <c r="IBP289"/>
      <c r="IBQ289"/>
      <c r="IBR289"/>
      <c r="IBS289"/>
      <c r="IBT289"/>
      <c r="IBU289"/>
      <c r="IBV289"/>
      <c r="IBW289"/>
      <c r="IBX289"/>
      <c r="IBY289"/>
      <c r="IBZ289"/>
      <c r="ICA289"/>
      <c r="ICB289"/>
      <c r="ICC289"/>
      <c r="ICD289"/>
      <c r="ICE289"/>
      <c r="ICF289"/>
      <c r="ICG289"/>
      <c r="ICH289"/>
      <c r="ICI289"/>
      <c r="ICJ289"/>
      <c r="ICK289"/>
      <c r="ICL289"/>
      <c r="ICM289"/>
      <c r="ICN289"/>
      <c r="ICO289"/>
      <c r="ICP289"/>
      <c r="ICQ289"/>
      <c r="ICR289"/>
      <c r="ICS289"/>
      <c r="ICT289"/>
      <c r="ICU289"/>
      <c r="ICV289"/>
      <c r="ICW289"/>
      <c r="ICX289"/>
      <c r="ICY289"/>
      <c r="ICZ289"/>
      <c r="IDA289"/>
      <c r="IDB289"/>
      <c r="IDC289"/>
      <c r="IDD289"/>
      <c r="IDE289"/>
      <c r="IDF289"/>
      <c r="IDG289"/>
      <c r="IDH289"/>
      <c r="IDI289"/>
      <c r="IDJ289"/>
      <c r="IDK289"/>
      <c r="IDL289"/>
      <c r="IDM289"/>
      <c r="IDN289"/>
      <c r="IDO289"/>
      <c r="IDP289"/>
      <c r="IDQ289"/>
      <c r="IDR289"/>
      <c r="IDS289"/>
      <c r="IDT289"/>
      <c r="IDU289"/>
      <c r="IDV289"/>
      <c r="IDW289"/>
      <c r="IDX289"/>
      <c r="IDY289"/>
      <c r="IDZ289"/>
      <c r="IEA289"/>
      <c r="IEB289"/>
      <c r="IEC289"/>
      <c r="IED289"/>
      <c r="IEE289"/>
      <c r="IEF289"/>
      <c r="IEG289"/>
      <c r="IEH289"/>
      <c r="IEI289"/>
      <c r="IEJ289"/>
      <c r="IEK289"/>
      <c r="IEL289"/>
      <c r="IEM289"/>
      <c r="IEN289"/>
      <c r="IEO289"/>
      <c r="IEP289"/>
      <c r="IEQ289"/>
      <c r="IER289"/>
      <c r="IES289"/>
      <c r="IET289"/>
      <c r="IEU289"/>
      <c r="IEV289"/>
      <c r="IEW289"/>
      <c r="IEX289"/>
      <c r="IEY289"/>
      <c r="IEZ289"/>
      <c r="IFA289"/>
      <c r="IFB289"/>
      <c r="IFC289"/>
      <c r="IFD289"/>
      <c r="IFE289"/>
      <c r="IFF289"/>
      <c r="IFG289"/>
      <c r="IFH289"/>
      <c r="IFI289"/>
      <c r="IFJ289"/>
      <c r="IFK289"/>
      <c r="IFL289"/>
      <c r="IFM289"/>
      <c r="IFN289"/>
      <c r="IFO289"/>
      <c r="IFP289"/>
      <c r="IFQ289"/>
      <c r="IFR289"/>
      <c r="IFS289"/>
      <c r="IFT289"/>
      <c r="IFU289"/>
      <c r="IFV289"/>
      <c r="IFW289"/>
      <c r="IFX289"/>
      <c r="IFY289"/>
      <c r="IFZ289"/>
      <c r="IGA289"/>
      <c r="IGB289"/>
      <c r="IGC289"/>
      <c r="IGD289"/>
      <c r="IGE289"/>
      <c r="IGF289"/>
      <c r="IGG289"/>
      <c r="IGH289"/>
      <c r="IGI289"/>
      <c r="IGJ289"/>
      <c r="IGK289"/>
      <c r="IGL289"/>
      <c r="IGM289"/>
      <c r="IGN289"/>
      <c r="IGO289"/>
      <c r="IGP289"/>
      <c r="IGQ289"/>
      <c r="IGR289"/>
      <c r="IGS289"/>
      <c r="IGT289"/>
      <c r="IGU289"/>
      <c r="IGV289"/>
      <c r="IGW289"/>
      <c r="IGX289"/>
      <c r="IGY289"/>
      <c r="IGZ289"/>
      <c r="IHA289"/>
      <c r="IHB289"/>
      <c r="IHC289"/>
      <c r="IHD289"/>
      <c r="IHE289"/>
      <c r="IHF289"/>
      <c r="IHG289"/>
      <c r="IHH289"/>
      <c r="IHI289"/>
      <c r="IHJ289"/>
      <c r="IHK289"/>
      <c r="IHL289"/>
      <c r="IHM289"/>
      <c r="IHN289"/>
      <c r="IHO289"/>
      <c r="IHP289"/>
      <c r="IHQ289"/>
      <c r="IHR289"/>
      <c r="IHS289"/>
      <c r="IHT289"/>
      <c r="IHU289"/>
      <c r="IHV289"/>
      <c r="IHW289"/>
      <c r="IHX289"/>
      <c r="IHY289"/>
      <c r="IHZ289"/>
      <c r="IIA289"/>
      <c r="IIB289"/>
      <c r="IIC289"/>
      <c r="IID289"/>
      <c r="IIE289"/>
      <c r="IIF289"/>
      <c r="IIG289"/>
      <c r="IIH289"/>
      <c r="III289"/>
      <c r="IIJ289"/>
      <c r="IIK289"/>
      <c r="IIL289"/>
      <c r="IIM289"/>
      <c r="IIN289"/>
      <c r="IIO289"/>
      <c r="IIP289"/>
      <c r="IIQ289"/>
      <c r="IIR289"/>
      <c r="IIS289"/>
      <c r="IIT289"/>
      <c r="IIU289"/>
      <c r="IIV289"/>
      <c r="IIW289"/>
      <c r="IIX289"/>
      <c r="IIY289"/>
      <c r="IIZ289"/>
      <c r="IJA289"/>
      <c r="IJB289"/>
      <c r="IJC289"/>
      <c r="IJD289"/>
      <c r="IJE289"/>
      <c r="IJF289"/>
      <c r="IJG289"/>
      <c r="IJH289"/>
      <c r="IJI289"/>
      <c r="IJJ289"/>
      <c r="IJK289"/>
      <c r="IJL289"/>
      <c r="IJM289"/>
      <c r="IJN289"/>
      <c r="IJO289"/>
      <c r="IJP289"/>
      <c r="IJQ289"/>
      <c r="IJR289"/>
      <c r="IJS289"/>
      <c r="IJT289"/>
      <c r="IJU289"/>
      <c r="IJV289"/>
      <c r="IJW289"/>
      <c r="IJX289"/>
      <c r="IJY289"/>
      <c r="IJZ289"/>
      <c r="IKA289"/>
      <c r="IKB289"/>
      <c r="IKC289"/>
      <c r="IKD289"/>
      <c r="IKE289"/>
      <c r="IKF289"/>
      <c r="IKG289"/>
      <c r="IKH289"/>
      <c r="IKI289"/>
      <c r="IKJ289"/>
      <c r="IKK289"/>
      <c r="IKL289"/>
      <c r="IKM289"/>
      <c r="IKN289"/>
      <c r="IKO289"/>
      <c r="IKP289"/>
      <c r="IKQ289"/>
      <c r="IKR289"/>
      <c r="IKS289"/>
      <c r="IKT289"/>
      <c r="IKU289"/>
      <c r="IKV289"/>
      <c r="IKW289"/>
      <c r="IKX289"/>
      <c r="IKY289"/>
      <c r="IKZ289"/>
      <c r="ILA289"/>
      <c r="ILB289"/>
      <c r="ILC289"/>
      <c r="ILD289"/>
      <c r="ILE289"/>
      <c r="ILF289"/>
      <c r="ILG289"/>
      <c r="ILH289"/>
      <c r="ILI289"/>
      <c r="ILJ289"/>
      <c r="ILK289"/>
      <c r="ILL289"/>
      <c r="ILM289"/>
      <c r="ILN289"/>
      <c r="ILO289"/>
      <c r="ILP289"/>
      <c r="ILQ289"/>
      <c r="ILR289"/>
      <c r="ILS289"/>
      <c r="ILT289"/>
      <c r="ILU289"/>
      <c r="ILV289"/>
      <c r="ILW289"/>
      <c r="ILX289"/>
      <c r="ILY289"/>
      <c r="ILZ289"/>
      <c r="IMA289"/>
      <c r="IMB289"/>
      <c r="IMC289"/>
      <c r="IMD289"/>
      <c r="IME289"/>
      <c r="IMF289"/>
      <c r="IMG289"/>
      <c r="IMH289"/>
      <c r="IMI289"/>
      <c r="IMJ289"/>
      <c r="IMK289"/>
      <c r="IML289"/>
      <c r="IMM289"/>
      <c r="IMN289"/>
      <c r="IMO289"/>
      <c r="IMP289"/>
      <c r="IMQ289"/>
      <c r="IMR289"/>
      <c r="IMS289"/>
      <c r="IMT289"/>
      <c r="IMU289"/>
      <c r="IMV289"/>
      <c r="IMW289"/>
      <c r="IMX289"/>
      <c r="IMY289"/>
      <c r="IMZ289"/>
      <c r="INA289"/>
      <c r="INB289"/>
      <c r="INC289"/>
      <c r="IND289"/>
      <c r="INE289"/>
      <c r="INF289"/>
      <c r="ING289"/>
      <c r="INH289"/>
      <c r="INI289"/>
      <c r="INJ289"/>
      <c r="INK289"/>
      <c r="INL289"/>
      <c r="INM289"/>
      <c r="INN289"/>
      <c r="INO289"/>
      <c r="INP289"/>
      <c r="INQ289"/>
      <c r="INR289"/>
      <c r="INS289"/>
      <c r="INT289"/>
      <c r="INU289"/>
      <c r="INV289"/>
      <c r="INW289"/>
      <c r="INX289"/>
      <c r="INY289"/>
      <c r="INZ289"/>
      <c r="IOA289"/>
      <c r="IOB289"/>
      <c r="IOC289"/>
      <c r="IOD289"/>
      <c r="IOE289"/>
      <c r="IOF289"/>
      <c r="IOG289"/>
      <c r="IOH289"/>
      <c r="IOI289"/>
      <c r="IOJ289"/>
      <c r="IOK289"/>
      <c r="IOL289"/>
      <c r="IOM289"/>
      <c r="ION289"/>
      <c r="IOO289"/>
      <c r="IOP289"/>
      <c r="IOQ289"/>
      <c r="IOR289"/>
      <c r="IOS289"/>
      <c r="IOT289"/>
      <c r="IOU289"/>
      <c r="IOV289"/>
      <c r="IOW289"/>
      <c r="IOX289"/>
      <c r="IOY289"/>
      <c r="IOZ289"/>
      <c r="IPA289"/>
      <c r="IPB289"/>
      <c r="IPC289"/>
      <c r="IPD289"/>
      <c r="IPE289"/>
      <c r="IPF289"/>
      <c r="IPG289"/>
      <c r="IPH289"/>
      <c r="IPI289"/>
      <c r="IPJ289"/>
      <c r="IPK289"/>
      <c r="IPL289"/>
      <c r="IPM289"/>
      <c r="IPN289"/>
      <c r="IPO289"/>
      <c r="IPP289"/>
      <c r="IPQ289"/>
      <c r="IPR289"/>
      <c r="IPS289"/>
      <c r="IPT289"/>
      <c r="IPU289"/>
      <c r="IPV289"/>
      <c r="IPW289"/>
      <c r="IPX289"/>
      <c r="IPY289"/>
      <c r="IPZ289"/>
      <c r="IQA289"/>
      <c r="IQB289"/>
      <c r="IQC289"/>
      <c r="IQD289"/>
      <c r="IQE289"/>
      <c r="IQF289"/>
      <c r="IQG289"/>
      <c r="IQH289"/>
      <c r="IQI289"/>
      <c r="IQJ289"/>
      <c r="IQK289"/>
      <c r="IQL289"/>
      <c r="IQM289"/>
      <c r="IQN289"/>
      <c r="IQO289"/>
      <c r="IQP289"/>
      <c r="IQQ289"/>
      <c r="IQR289"/>
      <c r="IQS289"/>
      <c r="IQT289"/>
      <c r="IQU289"/>
      <c r="IQV289"/>
      <c r="IQW289"/>
      <c r="IQX289"/>
      <c r="IQY289"/>
      <c r="IQZ289"/>
      <c r="IRA289"/>
      <c r="IRB289"/>
      <c r="IRC289"/>
      <c r="IRD289"/>
      <c r="IRE289"/>
      <c r="IRF289"/>
      <c r="IRG289"/>
      <c r="IRH289"/>
      <c r="IRI289"/>
      <c r="IRJ289"/>
      <c r="IRK289"/>
      <c r="IRL289"/>
      <c r="IRM289"/>
      <c r="IRN289"/>
      <c r="IRO289"/>
      <c r="IRP289"/>
      <c r="IRQ289"/>
      <c r="IRR289"/>
      <c r="IRS289"/>
      <c r="IRT289"/>
      <c r="IRU289"/>
      <c r="IRV289"/>
      <c r="IRW289"/>
      <c r="IRX289"/>
      <c r="IRY289"/>
      <c r="IRZ289"/>
      <c r="ISA289"/>
      <c r="ISB289"/>
      <c r="ISC289"/>
      <c r="ISD289"/>
      <c r="ISE289"/>
      <c r="ISF289"/>
      <c r="ISG289"/>
      <c r="ISH289"/>
      <c r="ISI289"/>
      <c r="ISJ289"/>
      <c r="ISK289"/>
      <c r="ISL289"/>
      <c r="ISM289"/>
      <c r="ISN289"/>
      <c r="ISO289"/>
      <c r="ISP289"/>
      <c r="ISQ289"/>
      <c r="ISR289"/>
      <c r="ISS289"/>
      <c r="IST289"/>
      <c r="ISU289"/>
      <c r="ISV289"/>
      <c r="ISW289"/>
      <c r="ISX289"/>
      <c r="ISY289"/>
      <c r="ISZ289"/>
      <c r="ITA289"/>
      <c r="ITB289"/>
      <c r="ITC289"/>
      <c r="ITD289"/>
      <c r="ITE289"/>
      <c r="ITF289"/>
      <c r="ITG289"/>
      <c r="ITH289"/>
      <c r="ITI289"/>
      <c r="ITJ289"/>
      <c r="ITK289"/>
      <c r="ITL289"/>
      <c r="ITM289"/>
      <c r="ITN289"/>
      <c r="ITO289"/>
      <c r="ITP289"/>
      <c r="ITQ289"/>
      <c r="ITR289"/>
      <c r="ITS289"/>
      <c r="ITT289"/>
      <c r="ITU289"/>
      <c r="ITV289"/>
      <c r="ITW289"/>
      <c r="ITX289"/>
      <c r="ITY289"/>
      <c r="ITZ289"/>
      <c r="IUA289"/>
      <c r="IUB289"/>
      <c r="IUC289"/>
      <c r="IUD289"/>
      <c r="IUE289"/>
      <c r="IUF289"/>
      <c r="IUG289"/>
      <c r="IUH289"/>
      <c r="IUI289"/>
      <c r="IUJ289"/>
      <c r="IUK289"/>
      <c r="IUL289"/>
      <c r="IUM289"/>
      <c r="IUN289"/>
      <c r="IUO289"/>
      <c r="IUP289"/>
      <c r="IUQ289"/>
      <c r="IUR289"/>
      <c r="IUS289"/>
      <c r="IUT289"/>
      <c r="IUU289"/>
      <c r="IUV289"/>
      <c r="IUW289"/>
      <c r="IUX289"/>
      <c r="IUY289"/>
      <c r="IUZ289"/>
      <c r="IVA289"/>
      <c r="IVB289"/>
      <c r="IVC289"/>
      <c r="IVD289"/>
      <c r="IVE289"/>
      <c r="IVF289"/>
      <c r="IVG289"/>
      <c r="IVH289"/>
      <c r="IVI289"/>
      <c r="IVJ289"/>
      <c r="IVK289"/>
      <c r="IVL289"/>
      <c r="IVM289"/>
      <c r="IVN289"/>
      <c r="IVO289"/>
      <c r="IVP289"/>
      <c r="IVQ289"/>
      <c r="IVR289"/>
      <c r="IVS289"/>
      <c r="IVT289"/>
      <c r="IVU289"/>
      <c r="IVV289"/>
      <c r="IVW289"/>
      <c r="IVX289"/>
      <c r="IVY289"/>
      <c r="IVZ289"/>
      <c r="IWA289"/>
      <c r="IWB289"/>
      <c r="IWC289"/>
      <c r="IWD289"/>
      <c r="IWE289"/>
      <c r="IWF289"/>
      <c r="IWG289"/>
      <c r="IWH289"/>
      <c r="IWI289"/>
      <c r="IWJ289"/>
      <c r="IWK289"/>
      <c r="IWL289"/>
      <c r="IWM289"/>
      <c r="IWN289"/>
      <c r="IWO289"/>
      <c r="IWP289"/>
      <c r="IWQ289"/>
      <c r="IWR289"/>
      <c r="IWS289"/>
      <c r="IWT289"/>
      <c r="IWU289"/>
      <c r="IWV289"/>
      <c r="IWW289"/>
      <c r="IWX289"/>
      <c r="IWY289"/>
      <c r="IWZ289"/>
      <c r="IXA289"/>
      <c r="IXB289"/>
      <c r="IXC289"/>
      <c r="IXD289"/>
      <c r="IXE289"/>
      <c r="IXF289"/>
      <c r="IXG289"/>
      <c r="IXH289"/>
      <c r="IXI289"/>
      <c r="IXJ289"/>
      <c r="IXK289"/>
      <c r="IXL289"/>
      <c r="IXM289"/>
      <c r="IXN289"/>
      <c r="IXO289"/>
      <c r="IXP289"/>
      <c r="IXQ289"/>
      <c r="IXR289"/>
      <c r="IXS289"/>
      <c r="IXT289"/>
      <c r="IXU289"/>
      <c r="IXV289"/>
      <c r="IXW289"/>
      <c r="IXX289"/>
      <c r="IXY289"/>
      <c r="IXZ289"/>
      <c r="IYA289"/>
      <c r="IYB289"/>
      <c r="IYC289"/>
      <c r="IYD289"/>
      <c r="IYE289"/>
      <c r="IYF289"/>
      <c r="IYG289"/>
      <c r="IYH289"/>
      <c r="IYI289"/>
      <c r="IYJ289"/>
      <c r="IYK289"/>
      <c r="IYL289"/>
      <c r="IYM289"/>
      <c r="IYN289"/>
      <c r="IYO289"/>
      <c r="IYP289"/>
      <c r="IYQ289"/>
      <c r="IYR289"/>
      <c r="IYS289"/>
      <c r="IYT289"/>
      <c r="IYU289"/>
      <c r="IYV289"/>
      <c r="IYW289"/>
      <c r="IYX289"/>
      <c r="IYY289"/>
      <c r="IYZ289"/>
      <c r="IZA289"/>
      <c r="IZB289"/>
      <c r="IZC289"/>
      <c r="IZD289"/>
      <c r="IZE289"/>
      <c r="IZF289"/>
      <c r="IZG289"/>
      <c r="IZH289"/>
      <c r="IZI289"/>
      <c r="IZJ289"/>
      <c r="IZK289"/>
      <c r="IZL289"/>
      <c r="IZM289"/>
      <c r="IZN289"/>
      <c r="IZO289"/>
      <c r="IZP289"/>
      <c r="IZQ289"/>
      <c r="IZR289"/>
      <c r="IZS289"/>
      <c r="IZT289"/>
      <c r="IZU289"/>
      <c r="IZV289"/>
      <c r="IZW289"/>
      <c r="IZX289"/>
      <c r="IZY289"/>
      <c r="IZZ289"/>
      <c r="JAA289"/>
      <c r="JAB289"/>
      <c r="JAC289"/>
      <c r="JAD289"/>
      <c r="JAE289"/>
      <c r="JAF289"/>
      <c r="JAG289"/>
      <c r="JAH289"/>
      <c r="JAI289"/>
      <c r="JAJ289"/>
      <c r="JAK289"/>
      <c r="JAL289"/>
      <c r="JAM289"/>
      <c r="JAN289"/>
      <c r="JAO289"/>
      <c r="JAP289"/>
      <c r="JAQ289"/>
      <c r="JAR289"/>
      <c r="JAS289"/>
      <c r="JAT289"/>
      <c r="JAU289"/>
      <c r="JAV289"/>
      <c r="JAW289"/>
      <c r="JAX289"/>
      <c r="JAY289"/>
      <c r="JAZ289"/>
      <c r="JBA289"/>
      <c r="JBB289"/>
      <c r="JBC289"/>
      <c r="JBD289"/>
      <c r="JBE289"/>
      <c r="JBF289"/>
      <c r="JBG289"/>
      <c r="JBH289"/>
      <c r="JBI289"/>
      <c r="JBJ289"/>
      <c r="JBK289"/>
      <c r="JBL289"/>
      <c r="JBM289"/>
      <c r="JBN289"/>
      <c r="JBO289"/>
      <c r="JBP289"/>
      <c r="JBQ289"/>
      <c r="JBR289"/>
      <c r="JBS289"/>
      <c r="JBT289"/>
      <c r="JBU289"/>
      <c r="JBV289"/>
      <c r="JBW289"/>
      <c r="JBX289"/>
      <c r="JBY289"/>
      <c r="JBZ289"/>
      <c r="JCA289"/>
      <c r="JCB289"/>
      <c r="JCC289"/>
      <c r="JCD289"/>
      <c r="JCE289"/>
      <c r="JCF289"/>
      <c r="JCG289"/>
      <c r="JCH289"/>
      <c r="JCI289"/>
      <c r="JCJ289"/>
      <c r="JCK289"/>
      <c r="JCL289"/>
      <c r="JCM289"/>
      <c r="JCN289"/>
      <c r="JCO289"/>
      <c r="JCP289"/>
      <c r="JCQ289"/>
      <c r="JCR289"/>
      <c r="JCS289"/>
      <c r="JCT289"/>
      <c r="JCU289"/>
      <c r="JCV289"/>
      <c r="JCW289"/>
      <c r="JCX289"/>
      <c r="JCY289"/>
      <c r="JCZ289"/>
      <c r="JDA289"/>
      <c r="JDB289"/>
      <c r="JDC289"/>
      <c r="JDD289"/>
      <c r="JDE289"/>
      <c r="JDF289"/>
      <c r="JDG289"/>
      <c r="JDH289"/>
      <c r="JDI289"/>
      <c r="JDJ289"/>
      <c r="JDK289"/>
      <c r="JDL289"/>
      <c r="JDM289"/>
      <c r="JDN289"/>
      <c r="JDO289"/>
      <c r="JDP289"/>
      <c r="JDQ289"/>
      <c r="JDR289"/>
      <c r="JDS289"/>
      <c r="JDT289"/>
      <c r="JDU289"/>
      <c r="JDV289"/>
      <c r="JDW289"/>
      <c r="JDX289"/>
      <c r="JDY289"/>
      <c r="JDZ289"/>
      <c r="JEA289"/>
      <c r="JEB289"/>
      <c r="JEC289"/>
      <c r="JED289"/>
      <c r="JEE289"/>
      <c r="JEF289"/>
      <c r="JEG289"/>
      <c r="JEH289"/>
      <c r="JEI289"/>
      <c r="JEJ289"/>
      <c r="JEK289"/>
      <c r="JEL289"/>
      <c r="JEM289"/>
      <c r="JEN289"/>
      <c r="JEO289"/>
      <c r="JEP289"/>
      <c r="JEQ289"/>
      <c r="JER289"/>
      <c r="JES289"/>
      <c r="JET289"/>
      <c r="JEU289"/>
      <c r="JEV289"/>
      <c r="JEW289"/>
      <c r="JEX289"/>
      <c r="JEY289"/>
      <c r="JEZ289"/>
      <c r="JFA289"/>
      <c r="JFB289"/>
      <c r="JFC289"/>
      <c r="JFD289"/>
      <c r="JFE289"/>
      <c r="JFF289"/>
      <c r="JFG289"/>
      <c r="JFH289"/>
      <c r="JFI289"/>
      <c r="JFJ289"/>
      <c r="JFK289"/>
      <c r="JFL289"/>
      <c r="JFM289"/>
      <c r="JFN289"/>
      <c r="JFO289"/>
      <c r="JFP289"/>
      <c r="JFQ289"/>
      <c r="JFR289"/>
      <c r="JFS289"/>
      <c r="JFT289"/>
      <c r="JFU289"/>
      <c r="JFV289"/>
      <c r="JFW289"/>
      <c r="JFX289"/>
      <c r="JFY289"/>
      <c r="JFZ289"/>
      <c r="JGA289"/>
      <c r="JGB289"/>
      <c r="JGC289"/>
      <c r="JGD289"/>
      <c r="JGE289"/>
      <c r="JGF289"/>
      <c r="JGG289"/>
      <c r="JGH289"/>
      <c r="JGI289"/>
      <c r="JGJ289"/>
      <c r="JGK289"/>
      <c r="JGL289"/>
      <c r="JGM289"/>
      <c r="JGN289"/>
      <c r="JGO289"/>
      <c r="JGP289"/>
      <c r="JGQ289"/>
      <c r="JGR289"/>
      <c r="JGS289"/>
      <c r="JGT289"/>
      <c r="JGU289"/>
      <c r="JGV289"/>
      <c r="JGW289"/>
      <c r="JGX289"/>
      <c r="JGY289"/>
      <c r="JGZ289"/>
      <c r="JHA289"/>
      <c r="JHB289"/>
      <c r="JHC289"/>
      <c r="JHD289"/>
      <c r="JHE289"/>
      <c r="JHF289"/>
      <c r="JHG289"/>
      <c r="JHH289"/>
      <c r="JHI289"/>
      <c r="JHJ289"/>
      <c r="JHK289"/>
      <c r="JHL289"/>
      <c r="JHM289"/>
      <c r="JHN289"/>
      <c r="JHO289"/>
      <c r="JHP289"/>
      <c r="JHQ289"/>
      <c r="JHR289"/>
      <c r="JHS289"/>
      <c r="JHT289"/>
      <c r="JHU289"/>
      <c r="JHV289"/>
      <c r="JHW289"/>
      <c r="JHX289"/>
      <c r="JHY289"/>
      <c r="JHZ289"/>
      <c r="JIA289"/>
      <c r="JIB289"/>
      <c r="JIC289"/>
      <c r="JID289"/>
      <c r="JIE289"/>
      <c r="JIF289"/>
      <c r="JIG289"/>
      <c r="JIH289"/>
      <c r="JII289"/>
      <c r="JIJ289"/>
      <c r="JIK289"/>
      <c r="JIL289"/>
      <c r="JIM289"/>
      <c r="JIN289"/>
      <c r="JIO289"/>
      <c r="JIP289"/>
      <c r="JIQ289"/>
      <c r="JIR289"/>
      <c r="JIS289"/>
      <c r="JIT289"/>
      <c r="JIU289"/>
      <c r="JIV289"/>
      <c r="JIW289"/>
      <c r="JIX289"/>
      <c r="JIY289"/>
      <c r="JIZ289"/>
      <c r="JJA289"/>
      <c r="JJB289"/>
      <c r="JJC289"/>
      <c r="JJD289"/>
      <c r="JJE289"/>
      <c r="JJF289"/>
      <c r="JJG289"/>
      <c r="JJH289"/>
      <c r="JJI289"/>
      <c r="JJJ289"/>
      <c r="JJK289"/>
      <c r="JJL289"/>
      <c r="JJM289"/>
      <c r="JJN289"/>
      <c r="JJO289"/>
      <c r="JJP289"/>
      <c r="JJQ289"/>
      <c r="JJR289"/>
      <c r="JJS289"/>
      <c r="JJT289"/>
      <c r="JJU289"/>
      <c r="JJV289"/>
      <c r="JJW289"/>
      <c r="JJX289"/>
      <c r="JJY289"/>
      <c r="JJZ289"/>
      <c r="JKA289"/>
      <c r="JKB289"/>
      <c r="JKC289"/>
      <c r="JKD289"/>
      <c r="JKE289"/>
      <c r="JKF289"/>
      <c r="JKG289"/>
      <c r="JKH289"/>
      <c r="JKI289"/>
      <c r="JKJ289"/>
      <c r="JKK289"/>
      <c r="JKL289"/>
      <c r="JKM289"/>
      <c r="JKN289"/>
      <c r="JKO289"/>
      <c r="JKP289"/>
      <c r="JKQ289"/>
      <c r="JKR289"/>
      <c r="JKS289"/>
      <c r="JKT289"/>
      <c r="JKU289"/>
      <c r="JKV289"/>
      <c r="JKW289"/>
      <c r="JKX289"/>
      <c r="JKY289"/>
      <c r="JKZ289"/>
      <c r="JLA289"/>
      <c r="JLB289"/>
      <c r="JLC289"/>
      <c r="JLD289"/>
      <c r="JLE289"/>
      <c r="JLF289"/>
      <c r="JLG289"/>
      <c r="JLH289"/>
      <c r="JLI289"/>
      <c r="JLJ289"/>
      <c r="JLK289"/>
      <c r="JLL289"/>
      <c r="JLM289"/>
      <c r="JLN289"/>
      <c r="JLO289"/>
      <c r="JLP289"/>
      <c r="JLQ289"/>
      <c r="JLR289"/>
      <c r="JLS289"/>
      <c r="JLT289"/>
      <c r="JLU289"/>
      <c r="JLV289"/>
      <c r="JLW289"/>
      <c r="JLX289"/>
      <c r="JLY289"/>
      <c r="JLZ289"/>
      <c r="JMA289"/>
      <c r="JMB289"/>
      <c r="JMC289"/>
      <c r="JMD289"/>
      <c r="JME289"/>
      <c r="JMF289"/>
      <c r="JMG289"/>
      <c r="JMH289"/>
      <c r="JMI289"/>
      <c r="JMJ289"/>
      <c r="JMK289"/>
      <c r="JML289"/>
      <c r="JMM289"/>
      <c r="JMN289"/>
      <c r="JMO289"/>
      <c r="JMP289"/>
      <c r="JMQ289"/>
      <c r="JMR289"/>
      <c r="JMS289"/>
      <c r="JMT289"/>
      <c r="JMU289"/>
      <c r="JMV289"/>
      <c r="JMW289"/>
      <c r="JMX289"/>
      <c r="JMY289"/>
      <c r="JMZ289"/>
      <c r="JNA289"/>
      <c r="JNB289"/>
      <c r="JNC289"/>
      <c r="JND289"/>
      <c r="JNE289"/>
      <c r="JNF289"/>
      <c r="JNG289"/>
      <c r="JNH289"/>
      <c r="JNI289"/>
      <c r="JNJ289"/>
      <c r="JNK289"/>
      <c r="JNL289"/>
      <c r="JNM289"/>
      <c r="JNN289"/>
      <c r="JNO289"/>
      <c r="JNP289"/>
      <c r="JNQ289"/>
      <c r="JNR289"/>
      <c r="JNS289"/>
      <c r="JNT289"/>
      <c r="JNU289"/>
      <c r="JNV289"/>
      <c r="JNW289"/>
      <c r="JNX289"/>
      <c r="JNY289"/>
      <c r="JNZ289"/>
      <c r="JOA289"/>
      <c r="JOB289"/>
      <c r="JOC289"/>
      <c r="JOD289"/>
      <c r="JOE289"/>
      <c r="JOF289"/>
      <c r="JOG289"/>
      <c r="JOH289"/>
      <c r="JOI289"/>
      <c r="JOJ289"/>
      <c r="JOK289"/>
      <c r="JOL289"/>
      <c r="JOM289"/>
      <c r="JON289"/>
      <c r="JOO289"/>
      <c r="JOP289"/>
      <c r="JOQ289"/>
      <c r="JOR289"/>
      <c r="JOS289"/>
      <c r="JOT289"/>
      <c r="JOU289"/>
      <c r="JOV289"/>
      <c r="JOW289"/>
      <c r="JOX289"/>
      <c r="JOY289"/>
      <c r="JOZ289"/>
      <c r="JPA289"/>
      <c r="JPB289"/>
      <c r="JPC289"/>
      <c r="JPD289"/>
      <c r="JPE289"/>
      <c r="JPF289"/>
      <c r="JPG289"/>
      <c r="JPH289"/>
      <c r="JPI289"/>
      <c r="JPJ289"/>
      <c r="JPK289"/>
      <c r="JPL289"/>
      <c r="JPM289"/>
      <c r="JPN289"/>
      <c r="JPO289"/>
      <c r="JPP289"/>
      <c r="JPQ289"/>
      <c r="JPR289"/>
      <c r="JPS289"/>
      <c r="JPT289"/>
      <c r="JPU289"/>
      <c r="JPV289"/>
      <c r="JPW289"/>
      <c r="JPX289"/>
      <c r="JPY289"/>
      <c r="JPZ289"/>
      <c r="JQA289"/>
      <c r="JQB289"/>
      <c r="JQC289"/>
      <c r="JQD289"/>
      <c r="JQE289"/>
      <c r="JQF289"/>
      <c r="JQG289"/>
      <c r="JQH289"/>
      <c r="JQI289"/>
      <c r="JQJ289"/>
      <c r="JQK289"/>
      <c r="JQL289"/>
      <c r="JQM289"/>
      <c r="JQN289"/>
      <c r="JQO289"/>
      <c r="JQP289"/>
      <c r="JQQ289"/>
      <c r="JQR289"/>
      <c r="JQS289"/>
      <c r="JQT289"/>
      <c r="JQU289"/>
      <c r="JQV289"/>
      <c r="JQW289"/>
      <c r="JQX289"/>
      <c r="JQY289"/>
      <c r="JQZ289"/>
      <c r="JRA289"/>
      <c r="JRB289"/>
      <c r="JRC289"/>
      <c r="JRD289"/>
      <c r="JRE289"/>
      <c r="JRF289"/>
      <c r="JRG289"/>
      <c r="JRH289"/>
      <c r="JRI289"/>
      <c r="JRJ289"/>
      <c r="JRK289"/>
      <c r="JRL289"/>
      <c r="JRM289"/>
      <c r="JRN289"/>
      <c r="JRO289"/>
      <c r="JRP289"/>
      <c r="JRQ289"/>
      <c r="JRR289"/>
      <c r="JRS289"/>
      <c r="JRT289"/>
      <c r="JRU289"/>
      <c r="JRV289"/>
      <c r="JRW289"/>
      <c r="JRX289"/>
      <c r="JRY289"/>
      <c r="JRZ289"/>
      <c r="JSA289"/>
      <c r="JSB289"/>
      <c r="JSC289"/>
      <c r="JSD289"/>
      <c r="JSE289"/>
      <c r="JSF289"/>
      <c r="JSG289"/>
      <c r="JSH289"/>
      <c r="JSI289"/>
      <c r="JSJ289"/>
      <c r="JSK289"/>
      <c r="JSL289"/>
      <c r="JSM289"/>
      <c r="JSN289"/>
      <c r="JSO289"/>
      <c r="JSP289"/>
      <c r="JSQ289"/>
      <c r="JSR289"/>
      <c r="JSS289"/>
      <c r="JST289"/>
      <c r="JSU289"/>
      <c r="JSV289"/>
      <c r="JSW289"/>
      <c r="JSX289"/>
      <c r="JSY289"/>
      <c r="JSZ289"/>
      <c r="JTA289"/>
      <c r="JTB289"/>
      <c r="JTC289"/>
      <c r="JTD289"/>
      <c r="JTE289"/>
      <c r="JTF289"/>
      <c r="JTG289"/>
      <c r="JTH289"/>
      <c r="JTI289"/>
      <c r="JTJ289"/>
      <c r="JTK289"/>
      <c r="JTL289"/>
      <c r="JTM289"/>
      <c r="JTN289"/>
      <c r="JTO289"/>
      <c r="JTP289"/>
      <c r="JTQ289"/>
      <c r="JTR289"/>
      <c r="JTS289"/>
      <c r="JTT289"/>
      <c r="JTU289"/>
      <c r="JTV289"/>
      <c r="JTW289"/>
      <c r="JTX289"/>
      <c r="JTY289"/>
      <c r="JTZ289"/>
      <c r="JUA289"/>
      <c r="JUB289"/>
      <c r="JUC289"/>
      <c r="JUD289"/>
      <c r="JUE289"/>
      <c r="JUF289"/>
      <c r="JUG289"/>
      <c r="JUH289"/>
      <c r="JUI289"/>
      <c r="JUJ289"/>
      <c r="JUK289"/>
      <c r="JUL289"/>
      <c r="JUM289"/>
      <c r="JUN289"/>
      <c r="JUO289"/>
      <c r="JUP289"/>
      <c r="JUQ289"/>
      <c r="JUR289"/>
      <c r="JUS289"/>
      <c r="JUT289"/>
      <c r="JUU289"/>
      <c r="JUV289"/>
      <c r="JUW289"/>
      <c r="JUX289"/>
      <c r="JUY289"/>
      <c r="JUZ289"/>
      <c r="JVA289"/>
      <c r="JVB289"/>
      <c r="JVC289"/>
      <c r="JVD289"/>
      <c r="JVE289"/>
      <c r="JVF289"/>
      <c r="JVG289"/>
      <c r="JVH289"/>
      <c r="JVI289"/>
      <c r="JVJ289"/>
      <c r="JVK289"/>
      <c r="JVL289"/>
      <c r="JVM289"/>
      <c r="JVN289"/>
      <c r="JVO289"/>
      <c r="JVP289"/>
      <c r="JVQ289"/>
      <c r="JVR289"/>
      <c r="JVS289"/>
      <c r="JVT289"/>
      <c r="JVU289"/>
      <c r="JVV289"/>
      <c r="JVW289"/>
      <c r="JVX289"/>
      <c r="JVY289"/>
      <c r="JVZ289"/>
      <c r="JWA289"/>
      <c r="JWB289"/>
      <c r="JWC289"/>
      <c r="JWD289"/>
      <c r="JWE289"/>
      <c r="JWF289"/>
      <c r="JWG289"/>
      <c r="JWH289"/>
      <c r="JWI289"/>
      <c r="JWJ289"/>
      <c r="JWK289"/>
      <c r="JWL289"/>
      <c r="JWM289"/>
      <c r="JWN289"/>
      <c r="JWO289"/>
      <c r="JWP289"/>
      <c r="JWQ289"/>
      <c r="JWR289"/>
      <c r="JWS289"/>
      <c r="JWT289"/>
      <c r="JWU289"/>
      <c r="JWV289"/>
      <c r="JWW289"/>
      <c r="JWX289"/>
      <c r="JWY289"/>
      <c r="JWZ289"/>
      <c r="JXA289"/>
      <c r="JXB289"/>
      <c r="JXC289"/>
      <c r="JXD289"/>
      <c r="JXE289"/>
      <c r="JXF289"/>
      <c r="JXG289"/>
      <c r="JXH289"/>
      <c r="JXI289"/>
      <c r="JXJ289"/>
      <c r="JXK289"/>
      <c r="JXL289"/>
      <c r="JXM289"/>
      <c r="JXN289"/>
      <c r="JXO289"/>
      <c r="JXP289"/>
      <c r="JXQ289"/>
      <c r="JXR289"/>
      <c r="JXS289"/>
      <c r="JXT289"/>
      <c r="JXU289"/>
      <c r="JXV289"/>
      <c r="JXW289"/>
      <c r="JXX289"/>
      <c r="JXY289"/>
      <c r="JXZ289"/>
      <c r="JYA289"/>
      <c r="JYB289"/>
      <c r="JYC289"/>
      <c r="JYD289"/>
      <c r="JYE289"/>
      <c r="JYF289"/>
      <c r="JYG289"/>
      <c r="JYH289"/>
      <c r="JYI289"/>
      <c r="JYJ289"/>
      <c r="JYK289"/>
      <c r="JYL289"/>
      <c r="JYM289"/>
      <c r="JYN289"/>
      <c r="JYO289"/>
      <c r="JYP289"/>
      <c r="JYQ289"/>
      <c r="JYR289"/>
      <c r="JYS289"/>
      <c r="JYT289"/>
      <c r="JYU289"/>
      <c r="JYV289"/>
      <c r="JYW289"/>
      <c r="JYX289"/>
      <c r="JYY289"/>
      <c r="JYZ289"/>
      <c r="JZA289"/>
      <c r="JZB289"/>
      <c r="JZC289"/>
      <c r="JZD289"/>
      <c r="JZE289"/>
      <c r="JZF289"/>
      <c r="JZG289"/>
      <c r="JZH289"/>
      <c r="JZI289"/>
      <c r="JZJ289"/>
      <c r="JZK289"/>
      <c r="JZL289"/>
      <c r="JZM289"/>
      <c r="JZN289"/>
      <c r="JZO289"/>
      <c r="JZP289"/>
      <c r="JZQ289"/>
      <c r="JZR289"/>
      <c r="JZS289"/>
      <c r="JZT289"/>
      <c r="JZU289"/>
      <c r="JZV289"/>
      <c r="JZW289"/>
      <c r="JZX289"/>
      <c r="JZY289"/>
      <c r="JZZ289"/>
      <c r="KAA289"/>
      <c r="KAB289"/>
      <c r="KAC289"/>
      <c r="KAD289"/>
      <c r="KAE289"/>
      <c r="KAF289"/>
      <c r="KAG289"/>
      <c r="KAH289"/>
      <c r="KAI289"/>
      <c r="KAJ289"/>
      <c r="KAK289"/>
      <c r="KAL289"/>
      <c r="KAM289"/>
      <c r="KAN289"/>
      <c r="KAO289"/>
      <c r="KAP289"/>
      <c r="KAQ289"/>
      <c r="KAR289"/>
      <c r="KAS289"/>
      <c r="KAT289"/>
      <c r="KAU289"/>
      <c r="KAV289"/>
      <c r="KAW289"/>
      <c r="KAX289"/>
      <c r="KAY289"/>
      <c r="KAZ289"/>
      <c r="KBA289"/>
      <c r="KBB289"/>
      <c r="KBC289"/>
      <c r="KBD289"/>
      <c r="KBE289"/>
      <c r="KBF289"/>
      <c r="KBG289"/>
      <c r="KBH289"/>
      <c r="KBI289"/>
      <c r="KBJ289"/>
      <c r="KBK289"/>
      <c r="KBL289"/>
      <c r="KBM289"/>
      <c r="KBN289"/>
      <c r="KBO289"/>
      <c r="KBP289"/>
      <c r="KBQ289"/>
      <c r="KBR289"/>
      <c r="KBS289"/>
      <c r="KBT289"/>
      <c r="KBU289"/>
      <c r="KBV289"/>
      <c r="KBW289"/>
      <c r="KBX289"/>
      <c r="KBY289"/>
      <c r="KBZ289"/>
      <c r="KCA289"/>
      <c r="KCB289"/>
      <c r="KCC289"/>
      <c r="KCD289"/>
      <c r="KCE289"/>
      <c r="KCF289"/>
      <c r="KCG289"/>
      <c r="KCH289"/>
      <c r="KCI289"/>
      <c r="KCJ289"/>
      <c r="KCK289"/>
      <c r="KCL289"/>
      <c r="KCM289"/>
      <c r="KCN289"/>
      <c r="KCO289"/>
      <c r="KCP289"/>
      <c r="KCQ289"/>
      <c r="KCR289"/>
      <c r="KCS289"/>
      <c r="KCT289"/>
      <c r="KCU289"/>
      <c r="KCV289"/>
      <c r="KCW289"/>
      <c r="KCX289"/>
      <c r="KCY289"/>
      <c r="KCZ289"/>
      <c r="KDA289"/>
      <c r="KDB289"/>
      <c r="KDC289"/>
      <c r="KDD289"/>
      <c r="KDE289"/>
      <c r="KDF289"/>
      <c r="KDG289"/>
      <c r="KDH289"/>
      <c r="KDI289"/>
      <c r="KDJ289"/>
      <c r="KDK289"/>
      <c r="KDL289"/>
      <c r="KDM289"/>
      <c r="KDN289"/>
      <c r="KDO289"/>
      <c r="KDP289"/>
      <c r="KDQ289"/>
      <c r="KDR289"/>
      <c r="KDS289"/>
      <c r="KDT289"/>
      <c r="KDU289"/>
      <c r="KDV289"/>
      <c r="KDW289"/>
      <c r="KDX289"/>
      <c r="KDY289"/>
      <c r="KDZ289"/>
      <c r="KEA289"/>
      <c r="KEB289"/>
      <c r="KEC289"/>
      <c r="KED289"/>
      <c r="KEE289"/>
      <c r="KEF289"/>
      <c r="KEG289"/>
      <c r="KEH289"/>
      <c r="KEI289"/>
      <c r="KEJ289"/>
      <c r="KEK289"/>
      <c r="KEL289"/>
      <c r="KEM289"/>
      <c r="KEN289"/>
      <c r="KEO289"/>
      <c r="KEP289"/>
      <c r="KEQ289"/>
      <c r="KER289"/>
      <c r="KES289"/>
      <c r="KET289"/>
      <c r="KEU289"/>
      <c r="KEV289"/>
      <c r="KEW289"/>
      <c r="KEX289"/>
      <c r="KEY289"/>
      <c r="KEZ289"/>
      <c r="KFA289"/>
      <c r="KFB289"/>
      <c r="KFC289"/>
      <c r="KFD289"/>
      <c r="KFE289"/>
      <c r="KFF289"/>
      <c r="KFG289"/>
      <c r="KFH289"/>
      <c r="KFI289"/>
      <c r="KFJ289"/>
      <c r="KFK289"/>
      <c r="KFL289"/>
      <c r="KFM289"/>
      <c r="KFN289"/>
      <c r="KFO289"/>
      <c r="KFP289"/>
      <c r="KFQ289"/>
      <c r="KFR289"/>
      <c r="KFS289"/>
      <c r="KFT289"/>
      <c r="KFU289"/>
      <c r="KFV289"/>
      <c r="KFW289"/>
      <c r="KFX289"/>
      <c r="KFY289"/>
      <c r="KFZ289"/>
      <c r="KGA289"/>
      <c r="KGB289"/>
      <c r="KGC289"/>
      <c r="KGD289"/>
      <c r="KGE289"/>
      <c r="KGF289"/>
      <c r="KGG289"/>
      <c r="KGH289"/>
      <c r="KGI289"/>
      <c r="KGJ289"/>
      <c r="KGK289"/>
      <c r="KGL289"/>
      <c r="KGM289"/>
      <c r="KGN289"/>
      <c r="KGO289"/>
      <c r="KGP289"/>
      <c r="KGQ289"/>
      <c r="KGR289"/>
      <c r="KGS289"/>
      <c r="KGT289"/>
      <c r="KGU289"/>
      <c r="KGV289"/>
      <c r="KGW289"/>
      <c r="KGX289"/>
      <c r="KGY289"/>
      <c r="KGZ289"/>
      <c r="KHA289"/>
      <c r="KHB289"/>
      <c r="KHC289"/>
      <c r="KHD289"/>
      <c r="KHE289"/>
      <c r="KHF289"/>
      <c r="KHG289"/>
      <c r="KHH289"/>
      <c r="KHI289"/>
      <c r="KHJ289"/>
      <c r="KHK289"/>
      <c r="KHL289"/>
      <c r="KHM289"/>
      <c r="KHN289"/>
      <c r="KHO289"/>
      <c r="KHP289"/>
      <c r="KHQ289"/>
      <c r="KHR289"/>
      <c r="KHS289"/>
      <c r="KHT289"/>
      <c r="KHU289"/>
      <c r="KHV289"/>
      <c r="KHW289"/>
      <c r="KHX289"/>
      <c r="KHY289"/>
      <c r="KHZ289"/>
      <c r="KIA289"/>
      <c r="KIB289"/>
      <c r="KIC289"/>
      <c r="KID289"/>
      <c r="KIE289"/>
      <c r="KIF289"/>
      <c r="KIG289"/>
      <c r="KIH289"/>
      <c r="KII289"/>
      <c r="KIJ289"/>
      <c r="KIK289"/>
      <c r="KIL289"/>
      <c r="KIM289"/>
      <c r="KIN289"/>
      <c r="KIO289"/>
      <c r="KIP289"/>
      <c r="KIQ289"/>
      <c r="KIR289"/>
      <c r="KIS289"/>
      <c r="KIT289"/>
      <c r="KIU289"/>
      <c r="KIV289"/>
      <c r="KIW289"/>
      <c r="KIX289"/>
      <c r="KIY289"/>
      <c r="KIZ289"/>
      <c r="KJA289"/>
      <c r="KJB289"/>
      <c r="KJC289"/>
      <c r="KJD289"/>
      <c r="KJE289"/>
      <c r="KJF289"/>
      <c r="KJG289"/>
      <c r="KJH289"/>
      <c r="KJI289"/>
      <c r="KJJ289"/>
      <c r="KJK289"/>
      <c r="KJL289"/>
      <c r="KJM289"/>
      <c r="KJN289"/>
      <c r="KJO289"/>
      <c r="KJP289"/>
      <c r="KJQ289"/>
      <c r="KJR289"/>
      <c r="KJS289"/>
      <c r="KJT289"/>
      <c r="KJU289"/>
      <c r="KJV289"/>
      <c r="KJW289"/>
      <c r="KJX289"/>
      <c r="KJY289"/>
      <c r="KJZ289"/>
      <c r="KKA289"/>
      <c r="KKB289"/>
      <c r="KKC289"/>
      <c r="KKD289"/>
      <c r="KKE289"/>
      <c r="KKF289"/>
      <c r="KKG289"/>
      <c r="KKH289"/>
      <c r="KKI289"/>
      <c r="KKJ289"/>
      <c r="KKK289"/>
      <c r="KKL289"/>
      <c r="KKM289"/>
      <c r="KKN289"/>
      <c r="KKO289"/>
      <c r="KKP289"/>
      <c r="KKQ289"/>
      <c r="KKR289"/>
      <c r="KKS289"/>
      <c r="KKT289"/>
      <c r="KKU289"/>
      <c r="KKV289"/>
      <c r="KKW289"/>
      <c r="KKX289"/>
      <c r="KKY289"/>
      <c r="KKZ289"/>
      <c r="KLA289"/>
      <c r="KLB289"/>
      <c r="KLC289"/>
      <c r="KLD289"/>
      <c r="KLE289"/>
      <c r="KLF289"/>
      <c r="KLG289"/>
      <c r="KLH289"/>
      <c r="KLI289"/>
      <c r="KLJ289"/>
      <c r="KLK289"/>
      <c r="KLL289"/>
      <c r="KLM289"/>
      <c r="KLN289"/>
      <c r="KLO289"/>
      <c r="KLP289"/>
      <c r="KLQ289"/>
      <c r="KLR289"/>
      <c r="KLS289"/>
      <c r="KLT289"/>
      <c r="KLU289"/>
      <c r="KLV289"/>
      <c r="KLW289"/>
      <c r="KLX289"/>
      <c r="KLY289"/>
      <c r="KLZ289"/>
      <c r="KMA289"/>
      <c r="KMB289"/>
      <c r="KMC289"/>
      <c r="KMD289"/>
      <c r="KME289"/>
      <c r="KMF289"/>
      <c r="KMG289"/>
      <c r="KMH289"/>
      <c r="KMI289"/>
      <c r="KMJ289"/>
      <c r="KMK289"/>
      <c r="KML289"/>
      <c r="KMM289"/>
      <c r="KMN289"/>
      <c r="KMO289"/>
      <c r="KMP289"/>
      <c r="KMQ289"/>
      <c r="KMR289"/>
      <c r="KMS289"/>
      <c r="KMT289"/>
      <c r="KMU289"/>
      <c r="KMV289"/>
      <c r="KMW289"/>
      <c r="KMX289"/>
      <c r="KMY289"/>
      <c r="KMZ289"/>
      <c r="KNA289"/>
      <c r="KNB289"/>
      <c r="KNC289"/>
      <c r="KND289"/>
      <c r="KNE289"/>
      <c r="KNF289"/>
      <c r="KNG289"/>
      <c r="KNH289"/>
      <c r="KNI289"/>
      <c r="KNJ289"/>
      <c r="KNK289"/>
      <c r="KNL289"/>
      <c r="KNM289"/>
      <c r="KNN289"/>
      <c r="KNO289"/>
      <c r="KNP289"/>
      <c r="KNQ289"/>
      <c r="KNR289"/>
      <c r="KNS289"/>
      <c r="KNT289"/>
      <c r="KNU289"/>
      <c r="KNV289"/>
      <c r="KNW289"/>
      <c r="KNX289"/>
      <c r="KNY289"/>
      <c r="KNZ289"/>
      <c r="KOA289"/>
      <c r="KOB289"/>
      <c r="KOC289"/>
      <c r="KOD289"/>
      <c r="KOE289"/>
      <c r="KOF289"/>
      <c r="KOG289"/>
      <c r="KOH289"/>
      <c r="KOI289"/>
      <c r="KOJ289"/>
      <c r="KOK289"/>
      <c r="KOL289"/>
      <c r="KOM289"/>
      <c r="KON289"/>
      <c r="KOO289"/>
      <c r="KOP289"/>
      <c r="KOQ289"/>
      <c r="KOR289"/>
      <c r="KOS289"/>
      <c r="KOT289"/>
      <c r="KOU289"/>
      <c r="KOV289"/>
      <c r="KOW289"/>
      <c r="KOX289"/>
      <c r="KOY289"/>
      <c r="KOZ289"/>
      <c r="KPA289"/>
      <c r="KPB289"/>
      <c r="KPC289"/>
      <c r="KPD289"/>
      <c r="KPE289"/>
      <c r="KPF289"/>
      <c r="KPG289"/>
      <c r="KPH289"/>
      <c r="KPI289"/>
      <c r="KPJ289"/>
      <c r="KPK289"/>
      <c r="KPL289"/>
      <c r="KPM289"/>
      <c r="KPN289"/>
      <c r="KPO289"/>
      <c r="KPP289"/>
      <c r="KPQ289"/>
      <c r="KPR289"/>
      <c r="KPS289"/>
      <c r="KPT289"/>
      <c r="KPU289"/>
      <c r="KPV289"/>
      <c r="KPW289"/>
      <c r="KPX289"/>
      <c r="KPY289"/>
      <c r="KPZ289"/>
      <c r="KQA289"/>
      <c r="KQB289"/>
      <c r="KQC289"/>
      <c r="KQD289"/>
      <c r="KQE289"/>
      <c r="KQF289"/>
      <c r="KQG289"/>
      <c r="KQH289"/>
      <c r="KQI289"/>
      <c r="KQJ289"/>
      <c r="KQK289"/>
      <c r="KQL289"/>
      <c r="KQM289"/>
      <c r="KQN289"/>
      <c r="KQO289"/>
      <c r="KQP289"/>
      <c r="KQQ289"/>
      <c r="KQR289"/>
      <c r="KQS289"/>
      <c r="KQT289"/>
      <c r="KQU289"/>
      <c r="KQV289"/>
      <c r="KQW289"/>
      <c r="KQX289"/>
      <c r="KQY289"/>
      <c r="KQZ289"/>
      <c r="KRA289"/>
      <c r="KRB289"/>
      <c r="KRC289"/>
      <c r="KRD289"/>
      <c r="KRE289"/>
      <c r="KRF289"/>
      <c r="KRG289"/>
      <c r="KRH289"/>
      <c r="KRI289"/>
      <c r="KRJ289"/>
      <c r="KRK289"/>
      <c r="KRL289"/>
      <c r="KRM289"/>
      <c r="KRN289"/>
      <c r="KRO289"/>
      <c r="KRP289"/>
      <c r="KRQ289"/>
      <c r="KRR289"/>
      <c r="KRS289"/>
      <c r="KRT289"/>
      <c r="KRU289"/>
      <c r="KRV289"/>
      <c r="KRW289"/>
      <c r="KRX289"/>
      <c r="KRY289"/>
      <c r="KRZ289"/>
      <c r="KSA289"/>
      <c r="KSB289"/>
      <c r="KSC289"/>
      <c r="KSD289"/>
      <c r="KSE289"/>
      <c r="KSF289"/>
      <c r="KSG289"/>
      <c r="KSH289"/>
      <c r="KSI289"/>
      <c r="KSJ289"/>
      <c r="KSK289"/>
      <c r="KSL289"/>
      <c r="KSM289"/>
      <c r="KSN289"/>
      <c r="KSO289"/>
      <c r="KSP289"/>
      <c r="KSQ289"/>
      <c r="KSR289"/>
      <c r="KSS289"/>
      <c r="KST289"/>
      <c r="KSU289"/>
      <c r="KSV289"/>
      <c r="KSW289"/>
      <c r="KSX289"/>
      <c r="KSY289"/>
      <c r="KSZ289"/>
      <c r="KTA289"/>
      <c r="KTB289"/>
      <c r="KTC289"/>
      <c r="KTD289"/>
      <c r="KTE289"/>
      <c r="KTF289"/>
      <c r="KTG289"/>
      <c r="KTH289"/>
      <c r="KTI289"/>
      <c r="KTJ289"/>
      <c r="KTK289"/>
      <c r="KTL289"/>
      <c r="KTM289"/>
      <c r="KTN289"/>
      <c r="KTO289"/>
      <c r="KTP289"/>
      <c r="KTQ289"/>
      <c r="KTR289"/>
      <c r="KTS289"/>
      <c r="KTT289"/>
      <c r="KTU289"/>
      <c r="KTV289"/>
      <c r="KTW289"/>
      <c r="KTX289"/>
      <c r="KTY289"/>
      <c r="KTZ289"/>
      <c r="KUA289"/>
      <c r="KUB289"/>
      <c r="KUC289"/>
      <c r="KUD289"/>
      <c r="KUE289"/>
      <c r="KUF289"/>
      <c r="KUG289"/>
      <c r="KUH289"/>
      <c r="KUI289"/>
      <c r="KUJ289"/>
      <c r="KUK289"/>
      <c r="KUL289"/>
      <c r="KUM289"/>
      <c r="KUN289"/>
      <c r="KUO289"/>
      <c r="KUP289"/>
      <c r="KUQ289"/>
      <c r="KUR289"/>
      <c r="KUS289"/>
      <c r="KUT289"/>
      <c r="KUU289"/>
      <c r="KUV289"/>
      <c r="KUW289"/>
      <c r="KUX289"/>
      <c r="KUY289"/>
      <c r="KUZ289"/>
      <c r="KVA289"/>
      <c r="KVB289"/>
      <c r="KVC289"/>
      <c r="KVD289"/>
      <c r="KVE289"/>
      <c r="KVF289"/>
      <c r="KVG289"/>
      <c r="KVH289"/>
      <c r="KVI289"/>
      <c r="KVJ289"/>
      <c r="KVK289"/>
      <c r="KVL289"/>
      <c r="KVM289"/>
      <c r="KVN289"/>
      <c r="KVO289"/>
      <c r="KVP289"/>
      <c r="KVQ289"/>
      <c r="KVR289"/>
      <c r="KVS289"/>
      <c r="KVT289"/>
      <c r="KVU289"/>
      <c r="KVV289"/>
      <c r="KVW289"/>
      <c r="KVX289"/>
      <c r="KVY289"/>
      <c r="KVZ289"/>
      <c r="KWA289"/>
      <c r="KWB289"/>
      <c r="KWC289"/>
      <c r="KWD289"/>
      <c r="KWE289"/>
      <c r="KWF289"/>
      <c r="KWG289"/>
      <c r="KWH289"/>
      <c r="KWI289"/>
      <c r="KWJ289"/>
      <c r="KWK289"/>
      <c r="KWL289"/>
      <c r="KWM289"/>
      <c r="KWN289"/>
      <c r="KWO289"/>
      <c r="KWP289"/>
      <c r="KWQ289"/>
      <c r="KWR289"/>
      <c r="KWS289"/>
      <c r="KWT289"/>
      <c r="KWU289"/>
      <c r="KWV289"/>
      <c r="KWW289"/>
      <c r="KWX289"/>
      <c r="KWY289"/>
      <c r="KWZ289"/>
      <c r="KXA289"/>
      <c r="KXB289"/>
      <c r="KXC289"/>
      <c r="KXD289"/>
      <c r="KXE289"/>
      <c r="KXF289"/>
      <c r="KXG289"/>
      <c r="KXH289"/>
      <c r="KXI289"/>
      <c r="KXJ289"/>
      <c r="KXK289"/>
      <c r="KXL289"/>
      <c r="KXM289"/>
      <c r="KXN289"/>
      <c r="KXO289"/>
      <c r="KXP289"/>
      <c r="KXQ289"/>
      <c r="KXR289"/>
      <c r="KXS289"/>
      <c r="KXT289"/>
      <c r="KXU289"/>
      <c r="KXV289"/>
      <c r="KXW289"/>
      <c r="KXX289"/>
      <c r="KXY289"/>
      <c r="KXZ289"/>
      <c r="KYA289"/>
      <c r="KYB289"/>
      <c r="KYC289"/>
      <c r="KYD289"/>
      <c r="KYE289"/>
      <c r="KYF289"/>
      <c r="KYG289"/>
      <c r="KYH289"/>
      <c r="KYI289"/>
      <c r="KYJ289"/>
      <c r="KYK289"/>
      <c r="KYL289"/>
      <c r="KYM289"/>
      <c r="KYN289"/>
      <c r="KYO289"/>
      <c r="KYP289"/>
      <c r="KYQ289"/>
      <c r="KYR289"/>
      <c r="KYS289"/>
      <c r="KYT289"/>
      <c r="KYU289"/>
      <c r="KYV289"/>
      <c r="KYW289"/>
      <c r="KYX289"/>
      <c r="KYY289"/>
      <c r="KYZ289"/>
      <c r="KZA289"/>
      <c r="KZB289"/>
      <c r="KZC289"/>
      <c r="KZD289"/>
      <c r="KZE289"/>
      <c r="KZF289"/>
      <c r="KZG289"/>
      <c r="KZH289"/>
      <c r="KZI289"/>
      <c r="KZJ289"/>
      <c r="KZK289"/>
      <c r="KZL289"/>
      <c r="KZM289"/>
      <c r="KZN289"/>
      <c r="KZO289"/>
      <c r="KZP289"/>
      <c r="KZQ289"/>
      <c r="KZR289"/>
      <c r="KZS289"/>
      <c r="KZT289"/>
      <c r="KZU289"/>
      <c r="KZV289"/>
      <c r="KZW289"/>
      <c r="KZX289"/>
      <c r="KZY289"/>
      <c r="KZZ289"/>
      <c r="LAA289"/>
      <c r="LAB289"/>
      <c r="LAC289"/>
      <c r="LAD289"/>
      <c r="LAE289"/>
      <c r="LAF289"/>
      <c r="LAG289"/>
      <c r="LAH289"/>
      <c r="LAI289"/>
      <c r="LAJ289"/>
      <c r="LAK289"/>
      <c r="LAL289"/>
      <c r="LAM289"/>
      <c r="LAN289"/>
      <c r="LAO289"/>
      <c r="LAP289"/>
      <c r="LAQ289"/>
      <c r="LAR289"/>
      <c r="LAS289"/>
      <c r="LAT289"/>
      <c r="LAU289"/>
      <c r="LAV289"/>
      <c r="LAW289"/>
      <c r="LAX289"/>
      <c r="LAY289"/>
      <c r="LAZ289"/>
      <c r="LBA289"/>
      <c r="LBB289"/>
      <c r="LBC289"/>
      <c r="LBD289"/>
      <c r="LBE289"/>
      <c r="LBF289"/>
      <c r="LBG289"/>
      <c r="LBH289"/>
      <c r="LBI289"/>
      <c r="LBJ289"/>
      <c r="LBK289"/>
      <c r="LBL289"/>
      <c r="LBM289"/>
      <c r="LBN289"/>
      <c r="LBO289"/>
      <c r="LBP289"/>
      <c r="LBQ289"/>
      <c r="LBR289"/>
      <c r="LBS289"/>
      <c r="LBT289"/>
      <c r="LBU289"/>
      <c r="LBV289"/>
      <c r="LBW289"/>
      <c r="LBX289"/>
      <c r="LBY289"/>
      <c r="LBZ289"/>
      <c r="LCA289"/>
      <c r="LCB289"/>
      <c r="LCC289"/>
      <c r="LCD289"/>
      <c r="LCE289"/>
      <c r="LCF289"/>
      <c r="LCG289"/>
      <c r="LCH289"/>
      <c r="LCI289"/>
      <c r="LCJ289"/>
      <c r="LCK289"/>
      <c r="LCL289"/>
      <c r="LCM289"/>
      <c r="LCN289"/>
      <c r="LCO289"/>
      <c r="LCP289"/>
      <c r="LCQ289"/>
      <c r="LCR289"/>
      <c r="LCS289"/>
      <c r="LCT289"/>
      <c r="LCU289"/>
      <c r="LCV289"/>
      <c r="LCW289"/>
      <c r="LCX289"/>
      <c r="LCY289"/>
      <c r="LCZ289"/>
      <c r="LDA289"/>
      <c r="LDB289"/>
      <c r="LDC289"/>
      <c r="LDD289"/>
      <c r="LDE289"/>
      <c r="LDF289"/>
      <c r="LDG289"/>
      <c r="LDH289"/>
      <c r="LDI289"/>
      <c r="LDJ289"/>
      <c r="LDK289"/>
      <c r="LDL289"/>
      <c r="LDM289"/>
      <c r="LDN289"/>
      <c r="LDO289"/>
      <c r="LDP289"/>
      <c r="LDQ289"/>
      <c r="LDR289"/>
      <c r="LDS289"/>
      <c r="LDT289"/>
      <c r="LDU289"/>
      <c r="LDV289"/>
      <c r="LDW289"/>
      <c r="LDX289"/>
      <c r="LDY289"/>
      <c r="LDZ289"/>
      <c r="LEA289"/>
      <c r="LEB289"/>
      <c r="LEC289"/>
      <c r="LED289"/>
      <c r="LEE289"/>
      <c r="LEF289"/>
      <c r="LEG289"/>
      <c r="LEH289"/>
      <c r="LEI289"/>
      <c r="LEJ289"/>
      <c r="LEK289"/>
      <c r="LEL289"/>
      <c r="LEM289"/>
      <c r="LEN289"/>
      <c r="LEO289"/>
      <c r="LEP289"/>
      <c r="LEQ289"/>
      <c r="LER289"/>
      <c r="LES289"/>
      <c r="LET289"/>
      <c r="LEU289"/>
      <c r="LEV289"/>
      <c r="LEW289"/>
      <c r="LEX289"/>
      <c r="LEY289"/>
      <c r="LEZ289"/>
      <c r="LFA289"/>
      <c r="LFB289"/>
      <c r="LFC289"/>
      <c r="LFD289"/>
      <c r="LFE289"/>
      <c r="LFF289"/>
      <c r="LFG289"/>
      <c r="LFH289"/>
      <c r="LFI289"/>
      <c r="LFJ289"/>
      <c r="LFK289"/>
      <c r="LFL289"/>
      <c r="LFM289"/>
      <c r="LFN289"/>
      <c r="LFO289"/>
      <c r="LFP289"/>
      <c r="LFQ289"/>
      <c r="LFR289"/>
      <c r="LFS289"/>
      <c r="LFT289"/>
      <c r="LFU289"/>
      <c r="LFV289"/>
      <c r="LFW289"/>
      <c r="LFX289"/>
      <c r="LFY289"/>
      <c r="LFZ289"/>
      <c r="LGA289"/>
      <c r="LGB289"/>
      <c r="LGC289"/>
      <c r="LGD289"/>
      <c r="LGE289"/>
      <c r="LGF289"/>
      <c r="LGG289"/>
      <c r="LGH289"/>
      <c r="LGI289"/>
      <c r="LGJ289"/>
      <c r="LGK289"/>
      <c r="LGL289"/>
      <c r="LGM289"/>
      <c r="LGN289"/>
      <c r="LGO289"/>
      <c r="LGP289"/>
      <c r="LGQ289"/>
      <c r="LGR289"/>
      <c r="LGS289"/>
      <c r="LGT289"/>
      <c r="LGU289"/>
      <c r="LGV289"/>
      <c r="LGW289"/>
      <c r="LGX289"/>
      <c r="LGY289"/>
      <c r="LGZ289"/>
      <c r="LHA289"/>
      <c r="LHB289"/>
      <c r="LHC289"/>
      <c r="LHD289"/>
      <c r="LHE289"/>
      <c r="LHF289"/>
      <c r="LHG289"/>
      <c r="LHH289"/>
      <c r="LHI289"/>
      <c r="LHJ289"/>
      <c r="LHK289"/>
      <c r="LHL289"/>
      <c r="LHM289"/>
      <c r="LHN289"/>
      <c r="LHO289"/>
      <c r="LHP289"/>
      <c r="LHQ289"/>
      <c r="LHR289"/>
      <c r="LHS289"/>
      <c r="LHT289"/>
      <c r="LHU289"/>
      <c r="LHV289"/>
      <c r="LHW289"/>
      <c r="LHX289"/>
      <c r="LHY289"/>
      <c r="LHZ289"/>
      <c r="LIA289"/>
      <c r="LIB289"/>
      <c r="LIC289"/>
      <c r="LID289"/>
      <c r="LIE289"/>
      <c r="LIF289"/>
      <c r="LIG289"/>
      <c r="LIH289"/>
      <c r="LII289"/>
      <c r="LIJ289"/>
      <c r="LIK289"/>
      <c r="LIL289"/>
      <c r="LIM289"/>
      <c r="LIN289"/>
      <c r="LIO289"/>
      <c r="LIP289"/>
      <c r="LIQ289"/>
      <c r="LIR289"/>
      <c r="LIS289"/>
      <c r="LIT289"/>
      <c r="LIU289"/>
      <c r="LIV289"/>
      <c r="LIW289"/>
      <c r="LIX289"/>
      <c r="LIY289"/>
      <c r="LIZ289"/>
      <c r="LJA289"/>
      <c r="LJB289"/>
      <c r="LJC289"/>
      <c r="LJD289"/>
      <c r="LJE289"/>
      <c r="LJF289"/>
      <c r="LJG289"/>
      <c r="LJH289"/>
      <c r="LJI289"/>
      <c r="LJJ289"/>
      <c r="LJK289"/>
      <c r="LJL289"/>
      <c r="LJM289"/>
      <c r="LJN289"/>
      <c r="LJO289"/>
      <c r="LJP289"/>
      <c r="LJQ289"/>
      <c r="LJR289"/>
      <c r="LJS289"/>
      <c r="LJT289"/>
      <c r="LJU289"/>
      <c r="LJV289"/>
      <c r="LJW289"/>
      <c r="LJX289"/>
      <c r="LJY289"/>
      <c r="LJZ289"/>
      <c r="LKA289"/>
      <c r="LKB289"/>
      <c r="LKC289"/>
      <c r="LKD289"/>
      <c r="LKE289"/>
      <c r="LKF289"/>
      <c r="LKG289"/>
      <c r="LKH289"/>
      <c r="LKI289"/>
      <c r="LKJ289"/>
      <c r="LKK289"/>
      <c r="LKL289"/>
      <c r="LKM289"/>
      <c r="LKN289"/>
      <c r="LKO289"/>
      <c r="LKP289"/>
      <c r="LKQ289"/>
      <c r="LKR289"/>
      <c r="LKS289"/>
      <c r="LKT289"/>
      <c r="LKU289"/>
      <c r="LKV289"/>
      <c r="LKW289"/>
      <c r="LKX289"/>
      <c r="LKY289"/>
      <c r="LKZ289"/>
      <c r="LLA289"/>
      <c r="LLB289"/>
      <c r="LLC289"/>
      <c r="LLD289"/>
      <c r="LLE289"/>
      <c r="LLF289"/>
      <c r="LLG289"/>
      <c r="LLH289"/>
      <c r="LLI289"/>
      <c r="LLJ289"/>
      <c r="LLK289"/>
      <c r="LLL289"/>
      <c r="LLM289"/>
      <c r="LLN289"/>
      <c r="LLO289"/>
      <c r="LLP289"/>
      <c r="LLQ289"/>
      <c r="LLR289"/>
      <c r="LLS289"/>
      <c r="LLT289"/>
      <c r="LLU289"/>
      <c r="LLV289"/>
      <c r="LLW289"/>
      <c r="LLX289"/>
      <c r="LLY289"/>
      <c r="LLZ289"/>
      <c r="LMA289"/>
      <c r="LMB289"/>
      <c r="LMC289"/>
      <c r="LMD289"/>
      <c r="LME289"/>
      <c r="LMF289"/>
      <c r="LMG289"/>
      <c r="LMH289"/>
      <c r="LMI289"/>
      <c r="LMJ289"/>
      <c r="LMK289"/>
      <c r="LML289"/>
      <c r="LMM289"/>
      <c r="LMN289"/>
      <c r="LMO289"/>
      <c r="LMP289"/>
      <c r="LMQ289"/>
      <c r="LMR289"/>
      <c r="LMS289"/>
      <c r="LMT289"/>
      <c r="LMU289"/>
      <c r="LMV289"/>
      <c r="LMW289"/>
      <c r="LMX289"/>
      <c r="LMY289"/>
      <c r="LMZ289"/>
      <c r="LNA289"/>
      <c r="LNB289"/>
      <c r="LNC289"/>
      <c r="LND289"/>
      <c r="LNE289"/>
      <c r="LNF289"/>
      <c r="LNG289"/>
      <c r="LNH289"/>
      <c r="LNI289"/>
      <c r="LNJ289"/>
      <c r="LNK289"/>
      <c r="LNL289"/>
      <c r="LNM289"/>
      <c r="LNN289"/>
      <c r="LNO289"/>
      <c r="LNP289"/>
      <c r="LNQ289"/>
      <c r="LNR289"/>
      <c r="LNS289"/>
      <c r="LNT289"/>
      <c r="LNU289"/>
      <c r="LNV289"/>
      <c r="LNW289"/>
      <c r="LNX289"/>
      <c r="LNY289"/>
      <c r="LNZ289"/>
      <c r="LOA289"/>
      <c r="LOB289"/>
      <c r="LOC289"/>
      <c r="LOD289"/>
      <c r="LOE289"/>
      <c r="LOF289"/>
      <c r="LOG289"/>
      <c r="LOH289"/>
      <c r="LOI289"/>
      <c r="LOJ289"/>
      <c r="LOK289"/>
      <c r="LOL289"/>
      <c r="LOM289"/>
      <c r="LON289"/>
      <c r="LOO289"/>
      <c r="LOP289"/>
      <c r="LOQ289"/>
      <c r="LOR289"/>
      <c r="LOS289"/>
      <c r="LOT289"/>
      <c r="LOU289"/>
      <c r="LOV289"/>
      <c r="LOW289"/>
      <c r="LOX289"/>
      <c r="LOY289"/>
      <c r="LOZ289"/>
      <c r="LPA289"/>
      <c r="LPB289"/>
      <c r="LPC289"/>
      <c r="LPD289"/>
      <c r="LPE289"/>
      <c r="LPF289"/>
      <c r="LPG289"/>
      <c r="LPH289"/>
      <c r="LPI289"/>
      <c r="LPJ289"/>
      <c r="LPK289"/>
      <c r="LPL289"/>
      <c r="LPM289"/>
      <c r="LPN289"/>
      <c r="LPO289"/>
      <c r="LPP289"/>
      <c r="LPQ289"/>
      <c r="LPR289"/>
      <c r="LPS289"/>
      <c r="LPT289"/>
      <c r="LPU289"/>
      <c r="LPV289"/>
      <c r="LPW289"/>
      <c r="LPX289"/>
      <c r="LPY289"/>
      <c r="LPZ289"/>
      <c r="LQA289"/>
      <c r="LQB289"/>
      <c r="LQC289"/>
      <c r="LQD289"/>
      <c r="LQE289"/>
      <c r="LQF289"/>
      <c r="LQG289"/>
      <c r="LQH289"/>
      <c r="LQI289"/>
      <c r="LQJ289"/>
      <c r="LQK289"/>
      <c r="LQL289"/>
      <c r="LQM289"/>
      <c r="LQN289"/>
      <c r="LQO289"/>
      <c r="LQP289"/>
      <c r="LQQ289"/>
      <c r="LQR289"/>
      <c r="LQS289"/>
      <c r="LQT289"/>
      <c r="LQU289"/>
      <c r="LQV289"/>
      <c r="LQW289"/>
      <c r="LQX289"/>
      <c r="LQY289"/>
      <c r="LQZ289"/>
      <c r="LRA289"/>
      <c r="LRB289"/>
      <c r="LRC289"/>
      <c r="LRD289"/>
      <c r="LRE289"/>
      <c r="LRF289"/>
      <c r="LRG289"/>
      <c r="LRH289"/>
      <c r="LRI289"/>
      <c r="LRJ289"/>
      <c r="LRK289"/>
      <c r="LRL289"/>
      <c r="LRM289"/>
      <c r="LRN289"/>
      <c r="LRO289"/>
      <c r="LRP289"/>
      <c r="LRQ289"/>
      <c r="LRR289"/>
      <c r="LRS289"/>
      <c r="LRT289"/>
      <c r="LRU289"/>
      <c r="LRV289"/>
      <c r="LRW289"/>
      <c r="LRX289"/>
      <c r="LRY289"/>
      <c r="LRZ289"/>
      <c r="LSA289"/>
      <c r="LSB289"/>
      <c r="LSC289"/>
      <c r="LSD289"/>
      <c r="LSE289"/>
      <c r="LSF289"/>
      <c r="LSG289"/>
      <c r="LSH289"/>
      <c r="LSI289"/>
      <c r="LSJ289"/>
      <c r="LSK289"/>
      <c r="LSL289"/>
      <c r="LSM289"/>
      <c r="LSN289"/>
      <c r="LSO289"/>
      <c r="LSP289"/>
      <c r="LSQ289"/>
      <c r="LSR289"/>
      <c r="LSS289"/>
      <c r="LST289"/>
      <c r="LSU289"/>
      <c r="LSV289"/>
      <c r="LSW289"/>
      <c r="LSX289"/>
      <c r="LSY289"/>
      <c r="LSZ289"/>
      <c r="LTA289"/>
      <c r="LTB289"/>
      <c r="LTC289"/>
      <c r="LTD289"/>
      <c r="LTE289"/>
      <c r="LTF289"/>
      <c r="LTG289"/>
      <c r="LTH289"/>
      <c r="LTI289"/>
      <c r="LTJ289"/>
      <c r="LTK289"/>
      <c r="LTL289"/>
      <c r="LTM289"/>
      <c r="LTN289"/>
      <c r="LTO289"/>
      <c r="LTP289"/>
      <c r="LTQ289"/>
      <c r="LTR289"/>
      <c r="LTS289"/>
      <c r="LTT289"/>
      <c r="LTU289"/>
      <c r="LTV289"/>
      <c r="LTW289"/>
      <c r="LTX289"/>
      <c r="LTY289"/>
      <c r="LTZ289"/>
      <c r="LUA289"/>
      <c r="LUB289"/>
      <c r="LUC289"/>
      <c r="LUD289"/>
      <c r="LUE289"/>
      <c r="LUF289"/>
      <c r="LUG289"/>
      <c r="LUH289"/>
      <c r="LUI289"/>
      <c r="LUJ289"/>
      <c r="LUK289"/>
      <c r="LUL289"/>
      <c r="LUM289"/>
      <c r="LUN289"/>
      <c r="LUO289"/>
      <c r="LUP289"/>
      <c r="LUQ289"/>
      <c r="LUR289"/>
      <c r="LUS289"/>
      <c r="LUT289"/>
      <c r="LUU289"/>
      <c r="LUV289"/>
      <c r="LUW289"/>
      <c r="LUX289"/>
      <c r="LUY289"/>
      <c r="LUZ289"/>
      <c r="LVA289"/>
      <c r="LVB289"/>
      <c r="LVC289"/>
      <c r="LVD289"/>
      <c r="LVE289"/>
      <c r="LVF289"/>
      <c r="LVG289"/>
      <c r="LVH289"/>
      <c r="LVI289"/>
      <c r="LVJ289"/>
      <c r="LVK289"/>
      <c r="LVL289"/>
      <c r="LVM289"/>
      <c r="LVN289"/>
      <c r="LVO289"/>
      <c r="LVP289"/>
      <c r="LVQ289"/>
      <c r="LVR289"/>
      <c r="LVS289"/>
      <c r="LVT289"/>
      <c r="LVU289"/>
      <c r="LVV289"/>
      <c r="LVW289"/>
      <c r="LVX289"/>
      <c r="LVY289"/>
      <c r="LVZ289"/>
      <c r="LWA289"/>
      <c r="LWB289"/>
      <c r="LWC289"/>
      <c r="LWD289"/>
      <c r="LWE289"/>
      <c r="LWF289"/>
      <c r="LWG289"/>
      <c r="LWH289"/>
      <c r="LWI289"/>
      <c r="LWJ289"/>
      <c r="LWK289"/>
      <c r="LWL289"/>
      <c r="LWM289"/>
      <c r="LWN289"/>
      <c r="LWO289"/>
      <c r="LWP289"/>
      <c r="LWQ289"/>
      <c r="LWR289"/>
      <c r="LWS289"/>
      <c r="LWT289"/>
      <c r="LWU289"/>
      <c r="LWV289"/>
      <c r="LWW289"/>
      <c r="LWX289"/>
      <c r="LWY289"/>
      <c r="LWZ289"/>
      <c r="LXA289"/>
      <c r="LXB289"/>
      <c r="LXC289"/>
      <c r="LXD289"/>
      <c r="LXE289"/>
      <c r="LXF289"/>
      <c r="LXG289"/>
      <c r="LXH289"/>
      <c r="LXI289"/>
      <c r="LXJ289"/>
      <c r="LXK289"/>
      <c r="LXL289"/>
      <c r="LXM289"/>
      <c r="LXN289"/>
      <c r="LXO289"/>
      <c r="LXP289"/>
      <c r="LXQ289"/>
      <c r="LXR289"/>
      <c r="LXS289"/>
      <c r="LXT289"/>
      <c r="LXU289"/>
      <c r="LXV289"/>
      <c r="LXW289"/>
      <c r="LXX289"/>
      <c r="LXY289"/>
      <c r="LXZ289"/>
      <c r="LYA289"/>
      <c r="LYB289"/>
      <c r="LYC289"/>
      <c r="LYD289"/>
      <c r="LYE289"/>
      <c r="LYF289"/>
      <c r="LYG289"/>
      <c r="LYH289"/>
      <c r="LYI289"/>
      <c r="LYJ289"/>
      <c r="LYK289"/>
      <c r="LYL289"/>
      <c r="LYM289"/>
      <c r="LYN289"/>
      <c r="LYO289"/>
      <c r="LYP289"/>
      <c r="LYQ289"/>
      <c r="LYR289"/>
      <c r="LYS289"/>
      <c r="LYT289"/>
      <c r="LYU289"/>
      <c r="LYV289"/>
      <c r="LYW289"/>
      <c r="LYX289"/>
      <c r="LYY289"/>
      <c r="LYZ289"/>
      <c r="LZA289"/>
      <c r="LZB289"/>
      <c r="LZC289"/>
      <c r="LZD289"/>
      <c r="LZE289"/>
      <c r="LZF289"/>
      <c r="LZG289"/>
      <c r="LZH289"/>
      <c r="LZI289"/>
      <c r="LZJ289"/>
      <c r="LZK289"/>
      <c r="LZL289"/>
      <c r="LZM289"/>
      <c r="LZN289"/>
      <c r="LZO289"/>
      <c r="LZP289"/>
      <c r="LZQ289"/>
      <c r="LZR289"/>
      <c r="LZS289"/>
      <c r="LZT289"/>
      <c r="LZU289"/>
      <c r="LZV289"/>
      <c r="LZW289"/>
      <c r="LZX289"/>
      <c r="LZY289"/>
      <c r="LZZ289"/>
      <c r="MAA289"/>
      <c r="MAB289"/>
      <c r="MAC289"/>
      <c r="MAD289"/>
      <c r="MAE289"/>
      <c r="MAF289"/>
      <c r="MAG289"/>
      <c r="MAH289"/>
      <c r="MAI289"/>
      <c r="MAJ289"/>
      <c r="MAK289"/>
      <c r="MAL289"/>
      <c r="MAM289"/>
      <c r="MAN289"/>
      <c r="MAO289"/>
      <c r="MAP289"/>
      <c r="MAQ289"/>
      <c r="MAR289"/>
      <c r="MAS289"/>
      <c r="MAT289"/>
      <c r="MAU289"/>
      <c r="MAV289"/>
      <c r="MAW289"/>
      <c r="MAX289"/>
      <c r="MAY289"/>
      <c r="MAZ289"/>
      <c r="MBA289"/>
      <c r="MBB289"/>
      <c r="MBC289"/>
      <c r="MBD289"/>
      <c r="MBE289"/>
      <c r="MBF289"/>
      <c r="MBG289"/>
      <c r="MBH289"/>
      <c r="MBI289"/>
      <c r="MBJ289"/>
      <c r="MBK289"/>
      <c r="MBL289"/>
      <c r="MBM289"/>
      <c r="MBN289"/>
      <c r="MBO289"/>
      <c r="MBP289"/>
      <c r="MBQ289"/>
      <c r="MBR289"/>
      <c r="MBS289"/>
      <c r="MBT289"/>
      <c r="MBU289"/>
      <c r="MBV289"/>
      <c r="MBW289"/>
      <c r="MBX289"/>
      <c r="MBY289"/>
      <c r="MBZ289"/>
      <c r="MCA289"/>
      <c r="MCB289"/>
      <c r="MCC289"/>
      <c r="MCD289"/>
      <c r="MCE289"/>
      <c r="MCF289"/>
      <c r="MCG289"/>
      <c r="MCH289"/>
      <c r="MCI289"/>
      <c r="MCJ289"/>
      <c r="MCK289"/>
      <c r="MCL289"/>
      <c r="MCM289"/>
      <c r="MCN289"/>
      <c r="MCO289"/>
      <c r="MCP289"/>
      <c r="MCQ289"/>
      <c r="MCR289"/>
      <c r="MCS289"/>
      <c r="MCT289"/>
      <c r="MCU289"/>
      <c r="MCV289"/>
      <c r="MCW289"/>
      <c r="MCX289"/>
      <c r="MCY289"/>
      <c r="MCZ289"/>
      <c r="MDA289"/>
      <c r="MDB289"/>
      <c r="MDC289"/>
      <c r="MDD289"/>
      <c r="MDE289"/>
      <c r="MDF289"/>
      <c r="MDG289"/>
      <c r="MDH289"/>
      <c r="MDI289"/>
      <c r="MDJ289"/>
      <c r="MDK289"/>
      <c r="MDL289"/>
      <c r="MDM289"/>
      <c r="MDN289"/>
      <c r="MDO289"/>
      <c r="MDP289"/>
      <c r="MDQ289"/>
      <c r="MDR289"/>
      <c r="MDS289"/>
      <c r="MDT289"/>
      <c r="MDU289"/>
      <c r="MDV289"/>
      <c r="MDW289"/>
      <c r="MDX289"/>
      <c r="MDY289"/>
      <c r="MDZ289"/>
      <c r="MEA289"/>
      <c r="MEB289"/>
      <c r="MEC289"/>
      <c r="MED289"/>
      <c r="MEE289"/>
      <c r="MEF289"/>
      <c r="MEG289"/>
      <c r="MEH289"/>
      <c r="MEI289"/>
      <c r="MEJ289"/>
      <c r="MEK289"/>
      <c r="MEL289"/>
      <c r="MEM289"/>
      <c r="MEN289"/>
      <c r="MEO289"/>
      <c r="MEP289"/>
      <c r="MEQ289"/>
      <c r="MER289"/>
      <c r="MES289"/>
      <c r="MET289"/>
      <c r="MEU289"/>
      <c r="MEV289"/>
      <c r="MEW289"/>
      <c r="MEX289"/>
      <c r="MEY289"/>
      <c r="MEZ289"/>
      <c r="MFA289"/>
      <c r="MFB289"/>
      <c r="MFC289"/>
      <c r="MFD289"/>
      <c r="MFE289"/>
      <c r="MFF289"/>
      <c r="MFG289"/>
      <c r="MFH289"/>
      <c r="MFI289"/>
      <c r="MFJ289"/>
      <c r="MFK289"/>
      <c r="MFL289"/>
      <c r="MFM289"/>
      <c r="MFN289"/>
      <c r="MFO289"/>
      <c r="MFP289"/>
      <c r="MFQ289"/>
      <c r="MFR289"/>
      <c r="MFS289"/>
      <c r="MFT289"/>
      <c r="MFU289"/>
      <c r="MFV289"/>
      <c r="MFW289"/>
      <c r="MFX289"/>
      <c r="MFY289"/>
      <c r="MFZ289"/>
      <c r="MGA289"/>
      <c r="MGB289"/>
      <c r="MGC289"/>
      <c r="MGD289"/>
      <c r="MGE289"/>
      <c r="MGF289"/>
      <c r="MGG289"/>
      <c r="MGH289"/>
      <c r="MGI289"/>
      <c r="MGJ289"/>
      <c r="MGK289"/>
      <c r="MGL289"/>
      <c r="MGM289"/>
      <c r="MGN289"/>
      <c r="MGO289"/>
      <c r="MGP289"/>
      <c r="MGQ289"/>
      <c r="MGR289"/>
      <c r="MGS289"/>
      <c r="MGT289"/>
      <c r="MGU289"/>
      <c r="MGV289"/>
      <c r="MGW289"/>
      <c r="MGX289"/>
      <c r="MGY289"/>
      <c r="MGZ289"/>
      <c r="MHA289"/>
      <c r="MHB289"/>
      <c r="MHC289"/>
      <c r="MHD289"/>
      <c r="MHE289"/>
      <c r="MHF289"/>
      <c r="MHG289"/>
      <c r="MHH289"/>
      <c r="MHI289"/>
      <c r="MHJ289"/>
      <c r="MHK289"/>
      <c r="MHL289"/>
      <c r="MHM289"/>
      <c r="MHN289"/>
      <c r="MHO289"/>
      <c r="MHP289"/>
      <c r="MHQ289"/>
      <c r="MHR289"/>
      <c r="MHS289"/>
      <c r="MHT289"/>
      <c r="MHU289"/>
      <c r="MHV289"/>
      <c r="MHW289"/>
      <c r="MHX289"/>
      <c r="MHY289"/>
      <c r="MHZ289"/>
      <c r="MIA289"/>
      <c r="MIB289"/>
      <c r="MIC289"/>
      <c r="MID289"/>
      <c r="MIE289"/>
      <c r="MIF289"/>
      <c r="MIG289"/>
      <c r="MIH289"/>
      <c r="MII289"/>
      <c r="MIJ289"/>
      <c r="MIK289"/>
      <c r="MIL289"/>
      <c r="MIM289"/>
      <c r="MIN289"/>
      <c r="MIO289"/>
      <c r="MIP289"/>
      <c r="MIQ289"/>
      <c r="MIR289"/>
      <c r="MIS289"/>
      <c r="MIT289"/>
      <c r="MIU289"/>
      <c r="MIV289"/>
      <c r="MIW289"/>
      <c r="MIX289"/>
      <c r="MIY289"/>
      <c r="MIZ289"/>
      <c r="MJA289"/>
      <c r="MJB289"/>
      <c r="MJC289"/>
      <c r="MJD289"/>
      <c r="MJE289"/>
      <c r="MJF289"/>
      <c r="MJG289"/>
      <c r="MJH289"/>
      <c r="MJI289"/>
      <c r="MJJ289"/>
      <c r="MJK289"/>
      <c r="MJL289"/>
      <c r="MJM289"/>
      <c r="MJN289"/>
      <c r="MJO289"/>
      <c r="MJP289"/>
      <c r="MJQ289"/>
      <c r="MJR289"/>
      <c r="MJS289"/>
      <c r="MJT289"/>
      <c r="MJU289"/>
      <c r="MJV289"/>
      <c r="MJW289"/>
      <c r="MJX289"/>
      <c r="MJY289"/>
      <c r="MJZ289"/>
      <c r="MKA289"/>
      <c r="MKB289"/>
      <c r="MKC289"/>
      <c r="MKD289"/>
      <c r="MKE289"/>
      <c r="MKF289"/>
      <c r="MKG289"/>
      <c r="MKH289"/>
      <c r="MKI289"/>
      <c r="MKJ289"/>
      <c r="MKK289"/>
      <c r="MKL289"/>
      <c r="MKM289"/>
      <c r="MKN289"/>
      <c r="MKO289"/>
      <c r="MKP289"/>
      <c r="MKQ289"/>
      <c r="MKR289"/>
      <c r="MKS289"/>
      <c r="MKT289"/>
      <c r="MKU289"/>
      <c r="MKV289"/>
      <c r="MKW289"/>
      <c r="MKX289"/>
      <c r="MKY289"/>
      <c r="MKZ289"/>
      <c r="MLA289"/>
      <c r="MLB289"/>
      <c r="MLC289"/>
      <c r="MLD289"/>
      <c r="MLE289"/>
      <c r="MLF289"/>
      <c r="MLG289"/>
      <c r="MLH289"/>
      <c r="MLI289"/>
      <c r="MLJ289"/>
      <c r="MLK289"/>
      <c r="MLL289"/>
      <c r="MLM289"/>
      <c r="MLN289"/>
      <c r="MLO289"/>
      <c r="MLP289"/>
      <c r="MLQ289"/>
      <c r="MLR289"/>
      <c r="MLS289"/>
      <c r="MLT289"/>
      <c r="MLU289"/>
      <c r="MLV289"/>
      <c r="MLW289"/>
      <c r="MLX289"/>
      <c r="MLY289"/>
      <c r="MLZ289"/>
      <c r="MMA289"/>
      <c r="MMB289"/>
      <c r="MMC289"/>
      <c r="MMD289"/>
      <c r="MME289"/>
      <c r="MMF289"/>
      <c r="MMG289"/>
      <c r="MMH289"/>
      <c r="MMI289"/>
      <c r="MMJ289"/>
      <c r="MMK289"/>
      <c r="MML289"/>
      <c r="MMM289"/>
      <c r="MMN289"/>
      <c r="MMO289"/>
      <c r="MMP289"/>
      <c r="MMQ289"/>
      <c r="MMR289"/>
      <c r="MMS289"/>
      <c r="MMT289"/>
      <c r="MMU289"/>
      <c r="MMV289"/>
      <c r="MMW289"/>
      <c r="MMX289"/>
      <c r="MMY289"/>
      <c r="MMZ289"/>
      <c r="MNA289"/>
      <c r="MNB289"/>
      <c r="MNC289"/>
      <c r="MND289"/>
      <c r="MNE289"/>
      <c r="MNF289"/>
      <c r="MNG289"/>
      <c r="MNH289"/>
      <c r="MNI289"/>
      <c r="MNJ289"/>
      <c r="MNK289"/>
      <c r="MNL289"/>
      <c r="MNM289"/>
      <c r="MNN289"/>
      <c r="MNO289"/>
      <c r="MNP289"/>
      <c r="MNQ289"/>
      <c r="MNR289"/>
      <c r="MNS289"/>
      <c r="MNT289"/>
      <c r="MNU289"/>
      <c r="MNV289"/>
      <c r="MNW289"/>
      <c r="MNX289"/>
      <c r="MNY289"/>
      <c r="MNZ289"/>
      <c r="MOA289"/>
      <c r="MOB289"/>
      <c r="MOC289"/>
      <c r="MOD289"/>
      <c r="MOE289"/>
      <c r="MOF289"/>
      <c r="MOG289"/>
      <c r="MOH289"/>
      <c r="MOI289"/>
      <c r="MOJ289"/>
      <c r="MOK289"/>
      <c r="MOL289"/>
      <c r="MOM289"/>
      <c r="MON289"/>
      <c r="MOO289"/>
      <c r="MOP289"/>
      <c r="MOQ289"/>
      <c r="MOR289"/>
      <c r="MOS289"/>
      <c r="MOT289"/>
      <c r="MOU289"/>
      <c r="MOV289"/>
      <c r="MOW289"/>
      <c r="MOX289"/>
      <c r="MOY289"/>
      <c r="MOZ289"/>
      <c r="MPA289"/>
      <c r="MPB289"/>
      <c r="MPC289"/>
      <c r="MPD289"/>
      <c r="MPE289"/>
      <c r="MPF289"/>
      <c r="MPG289"/>
      <c r="MPH289"/>
      <c r="MPI289"/>
      <c r="MPJ289"/>
      <c r="MPK289"/>
      <c r="MPL289"/>
      <c r="MPM289"/>
      <c r="MPN289"/>
      <c r="MPO289"/>
      <c r="MPP289"/>
      <c r="MPQ289"/>
      <c r="MPR289"/>
      <c r="MPS289"/>
      <c r="MPT289"/>
      <c r="MPU289"/>
      <c r="MPV289"/>
      <c r="MPW289"/>
      <c r="MPX289"/>
      <c r="MPY289"/>
      <c r="MPZ289"/>
      <c r="MQA289"/>
      <c r="MQB289"/>
      <c r="MQC289"/>
      <c r="MQD289"/>
      <c r="MQE289"/>
      <c r="MQF289"/>
      <c r="MQG289"/>
      <c r="MQH289"/>
      <c r="MQI289"/>
      <c r="MQJ289"/>
      <c r="MQK289"/>
      <c r="MQL289"/>
      <c r="MQM289"/>
      <c r="MQN289"/>
      <c r="MQO289"/>
      <c r="MQP289"/>
      <c r="MQQ289"/>
      <c r="MQR289"/>
      <c r="MQS289"/>
      <c r="MQT289"/>
      <c r="MQU289"/>
      <c r="MQV289"/>
      <c r="MQW289"/>
      <c r="MQX289"/>
      <c r="MQY289"/>
      <c r="MQZ289"/>
      <c r="MRA289"/>
      <c r="MRB289"/>
      <c r="MRC289"/>
      <c r="MRD289"/>
      <c r="MRE289"/>
      <c r="MRF289"/>
      <c r="MRG289"/>
      <c r="MRH289"/>
      <c r="MRI289"/>
      <c r="MRJ289"/>
      <c r="MRK289"/>
      <c r="MRL289"/>
      <c r="MRM289"/>
      <c r="MRN289"/>
      <c r="MRO289"/>
      <c r="MRP289"/>
      <c r="MRQ289"/>
      <c r="MRR289"/>
      <c r="MRS289"/>
      <c r="MRT289"/>
      <c r="MRU289"/>
      <c r="MRV289"/>
      <c r="MRW289"/>
      <c r="MRX289"/>
      <c r="MRY289"/>
      <c r="MRZ289"/>
      <c r="MSA289"/>
      <c r="MSB289"/>
      <c r="MSC289"/>
      <c r="MSD289"/>
      <c r="MSE289"/>
      <c r="MSF289"/>
      <c r="MSG289"/>
      <c r="MSH289"/>
      <c r="MSI289"/>
      <c r="MSJ289"/>
      <c r="MSK289"/>
      <c r="MSL289"/>
      <c r="MSM289"/>
      <c r="MSN289"/>
      <c r="MSO289"/>
      <c r="MSP289"/>
      <c r="MSQ289"/>
      <c r="MSR289"/>
      <c r="MSS289"/>
      <c r="MST289"/>
      <c r="MSU289"/>
      <c r="MSV289"/>
      <c r="MSW289"/>
      <c r="MSX289"/>
      <c r="MSY289"/>
      <c r="MSZ289"/>
      <c r="MTA289"/>
      <c r="MTB289"/>
      <c r="MTC289"/>
      <c r="MTD289"/>
      <c r="MTE289"/>
      <c r="MTF289"/>
      <c r="MTG289"/>
      <c r="MTH289"/>
      <c r="MTI289"/>
      <c r="MTJ289"/>
      <c r="MTK289"/>
      <c r="MTL289"/>
      <c r="MTM289"/>
      <c r="MTN289"/>
      <c r="MTO289"/>
      <c r="MTP289"/>
      <c r="MTQ289"/>
      <c r="MTR289"/>
      <c r="MTS289"/>
      <c r="MTT289"/>
      <c r="MTU289"/>
      <c r="MTV289"/>
      <c r="MTW289"/>
      <c r="MTX289"/>
      <c r="MTY289"/>
      <c r="MTZ289"/>
      <c r="MUA289"/>
      <c r="MUB289"/>
      <c r="MUC289"/>
      <c r="MUD289"/>
      <c r="MUE289"/>
      <c r="MUF289"/>
      <c r="MUG289"/>
      <c r="MUH289"/>
      <c r="MUI289"/>
      <c r="MUJ289"/>
      <c r="MUK289"/>
      <c r="MUL289"/>
      <c r="MUM289"/>
      <c r="MUN289"/>
      <c r="MUO289"/>
      <c r="MUP289"/>
      <c r="MUQ289"/>
      <c r="MUR289"/>
      <c r="MUS289"/>
      <c r="MUT289"/>
      <c r="MUU289"/>
      <c r="MUV289"/>
      <c r="MUW289"/>
      <c r="MUX289"/>
      <c r="MUY289"/>
      <c r="MUZ289"/>
      <c r="MVA289"/>
      <c r="MVB289"/>
      <c r="MVC289"/>
      <c r="MVD289"/>
      <c r="MVE289"/>
      <c r="MVF289"/>
      <c r="MVG289"/>
      <c r="MVH289"/>
      <c r="MVI289"/>
      <c r="MVJ289"/>
      <c r="MVK289"/>
      <c r="MVL289"/>
      <c r="MVM289"/>
      <c r="MVN289"/>
      <c r="MVO289"/>
      <c r="MVP289"/>
      <c r="MVQ289"/>
      <c r="MVR289"/>
      <c r="MVS289"/>
      <c r="MVT289"/>
      <c r="MVU289"/>
      <c r="MVV289"/>
      <c r="MVW289"/>
      <c r="MVX289"/>
      <c r="MVY289"/>
      <c r="MVZ289"/>
      <c r="MWA289"/>
      <c r="MWB289"/>
      <c r="MWC289"/>
      <c r="MWD289"/>
      <c r="MWE289"/>
      <c r="MWF289"/>
      <c r="MWG289"/>
      <c r="MWH289"/>
      <c r="MWI289"/>
      <c r="MWJ289"/>
      <c r="MWK289"/>
      <c r="MWL289"/>
      <c r="MWM289"/>
      <c r="MWN289"/>
      <c r="MWO289"/>
      <c r="MWP289"/>
      <c r="MWQ289"/>
      <c r="MWR289"/>
      <c r="MWS289"/>
      <c r="MWT289"/>
      <c r="MWU289"/>
      <c r="MWV289"/>
      <c r="MWW289"/>
      <c r="MWX289"/>
      <c r="MWY289"/>
      <c r="MWZ289"/>
      <c r="MXA289"/>
      <c r="MXB289"/>
      <c r="MXC289"/>
      <c r="MXD289"/>
      <c r="MXE289"/>
      <c r="MXF289"/>
      <c r="MXG289"/>
      <c r="MXH289"/>
      <c r="MXI289"/>
      <c r="MXJ289"/>
      <c r="MXK289"/>
      <c r="MXL289"/>
      <c r="MXM289"/>
      <c r="MXN289"/>
      <c r="MXO289"/>
      <c r="MXP289"/>
      <c r="MXQ289"/>
      <c r="MXR289"/>
      <c r="MXS289"/>
      <c r="MXT289"/>
      <c r="MXU289"/>
      <c r="MXV289"/>
      <c r="MXW289"/>
      <c r="MXX289"/>
      <c r="MXY289"/>
      <c r="MXZ289"/>
      <c r="MYA289"/>
      <c r="MYB289"/>
      <c r="MYC289"/>
      <c r="MYD289"/>
      <c r="MYE289"/>
      <c r="MYF289"/>
      <c r="MYG289"/>
      <c r="MYH289"/>
      <c r="MYI289"/>
      <c r="MYJ289"/>
      <c r="MYK289"/>
      <c r="MYL289"/>
      <c r="MYM289"/>
      <c r="MYN289"/>
      <c r="MYO289"/>
      <c r="MYP289"/>
      <c r="MYQ289"/>
      <c r="MYR289"/>
      <c r="MYS289"/>
      <c r="MYT289"/>
      <c r="MYU289"/>
      <c r="MYV289"/>
      <c r="MYW289"/>
      <c r="MYX289"/>
      <c r="MYY289"/>
      <c r="MYZ289"/>
      <c r="MZA289"/>
      <c r="MZB289"/>
      <c r="MZC289"/>
      <c r="MZD289"/>
      <c r="MZE289"/>
      <c r="MZF289"/>
      <c r="MZG289"/>
      <c r="MZH289"/>
      <c r="MZI289"/>
      <c r="MZJ289"/>
      <c r="MZK289"/>
      <c r="MZL289"/>
      <c r="MZM289"/>
      <c r="MZN289"/>
      <c r="MZO289"/>
      <c r="MZP289"/>
      <c r="MZQ289"/>
      <c r="MZR289"/>
      <c r="MZS289"/>
      <c r="MZT289"/>
      <c r="MZU289"/>
      <c r="MZV289"/>
      <c r="MZW289"/>
      <c r="MZX289"/>
      <c r="MZY289"/>
      <c r="MZZ289"/>
      <c r="NAA289"/>
      <c r="NAB289"/>
      <c r="NAC289"/>
      <c r="NAD289"/>
      <c r="NAE289"/>
      <c r="NAF289"/>
      <c r="NAG289"/>
      <c r="NAH289"/>
      <c r="NAI289"/>
      <c r="NAJ289"/>
      <c r="NAK289"/>
      <c r="NAL289"/>
      <c r="NAM289"/>
      <c r="NAN289"/>
      <c r="NAO289"/>
      <c r="NAP289"/>
      <c r="NAQ289"/>
      <c r="NAR289"/>
      <c r="NAS289"/>
      <c r="NAT289"/>
      <c r="NAU289"/>
      <c r="NAV289"/>
      <c r="NAW289"/>
      <c r="NAX289"/>
      <c r="NAY289"/>
      <c r="NAZ289"/>
      <c r="NBA289"/>
      <c r="NBB289"/>
      <c r="NBC289"/>
      <c r="NBD289"/>
      <c r="NBE289"/>
      <c r="NBF289"/>
      <c r="NBG289"/>
      <c r="NBH289"/>
      <c r="NBI289"/>
      <c r="NBJ289"/>
      <c r="NBK289"/>
      <c r="NBL289"/>
      <c r="NBM289"/>
      <c r="NBN289"/>
      <c r="NBO289"/>
      <c r="NBP289"/>
      <c r="NBQ289"/>
      <c r="NBR289"/>
      <c r="NBS289"/>
      <c r="NBT289"/>
      <c r="NBU289"/>
      <c r="NBV289"/>
      <c r="NBW289"/>
      <c r="NBX289"/>
      <c r="NBY289"/>
      <c r="NBZ289"/>
      <c r="NCA289"/>
      <c r="NCB289"/>
      <c r="NCC289"/>
      <c r="NCD289"/>
      <c r="NCE289"/>
      <c r="NCF289"/>
      <c r="NCG289"/>
      <c r="NCH289"/>
      <c r="NCI289"/>
      <c r="NCJ289"/>
      <c r="NCK289"/>
      <c r="NCL289"/>
      <c r="NCM289"/>
      <c r="NCN289"/>
      <c r="NCO289"/>
      <c r="NCP289"/>
      <c r="NCQ289"/>
      <c r="NCR289"/>
      <c r="NCS289"/>
      <c r="NCT289"/>
      <c r="NCU289"/>
      <c r="NCV289"/>
      <c r="NCW289"/>
      <c r="NCX289"/>
      <c r="NCY289"/>
      <c r="NCZ289"/>
      <c r="NDA289"/>
      <c r="NDB289"/>
      <c r="NDC289"/>
      <c r="NDD289"/>
      <c r="NDE289"/>
      <c r="NDF289"/>
      <c r="NDG289"/>
      <c r="NDH289"/>
      <c r="NDI289"/>
      <c r="NDJ289"/>
      <c r="NDK289"/>
      <c r="NDL289"/>
      <c r="NDM289"/>
      <c r="NDN289"/>
      <c r="NDO289"/>
      <c r="NDP289"/>
      <c r="NDQ289"/>
      <c r="NDR289"/>
      <c r="NDS289"/>
      <c r="NDT289"/>
      <c r="NDU289"/>
      <c r="NDV289"/>
      <c r="NDW289"/>
      <c r="NDX289"/>
      <c r="NDY289"/>
      <c r="NDZ289"/>
      <c r="NEA289"/>
      <c r="NEB289"/>
      <c r="NEC289"/>
      <c r="NED289"/>
      <c r="NEE289"/>
      <c r="NEF289"/>
      <c r="NEG289"/>
      <c r="NEH289"/>
      <c r="NEI289"/>
      <c r="NEJ289"/>
      <c r="NEK289"/>
      <c r="NEL289"/>
      <c r="NEM289"/>
      <c r="NEN289"/>
      <c r="NEO289"/>
      <c r="NEP289"/>
      <c r="NEQ289"/>
      <c r="NER289"/>
      <c r="NES289"/>
      <c r="NET289"/>
      <c r="NEU289"/>
      <c r="NEV289"/>
      <c r="NEW289"/>
      <c r="NEX289"/>
      <c r="NEY289"/>
      <c r="NEZ289"/>
      <c r="NFA289"/>
      <c r="NFB289"/>
      <c r="NFC289"/>
      <c r="NFD289"/>
      <c r="NFE289"/>
      <c r="NFF289"/>
      <c r="NFG289"/>
      <c r="NFH289"/>
      <c r="NFI289"/>
      <c r="NFJ289"/>
      <c r="NFK289"/>
      <c r="NFL289"/>
      <c r="NFM289"/>
      <c r="NFN289"/>
      <c r="NFO289"/>
      <c r="NFP289"/>
      <c r="NFQ289"/>
      <c r="NFR289"/>
      <c r="NFS289"/>
      <c r="NFT289"/>
      <c r="NFU289"/>
      <c r="NFV289"/>
      <c r="NFW289"/>
      <c r="NFX289"/>
      <c r="NFY289"/>
      <c r="NFZ289"/>
      <c r="NGA289"/>
      <c r="NGB289"/>
      <c r="NGC289"/>
      <c r="NGD289"/>
      <c r="NGE289"/>
      <c r="NGF289"/>
      <c r="NGG289"/>
      <c r="NGH289"/>
      <c r="NGI289"/>
      <c r="NGJ289"/>
      <c r="NGK289"/>
      <c r="NGL289"/>
      <c r="NGM289"/>
      <c r="NGN289"/>
      <c r="NGO289"/>
      <c r="NGP289"/>
      <c r="NGQ289"/>
      <c r="NGR289"/>
      <c r="NGS289"/>
      <c r="NGT289"/>
      <c r="NGU289"/>
      <c r="NGV289"/>
      <c r="NGW289"/>
      <c r="NGX289"/>
      <c r="NGY289"/>
      <c r="NGZ289"/>
      <c r="NHA289"/>
      <c r="NHB289"/>
      <c r="NHC289"/>
      <c r="NHD289"/>
      <c r="NHE289"/>
      <c r="NHF289"/>
      <c r="NHG289"/>
      <c r="NHH289"/>
      <c r="NHI289"/>
      <c r="NHJ289"/>
      <c r="NHK289"/>
      <c r="NHL289"/>
      <c r="NHM289"/>
      <c r="NHN289"/>
      <c r="NHO289"/>
      <c r="NHP289"/>
      <c r="NHQ289"/>
      <c r="NHR289"/>
      <c r="NHS289"/>
      <c r="NHT289"/>
      <c r="NHU289"/>
      <c r="NHV289"/>
      <c r="NHW289"/>
      <c r="NHX289"/>
      <c r="NHY289"/>
      <c r="NHZ289"/>
      <c r="NIA289"/>
      <c r="NIB289"/>
      <c r="NIC289"/>
      <c r="NID289"/>
      <c r="NIE289"/>
      <c r="NIF289"/>
      <c r="NIG289"/>
      <c r="NIH289"/>
      <c r="NII289"/>
      <c r="NIJ289"/>
      <c r="NIK289"/>
      <c r="NIL289"/>
      <c r="NIM289"/>
      <c r="NIN289"/>
      <c r="NIO289"/>
      <c r="NIP289"/>
      <c r="NIQ289"/>
      <c r="NIR289"/>
      <c r="NIS289"/>
      <c r="NIT289"/>
      <c r="NIU289"/>
      <c r="NIV289"/>
      <c r="NIW289"/>
      <c r="NIX289"/>
      <c r="NIY289"/>
      <c r="NIZ289"/>
      <c r="NJA289"/>
      <c r="NJB289"/>
      <c r="NJC289"/>
      <c r="NJD289"/>
      <c r="NJE289"/>
      <c r="NJF289"/>
      <c r="NJG289"/>
      <c r="NJH289"/>
      <c r="NJI289"/>
      <c r="NJJ289"/>
      <c r="NJK289"/>
      <c r="NJL289"/>
      <c r="NJM289"/>
      <c r="NJN289"/>
      <c r="NJO289"/>
      <c r="NJP289"/>
      <c r="NJQ289"/>
      <c r="NJR289"/>
      <c r="NJS289"/>
      <c r="NJT289"/>
      <c r="NJU289"/>
      <c r="NJV289"/>
      <c r="NJW289"/>
      <c r="NJX289"/>
      <c r="NJY289"/>
      <c r="NJZ289"/>
      <c r="NKA289"/>
      <c r="NKB289"/>
      <c r="NKC289"/>
      <c r="NKD289"/>
      <c r="NKE289"/>
      <c r="NKF289"/>
      <c r="NKG289"/>
      <c r="NKH289"/>
      <c r="NKI289"/>
      <c r="NKJ289"/>
      <c r="NKK289"/>
      <c r="NKL289"/>
      <c r="NKM289"/>
      <c r="NKN289"/>
      <c r="NKO289"/>
      <c r="NKP289"/>
      <c r="NKQ289"/>
      <c r="NKR289"/>
      <c r="NKS289"/>
      <c r="NKT289"/>
      <c r="NKU289"/>
      <c r="NKV289"/>
      <c r="NKW289"/>
      <c r="NKX289"/>
      <c r="NKY289"/>
      <c r="NKZ289"/>
      <c r="NLA289"/>
      <c r="NLB289"/>
      <c r="NLC289"/>
      <c r="NLD289"/>
      <c r="NLE289"/>
      <c r="NLF289"/>
      <c r="NLG289"/>
      <c r="NLH289"/>
      <c r="NLI289"/>
      <c r="NLJ289"/>
      <c r="NLK289"/>
      <c r="NLL289"/>
      <c r="NLM289"/>
      <c r="NLN289"/>
      <c r="NLO289"/>
      <c r="NLP289"/>
      <c r="NLQ289"/>
      <c r="NLR289"/>
      <c r="NLS289"/>
      <c r="NLT289"/>
      <c r="NLU289"/>
      <c r="NLV289"/>
      <c r="NLW289"/>
      <c r="NLX289"/>
      <c r="NLY289"/>
      <c r="NLZ289"/>
      <c r="NMA289"/>
      <c r="NMB289"/>
      <c r="NMC289"/>
      <c r="NMD289"/>
      <c r="NME289"/>
      <c r="NMF289"/>
      <c r="NMG289"/>
      <c r="NMH289"/>
      <c r="NMI289"/>
      <c r="NMJ289"/>
      <c r="NMK289"/>
      <c r="NML289"/>
      <c r="NMM289"/>
      <c r="NMN289"/>
      <c r="NMO289"/>
      <c r="NMP289"/>
      <c r="NMQ289"/>
      <c r="NMR289"/>
      <c r="NMS289"/>
      <c r="NMT289"/>
      <c r="NMU289"/>
      <c r="NMV289"/>
      <c r="NMW289"/>
      <c r="NMX289"/>
      <c r="NMY289"/>
      <c r="NMZ289"/>
      <c r="NNA289"/>
      <c r="NNB289"/>
      <c r="NNC289"/>
      <c r="NND289"/>
      <c r="NNE289"/>
      <c r="NNF289"/>
      <c r="NNG289"/>
      <c r="NNH289"/>
      <c r="NNI289"/>
      <c r="NNJ289"/>
      <c r="NNK289"/>
      <c r="NNL289"/>
      <c r="NNM289"/>
      <c r="NNN289"/>
      <c r="NNO289"/>
      <c r="NNP289"/>
      <c r="NNQ289"/>
      <c r="NNR289"/>
      <c r="NNS289"/>
      <c r="NNT289"/>
      <c r="NNU289"/>
      <c r="NNV289"/>
      <c r="NNW289"/>
      <c r="NNX289"/>
      <c r="NNY289"/>
      <c r="NNZ289"/>
      <c r="NOA289"/>
      <c r="NOB289"/>
      <c r="NOC289"/>
      <c r="NOD289"/>
      <c r="NOE289"/>
      <c r="NOF289"/>
      <c r="NOG289"/>
      <c r="NOH289"/>
      <c r="NOI289"/>
      <c r="NOJ289"/>
      <c r="NOK289"/>
      <c r="NOL289"/>
      <c r="NOM289"/>
      <c r="NON289"/>
      <c r="NOO289"/>
      <c r="NOP289"/>
      <c r="NOQ289"/>
      <c r="NOR289"/>
      <c r="NOS289"/>
      <c r="NOT289"/>
      <c r="NOU289"/>
      <c r="NOV289"/>
      <c r="NOW289"/>
      <c r="NOX289"/>
      <c r="NOY289"/>
      <c r="NOZ289"/>
      <c r="NPA289"/>
      <c r="NPB289"/>
      <c r="NPC289"/>
      <c r="NPD289"/>
      <c r="NPE289"/>
      <c r="NPF289"/>
      <c r="NPG289"/>
      <c r="NPH289"/>
      <c r="NPI289"/>
      <c r="NPJ289"/>
      <c r="NPK289"/>
      <c r="NPL289"/>
      <c r="NPM289"/>
      <c r="NPN289"/>
      <c r="NPO289"/>
      <c r="NPP289"/>
      <c r="NPQ289"/>
      <c r="NPR289"/>
      <c r="NPS289"/>
      <c r="NPT289"/>
      <c r="NPU289"/>
      <c r="NPV289"/>
      <c r="NPW289"/>
      <c r="NPX289"/>
      <c r="NPY289"/>
      <c r="NPZ289"/>
      <c r="NQA289"/>
      <c r="NQB289"/>
      <c r="NQC289"/>
      <c r="NQD289"/>
      <c r="NQE289"/>
      <c r="NQF289"/>
      <c r="NQG289"/>
      <c r="NQH289"/>
      <c r="NQI289"/>
      <c r="NQJ289"/>
      <c r="NQK289"/>
      <c r="NQL289"/>
      <c r="NQM289"/>
      <c r="NQN289"/>
      <c r="NQO289"/>
      <c r="NQP289"/>
      <c r="NQQ289"/>
      <c r="NQR289"/>
      <c r="NQS289"/>
      <c r="NQT289"/>
      <c r="NQU289"/>
      <c r="NQV289"/>
      <c r="NQW289"/>
      <c r="NQX289"/>
      <c r="NQY289"/>
      <c r="NQZ289"/>
      <c r="NRA289"/>
      <c r="NRB289"/>
      <c r="NRC289"/>
      <c r="NRD289"/>
      <c r="NRE289"/>
      <c r="NRF289"/>
      <c r="NRG289"/>
      <c r="NRH289"/>
      <c r="NRI289"/>
      <c r="NRJ289"/>
      <c r="NRK289"/>
      <c r="NRL289"/>
      <c r="NRM289"/>
      <c r="NRN289"/>
      <c r="NRO289"/>
      <c r="NRP289"/>
      <c r="NRQ289"/>
      <c r="NRR289"/>
      <c r="NRS289"/>
      <c r="NRT289"/>
      <c r="NRU289"/>
      <c r="NRV289"/>
      <c r="NRW289"/>
      <c r="NRX289"/>
      <c r="NRY289"/>
      <c r="NRZ289"/>
      <c r="NSA289"/>
      <c r="NSB289"/>
      <c r="NSC289"/>
      <c r="NSD289"/>
      <c r="NSE289"/>
      <c r="NSF289"/>
      <c r="NSG289"/>
      <c r="NSH289"/>
      <c r="NSI289"/>
      <c r="NSJ289"/>
      <c r="NSK289"/>
      <c r="NSL289"/>
      <c r="NSM289"/>
      <c r="NSN289"/>
      <c r="NSO289"/>
      <c r="NSP289"/>
      <c r="NSQ289"/>
      <c r="NSR289"/>
      <c r="NSS289"/>
      <c r="NST289"/>
      <c r="NSU289"/>
      <c r="NSV289"/>
      <c r="NSW289"/>
      <c r="NSX289"/>
      <c r="NSY289"/>
      <c r="NSZ289"/>
      <c r="NTA289"/>
      <c r="NTB289"/>
      <c r="NTC289"/>
      <c r="NTD289"/>
      <c r="NTE289"/>
      <c r="NTF289"/>
      <c r="NTG289"/>
      <c r="NTH289"/>
      <c r="NTI289"/>
      <c r="NTJ289"/>
      <c r="NTK289"/>
      <c r="NTL289"/>
      <c r="NTM289"/>
      <c r="NTN289"/>
      <c r="NTO289"/>
      <c r="NTP289"/>
      <c r="NTQ289"/>
      <c r="NTR289"/>
      <c r="NTS289"/>
      <c r="NTT289"/>
      <c r="NTU289"/>
      <c r="NTV289"/>
      <c r="NTW289"/>
      <c r="NTX289"/>
      <c r="NTY289"/>
      <c r="NTZ289"/>
      <c r="NUA289"/>
      <c r="NUB289"/>
      <c r="NUC289"/>
      <c r="NUD289"/>
      <c r="NUE289"/>
      <c r="NUF289"/>
      <c r="NUG289"/>
      <c r="NUH289"/>
      <c r="NUI289"/>
      <c r="NUJ289"/>
      <c r="NUK289"/>
      <c r="NUL289"/>
      <c r="NUM289"/>
      <c r="NUN289"/>
      <c r="NUO289"/>
      <c r="NUP289"/>
      <c r="NUQ289"/>
      <c r="NUR289"/>
      <c r="NUS289"/>
      <c r="NUT289"/>
      <c r="NUU289"/>
      <c r="NUV289"/>
      <c r="NUW289"/>
      <c r="NUX289"/>
      <c r="NUY289"/>
      <c r="NUZ289"/>
      <c r="NVA289"/>
      <c r="NVB289"/>
      <c r="NVC289"/>
      <c r="NVD289"/>
      <c r="NVE289"/>
      <c r="NVF289"/>
      <c r="NVG289"/>
      <c r="NVH289"/>
      <c r="NVI289"/>
      <c r="NVJ289"/>
      <c r="NVK289"/>
      <c r="NVL289"/>
      <c r="NVM289"/>
      <c r="NVN289"/>
      <c r="NVO289"/>
      <c r="NVP289"/>
      <c r="NVQ289"/>
      <c r="NVR289"/>
      <c r="NVS289"/>
      <c r="NVT289"/>
      <c r="NVU289"/>
      <c r="NVV289"/>
      <c r="NVW289"/>
      <c r="NVX289"/>
      <c r="NVY289"/>
      <c r="NVZ289"/>
      <c r="NWA289"/>
      <c r="NWB289"/>
      <c r="NWC289"/>
      <c r="NWD289"/>
      <c r="NWE289"/>
      <c r="NWF289"/>
      <c r="NWG289"/>
      <c r="NWH289"/>
      <c r="NWI289"/>
      <c r="NWJ289"/>
      <c r="NWK289"/>
      <c r="NWL289"/>
      <c r="NWM289"/>
      <c r="NWN289"/>
      <c r="NWO289"/>
      <c r="NWP289"/>
      <c r="NWQ289"/>
      <c r="NWR289"/>
      <c r="NWS289"/>
      <c r="NWT289"/>
      <c r="NWU289"/>
      <c r="NWV289"/>
      <c r="NWW289"/>
      <c r="NWX289"/>
      <c r="NWY289"/>
      <c r="NWZ289"/>
      <c r="NXA289"/>
      <c r="NXB289"/>
      <c r="NXC289"/>
      <c r="NXD289"/>
      <c r="NXE289"/>
      <c r="NXF289"/>
      <c r="NXG289"/>
      <c r="NXH289"/>
      <c r="NXI289"/>
      <c r="NXJ289"/>
      <c r="NXK289"/>
      <c r="NXL289"/>
      <c r="NXM289"/>
      <c r="NXN289"/>
      <c r="NXO289"/>
      <c r="NXP289"/>
      <c r="NXQ289"/>
      <c r="NXR289"/>
      <c r="NXS289"/>
      <c r="NXT289"/>
      <c r="NXU289"/>
      <c r="NXV289"/>
      <c r="NXW289"/>
      <c r="NXX289"/>
      <c r="NXY289"/>
      <c r="NXZ289"/>
      <c r="NYA289"/>
      <c r="NYB289"/>
      <c r="NYC289"/>
      <c r="NYD289"/>
      <c r="NYE289"/>
      <c r="NYF289"/>
      <c r="NYG289"/>
      <c r="NYH289"/>
      <c r="NYI289"/>
      <c r="NYJ289"/>
      <c r="NYK289"/>
      <c r="NYL289"/>
      <c r="NYM289"/>
      <c r="NYN289"/>
      <c r="NYO289"/>
      <c r="NYP289"/>
      <c r="NYQ289"/>
      <c r="NYR289"/>
      <c r="NYS289"/>
      <c r="NYT289"/>
      <c r="NYU289"/>
      <c r="NYV289"/>
      <c r="NYW289"/>
      <c r="NYX289"/>
      <c r="NYY289"/>
      <c r="NYZ289"/>
      <c r="NZA289"/>
      <c r="NZB289"/>
      <c r="NZC289"/>
      <c r="NZD289"/>
      <c r="NZE289"/>
      <c r="NZF289"/>
      <c r="NZG289"/>
      <c r="NZH289"/>
      <c r="NZI289"/>
      <c r="NZJ289"/>
      <c r="NZK289"/>
      <c r="NZL289"/>
      <c r="NZM289"/>
      <c r="NZN289"/>
      <c r="NZO289"/>
      <c r="NZP289"/>
      <c r="NZQ289"/>
      <c r="NZR289"/>
      <c r="NZS289"/>
      <c r="NZT289"/>
      <c r="NZU289"/>
      <c r="NZV289"/>
      <c r="NZW289"/>
      <c r="NZX289"/>
      <c r="NZY289"/>
      <c r="NZZ289"/>
      <c r="OAA289"/>
      <c r="OAB289"/>
      <c r="OAC289"/>
      <c r="OAD289"/>
      <c r="OAE289"/>
      <c r="OAF289"/>
      <c r="OAG289"/>
      <c r="OAH289"/>
      <c r="OAI289"/>
      <c r="OAJ289"/>
      <c r="OAK289"/>
      <c r="OAL289"/>
      <c r="OAM289"/>
      <c r="OAN289"/>
      <c r="OAO289"/>
      <c r="OAP289"/>
      <c r="OAQ289"/>
      <c r="OAR289"/>
      <c r="OAS289"/>
      <c r="OAT289"/>
      <c r="OAU289"/>
      <c r="OAV289"/>
      <c r="OAW289"/>
      <c r="OAX289"/>
      <c r="OAY289"/>
      <c r="OAZ289"/>
      <c r="OBA289"/>
      <c r="OBB289"/>
      <c r="OBC289"/>
      <c r="OBD289"/>
      <c r="OBE289"/>
      <c r="OBF289"/>
      <c r="OBG289"/>
      <c r="OBH289"/>
      <c r="OBI289"/>
      <c r="OBJ289"/>
      <c r="OBK289"/>
      <c r="OBL289"/>
      <c r="OBM289"/>
      <c r="OBN289"/>
      <c r="OBO289"/>
      <c r="OBP289"/>
      <c r="OBQ289"/>
      <c r="OBR289"/>
      <c r="OBS289"/>
      <c r="OBT289"/>
      <c r="OBU289"/>
      <c r="OBV289"/>
      <c r="OBW289"/>
      <c r="OBX289"/>
      <c r="OBY289"/>
      <c r="OBZ289"/>
      <c r="OCA289"/>
      <c r="OCB289"/>
      <c r="OCC289"/>
      <c r="OCD289"/>
      <c r="OCE289"/>
      <c r="OCF289"/>
      <c r="OCG289"/>
      <c r="OCH289"/>
      <c r="OCI289"/>
      <c r="OCJ289"/>
      <c r="OCK289"/>
      <c r="OCL289"/>
      <c r="OCM289"/>
      <c r="OCN289"/>
      <c r="OCO289"/>
      <c r="OCP289"/>
      <c r="OCQ289"/>
      <c r="OCR289"/>
      <c r="OCS289"/>
      <c r="OCT289"/>
      <c r="OCU289"/>
      <c r="OCV289"/>
      <c r="OCW289"/>
      <c r="OCX289"/>
      <c r="OCY289"/>
      <c r="OCZ289"/>
      <c r="ODA289"/>
      <c r="ODB289"/>
      <c r="ODC289"/>
      <c r="ODD289"/>
      <c r="ODE289"/>
      <c r="ODF289"/>
      <c r="ODG289"/>
      <c r="ODH289"/>
      <c r="ODI289"/>
      <c r="ODJ289"/>
      <c r="ODK289"/>
      <c r="ODL289"/>
      <c r="ODM289"/>
      <c r="ODN289"/>
      <c r="ODO289"/>
      <c r="ODP289"/>
      <c r="ODQ289"/>
      <c r="ODR289"/>
      <c r="ODS289"/>
      <c r="ODT289"/>
      <c r="ODU289"/>
      <c r="ODV289"/>
      <c r="ODW289"/>
      <c r="ODX289"/>
      <c r="ODY289"/>
      <c r="ODZ289"/>
      <c r="OEA289"/>
      <c r="OEB289"/>
      <c r="OEC289"/>
      <c r="OED289"/>
      <c r="OEE289"/>
      <c r="OEF289"/>
      <c r="OEG289"/>
      <c r="OEH289"/>
      <c r="OEI289"/>
      <c r="OEJ289"/>
      <c r="OEK289"/>
      <c r="OEL289"/>
      <c r="OEM289"/>
      <c r="OEN289"/>
      <c r="OEO289"/>
      <c r="OEP289"/>
      <c r="OEQ289"/>
      <c r="OER289"/>
      <c r="OES289"/>
      <c r="OET289"/>
      <c r="OEU289"/>
      <c r="OEV289"/>
      <c r="OEW289"/>
      <c r="OEX289"/>
      <c r="OEY289"/>
      <c r="OEZ289"/>
      <c r="OFA289"/>
      <c r="OFB289"/>
      <c r="OFC289"/>
      <c r="OFD289"/>
      <c r="OFE289"/>
      <c r="OFF289"/>
      <c r="OFG289"/>
      <c r="OFH289"/>
      <c r="OFI289"/>
      <c r="OFJ289"/>
      <c r="OFK289"/>
      <c r="OFL289"/>
      <c r="OFM289"/>
      <c r="OFN289"/>
      <c r="OFO289"/>
      <c r="OFP289"/>
      <c r="OFQ289"/>
      <c r="OFR289"/>
      <c r="OFS289"/>
      <c r="OFT289"/>
      <c r="OFU289"/>
      <c r="OFV289"/>
      <c r="OFW289"/>
      <c r="OFX289"/>
      <c r="OFY289"/>
      <c r="OFZ289"/>
      <c r="OGA289"/>
      <c r="OGB289"/>
      <c r="OGC289"/>
      <c r="OGD289"/>
      <c r="OGE289"/>
      <c r="OGF289"/>
      <c r="OGG289"/>
      <c r="OGH289"/>
      <c r="OGI289"/>
      <c r="OGJ289"/>
      <c r="OGK289"/>
      <c r="OGL289"/>
      <c r="OGM289"/>
      <c r="OGN289"/>
      <c r="OGO289"/>
      <c r="OGP289"/>
      <c r="OGQ289"/>
      <c r="OGR289"/>
      <c r="OGS289"/>
      <c r="OGT289"/>
      <c r="OGU289"/>
      <c r="OGV289"/>
      <c r="OGW289"/>
      <c r="OGX289"/>
      <c r="OGY289"/>
      <c r="OGZ289"/>
      <c r="OHA289"/>
      <c r="OHB289"/>
      <c r="OHC289"/>
      <c r="OHD289"/>
      <c r="OHE289"/>
      <c r="OHF289"/>
      <c r="OHG289"/>
      <c r="OHH289"/>
      <c r="OHI289"/>
      <c r="OHJ289"/>
      <c r="OHK289"/>
      <c r="OHL289"/>
      <c r="OHM289"/>
      <c r="OHN289"/>
      <c r="OHO289"/>
      <c r="OHP289"/>
      <c r="OHQ289"/>
      <c r="OHR289"/>
      <c r="OHS289"/>
      <c r="OHT289"/>
      <c r="OHU289"/>
      <c r="OHV289"/>
      <c r="OHW289"/>
      <c r="OHX289"/>
      <c r="OHY289"/>
      <c r="OHZ289"/>
      <c r="OIA289"/>
      <c r="OIB289"/>
      <c r="OIC289"/>
      <c r="OID289"/>
      <c r="OIE289"/>
      <c r="OIF289"/>
      <c r="OIG289"/>
      <c r="OIH289"/>
      <c r="OII289"/>
      <c r="OIJ289"/>
      <c r="OIK289"/>
      <c r="OIL289"/>
      <c r="OIM289"/>
      <c r="OIN289"/>
      <c r="OIO289"/>
      <c r="OIP289"/>
      <c r="OIQ289"/>
      <c r="OIR289"/>
      <c r="OIS289"/>
      <c r="OIT289"/>
      <c r="OIU289"/>
      <c r="OIV289"/>
      <c r="OIW289"/>
      <c r="OIX289"/>
      <c r="OIY289"/>
      <c r="OIZ289"/>
      <c r="OJA289"/>
      <c r="OJB289"/>
      <c r="OJC289"/>
      <c r="OJD289"/>
      <c r="OJE289"/>
      <c r="OJF289"/>
      <c r="OJG289"/>
      <c r="OJH289"/>
      <c r="OJI289"/>
      <c r="OJJ289"/>
      <c r="OJK289"/>
      <c r="OJL289"/>
      <c r="OJM289"/>
      <c r="OJN289"/>
      <c r="OJO289"/>
      <c r="OJP289"/>
      <c r="OJQ289"/>
      <c r="OJR289"/>
      <c r="OJS289"/>
      <c r="OJT289"/>
      <c r="OJU289"/>
      <c r="OJV289"/>
      <c r="OJW289"/>
      <c r="OJX289"/>
      <c r="OJY289"/>
      <c r="OJZ289"/>
      <c r="OKA289"/>
      <c r="OKB289"/>
      <c r="OKC289"/>
      <c r="OKD289"/>
      <c r="OKE289"/>
      <c r="OKF289"/>
      <c r="OKG289"/>
      <c r="OKH289"/>
      <c r="OKI289"/>
      <c r="OKJ289"/>
      <c r="OKK289"/>
      <c r="OKL289"/>
      <c r="OKM289"/>
      <c r="OKN289"/>
      <c r="OKO289"/>
      <c r="OKP289"/>
      <c r="OKQ289"/>
      <c r="OKR289"/>
      <c r="OKS289"/>
      <c r="OKT289"/>
      <c r="OKU289"/>
      <c r="OKV289"/>
      <c r="OKW289"/>
      <c r="OKX289"/>
      <c r="OKY289"/>
      <c r="OKZ289"/>
      <c r="OLA289"/>
      <c r="OLB289"/>
      <c r="OLC289"/>
      <c r="OLD289"/>
      <c r="OLE289"/>
      <c r="OLF289"/>
      <c r="OLG289"/>
      <c r="OLH289"/>
      <c r="OLI289"/>
      <c r="OLJ289"/>
      <c r="OLK289"/>
      <c r="OLL289"/>
      <c r="OLM289"/>
      <c r="OLN289"/>
      <c r="OLO289"/>
      <c r="OLP289"/>
      <c r="OLQ289"/>
      <c r="OLR289"/>
      <c r="OLS289"/>
      <c r="OLT289"/>
      <c r="OLU289"/>
      <c r="OLV289"/>
      <c r="OLW289"/>
      <c r="OLX289"/>
      <c r="OLY289"/>
      <c r="OLZ289"/>
      <c r="OMA289"/>
      <c r="OMB289"/>
      <c r="OMC289"/>
      <c r="OMD289"/>
      <c r="OME289"/>
      <c r="OMF289"/>
      <c r="OMG289"/>
      <c r="OMH289"/>
      <c r="OMI289"/>
      <c r="OMJ289"/>
      <c r="OMK289"/>
      <c r="OML289"/>
      <c r="OMM289"/>
      <c r="OMN289"/>
      <c r="OMO289"/>
      <c r="OMP289"/>
      <c r="OMQ289"/>
      <c r="OMR289"/>
      <c r="OMS289"/>
      <c r="OMT289"/>
      <c r="OMU289"/>
      <c r="OMV289"/>
      <c r="OMW289"/>
      <c r="OMX289"/>
      <c r="OMY289"/>
      <c r="OMZ289"/>
      <c r="ONA289"/>
      <c r="ONB289"/>
      <c r="ONC289"/>
      <c r="OND289"/>
      <c r="ONE289"/>
      <c r="ONF289"/>
      <c r="ONG289"/>
      <c r="ONH289"/>
      <c r="ONI289"/>
      <c r="ONJ289"/>
      <c r="ONK289"/>
      <c r="ONL289"/>
      <c r="ONM289"/>
      <c r="ONN289"/>
      <c r="ONO289"/>
      <c r="ONP289"/>
      <c r="ONQ289"/>
      <c r="ONR289"/>
      <c r="ONS289"/>
      <c r="ONT289"/>
      <c r="ONU289"/>
      <c r="ONV289"/>
      <c r="ONW289"/>
      <c r="ONX289"/>
      <c r="ONY289"/>
      <c r="ONZ289"/>
      <c r="OOA289"/>
      <c r="OOB289"/>
      <c r="OOC289"/>
      <c r="OOD289"/>
      <c r="OOE289"/>
      <c r="OOF289"/>
      <c r="OOG289"/>
      <c r="OOH289"/>
      <c r="OOI289"/>
      <c r="OOJ289"/>
      <c r="OOK289"/>
      <c r="OOL289"/>
      <c r="OOM289"/>
      <c r="OON289"/>
      <c r="OOO289"/>
      <c r="OOP289"/>
      <c r="OOQ289"/>
      <c r="OOR289"/>
      <c r="OOS289"/>
      <c r="OOT289"/>
      <c r="OOU289"/>
      <c r="OOV289"/>
      <c r="OOW289"/>
      <c r="OOX289"/>
      <c r="OOY289"/>
      <c r="OOZ289"/>
      <c r="OPA289"/>
      <c r="OPB289"/>
      <c r="OPC289"/>
      <c r="OPD289"/>
      <c r="OPE289"/>
      <c r="OPF289"/>
      <c r="OPG289"/>
      <c r="OPH289"/>
      <c r="OPI289"/>
      <c r="OPJ289"/>
      <c r="OPK289"/>
      <c r="OPL289"/>
      <c r="OPM289"/>
      <c r="OPN289"/>
      <c r="OPO289"/>
      <c r="OPP289"/>
      <c r="OPQ289"/>
      <c r="OPR289"/>
      <c r="OPS289"/>
      <c r="OPT289"/>
      <c r="OPU289"/>
      <c r="OPV289"/>
      <c r="OPW289"/>
      <c r="OPX289"/>
      <c r="OPY289"/>
      <c r="OPZ289"/>
      <c r="OQA289"/>
      <c r="OQB289"/>
      <c r="OQC289"/>
      <c r="OQD289"/>
      <c r="OQE289"/>
      <c r="OQF289"/>
      <c r="OQG289"/>
      <c r="OQH289"/>
      <c r="OQI289"/>
      <c r="OQJ289"/>
      <c r="OQK289"/>
      <c r="OQL289"/>
      <c r="OQM289"/>
      <c r="OQN289"/>
      <c r="OQO289"/>
      <c r="OQP289"/>
      <c r="OQQ289"/>
      <c r="OQR289"/>
      <c r="OQS289"/>
      <c r="OQT289"/>
      <c r="OQU289"/>
      <c r="OQV289"/>
      <c r="OQW289"/>
      <c r="OQX289"/>
      <c r="OQY289"/>
      <c r="OQZ289"/>
      <c r="ORA289"/>
      <c r="ORB289"/>
      <c r="ORC289"/>
      <c r="ORD289"/>
      <c r="ORE289"/>
      <c r="ORF289"/>
      <c r="ORG289"/>
      <c r="ORH289"/>
      <c r="ORI289"/>
      <c r="ORJ289"/>
      <c r="ORK289"/>
      <c r="ORL289"/>
      <c r="ORM289"/>
      <c r="ORN289"/>
      <c r="ORO289"/>
      <c r="ORP289"/>
      <c r="ORQ289"/>
      <c r="ORR289"/>
      <c r="ORS289"/>
      <c r="ORT289"/>
      <c r="ORU289"/>
      <c r="ORV289"/>
      <c r="ORW289"/>
      <c r="ORX289"/>
      <c r="ORY289"/>
      <c r="ORZ289"/>
      <c r="OSA289"/>
      <c r="OSB289"/>
      <c r="OSC289"/>
      <c r="OSD289"/>
      <c r="OSE289"/>
      <c r="OSF289"/>
      <c r="OSG289"/>
      <c r="OSH289"/>
      <c r="OSI289"/>
      <c r="OSJ289"/>
      <c r="OSK289"/>
      <c r="OSL289"/>
      <c r="OSM289"/>
      <c r="OSN289"/>
      <c r="OSO289"/>
      <c r="OSP289"/>
      <c r="OSQ289"/>
      <c r="OSR289"/>
      <c r="OSS289"/>
      <c r="OST289"/>
      <c r="OSU289"/>
      <c r="OSV289"/>
      <c r="OSW289"/>
      <c r="OSX289"/>
      <c r="OSY289"/>
      <c r="OSZ289"/>
      <c r="OTA289"/>
      <c r="OTB289"/>
      <c r="OTC289"/>
      <c r="OTD289"/>
      <c r="OTE289"/>
      <c r="OTF289"/>
      <c r="OTG289"/>
      <c r="OTH289"/>
      <c r="OTI289"/>
      <c r="OTJ289"/>
      <c r="OTK289"/>
      <c r="OTL289"/>
      <c r="OTM289"/>
      <c r="OTN289"/>
      <c r="OTO289"/>
      <c r="OTP289"/>
      <c r="OTQ289"/>
      <c r="OTR289"/>
      <c r="OTS289"/>
      <c r="OTT289"/>
      <c r="OTU289"/>
      <c r="OTV289"/>
      <c r="OTW289"/>
      <c r="OTX289"/>
      <c r="OTY289"/>
      <c r="OTZ289"/>
      <c r="OUA289"/>
      <c r="OUB289"/>
      <c r="OUC289"/>
      <c r="OUD289"/>
      <c r="OUE289"/>
      <c r="OUF289"/>
      <c r="OUG289"/>
      <c r="OUH289"/>
      <c r="OUI289"/>
      <c r="OUJ289"/>
      <c r="OUK289"/>
      <c r="OUL289"/>
      <c r="OUM289"/>
      <c r="OUN289"/>
      <c r="OUO289"/>
      <c r="OUP289"/>
      <c r="OUQ289"/>
      <c r="OUR289"/>
      <c r="OUS289"/>
      <c r="OUT289"/>
      <c r="OUU289"/>
      <c r="OUV289"/>
      <c r="OUW289"/>
      <c r="OUX289"/>
      <c r="OUY289"/>
      <c r="OUZ289"/>
      <c r="OVA289"/>
      <c r="OVB289"/>
      <c r="OVC289"/>
      <c r="OVD289"/>
      <c r="OVE289"/>
      <c r="OVF289"/>
      <c r="OVG289"/>
      <c r="OVH289"/>
      <c r="OVI289"/>
      <c r="OVJ289"/>
      <c r="OVK289"/>
      <c r="OVL289"/>
      <c r="OVM289"/>
      <c r="OVN289"/>
      <c r="OVO289"/>
      <c r="OVP289"/>
      <c r="OVQ289"/>
      <c r="OVR289"/>
      <c r="OVS289"/>
      <c r="OVT289"/>
      <c r="OVU289"/>
      <c r="OVV289"/>
      <c r="OVW289"/>
      <c r="OVX289"/>
      <c r="OVY289"/>
      <c r="OVZ289"/>
      <c r="OWA289"/>
      <c r="OWB289"/>
      <c r="OWC289"/>
      <c r="OWD289"/>
      <c r="OWE289"/>
      <c r="OWF289"/>
      <c r="OWG289"/>
      <c r="OWH289"/>
      <c r="OWI289"/>
      <c r="OWJ289"/>
      <c r="OWK289"/>
      <c r="OWL289"/>
      <c r="OWM289"/>
      <c r="OWN289"/>
      <c r="OWO289"/>
      <c r="OWP289"/>
      <c r="OWQ289"/>
      <c r="OWR289"/>
      <c r="OWS289"/>
      <c r="OWT289"/>
      <c r="OWU289"/>
      <c r="OWV289"/>
      <c r="OWW289"/>
      <c r="OWX289"/>
      <c r="OWY289"/>
      <c r="OWZ289"/>
      <c r="OXA289"/>
      <c r="OXB289"/>
      <c r="OXC289"/>
      <c r="OXD289"/>
      <c r="OXE289"/>
      <c r="OXF289"/>
      <c r="OXG289"/>
      <c r="OXH289"/>
      <c r="OXI289"/>
      <c r="OXJ289"/>
      <c r="OXK289"/>
      <c r="OXL289"/>
      <c r="OXM289"/>
      <c r="OXN289"/>
      <c r="OXO289"/>
      <c r="OXP289"/>
      <c r="OXQ289"/>
      <c r="OXR289"/>
      <c r="OXS289"/>
      <c r="OXT289"/>
      <c r="OXU289"/>
      <c r="OXV289"/>
      <c r="OXW289"/>
      <c r="OXX289"/>
      <c r="OXY289"/>
      <c r="OXZ289"/>
      <c r="OYA289"/>
      <c r="OYB289"/>
      <c r="OYC289"/>
      <c r="OYD289"/>
      <c r="OYE289"/>
      <c r="OYF289"/>
      <c r="OYG289"/>
      <c r="OYH289"/>
      <c r="OYI289"/>
      <c r="OYJ289"/>
      <c r="OYK289"/>
      <c r="OYL289"/>
      <c r="OYM289"/>
      <c r="OYN289"/>
      <c r="OYO289"/>
      <c r="OYP289"/>
      <c r="OYQ289"/>
      <c r="OYR289"/>
      <c r="OYS289"/>
      <c r="OYT289"/>
      <c r="OYU289"/>
      <c r="OYV289"/>
      <c r="OYW289"/>
      <c r="OYX289"/>
      <c r="OYY289"/>
      <c r="OYZ289"/>
      <c r="OZA289"/>
      <c r="OZB289"/>
      <c r="OZC289"/>
      <c r="OZD289"/>
      <c r="OZE289"/>
      <c r="OZF289"/>
      <c r="OZG289"/>
      <c r="OZH289"/>
      <c r="OZI289"/>
      <c r="OZJ289"/>
      <c r="OZK289"/>
      <c r="OZL289"/>
      <c r="OZM289"/>
      <c r="OZN289"/>
      <c r="OZO289"/>
      <c r="OZP289"/>
      <c r="OZQ289"/>
      <c r="OZR289"/>
      <c r="OZS289"/>
      <c r="OZT289"/>
      <c r="OZU289"/>
      <c r="OZV289"/>
      <c r="OZW289"/>
      <c r="OZX289"/>
      <c r="OZY289"/>
      <c r="OZZ289"/>
      <c r="PAA289"/>
      <c r="PAB289"/>
      <c r="PAC289"/>
      <c r="PAD289"/>
      <c r="PAE289"/>
      <c r="PAF289"/>
      <c r="PAG289"/>
      <c r="PAH289"/>
      <c r="PAI289"/>
      <c r="PAJ289"/>
      <c r="PAK289"/>
      <c r="PAL289"/>
      <c r="PAM289"/>
      <c r="PAN289"/>
      <c r="PAO289"/>
      <c r="PAP289"/>
      <c r="PAQ289"/>
      <c r="PAR289"/>
      <c r="PAS289"/>
      <c r="PAT289"/>
      <c r="PAU289"/>
      <c r="PAV289"/>
      <c r="PAW289"/>
      <c r="PAX289"/>
      <c r="PAY289"/>
      <c r="PAZ289"/>
      <c r="PBA289"/>
      <c r="PBB289"/>
      <c r="PBC289"/>
      <c r="PBD289"/>
      <c r="PBE289"/>
      <c r="PBF289"/>
      <c r="PBG289"/>
      <c r="PBH289"/>
      <c r="PBI289"/>
      <c r="PBJ289"/>
      <c r="PBK289"/>
      <c r="PBL289"/>
      <c r="PBM289"/>
      <c r="PBN289"/>
      <c r="PBO289"/>
      <c r="PBP289"/>
      <c r="PBQ289"/>
      <c r="PBR289"/>
      <c r="PBS289"/>
      <c r="PBT289"/>
      <c r="PBU289"/>
      <c r="PBV289"/>
      <c r="PBW289"/>
      <c r="PBX289"/>
      <c r="PBY289"/>
      <c r="PBZ289"/>
      <c r="PCA289"/>
      <c r="PCB289"/>
      <c r="PCC289"/>
      <c r="PCD289"/>
      <c r="PCE289"/>
      <c r="PCF289"/>
      <c r="PCG289"/>
      <c r="PCH289"/>
      <c r="PCI289"/>
      <c r="PCJ289"/>
      <c r="PCK289"/>
      <c r="PCL289"/>
      <c r="PCM289"/>
      <c r="PCN289"/>
      <c r="PCO289"/>
      <c r="PCP289"/>
      <c r="PCQ289"/>
      <c r="PCR289"/>
      <c r="PCS289"/>
      <c r="PCT289"/>
      <c r="PCU289"/>
      <c r="PCV289"/>
      <c r="PCW289"/>
      <c r="PCX289"/>
      <c r="PCY289"/>
      <c r="PCZ289"/>
      <c r="PDA289"/>
      <c r="PDB289"/>
      <c r="PDC289"/>
      <c r="PDD289"/>
      <c r="PDE289"/>
      <c r="PDF289"/>
      <c r="PDG289"/>
      <c r="PDH289"/>
      <c r="PDI289"/>
      <c r="PDJ289"/>
      <c r="PDK289"/>
      <c r="PDL289"/>
      <c r="PDM289"/>
      <c r="PDN289"/>
      <c r="PDO289"/>
      <c r="PDP289"/>
      <c r="PDQ289"/>
      <c r="PDR289"/>
      <c r="PDS289"/>
      <c r="PDT289"/>
      <c r="PDU289"/>
      <c r="PDV289"/>
      <c r="PDW289"/>
      <c r="PDX289"/>
      <c r="PDY289"/>
      <c r="PDZ289"/>
      <c r="PEA289"/>
      <c r="PEB289"/>
      <c r="PEC289"/>
      <c r="PED289"/>
      <c r="PEE289"/>
      <c r="PEF289"/>
      <c r="PEG289"/>
      <c r="PEH289"/>
      <c r="PEI289"/>
      <c r="PEJ289"/>
      <c r="PEK289"/>
      <c r="PEL289"/>
      <c r="PEM289"/>
      <c r="PEN289"/>
      <c r="PEO289"/>
      <c r="PEP289"/>
      <c r="PEQ289"/>
      <c r="PER289"/>
      <c r="PES289"/>
      <c r="PET289"/>
      <c r="PEU289"/>
      <c r="PEV289"/>
      <c r="PEW289"/>
      <c r="PEX289"/>
      <c r="PEY289"/>
      <c r="PEZ289"/>
      <c r="PFA289"/>
      <c r="PFB289"/>
      <c r="PFC289"/>
      <c r="PFD289"/>
      <c r="PFE289"/>
      <c r="PFF289"/>
      <c r="PFG289"/>
      <c r="PFH289"/>
      <c r="PFI289"/>
      <c r="PFJ289"/>
      <c r="PFK289"/>
      <c r="PFL289"/>
      <c r="PFM289"/>
      <c r="PFN289"/>
      <c r="PFO289"/>
      <c r="PFP289"/>
      <c r="PFQ289"/>
      <c r="PFR289"/>
      <c r="PFS289"/>
      <c r="PFT289"/>
      <c r="PFU289"/>
      <c r="PFV289"/>
      <c r="PFW289"/>
      <c r="PFX289"/>
      <c r="PFY289"/>
      <c r="PFZ289"/>
      <c r="PGA289"/>
      <c r="PGB289"/>
      <c r="PGC289"/>
      <c r="PGD289"/>
      <c r="PGE289"/>
      <c r="PGF289"/>
      <c r="PGG289"/>
      <c r="PGH289"/>
      <c r="PGI289"/>
      <c r="PGJ289"/>
      <c r="PGK289"/>
      <c r="PGL289"/>
      <c r="PGM289"/>
      <c r="PGN289"/>
      <c r="PGO289"/>
      <c r="PGP289"/>
      <c r="PGQ289"/>
      <c r="PGR289"/>
      <c r="PGS289"/>
      <c r="PGT289"/>
      <c r="PGU289"/>
      <c r="PGV289"/>
      <c r="PGW289"/>
      <c r="PGX289"/>
      <c r="PGY289"/>
      <c r="PGZ289"/>
      <c r="PHA289"/>
      <c r="PHB289"/>
      <c r="PHC289"/>
      <c r="PHD289"/>
      <c r="PHE289"/>
      <c r="PHF289"/>
      <c r="PHG289"/>
      <c r="PHH289"/>
      <c r="PHI289"/>
      <c r="PHJ289"/>
      <c r="PHK289"/>
      <c r="PHL289"/>
      <c r="PHM289"/>
      <c r="PHN289"/>
      <c r="PHO289"/>
      <c r="PHP289"/>
      <c r="PHQ289"/>
      <c r="PHR289"/>
      <c r="PHS289"/>
      <c r="PHT289"/>
      <c r="PHU289"/>
      <c r="PHV289"/>
      <c r="PHW289"/>
      <c r="PHX289"/>
      <c r="PHY289"/>
      <c r="PHZ289"/>
      <c r="PIA289"/>
      <c r="PIB289"/>
      <c r="PIC289"/>
      <c r="PID289"/>
      <c r="PIE289"/>
      <c r="PIF289"/>
      <c r="PIG289"/>
      <c r="PIH289"/>
      <c r="PII289"/>
      <c r="PIJ289"/>
      <c r="PIK289"/>
      <c r="PIL289"/>
      <c r="PIM289"/>
      <c r="PIN289"/>
      <c r="PIO289"/>
      <c r="PIP289"/>
      <c r="PIQ289"/>
      <c r="PIR289"/>
      <c r="PIS289"/>
      <c r="PIT289"/>
      <c r="PIU289"/>
      <c r="PIV289"/>
      <c r="PIW289"/>
      <c r="PIX289"/>
      <c r="PIY289"/>
      <c r="PIZ289"/>
      <c r="PJA289"/>
      <c r="PJB289"/>
      <c r="PJC289"/>
      <c r="PJD289"/>
      <c r="PJE289"/>
      <c r="PJF289"/>
      <c r="PJG289"/>
      <c r="PJH289"/>
      <c r="PJI289"/>
      <c r="PJJ289"/>
      <c r="PJK289"/>
      <c r="PJL289"/>
      <c r="PJM289"/>
      <c r="PJN289"/>
      <c r="PJO289"/>
      <c r="PJP289"/>
      <c r="PJQ289"/>
      <c r="PJR289"/>
      <c r="PJS289"/>
      <c r="PJT289"/>
      <c r="PJU289"/>
      <c r="PJV289"/>
      <c r="PJW289"/>
      <c r="PJX289"/>
      <c r="PJY289"/>
      <c r="PJZ289"/>
      <c r="PKA289"/>
      <c r="PKB289"/>
      <c r="PKC289"/>
      <c r="PKD289"/>
      <c r="PKE289"/>
      <c r="PKF289"/>
      <c r="PKG289"/>
      <c r="PKH289"/>
      <c r="PKI289"/>
      <c r="PKJ289"/>
      <c r="PKK289"/>
      <c r="PKL289"/>
      <c r="PKM289"/>
      <c r="PKN289"/>
      <c r="PKO289"/>
      <c r="PKP289"/>
      <c r="PKQ289"/>
      <c r="PKR289"/>
      <c r="PKS289"/>
      <c r="PKT289"/>
      <c r="PKU289"/>
      <c r="PKV289"/>
      <c r="PKW289"/>
      <c r="PKX289"/>
      <c r="PKY289"/>
      <c r="PKZ289"/>
      <c r="PLA289"/>
      <c r="PLB289"/>
      <c r="PLC289"/>
      <c r="PLD289"/>
      <c r="PLE289"/>
      <c r="PLF289"/>
      <c r="PLG289"/>
      <c r="PLH289"/>
      <c r="PLI289"/>
      <c r="PLJ289"/>
      <c r="PLK289"/>
      <c r="PLL289"/>
      <c r="PLM289"/>
      <c r="PLN289"/>
      <c r="PLO289"/>
      <c r="PLP289"/>
      <c r="PLQ289"/>
      <c r="PLR289"/>
      <c r="PLS289"/>
      <c r="PLT289"/>
      <c r="PLU289"/>
      <c r="PLV289"/>
      <c r="PLW289"/>
      <c r="PLX289"/>
      <c r="PLY289"/>
      <c r="PLZ289"/>
      <c r="PMA289"/>
      <c r="PMB289"/>
      <c r="PMC289"/>
      <c r="PMD289"/>
      <c r="PME289"/>
      <c r="PMF289"/>
      <c r="PMG289"/>
      <c r="PMH289"/>
      <c r="PMI289"/>
      <c r="PMJ289"/>
      <c r="PMK289"/>
      <c r="PML289"/>
      <c r="PMM289"/>
      <c r="PMN289"/>
      <c r="PMO289"/>
      <c r="PMP289"/>
      <c r="PMQ289"/>
      <c r="PMR289"/>
      <c r="PMS289"/>
      <c r="PMT289"/>
      <c r="PMU289"/>
      <c r="PMV289"/>
      <c r="PMW289"/>
      <c r="PMX289"/>
      <c r="PMY289"/>
      <c r="PMZ289"/>
      <c r="PNA289"/>
      <c r="PNB289"/>
      <c r="PNC289"/>
      <c r="PND289"/>
      <c r="PNE289"/>
      <c r="PNF289"/>
      <c r="PNG289"/>
      <c r="PNH289"/>
      <c r="PNI289"/>
      <c r="PNJ289"/>
      <c r="PNK289"/>
      <c r="PNL289"/>
      <c r="PNM289"/>
      <c r="PNN289"/>
      <c r="PNO289"/>
      <c r="PNP289"/>
      <c r="PNQ289"/>
      <c r="PNR289"/>
      <c r="PNS289"/>
      <c r="PNT289"/>
      <c r="PNU289"/>
      <c r="PNV289"/>
      <c r="PNW289"/>
      <c r="PNX289"/>
      <c r="PNY289"/>
      <c r="PNZ289"/>
      <c r="POA289"/>
      <c r="POB289"/>
      <c r="POC289"/>
      <c r="POD289"/>
      <c r="POE289"/>
      <c r="POF289"/>
      <c r="POG289"/>
      <c r="POH289"/>
      <c r="POI289"/>
      <c r="POJ289"/>
      <c r="POK289"/>
      <c r="POL289"/>
      <c r="POM289"/>
      <c r="PON289"/>
      <c r="POO289"/>
      <c r="POP289"/>
      <c r="POQ289"/>
      <c r="POR289"/>
      <c r="POS289"/>
      <c r="POT289"/>
      <c r="POU289"/>
      <c r="POV289"/>
      <c r="POW289"/>
      <c r="POX289"/>
      <c r="POY289"/>
      <c r="POZ289"/>
      <c r="PPA289"/>
      <c r="PPB289"/>
      <c r="PPC289"/>
      <c r="PPD289"/>
      <c r="PPE289"/>
      <c r="PPF289"/>
      <c r="PPG289"/>
      <c r="PPH289"/>
      <c r="PPI289"/>
      <c r="PPJ289"/>
      <c r="PPK289"/>
      <c r="PPL289"/>
      <c r="PPM289"/>
      <c r="PPN289"/>
      <c r="PPO289"/>
      <c r="PPP289"/>
      <c r="PPQ289"/>
      <c r="PPR289"/>
      <c r="PPS289"/>
      <c r="PPT289"/>
      <c r="PPU289"/>
      <c r="PPV289"/>
      <c r="PPW289"/>
      <c r="PPX289"/>
      <c r="PPY289"/>
      <c r="PPZ289"/>
      <c r="PQA289"/>
      <c r="PQB289"/>
      <c r="PQC289"/>
      <c r="PQD289"/>
      <c r="PQE289"/>
      <c r="PQF289"/>
      <c r="PQG289"/>
      <c r="PQH289"/>
      <c r="PQI289"/>
      <c r="PQJ289"/>
      <c r="PQK289"/>
      <c r="PQL289"/>
      <c r="PQM289"/>
      <c r="PQN289"/>
      <c r="PQO289"/>
      <c r="PQP289"/>
      <c r="PQQ289"/>
      <c r="PQR289"/>
      <c r="PQS289"/>
      <c r="PQT289"/>
      <c r="PQU289"/>
      <c r="PQV289"/>
      <c r="PQW289"/>
      <c r="PQX289"/>
      <c r="PQY289"/>
      <c r="PQZ289"/>
      <c r="PRA289"/>
      <c r="PRB289"/>
      <c r="PRC289"/>
      <c r="PRD289"/>
      <c r="PRE289"/>
      <c r="PRF289"/>
      <c r="PRG289"/>
      <c r="PRH289"/>
      <c r="PRI289"/>
      <c r="PRJ289"/>
      <c r="PRK289"/>
      <c r="PRL289"/>
      <c r="PRM289"/>
      <c r="PRN289"/>
      <c r="PRO289"/>
      <c r="PRP289"/>
      <c r="PRQ289"/>
      <c r="PRR289"/>
      <c r="PRS289"/>
      <c r="PRT289"/>
      <c r="PRU289"/>
      <c r="PRV289"/>
      <c r="PRW289"/>
      <c r="PRX289"/>
      <c r="PRY289"/>
      <c r="PRZ289"/>
      <c r="PSA289"/>
      <c r="PSB289"/>
      <c r="PSC289"/>
      <c r="PSD289"/>
      <c r="PSE289"/>
      <c r="PSF289"/>
      <c r="PSG289"/>
      <c r="PSH289"/>
      <c r="PSI289"/>
      <c r="PSJ289"/>
      <c r="PSK289"/>
      <c r="PSL289"/>
      <c r="PSM289"/>
      <c r="PSN289"/>
      <c r="PSO289"/>
      <c r="PSP289"/>
      <c r="PSQ289"/>
      <c r="PSR289"/>
      <c r="PSS289"/>
      <c r="PST289"/>
      <c r="PSU289"/>
      <c r="PSV289"/>
      <c r="PSW289"/>
      <c r="PSX289"/>
      <c r="PSY289"/>
      <c r="PSZ289"/>
      <c r="PTA289"/>
      <c r="PTB289"/>
      <c r="PTC289"/>
      <c r="PTD289"/>
      <c r="PTE289"/>
      <c r="PTF289"/>
      <c r="PTG289"/>
      <c r="PTH289"/>
      <c r="PTI289"/>
      <c r="PTJ289"/>
      <c r="PTK289"/>
      <c r="PTL289"/>
      <c r="PTM289"/>
      <c r="PTN289"/>
      <c r="PTO289"/>
      <c r="PTP289"/>
      <c r="PTQ289"/>
      <c r="PTR289"/>
      <c r="PTS289"/>
      <c r="PTT289"/>
      <c r="PTU289"/>
      <c r="PTV289"/>
      <c r="PTW289"/>
      <c r="PTX289"/>
      <c r="PTY289"/>
      <c r="PTZ289"/>
      <c r="PUA289"/>
      <c r="PUB289"/>
      <c r="PUC289"/>
      <c r="PUD289"/>
      <c r="PUE289"/>
      <c r="PUF289"/>
      <c r="PUG289"/>
      <c r="PUH289"/>
      <c r="PUI289"/>
      <c r="PUJ289"/>
      <c r="PUK289"/>
      <c r="PUL289"/>
      <c r="PUM289"/>
      <c r="PUN289"/>
      <c r="PUO289"/>
      <c r="PUP289"/>
      <c r="PUQ289"/>
      <c r="PUR289"/>
      <c r="PUS289"/>
      <c r="PUT289"/>
      <c r="PUU289"/>
      <c r="PUV289"/>
      <c r="PUW289"/>
      <c r="PUX289"/>
      <c r="PUY289"/>
      <c r="PUZ289"/>
      <c r="PVA289"/>
      <c r="PVB289"/>
      <c r="PVC289"/>
      <c r="PVD289"/>
      <c r="PVE289"/>
      <c r="PVF289"/>
      <c r="PVG289"/>
      <c r="PVH289"/>
      <c r="PVI289"/>
      <c r="PVJ289"/>
      <c r="PVK289"/>
      <c r="PVL289"/>
      <c r="PVM289"/>
      <c r="PVN289"/>
      <c r="PVO289"/>
      <c r="PVP289"/>
      <c r="PVQ289"/>
      <c r="PVR289"/>
      <c r="PVS289"/>
      <c r="PVT289"/>
      <c r="PVU289"/>
      <c r="PVV289"/>
      <c r="PVW289"/>
      <c r="PVX289"/>
      <c r="PVY289"/>
      <c r="PVZ289"/>
      <c r="PWA289"/>
      <c r="PWB289"/>
      <c r="PWC289"/>
      <c r="PWD289"/>
      <c r="PWE289"/>
      <c r="PWF289"/>
      <c r="PWG289"/>
      <c r="PWH289"/>
      <c r="PWI289"/>
      <c r="PWJ289"/>
      <c r="PWK289"/>
      <c r="PWL289"/>
      <c r="PWM289"/>
      <c r="PWN289"/>
      <c r="PWO289"/>
      <c r="PWP289"/>
      <c r="PWQ289"/>
      <c r="PWR289"/>
      <c r="PWS289"/>
      <c r="PWT289"/>
      <c r="PWU289"/>
      <c r="PWV289"/>
      <c r="PWW289"/>
      <c r="PWX289"/>
      <c r="PWY289"/>
      <c r="PWZ289"/>
      <c r="PXA289"/>
      <c r="PXB289"/>
      <c r="PXC289"/>
      <c r="PXD289"/>
      <c r="PXE289"/>
      <c r="PXF289"/>
      <c r="PXG289"/>
      <c r="PXH289"/>
      <c r="PXI289"/>
      <c r="PXJ289"/>
      <c r="PXK289"/>
      <c r="PXL289"/>
      <c r="PXM289"/>
      <c r="PXN289"/>
      <c r="PXO289"/>
      <c r="PXP289"/>
      <c r="PXQ289"/>
      <c r="PXR289"/>
      <c r="PXS289"/>
      <c r="PXT289"/>
      <c r="PXU289"/>
      <c r="PXV289"/>
      <c r="PXW289"/>
      <c r="PXX289"/>
      <c r="PXY289"/>
      <c r="PXZ289"/>
      <c r="PYA289"/>
      <c r="PYB289"/>
      <c r="PYC289"/>
      <c r="PYD289"/>
      <c r="PYE289"/>
      <c r="PYF289"/>
      <c r="PYG289"/>
      <c r="PYH289"/>
      <c r="PYI289"/>
      <c r="PYJ289"/>
      <c r="PYK289"/>
      <c r="PYL289"/>
      <c r="PYM289"/>
      <c r="PYN289"/>
      <c r="PYO289"/>
      <c r="PYP289"/>
      <c r="PYQ289"/>
      <c r="PYR289"/>
      <c r="PYS289"/>
      <c r="PYT289"/>
      <c r="PYU289"/>
      <c r="PYV289"/>
      <c r="PYW289"/>
      <c r="PYX289"/>
      <c r="PYY289"/>
      <c r="PYZ289"/>
      <c r="PZA289"/>
      <c r="PZB289"/>
      <c r="PZC289"/>
      <c r="PZD289"/>
      <c r="PZE289"/>
      <c r="PZF289"/>
      <c r="PZG289"/>
      <c r="PZH289"/>
      <c r="PZI289"/>
      <c r="PZJ289"/>
      <c r="PZK289"/>
      <c r="PZL289"/>
      <c r="PZM289"/>
      <c r="PZN289"/>
      <c r="PZO289"/>
      <c r="PZP289"/>
      <c r="PZQ289"/>
      <c r="PZR289"/>
      <c r="PZS289"/>
      <c r="PZT289"/>
      <c r="PZU289"/>
      <c r="PZV289"/>
      <c r="PZW289"/>
      <c r="PZX289"/>
      <c r="PZY289"/>
      <c r="PZZ289"/>
      <c r="QAA289"/>
      <c r="QAB289"/>
      <c r="QAC289"/>
      <c r="QAD289"/>
      <c r="QAE289"/>
      <c r="QAF289"/>
      <c r="QAG289"/>
      <c r="QAH289"/>
      <c r="QAI289"/>
      <c r="QAJ289"/>
      <c r="QAK289"/>
      <c r="QAL289"/>
      <c r="QAM289"/>
      <c r="QAN289"/>
      <c r="QAO289"/>
      <c r="QAP289"/>
      <c r="QAQ289"/>
      <c r="QAR289"/>
      <c r="QAS289"/>
      <c r="QAT289"/>
      <c r="QAU289"/>
      <c r="QAV289"/>
      <c r="QAW289"/>
      <c r="QAX289"/>
      <c r="QAY289"/>
      <c r="QAZ289"/>
      <c r="QBA289"/>
      <c r="QBB289"/>
      <c r="QBC289"/>
      <c r="QBD289"/>
      <c r="QBE289"/>
      <c r="QBF289"/>
      <c r="QBG289"/>
      <c r="QBH289"/>
      <c r="QBI289"/>
      <c r="QBJ289"/>
      <c r="QBK289"/>
      <c r="QBL289"/>
      <c r="QBM289"/>
      <c r="QBN289"/>
      <c r="QBO289"/>
      <c r="QBP289"/>
      <c r="QBQ289"/>
      <c r="QBR289"/>
      <c r="QBS289"/>
      <c r="QBT289"/>
      <c r="QBU289"/>
      <c r="QBV289"/>
      <c r="QBW289"/>
      <c r="QBX289"/>
      <c r="QBY289"/>
      <c r="QBZ289"/>
      <c r="QCA289"/>
      <c r="QCB289"/>
      <c r="QCC289"/>
      <c r="QCD289"/>
      <c r="QCE289"/>
      <c r="QCF289"/>
      <c r="QCG289"/>
      <c r="QCH289"/>
      <c r="QCI289"/>
      <c r="QCJ289"/>
      <c r="QCK289"/>
      <c r="QCL289"/>
      <c r="QCM289"/>
      <c r="QCN289"/>
      <c r="QCO289"/>
      <c r="QCP289"/>
      <c r="QCQ289"/>
      <c r="QCR289"/>
      <c r="QCS289"/>
      <c r="QCT289"/>
      <c r="QCU289"/>
      <c r="QCV289"/>
      <c r="QCW289"/>
      <c r="QCX289"/>
      <c r="QCY289"/>
      <c r="QCZ289"/>
      <c r="QDA289"/>
      <c r="QDB289"/>
      <c r="QDC289"/>
      <c r="QDD289"/>
      <c r="QDE289"/>
      <c r="QDF289"/>
      <c r="QDG289"/>
      <c r="QDH289"/>
      <c r="QDI289"/>
      <c r="QDJ289"/>
      <c r="QDK289"/>
      <c r="QDL289"/>
      <c r="QDM289"/>
      <c r="QDN289"/>
      <c r="QDO289"/>
      <c r="QDP289"/>
      <c r="QDQ289"/>
      <c r="QDR289"/>
      <c r="QDS289"/>
      <c r="QDT289"/>
      <c r="QDU289"/>
      <c r="QDV289"/>
      <c r="QDW289"/>
      <c r="QDX289"/>
      <c r="QDY289"/>
      <c r="QDZ289"/>
      <c r="QEA289"/>
      <c r="QEB289"/>
      <c r="QEC289"/>
      <c r="QED289"/>
      <c r="QEE289"/>
      <c r="QEF289"/>
      <c r="QEG289"/>
      <c r="QEH289"/>
      <c r="QEI289"/>
      <c r="QEJ289"/>
      <c r="QEK289"/>
      <c r="QEL289"/>
      <c r="QEM289"/>
      <c r="QEN289"/>
      <c r="QEO289"/>
      <c r="QEP289"/>
      <c r="QEQ289"/>
      <c r="QER289"/>
      <c r="QES289"/>
      <c r="QET289"/>
      <c r="QEU289"/>
      <c r="QEV289"/>
      <c r="QEW289"/>
      <c r="QEX289"/>
      <c r="QEY289"/>
      <c r="QEZ289"/>
      <c r="QFA289"/>
      <c r="QFB289"/>
      <c r="QFC289"/>
      <c r="QFD289"/>
      <c r="QFE289"/>
      <c r="QFF289"/>
      <c r="QFG289"/>
      <c r="QFH289"/>
      <c r="QFI289"/>
      <c r="QFJ289"/>
      <c r="QFK289"/>
      <c r="QFL289"/>
      <c r="QFM289"/>
      <c r="QFN289"/>
      <c r="QFO289"/>
      <c r="QFP289"/>
      <c r="QFQ289"/>
      <c r="QFR289"/>
      <c r="QFS289"/>
      <c r="QFT289"/>
      <c r="QFU289"/>
      <c r="QFV289"/>
      <c r="QFW289"/>
      <c r="QFX289"/>
      <c r="QFY289"/>
      <c r="QFZ289"/>
      <c r="QGA289"/>
      <c r="QGB289"/>
      <c r="QGC289"/>
      <c r="QGD289"/>
      <c r="QGE289"/>
      <c r="QGF289"/>
      <c r="QGG289"/>
      <c r="QGH289"/>
      <c r="QGI289"/>
      <c r="QGJ289"/>
      <c r="QGK289"/>
      <c r="QGL289"/>
      <c r="QGM289"/>
      <c r="QGN289"/>
      <c r="QGO289"/>
      <c r="QGP289"/>
      <c r="QGQ289"/>
      <c r="QGR289"/>
      <c r="QGS289"/>
      <c r="QGT289"/>
      <c r="QGU289"/>
      <c r="QGV289"/>
      <c r="QGW289"/>
      <c r="QGX289"/>
      <c r="QGY289"/>
      <c r="QGZ289"/>
      <c r="QHA289"/>
      <c r="QHB289"/>
      <c r="QHC289"/>
      <c r="QHD289"/>
      <c r="QHE289"/>
      <c r="QHF289"/>
      <c r="QHG289"/>
      <c r="QHH289"/>
      <c r="QHI289"/>
      <c r="QHJ289"/>
      <c r="QHK289"/>
      <c r="QHL289"/>
      <c r="QHM289"/>
      <c r="QHN289"/>
      <c r="QHO289"/>
      <c r="QHP289"/>
      <c r="QHQ289"/>
      <c r="QHR289"/>
      <c r="QHS289"/>
      <c r="QHT289"/>
      <c r="QHU289"/>
      <c r="QHV289"/>
      <c r="QHW289"/>
      <c r="QHX289"/>
      <c r="QHY289"/>
      <c r="QHZ289"/>
      <c r="QIA289"/>
      <c r="QIB289"/>
      <c r="QIC289"/>
      <c r="QID289"/>
      <c r="QIE289"/>
      <c r="QIF289"/>
      <c r="QIG289"/>
      <c r="QIH289"/>
      <c r="QII289"/>
      <c r="QIJ289"/>
      <c r="QIK289"/>
      <c r="QIL289"/>
      <c r="QIM289"/>
      <c r="QIN289"/>
      <c r="QIO289"/>
      <c r="QIP289"/>
      <c r="QIQ289"/>
      <c r="QIR289"/>
      <c r="QIS289"/>
      <c r="QIT289"/>
      <c r="QIU289"/>
      <c r="QIV289"/>
      <c r="QIW289"/>
      <c r="QIX289"/>
      <c r="QIY289"/>
      <c r="QIZ289"/>
      <c r="QJA289"/>
      <c r="QJB289"/>
      <c r="QJC289"/>
      <c r="QJD289"/>
      <c r="QJE289"/>
      <c r="QJF289"/>
      <c r="QJG289"/>
      <c r="QJH289"/>
      <c r="QJI289"/>
      <c r="QJJ289"/>
      <c r="QJK289"/>
      <c r="QJL289"/>
      <c r="QJM289"/>
      <c r="QJN289"/>
      <c r="QJO289"/>
      <c r="QJP289"/>
      <c r="QJQ289"/>
      <c r="QJR289"/>
      <c r="QJS289"/>
      <c r="QJT289"/>
      <c r="QJU289"/>
      <c r="QJV289"/>
      <c r="QJW289"/>
      <c r="QJX289"/>
      <c r="QJY289"/>
      <c r="QJZ289"/>
      <c r="QKA289"/>
      <c r="QKB289"/>
      <c r="QKC289"/>
      <c r="QKD289"/>
      <c r="QKE289"/>
      <c r="QKF289"/>
      <c r="QKG289"/>
      <c r="QKH289"/>
      <c r="QKI289"/>
      <c r="QKJ289"/>
      <c r="QKK289"/>
      <c r="QKL289"/>
      <c r="QKM289"/>
      <c r="QKN289"/>
      <c r="QKO289"/>
      <c r="QKP289"/>
      <c r="QKQ289"/>
      <c r="QKR289"/>
      <c r="QKS289"/>
      <c r="QKT289"/>
      <c r="QKU289"/>
      <c r="QKV289"/>
      <c r="QKW289"/>
      <c r="QKX289"/>
      <c r="QKY289"/>
      <c r="QKZ289"/>
      <c r="QLA289"/>
      <c r="QLB289"/>
      <c r="QLC289"/>
      <c r="QLD289"/>
      <c r="QLE289"/>
      <c r="QLF289"/>
      <c r="QLG289"/>
      <c r="QLH289"/>
      <c r="QLI289"/>
      <c r="QLJ289"/>
      <c r="QLK289"/>
      <c r="QLL289"/>
      <c r="QLM289"/>
      <c r="QLN289"/>
      <c r="QLO289"/>
      <c r="QLP289"/>
      <c r="QLQ289"/>
      <c r="QLR289"/>
      <c r="QLS289"/>
      <c r="QLT289"/>
      <c r="QLU289"/>
      <c r="QLV289"/>
      <c r="QLW289"/>
      <c r="QLX289"/>
      <c r="QLY289"/>
      <c r="QLZ289"/>
      <c r="QMA289"/>
      <c r="QMB289"/>
      <c r="QMC289"/>
      <c r="QMD289"/>
      <c r="QME289"/>
      <c r="QMF289"/>
      <c r="QMG289"/>
      <c r="QMH289"/>
      <c r="QMI289"/>
      <c r="QMJ289"/>
      <c r="QMK289"/>
      <c r="QML289"/>
      <c r="QMM289"/>
      <c r="QMN289"/>
      <c r="QMO289"/>
      <c r="QMP289"/>
      <c r="QMQ289"/>
      <c r="QMR289"/>
      <c r="QMS289"/>
      <c r="QMT289"/>
      <c r="QMU289"/>
      <c r="QMV289"/>
      <c r="QMW289"/>
      <c r="QMX289"/>
      <c r="QMY289"/>
      <c r="QMZ289"/>
      <c r="QNA289"/>
      <c r="QNB289"/>
      <c r="QNC289"/>
      <c r="QND289"/>
      <c r="QNE289"/>
      <c r="QNF289"/>
      <c r="QNG289"/>
      <c r="QNH289"/>
      <c r="QNI289"/>
      <c r="QNJ289"/>
      <c r="QNK289"/>
      <c r="QNL289"/>
      <c r="QNM289"/>
      <c r="QNN289"/>
      <c r="QNO289"/>
      <c r="QNP289"/>
      <c r="QNQ289"/>
      <c r="QNR289"/>
      <c r="QNS289"/>
      <c r="QNT289"/>
      <c r="QNU289"/>
      <c r="QNV289"/>
      <c r="QNW289"/>
      <c r="QNX289"/>
      <c r="QNY289"/>
      <c r="QNZ289"/>
      <c r="QOA289"/>
      <c r="QOB289"/>
      <c r="QOC289"/>
      <c r="QOD289"/>
      <c r="QOE289"/>
      <c r="QOF289"/>
      <c r="QOG289"/>
      <c r="QOH289"/>
      <c r="QOI289"/>
      <c r="QOJ289"/>
      <c r="QOK289"/>
      <c r="QOL289"/>
      <c r="QOM289"/>
      <c r="QON289"/>
      <c r="QOO289"/>
      <c r="QOP289"/>
      <c r="QOQ289"/>
      <c r="QOR289"/>
      <c r="QOS289"/>
      <c r="QOT289"/>
      <c r="QOU289"/>
      <c r="QOV289"/>
      <c r="QOW289"/>
      <c r="QOX289"/>
      <c r="QOY289"/>
      <c r="QOZ289"/>
      <c r="QPA289"/>
      <c r="QPB289"/>
      <c r="QPC289"/>
      <c r="QPD289"/>
      <c r="QPE289"/>
      <c r="QPF289"/>
      <c r="QPG289"/>
      <c r="QPH289"/>
      <c r="QPI289"/>
      <c r="QPJ289"/>
      <c r="QPK289"/>
      <c r="QPL289"/>
      <c r="QPM289"/>
      <c r="QPN289"/>
      <c r="QPO289"/>
      <c r="QPP289"/>
      <c r="QPQ289"/>
      <c r="QPR289"/>
      <c r="QPS289"/>
      <c r="QPT289"/>
      <c r="QPU289"/>
      <c r="QPV289"/>
      <c r="QPW289"/>
      <c r="QPX289"/>
      <c r="QPY289"/>
      <c r="QPZ289"/>
      <c r="QQA289"/>
      <c r="QQB289"/>
      <c r="QQC289"/>
      <c r="QQD289"/>
      <c r="QQE289"/>
      <c r="QQF289"/>
      <c r="QQG289"/>
      <c r="QQH289"/>
      <c r="QQI289"/>
      <c r="QQJ289"/>
      <c r="QQK289"/>
      <c r="QQL289"/>
      <c r="QQM289"/>
      <c r="QQN289"/>
      <c r="QQO289"/>
      <c r="QQP289"/>
      <c r="QQQ289"/>
      <c r="QQR289"/>
      <c r="QQS289"/>
      <c r="QQT289"/>
      <c r="QQU289"/>
      <c r="QQV289"/>
      <c r="QQW289"/>
      <c r="QQX289"/>
      <c r="QQY289"/>
      <c r="QQZ289"/>
      <c r="QRA289"/>
      <c r="QRB289"/>
      <c r="QRC289"/>
      <c r="QRD289"/>
      <c r="QRE289"/>
      <c r="QRF289"/>
      <c r="QRG289"/>
      <c r="QRH289"/>
      <c r="QRI289"/>
      <c r="QRJ289"/>
      <c r="QRK289"/>
      <c r="QRL289"/>
      <c r="QRM289"/>
      <c r="QRN289"/>
      <c r="QRO289"/>
      <c r="QRP289"/>
      <c r="QRQ289"/>
      <c r="QRR289"/>
      <c r="QRS289"/>
      <c r="QRT289"/>
      <c r="QRU289"/>
      <c r="QRV289"/>
      <c r="QRW289"/>
      <c r="QRX289"/>
      <c r="QRY289"/>
      <c r="QRZ289"/>
      <c r="QSA289"/>
      <c r="QSB289"/>
      <c r="QSC289"/>
      <c r="QSD289"/>
      <c r="QSE289"/>
      <c r="QSF289"/>
      <c r="QSG289"/>
      <c r="QSH289"/>
      <c r="QSI289"/>
      <c r="QSJ289"/>
      <c r="QSK289"/>
      <c r="QSL289"/>
      <c r="QSM289"/>
      <c r="QSN289"/>
      <c r="QSO289"/>
      <c r="QSP289"/>
      <c r="QSQ289"/>
      <c r="QSR289"/>
      <c r="QSS289"/>
      <c r="QST289"/>
      <c r="QSU289"/>
      <c r="QSV289"/>
      <c r="QSW289"/>
      <c r="QSX289"/>
      <c r="QSY289"/>
      <c r="QSZ289"/>
      <c r="QTA289"/>
      <c r="QTB289"/>
      <c r="QTC289"/>
      <c r="QTD289"/>
      <c r="QTE289"/>
      <c r="QTF289"/>
      <c r="QTG289"/>
      <c r="QTH289"/>
      <c r="QTI289"/>
      <c r="QTJ289"/>
      <c r="QTK289"/>
      <c r="QTL289"/>
      <c r="QTM289"/>
      <c r="QTN289"/>
      <c r="QTO289"/>
      <c r="QTP289"/>
      <c r="QTQ289"/>
      <c r="QTR289"/>
      <c r="QTS289"/>
      <c r="QTT289"/>
      <c r="QTU289"/>
      <c r="QTV289"/>
      <c r="QTW289"/>
      <c r="QTX289"/>
      <c r="QTY289"/>
      <c r="QTZ289"/>
      <c r="QUA289"/>
      <c r="QUB289"/>
      <c r="QUC289"/>
      <c r="QUD289"/>
      <c r="QUE289"/>
      <c r="QUF289"/>
      <c r="QUG289"/>
      <c r="QUH289"/>
      <c r="QUI289"/>
      <c r="QUJ289"/>
      <c r="QUK289"/>
      <c r="QUL289"/>
      <c r="QUM289"/>
      <c r="QUN289"/>
      <c r="QUO289"/>
      <c r="QUP289"/>
      <c r="QUQ289"/>
      <c r="QUR289"/>
      <c r="QUS289"/>
      <c r="QUT289"/>
      <c r="QUU289"/>
      <c r="QUV289"/>
      <c r="QUW289"/>
      <c r="QUX289"/>
      <c r="QUY289"/>
      <c r="QUZ289"/>
      <c r="QVA289"/>
      <c r="QVB289"/>
      <c r="QVC289"/>
      <c r="QVD289"/>
      <c r="QVE289"/>
      <c r="QVF289"/>
      <c r="QVG289"/>
      <c r="QVH289"/>
      <c r="QVI289"/>
      <c r="QVJ289"/>
      <c r="QVK289"/>
      <c r="QVL289"/>
      <c r="QVM289"/>
      <c r="QVN289"/>
      <c r="QVO289"/>
      <c r="QVP289"/>
      <c r="QVQ289"/>
      <c r="QVR289"/>
      <c r="QVS289"/>
      <c r="QVT289"/>
      <c r="QVU289"/>
      <c r="QVV289"/>
      <c r="QVW289"/>
      <c r="QVX289"/>
      <c r="QVY289"/>
      <c r="QVZ289"/>
      <c r="QWA289"/>
      <c r="QWB289"/>
      <c r="QWC289"/>
      <c r="QWD289"/>
      <c r="QWE289"/>
      <c r="QWF289"/>
      <c r="QWG289"/>
      <c r="QWH289"/>
      <c r="QWI289"/>
      <c r="QWJ289"/>
      <c r="QWK289"/>
      <c r="QWL289"/>
      <c r="QWM289"/>
      <c r="QWN289"/>
      <c r="QWO289"/>
      <c r="QWP289"/>
      <c r="QWQ289"/>
      <c r="QWR289"/>
      <c r="QWS289"/>
      <c r="QWT289"/>
      <c r="QWU289"/>
      <c r="QWV289"/>
      <c r="QWW289"/>
      <c r="QWX289"/>
      <c r="QWY289"/>
      <c r="QWZ289"/>
      <c r="QXA289"/>
      <c r="QXB289"/>
      <c r="QXC289"/>
      <c r="QXD289"/>
      <c r="QXE289"/>
      <c r="QXF289"/>
      <c r="QXG289"/>
      <c r="QXH289"/>
      <c r="QXI289"/>
      <c r="QXJ289"/>
      <c r="QXK289"/>
      <c r="QXL289"/>
      <c r="QXM289"/>
      <c r="QXN289"/>
      <c r="QXO289"/>
      <c r="QXP289"/>
      <c r="QXQ289"/>
      <c r="QXR289"/>
      <c r="QXS289"/>
      <c r="QXT289"/>
      <c r="QXU289"/>
      <c r="QXV289"/>
      <c r="QXW289"/>
      <c r="QXX289"/>
      <c r="QXY289"/>
      <c r="QXZ289"/>
      <c r="QYA289"/>
      <c r="QYB289"/>
      <c r="QYC289"/>
      <c r="QYD289"/>
      <c r="QYE289"/>
      <c r="QYF289"/>
      <c r="QYG289"/>
      <c r="QYH289"/>
      <c r="QYI289"/>
      <c r="QYJ289"/>
      <c r="QYK289"/>
      <c r="QYL289"/>
      <c r="QYM289"/>
      <c r="QYN289"/>
      <c r="QYO289"/>
      <c r="QYP289"/>
      <c r="QYQ289"/>
      <c r="QYR289"/>
      <c r="QYS289"/>
      <c r="QYT289"/>
      <c r="QYU289"/>
      <c r="QYV289"/>
      <c r="QYW289"/>
      <c r="QYX289"/>
      <c r="QYY289"/>
      <c r="QYZ289"/>
      <c r="QZA289"/>
      <c r="QZB289"/>
      <c r="QZC289"/>
      <c r="QZD289"/>
      <c r="QZE289"/>
      <c r="QZF289"/>
      <c r="QZG289"/>
      <c r="QZH289"/>
      <c r="QZI289"/>
      <c r="QZJ289"/>
      <c r="QZK289"/>
      <c r="QZL289"/>
      <c r="QZM289"/>
      <c r="QZN289"/>
      <c r="QZO289"/>
      <c r="QZP289"/>
      <c r="QZQ289"/>
      <c r="QZR289"/>
      <c r="QZS289"/>
      <c r="QZT289"/>
      <c r="QZU289"/>
      <c r="QZV289"/>
      <c r="QZW289"/>
      <c r="QZX289"/>
      <c r="QZY289"/>
      <c r="QZZ289"/>
      <c r="RAA289"/>
      <c r="RAB289"/>
      <c r="RAC289"/>
      <c r="RAD289"/>
      <c r="RAE289"/>
      <c r="RAF289"/>
      <c r="RAG289"/>
      <c r="RAH289"/>
      <c r="RAI289"/>
      <c r="RAJ289"/>
      <c r="RAK289"/>
      <c r="RAL289"/>
      <c r="RAM289"/>
      <c r="RAN289"/>
      <c r="RAO289"/>
      <c r="RAP289"/>
      <c r="RAQ289"/>
      <c r="RAR289"/>
      <c r="RAS289"/>
      <c r="RAT289"/>
      <c r="RAU289"/>
      <c r="RAV289"/>
      <c r="RAW289"/>
      <c r="RAX289"/>
      <c r="RAY289"/>
      <c r="RAZ289"/>
      <c r="RBA289"/>
      <c r="RBB289"/>
      <c r="RBC289"/>
      <c r="RBD289"/>
      <c r="RBE289"/>
      <c r="RBF289"/>
      <c r="RBG289"/>
      <c r="RBH289"/>
      <c r="RBI289"/>
      <c r="RBJ289"/>
      <c r="RBK289"/>
      <c r="RBL289"/>
      <c r="RBM289"/>
      <c r="RBN289"/>
      <c r="RBO289"/>
      <c r="RBP289"/>
      <c r="RBQ289"/>
      <c r="RBR289"/>
      <c r="RBS289"/>
      <c r="RBT289"/>
      <c r="RBU289"/>
      <c r="RBV289"/>
      <c r="RBW289"/>
      <c r="RBX289"/>
      <c r="RBY289"/>
      <c r="RBZ289"/>
      <c r="RCA289"/>
      <c r="RCB289"/>
      <c r="RCC289"/>
      <c r="RCD289"/>
      <c r="RCE289"/>
      <c r="RCF289"/>
      <c r="RCG289"/>
      <c r="RCH289"/>
      <c r="RCI289"/>
      <c r="RCJ289"/>
      <c r="RCK289"/>
      <c r="RCL289"/>
      <c r="RCM289"/>
      <c r="RCN289"/>
      <c r="RCO289"/>
      <c r="RCP289"/>
      <c r="RCQ289"/>
      <c r="RCR289"/>
      <c r="RCS289"/>
      <c r="RCT289"/>
      <c r="RCU289"/>
      <c r="RCV289"/>
      <c r="RCW289"/>
      <c r="RCX289"/>
      <c r="RCY289"/>
      <c r="RCZ289"/>
      <c r="RDA289"/>
      <c r="RDB289"/>
      <c r="RDC289"/>
      <c r="RDD289"/>
      <c r="RDE289"/>
      <c r="RDF289"/>
      <c r="RDG289"/>
      <c r="RDH289"/>
      <c r="RDI289"/>
      <c r="RDJ289"/>
      <c r="RDK289"/>
      <c r="RDL289"/>
      <c r="RDM289"/>
      <c r="RDN289"/>
      <c r="RDO289"/>
      <c r="RDP289"/>
      <c r="RDQ289"/>
      <c r="RDR289"/>
      <c r="RDS289"/>
      <c r="RDT289"/>
      <c r="RDU289"/>
      <c r="RDV289"/>
      <c r="RDW289"/>
      <c r="RDX289"/>
      <c r="RDY289"/>
      <c r="RDZ289"/>
      <c r="REA289"/>
      <c r="REB289"/>
      <c r="REC289"/>
      <c r="RED289"/>
      <c r="REE289"/>
      <c r="REF289"/>
      <c r="REG289"/>
      <c r="REH289"/>
      <c r="REI289"/>
      <c r="REJ289"/>
      <c r="REK289"/>
      <c r="REL289"/>
      <c r="REM289"/>
      <c r="REN289"/>
      <c r="REO289"/>
      <c r="REP289"/>
      <c r="REQ289"/>
      <c r="RER289"/>
      <c r="RES289"/>
      <c r="RET289"/>
      <c r="REU289"/>
      <c r="REV289"/>
      <c r="REW289"/>
      <c r="REX289"/>
      <c r="REY289"/>
      <c r="REZ289"/>
      <c r="RFA289"/>
      <c r="RFB289"/>
      <c r="RFC289"/>
      <c r="RFD289"/>
      <c r="RFE289"/>
      <c r="RFF289"/>
      <c r="RFG289"/>
      <c r="RFH289"/>
      <c r="RFI289"/>
      <c r="RFJ289"/>
      <c r="RFK289"/>
      <c r="RFL289"/>
      <c r="RFM289"/>
      <c r="RFN289"/>
      <c r="RFO289"/>
      <c r="RFP289"/>
      <c r="RFQ289"/>
      <c r="RFR289"/>
      <c r="RFS289"/>
      <c r="RFT289"/>
      <c r="RFU289"/>
      <c r="RFV289"/>
      <c r="RFW289"/>
      <c r="RFX289"/>
      <c r="RFY289"/>
      <c r="RFZ289"/>
      <c r="RGA289"/>
      <c r="RGB289"/>
      <c r="RGC289"/>
      <c r="RGD289"/>
      <c r="RGE289"/>
      <c r="RGF289"/>
      <c r="RGG289"/>
      <c r="RGH289"/>
      <c r="RGI289"/>
      <c r="RGJ289"/>
      <c r="RGK289"/>
      <c r="RGL289"/>
      <c r="RGM289"/>
      <c r="RGN289"/>
      <c r="RGO289"/>
      <c r="RGP289"/>
      <c r="RGQ289"/>
      <c r="RGR289"/>
      <c r="RGS289"/>
      <c r="RGT289"/>
      <c r="RGU289"/>
      <c r="RGV289"/>
      <c r="RGW289"/>
      <c r="RGX289"/>
      <c r="RGY289"/>
      <c r="RGZ289"/>
      <c r="RHA289"/>
      <c r="RHB289"/>
      <c r="RHC289"/>
      <c r="RHD289"/>
      <c r="RHE289"/>
      <c r="RHF289"/>
      <c r="RHG289"/>
      <c r="RHH289"/>
      <c r="RHI289"/>
      <c r="RHJ289"/>
      <c r="RHK289"/>
      <c r="RHL289"/>
      <c r="RHM289"/>
      <c r="RHN289"/>
      <c r="RHO289"/>
      <c r="RHP289"/>
      <c r="RHQ289"/>
      <c r="RHR289"/>
      <c r="RHS289"/>
      <c r="RHT289"/>
      <c r="RHU289"/>
      <c r="RHV289"/>
      <c r="RHW289"/>
      <c r="RHX289"/>
      <c r="RHY289"/>
      <c r="RHZ289"/>
      <c r="RIA289"/>
      <c r="RIB289"/>
      <c r="RIC289"/>
      <c r="RID289"/>
      <c r="RIE289"/>
      <c r="RIF289"/>
      <c r="RIG289"/>
      <c r="RIH289"/>
      <c r="RII289"/>
      <c r="RIJ289"/>
      <c r="RIK289"/>
      <c r="RIL289"/>
      <c r="RIM289"/>
      <c r="RIN289"/>
      <c r="RIO289"/>
      <c r="RIP289"/>
      <c r="RIQ289"/>
      <c r="RIR289"/>
      <c r="RIS289"/>
      <c r="RIT289"/>
      <c r="RIU289"/>
      <c r="RIV289"/>
      <c r="RIW289"/>
      <c r="RIX289"/>
      <c r="RIY289"/>
      <c r="RIZ289"/>
      <c r="RJA289"/>
      <c r="RJB289"/>
      <c r="RJC289"/>
      <c r="RJD289"/>
      <c r="RJE289"/>
      <c r="RJF289"/>
      <c r="RJG289"/>
      <c r="RJH289"/>
      <c r="RJI289"/>
      <c r="RJJ289"/>
      <c r="RJK289"/>
      <c r="RJL289"/>
      <c r="RJM289"/>
      <c r="RJN289"/>
      <c r="RJO289"/>
      <c r="RJP289"/>
      <c r="RJQ289"/>
      <c r="RJR289"/>
      <c r="RJS289"/>
      <c r="RJT289"/>
      <c r="RJU289"/>
      <c r="RJV289"/>
      <c r="RJW289"/>
      <c r="RJX289"/>
      <c r="RJY289"/>
      <c r="RJZ289"/>
      <c r="RKA289"/>
      <c r="RKB289"/>
      <c r="RKC289"/>
      <c r="RKD289"/>
      <c r="RKE289"/>
      <c r="RKF289"/>
      <c r="RKG289"/>
      <c r="RKH289"/>
      <c r="RKI289"/>
      <c r="RKJ289"/>
      <c r="RKK289"/>
      <c r="RKL289"/>
      <c r="RKM289"/>
      <c r="RKN289"/>
      <c r="RKO289"/>
      <c r="RKP289"/>
      <c r="RKQ289"/>
      <c r="RKR289"/>
      <c r="RKS289"/>
      <c r="RKT289"/>
      <c r="RKU289"/>
      <c r="RKV289"/>
      <c r="RKW289"/>
      <c r="RKX289"/>
      <c r="RKY289"/>
      <c r="RKZ289"/>
      <c r="RLA289"/>
      <c r="RLB289"/>
      <c r="RLC289"/>
      <c r="RLD289"/>
      <c r="RLE289"/>
      <c r="RLF289"/>
      <c r="RLG289"/>
      <c r="RLH289"/>
      <c r="RLI289"/>
      <c r="RLJ289"/>
      <c r="RLK289"/>
      <c r="RLL289"/>
      <c r="RLM289"/>
      <c r="RLN289"/>
      <c r="RLO289"/>
      <c r="RLP289"/>
      <c r="RLQ289"/>
      <c r="RLR289"/>
      <c r="RLS289"/>
      <c r="RLT289"/>
      <c r="RLU289"/>
      <c r="RLV289"/>
      <c r="RLW289"/>
      <c r="RLX289"/>
      <c r="RLY289"/>
      <c r="RLZ289"/>
      <c r="RMA289"/>
      <c r="RMB289"/>
      <c r="RMC289"/>
      <c r="RMD289"/>
      <c r="RME289"/>
      <c r="RMF289"/>
      <c r="RMG289"/>
      <c r="RMH289"/>
      <c r="RMI289"/>
      <c r="RMJ289"/>
      <c r="RMK289"/>
      <c r="RML289"/>
      <c r="RMM289"/>
      <c r="RMN289"/>
      <c r="RMO289"/>
      <c r="RMP289"/>
      <c r="RMQ289"/>
      <c r="RMR289"/>
      <c r="RMS289"/>
      <c r="RMT289"/>
      <c r="RMU289"/>
      <c r="RMV289"/>
      <c r="RMW289"/>
      <c r="RMX289"/>
      <c r="RMY289"/>
      <c r="RMZ289"/>
      <c r="RNA289"/>
      <c r="RNB289"/>
      <c r="RNC289"/>
      <c r="RND289"/>
      <c r="RNE289"/>
      <c r="RNF289"/>
      <c r="RNG289"/>
      <c r="RNH289"/>
      <c r="RNI289"/>
      <c r="RNJ289"/>
      <c r="RNK289"/>
      <c r="RNL289"/>
      <c r="RNM289"/>
      <c r="RNN289"/>
      <c r="RNO289"/>
      <c r="RNP289"/>
      <c r="RNQ289"/>
      <c r="RNR289"/>
      <c r="RNS289"/>
      <c r="RNT289"/>
      <c r="RNU289"/>
      <c r="RNV289"/>
      <c r="RNW289"/>
      <c r="RNX289"/>
      <c r="RNY289"/>
      <c r="RNZ289"/>
      <c r="ROA289"/>
      <c r="ROB289"/>
      <c r="ROC289"/>
      <c r="ROD289"/>
      <c r="ROE289"/>
      <c r="ROF289"/>
      <c r="ROG289"/>
      <c r="ROH289"/>
      <c r="ROI289"/>
      <c r="ROJ289"/>
      <c r="ROK289"/>
      <c r="ROL289"/>
      <c r="ROM289"/>
      <c r="RON289"/>
      <c r="ROO289"/>
      <c r="ROP289"/>
      <c r="ROQ289"/>
      <c r="ROR289"/>
      <c r="ROS289"/>
      <c r="ROT289"/>
      <c r="ROU289"/>
      <c r="ROV289"/>
      <c r="ROW289"/>
      <c r="ROX289"/>
      <c r="ROY289"/>
      <c r="ROZ289"/>
      <c r="RPA289"/>
      <c r="RPB289"/>
      <c r="RPC289"/>
      <c r="RPD289"/>
      <c r="RPE289"/>
      <c r="RPF289"/>
      <c r="RPG289"/>
      <c r="RPH289"/>
      <c r="RPI289"/>
      <c r="RPJ289"/>
      <c r="RPK289"/>
      <c r="RPL289"/>
      <c r="RPM289"/>
      <c r="RPN289"/>
      <c r="RPO289"/>
      <c r="RPP289"/>
      <c r="RPQ289"/>
      <c r="RPR289"/>
      <c r="RPS289"/>
      <c r="RPT289"/>
      <c r="RPU289"/>
      <c r="RPV289"/>
      <c r="RPW289"/>
      <c r="RPX289"/>
      <c r="RPY289"/>
      <c r="RPZ289"/>
      <c r="RQA289"/>
      <c r="RQB289"/>
      <c r="RQC289"/>
      <c r="RQD289"/>
      <c r="RQE289"/>
      <c r="RQF289"/>
      <c r="RQG289"/>
      <c r="RQH289"/>
      <c r="RQI289"/>
      <c r="RQJ289"/>
      <c r="RQK289"/>
      <c r="RQL289"/>
      <c r="RQM289"/>
      <c r="RQN289"/>
      <c r="RQO289"/>
      <c r="RQP289"/>
      <c r="RQQ289"/>
      <c r="RQR289"/>
      <c r="RQS289"/>
      <c r="RQT289"/>
      <c r="RQU289"/>
      <c r="RQV289"/>
      <c r="RQW289"/>
      <c r="RQX289"/>
      <c r="RQY289"/>
      <c r="RQZ289"/>
      <c r="RRA289"/>
      <c r="RRB289"/>
      <c r="RRC289"/>
      <c r="RRD289"/>
      <c r="RRE289"/>
      <c r="RRF289"/>
      <c r="RRG289"/>
      <c r="RRH289"/>
      <c r="RRI289"/>
      <c r="RRJ289"/>
      <c r="RRK289"/>
      <c r="RRL289"/>
      <c r="RRM289"/>
      <c r="RRN289"/>
      <c r="RRO289"/>
      <c r="RRP289"/>
      <c r="RRQ289"/>
      <c r="RRR289"/>
      <c r="RRS289"/>
      <c r="RRT289"/>
      <c r="RRU289"/>
      <c r="RRV289"/>
      <c r="RRW289"/>
      <c r="RRX289"/>
      <c r="RRY289"/>
      <c r="RRZ289"/>
      <c r="RSA289"/>
      <c r="RSB289"/>
      <c r="RSC289"/>
      <c r="RSD289"/>
      <c r="RSE289"/>
      <c r="RSF289"/>
      <c r="RSG289"/>
      <c r="RSH289"/>
      <c r="RSI289"/>
      <c r="RSJ289"/>
      <c r="RSK289"/>
      <c r="RSL289"/>
      <c r="RSM289"/>
      <c r="RSN289"/>
      <c r="RSO289"/>
      <c r="RSP289"/>
      <c r="RSQ289"/>
      <c r="RSR289"/>
      <c r="RSS289"/>
      <c r="RST289"/>
      <c r="RSU289"/>
      <c r="RSV289"/>
      <c r="RSW289"/>
      <c r="RSX289"/>
      <c r="RSY289"/>
      <c r="RSZ289"/>
      <c r="RTA289"/>
      <c r="RTB289"/>
      <c r="RTC289"/>
      <c r="RTD289"/>
      <c r="RTE289"/>
      <c r="RTF289"/>
      <c r="RTG289"/>
      <c r="RTH289"/>
      <c r="RTI289"/>
      <c r="RTJ289"/>
      <c r="RTK289"/>
      <c r="RTL289"/>
      <c r="RTM289"/>
      <c r="RTN289"/>
      <c r="RTO289"/>
      <c r="RTP289"/>
      <c r="RTQ289"/>
      <c r="RTR289"/>
      <c r="RTS289"/>
      <c r="RTT289"/>
      <c r="RTU289"/>
      <c r="RTV289"/>
      <c r="RTW289"/>
      <c r="RTX289"/>
      <c r="RTY289"/>
      <c r="RTZ289"/>
      <c r="RUA289"/>
      <c r="RUB289"/>
      <c r="RUC289"/>
      <c r="RUD289"/>
      <c r="RUE289"/>
      <c r="RUF289"/>
      <c r="RUG289"/>
      <c r="RUH289"/>
      <c r="RUI289"/>
      <c r="RUJ289"/>
      <c r="RUK289"/>
      <c r="RUL289"/>
      <c r="RUM289"/>
      <c r="RUN289"/>
      <c r="RUO289"/>
      <c r="RUP289"/>
      <c r="RUQ289"/>
      <c r="RUR289"/>
      <c r="RUS289"/>
      <c r="RUT289"/>
      <c r="RUU289"/>
      <c r="RUV289"/>
      <c r="RUW289"/>
      <c r="RUX289"/>
      <c r="RUY289"/>
      <c r="RUZ289"/>
      <c r="RVA289"/>
      <c r="RVB289"/>
      <c r="RVC289"/>
      <c r="RVD289"/>
      <c r="RVE289"/>
      <c r="RVF289"/>
      <c r="RVG289"/>
      <c r="RVH289"/>
      <c r="RVI289"/>
      <c r="RVJ289"/>
      <c r="RVK289"/>
      <c r="RVL289"/>
      <c r="RVM289"/>
      <c r="RVN289"/>
      <c r="RVO289"/>
      <c r="RVP289"/>
      <c r="RVQ289"/>
      <c r="RVR289"/>
      <c r="RVS289"/>
      <c r="RVT289"/>
      <c r="RVU289"/>
      <c r="RVV289"/>
      <c r="RVW289"/>
      <c r="RVX289"/>
      <c r="RVY289"/>
      <c r="RVZ289"/>
      <c r="RWA289"/>
      <c r="RWB289"/>
      <c r="RWC289"/>
      <c r="RWD289"/>
      <c r="RWE289"/>
      <c r="RWF289"/>
      <c r="RWG289"/>
      <c r="RWH289"/>
      <c r="RWI289"/>
      <c r="RWJ289"/>
      <c r="RWK289"/>
      <c r="RWL289"/>
      <c r="RWM289"/>
      <c r="RWN289"/>
      <c r="RWO289"/>
      <c r="RWP289"/>
      <c r="RWQ289"/>
      <c r="RWR289"/>
      <c r="RWS289"/>
      <c r="RWT289"/>
      <c r="RWU289"/>
      <c r="RWV289"/>
      <c r="RWW289"/>
      <c r="RWX289"/>
      <c r="RWY289"/>
      <c r="RWZ289"/>
      <c r="RXA289"/>
      <c r="RXB289"/>
      <c r="RXC289"/>
      <c r="RXD289"/>
      <c r="RXE289"/>
      <c r="RXF289"/>
      <c r="RXG289"/>
      <c r="RXH289"/>
      <c r="RXI289"/>
      <c r="RXJ289"/>
      <c r="RXK289"/>
      <c r="RXL289"/>
      <c r="RXM289"/>
      <c r="RXN289"/>
      <c r="RXO289"/>
      <c r="RXP289"/>
      <c r="RXQ289"/>
      <c r="RXR289"/>
      <c r="RXS289"/>
      <c r="RXT289"/>
      <c r="RXU289"/>
      <c r="RXV289"/>
      <c r="RXW289"/>
      <c r="RXX289"/>
      <c r="RXY289"/>
      <c r="RXZ289"/>
      <c r="RYA289"/>
      <c r="RYB289"/>
      <c r="RYC289"/>
      <c r="RYD289"/>
      <c r="RYE289"/>
      <c r="RYF289"/>
      <c r="RYG289"/>
      <c r="RYH289"/>
      <c r="RYI289"/>
      <c r="RYJ289"/>
      <c r="RYK289"/>
      <c r="RYL289"/>
      <c r="RYM289"/>
      <c r="RYN289"/>
      <c r="RYO289"/>
      <c r="RYP289"/>
      <c r="RYQ289"/>
      <c r="RYR289"/>
      <c r="RYS289"/>
      <c r="RYT289"/>
      <c r="RYU289"/>
      <c r="RYV289"/>
      <c r="RYW289"/>
      <c r="RYX289"/>
      <c r="RYY289"/>
      <c r="RYZ289"/>
      <c r="RZA289"/>
      <c r="RZB289"/>
      <c r="RZC289"/>
      <c r="RZD289"/>
      <c r="RZE289"/>
      <c r="RZF289"/>
      <c r="RZG289"/>
      <c r="RZH289"/>
      <c r="RZI289"/>
      <c r="RZJ289"/>
      <c r="RZK289"/>
      <c r="RZL289"/>
      <c r="RZM289"/>
      <c r="RZN289"/>
      <c r="RZO289"/>
      <c r="RZP289"/>
      <c r="RZQ289"/>
      <c r="RZR289"/>
      <c r="RZS289"/>
      <c r="RZT289"/>
      <c r="RZU289"/>
      <c r="RZV289"/>
      <c r="RZW289"/>
      <c r="RZX289"/>
      <c r="RZY289"/>
      <c r="RZZ289"/>
      <c r="SAA289"/>
      <c r="SAB289"/>
      <c r="SAC289"/>
      <c r="SAD289"/>
      <c r="SAE289"/>
      <c r="SAF289"/>
      <c r="SAG289"/>
      <c r="SAH289"/>
      <c r="SAI289"/>
      <c r="SAJ289"/>
      <c r="SAK289"/>
      <c r="SAL289"/>
      <c r="SAM289"/>
      <c r="SAN289"/>
      <c r="SAO289"/>
      <c r="SAP289"/>
      <c r="SAQ289"/>
      <c r="SAR289"/>
      <c r="SAS289"/>
      <c r="SAT289"/>
      <c r="SAU289"/>
      <c r="SAV289"/>
      <c r="SAW289"/>
      <c r="SAX289"/>
      <c r="SAY289"/>
      <c r="SAZ289"/>
      <c r="SBA289"/>
      <c r="SBB289"/>
      <c r="SBC289"/>
      <c r="SBD289"/>
      <c r="SBE289"/>
      <c r="SBF289"/>
      <c r="SBG289"/>
      <c r="SBH289"/>
      <c r="SBI289"/>
      <c r="SBJ289"/>
      <c r="SBK289"/>
      <c r="SBL289"/>
      <c r="SBM289"/>
      <c r="SBN289"/>
      <c r="SBO289"/>
      <c r="SBP289"/>
      <c r="SBQ289"/>
      <c r="SBR289"/>
      <c r="SBS289"/>
      <c r="SBT289"/>
      <c r="SBU289"/>
      <c r="SBV289"/>
      <c r="SBW289"/>
      <c r="SBX289"/>
      <c r="SBY289"/>
      <c r="SBZ289"/>
      <c r="SCA289"/>
      <c r="SCB289"/>
      <c r="SCC289"/>
      <c r="SCD289"/>
      <c r="SCE289"/>
      <c r="SCF289"/>
      <c r="SCG289"/>
      <c r="SCH289"/>
      <c r="SCI289"/>
      <c r="SCJ289"/>
      <c r="SCK289"/>
      <c r="SCL289"/>
      <c r="SCM289"/>
      <c r="SCN289"/>
      <c r="SCO289"/>
      <c r="SCP289"/>
      <c r="SCQ289"/>
      <c r="SCR289"/>
      <c r="SCS289"/>
      <c r="SCT289"/>
      <c r="SCU289"/>
      <c r="SCV289"/>
      <c r="SCW289"/>
      <c r="SCX289"/>
      <c r="SCY289"/>
      <c r="SCZ289"/>
      <c r="SDA289"/>
      <c r="SDB289"/>
      <c r="SDC289"/>
      <c r="SDD289"/>
      <c r="SDE289"/>
      <c r="SDF289"/>
      <c r="SDG289"/>
      <c r="SDH289"/>
      <c r="SDI289"/>
      <c r="SDJ289"/>
      <c r="SDK289"/>
      <c r="SDL289"/>
      <c r="SDM289"/>
      <c r="SDN289"/>
      <c r="SDO289"/>
      <c r="SDP289"/>
      <c r="SDQ289"/>
      <c r="SDR289"/>
      <c r="SDS289"/>
      <c r="SDT289"/>
      <c r="SDU289"/>
      <c r="SDV289"/>
      <c r="SDW289"/>
      <c r="SDX289"/>
      <c r="SDY289"/>
      <c r="SDZ289"/>
      <c r="SEA289"/>
      <c r="SEB289"/>
      <c r="SEC289"/>
      <c r="SED289"/>
      <c r="SEE289"/>
      <c r="SEF289"/>
      <c r="SEG289"/>
      <c r="SEH289"/>
      <c r="SEI289"/>
      <c r="SEJ289"/>
      <c r="SEK289"/>
      <c r="SEL289"/>
      <c r="SEM289"/>
      <c r="SEN289"/>
      <c r="SEO289"/>
      <c r="SEP289"/>
      <c r="SEQ289"/>
      <c r="SER289"/>
      <c r="SES289"/>
      <c r="SET289"/>
      <c r="SEU289"/>
      <c r="SEV289"/>
      <c r="SEW289"/>
      <c r="SEX289"/>
      <c r="SEY289"/>
      <c r="SEZ289"/>
      <c r="SFA289"/>
      <c r="SFB289"/>
      <c r="SFC289"/>
      <c r="SFD289"/>
      <c r="SFE289"/>
      <c r="SFF289"/>
      <c r="SFG289"/>
      <c r="SFH289"/>
      <c r="SFI289"/>
      <c r="SFJ289"/>
      <c r="SFK289"/>
      <c r="SFL289"/>
      <c r="SFM289"/>
      <c r="SFN289"/>
      <c r="SFO289"/>
      <c r="SFP289"/>
      <c r="SFQ289"/>
      <c r="SFR289"/>
      <c r="SFS289"/>
      <c r="SFT289"/>
      <c r="SFU289"/>
      <c r="SFV289"/>
      <c r="SFW289"/>
      <c r="SFX289"/>
      <c r="SFY289"/>
      <c r="SFZ289"/>
      <c r="SGA289"/>
      <c r="SGB289"/>
      <c r="SGC289"/>
      <c r="SGD289"/>
      <c r="SGE289"/>
      <c r="SGF289"/>
      <c r="SGG289"/>
      <c r="SGH289"/>
      <c r="SGI289"/>
      <c r="SGJ289"/>
      <c r="SGK289"/>
      <c r="SGL289"/>
      <c r="SGM289"/>
      <c r="SGN289"/>
      <c r="SGO289"/>
      <c r="SGP289"/>
      <c r="SGQ289"/>
      <c r="SGR289"/>
      <c r="SGS289"/>
      <c r="SGT289"/>
      <c r="SGU289"/>
      <c r="SGV289"/>
      <c r="SGW289"/>
      <c r="SGX289"/>
      <c r="SGY289"/>
      <c r="SGZ289"/>
      <c r="SHA289"/>
      <c r="SHB289"/>
      <c r="SHC289"/>
      <c r="SHD289"/>
      <c r="SHE289"/>
      <c r="SHF289"/>
      <c r="SHG289"/>
      <c r="SHH289"/>
      <c r="SHI289"/>
      <c r="SHJ289"/>
      <c r="SHK289"/>
      <c r="SHL289"/>
      <c r="SHM289"/>
      <c r="SHN289"/>
      <c r="SHO289"/>
      <c r="SHP289"/>
      <c r="SHQ289"/>
      <c r="SHR289"/>
      <c r="SHS289"/>
      <c r="SHT289"/>
      <c r="SHU289"/>
      <c r="SHV289"/>
      <c r="SHW289"/>
      <c r="SHX289"/>
      <c r="SHY289"/>
      <c r="SHZ289"/>
      <c r="SIA289"/>
      <c r="SIB289"/>
      <c r="SIC289"/>
      <c r="SID289"/>
      <c r="SIE289"/>
      <c r="SIF289"/>
      <c r="SIG289"/>
      <c r="SIH289"/>
      <c r="SII289"/>
      <c r="SIJ289"/>
      <c r="SIK289"/>
      <c r="SIL289"/>
      <c r="SIM289"/>
      <c r="SIN289"/>
      <c r="SIO289"/>
      <c r="SIP289"/>
      <c r="SIQ289"/>
      <c r="SIR289"/>
      <c r="SIS289"/>
      <c r="SIT289"/>
      <c r="SIU289"/>
      <c r="SIV289"/>
      <c r="SIW289"/>
      <c r="SIX289"/>
      <c r="SIY289"/>
      <c r="SIZ289"/>
      <c r="SJA289"/>
      <c r="SJB289"/>
      <c r="SJC289"/>
      <c r="SJD289"/>
      <c r="SJE289"/>
      <c r="SJF289"/>
      <c r="SJG289"/>
      <c r="SJH289"/>
      <c r="SJI289"/>
      <c r="SJJ289"/>
      <c r="SJK289"/>
      <c r="SJL289"/>
      <c r="SJM289"/>
      <c r="SJN289"/>
      <c r="SJO289"/>
      <c r="SJP289"/>
      <c r="SJQ289"/>
      <c r="SJR289"/>
      <c r="SJS289"/>
      <c r="SJT289"/>
      <c r="SJU289"/>
      <c r="SJV289"/>
      <c r="SJW289"/>
      <c r="SJX289"/>
      <c r="SJY289"/>
      <c r="SJZ289"/>
      <c r="SKA289"/>
      <c r="SKB289"/>
      <c r="SKC289"/>
      <c r="SKD289"/>
      <c r="SKE289"/>
      <c r="SKF289"/>
      <c r="SKG289"/>
      <c r="SKH289"/>
      <c r="SKI289"/>
      <c r="SKJ289"/>
      <c r="SKK289"/>
      <c r="SKL289"/>
      <c r="SKM289"/>
      <c r="SKN289"/>
      <c r="SKO289"/>
      <c r="SKP289"/>
      <c r="SKQ289"/>
      <c r="SKR289"/>
      <c r="SKS289"/>
      <c r="SKT289"/>
      <c r="SKU289"/>
      <c r="SKV289"/>
      <c r="SKW289"/>
      <c r="SKX289"/>
      <c r="SKY289"/>
      <c r="SKZ289"/>
      <c r="SLA289"/>
      <c r="SLB289"/>
      <c r="SLC289"/>
      <c r="SLD289"/>
      <c r="SLE289"/>
      <c r="SLF289"/>
      <c r="SLG289"/>
      <c r="SLH289"/>
      <c r="SLI289"/>
      <c r="SLJ289"/>
      <c r="SLK289"/>
      <c r="SLL289"/>
      <c r="SLM289"/>
      <c r="SLN289"/>
      <c r="SLO289"/>
      <c r="SLP289"/>
      <c r="SLQ289"/>
      <c r="SLR289"/>
      <c r="SLS289"/>
      <c r="SLT289"/>
      <c r="SLU289"/>
      <c r="SLV289"/>
      <c r="SLW289"/>
      <c r="SLX289"/>
      <c r="SLY289"/>
      <c r="SLZ289"/>
      <c r="SMA289"/>
      <c r="SMB289"/>
      <c r="SMC289"/>
      <c r="SMD289"/>
      <c r="SME289"/>
      <c r="SMF289"/>
      <c r="SMG289"/>
      <c r="SMH289"/>
      <c r="SMI289"/>
      <c r="SMJ289"/>
      <c r="SMK289"/>
      <c r="SML289"/>
      <c r="SMM289"/>
      <c r="SMN289"/>
      <c r="SMO289"/>
      <c r="SMP289"/>
      <c r="SMQ289"/>
      <c r="SMR289"/>
      <c r="SMS289"/>
      <c r="SMT289"/>
      <c r="SMU289"/>
      <c r="SMV289"/>
      <c r="SMW289"/>
      <c r="SMX289"/>
      <c r="SMY289"/>
      <c r="SMZ289"/>
      <c r="SNA289"/>
      <c r="SNB289"/>
      <c r="SNC289"/>
      <c r="SND289"/>
      <c r="SNE289"/>
      <c r="SNF289"/>
      <c r="SNG289"/>
      <c r="SNH289"/>
      <c r="SNI289"/>
      <c r="SNJ289"/>
      <c r="SNK289"/>
      <c r="SNL289"/>
      <c r="SNM289"/>
      <c r="SNN289"/>
      <c r="SNO289"/>
      <c r="SNP289"/>
      <c r="SNQ289"/>
      <c r="SNR289"/>
      <c r="SNS289"/>
      <c r="SNT289"/>
      <c r="SNU289"/>
      <c r="SNV289"/>
      <c r="SNW289"/>
      <c r="SNX289"/>
      <c r="SNY289"/>
      <c r="SNZ289"/>
      <c r="SOA289"/>
      <c r="SOB289"/>
      <c r="SOC289"/>
      <c r="SOD289"/>
      <c r="SOE289"/>
      <c r="SOF289"/>
      <c r="SOG289"/>
      <c r="SOH289"/>
      <c r="SOI289"/>
      <c r="SOJ289"/>
      <c r="SOK289"/>
      <c r="SOL289"/>
      <c r="SOM289"/>
      <c r="SON289"/>
      <c r="SOO289"/>
      <c r="SOP289"/>
      <c r="SOQ289"/>
      <c r="SOR289"/>
      <c r="SOS289"/>
      <c r="SOT289"/>
      <c r="SOU289"/>
      <c r="SOV289"/>
      <c r="SOW289"/>
      <c r="SOX289"/>
      <c r="SOY289"/>
      <c r="SOZ289"/>
      <c r="SPA289"/>
      <c r="SPB289"/>
      <c r="SPC289"/>
      <c r="SPD289"/>
      <c r="SPE289"/>
      <c r="SPF289"/>
      <c r="SPG289"/>
      <c r="SPH289"/>
      <c r="SPI289"/>
      <c r="SPJ289"/>
      <c r="SPK289"/>
      <c r="SPL289"/>
      <c r="SPM289"/>
      <c r="SPN289"/>
      <c r="SPO289"/>
      <c r="SPP289"/>
      <c r="SPQ289"/>
      <c r="SPR289"/>
      <c r="SPS289"/>
      <c r="SPT289"/>
      <c r="SPU289"/>
      <c r="SPV289"/>
      <c r="SPW289"/>
      <c r="SPX289"/>
      <c r="SPY289"/>
      <c r="SPZ289"/>
      <c r="SQA289"/>
      <c r="SQB289"/>
      <c r="SQC289"/>
      <c r="SQD289"/>
      <c r="SQE289"/>
      <c r="SQF289"/>
      <c r="SQG289"/>
      <c r="SQH289"/>
      <c r="SQI289"/>
      <c r="SQJ289"/>
      <c r="SQK289"/>
      <c r="SQL289"/>
      <c r="SQM289"/>
      <c r="SQN289"/>
      <c r="SQO289"/>
      <c r="SQP289"/>
      <c r="SQQ289"/>
      <c r="SQR289"/>
      <c r="SQS289"/>
      <c r="SQT289"/>
      <c r="SQU289"/>
      <c r="SQV289"/>
      <c r="SQW289"/>
      <c r="SQX289"/>
      <c r="SQY289"/>
      <c r="SQZ289"/>
      <c r="SRA289"/>
      <c r="SRB289"/>
      <c r="SRC289"/>
      <c r="SRD289"/>
      <c r="SRE289"/>
      <c r="SRF289"/>
      <c r="SRG289"/>
      <c r="SRH289"/>
      <c r="SRI289"/>
      <c r="SRJ289"/>
      <c r="SRK289"/>
      <c r="SRL289"/>
      <c r="SRM289"/>
      <c r="SRN289"/>
      <c r="SRO289"/>
      <c r="SRP289"/>
      <c r="SRQ289"/>
      <c r="SRR289"/>
      <c r="SRS289"/>
      <c r="SRT289"/>
      <c r="SRU289"/>
      <c r="SRV289"/>
      <c r="SRW289"/>
      <c r="SRX289"/>
      <c r="SRY289"/>
      <c r="SRZ289"/>
      <c r="SSA289"/>
      <c r="SSB289"/>
      <c r="SSC289"/>
      <c r="SSD289"/>
      <c r="SSE289"/>
      <c r="SSF289"/>
      <c r="SSG289"/>
      <c r="SSH289"/>
      <c r="SSI289"/>
      <c r="SSJ289"/>
      <c r="SSK289"/>
      <c r="SSL289"/>
      <c r="SSM289"/>
      <c r="SSN289"/>
      <c r="SSO289"/>
      <c r="SSP289"/>
      <c r="SSQ289"/>
      <c r="SSR289"/>
      <c r="SSS289"/>
      <c r="SST289"/>
      <c r="SSU289"/>
      <c r="SSV289"/>
      <c r="SSW289"/>
      <c r="SSX289"/>
      <c r="SSY289"/>
      <c r="SSZ289"/>
      <c r="STA289"/>
      <c r="STB289"/>
      <c r="STC289"/>
      <c r="STD289"/>
      <c r="STE289"/>
      <c r="STF289"/>
      <c r="STG289"/>
      <c r="STH289"/>
      <c r="STI289"/>
      <c r="STJ289"/>
      <c r="STK289"/>
      <c r="STL289"/>
      <c r="STM289"/>
      <c r="STN289"/>
      <c r="STO289"/>
      <c r="STP289"/>
      <c r="STQ289"/>
      <c r="STR289"/>
      <c r="STS289"/>
      <c r="STT289"/>
      <c r="STU289"/>
      <c r="STV289"/>
      <c r="STW289"/>
      <c r="STX289"/>
      <c r="STY289"/>
      <c r="STZ289"/>
      <c r="SUA289"/>
      <c r="SUB289"/>
      <c r="SUC289"/>
      <c r="SUD289"/>
      <c r="SUE289"/>
      <c r="SUF289"/>
      <c r="SUG289"/>
      <c r="SUH289"/>
      <c r="SUI289"/>
      <c r="SUJ289"/>
      <c r="SUK289"/>
      <c r="SUL289"/>
      <c r="SUM289"/>
      <c r="SUN289"/>
      <c r="SUO289"/>
      <c r="SUP289"/>
      <c r="SUQ289"/>
      <c r="SUR289"/>
      <c r="SUS289"/>
      <c r="SUT289"/>
      <c r="SUU289"/>
      <c r="SUV289"/>
      <c r="SUW289"/>
      <c r="SUX289"/>
      <c r="SUY289"/>
      <c r="SUZ289"/>
      <c r="SVA289"/>
      <c r="SVB289"/>
      <c r="SVC289"/>
      <c r="SVD289"/>
      <c r="SVE289"/>
      <c r="SVF289"/>
      <c r="SVG289"/>
      <c r="SVH289"/>
      <c r="SVI289"/>
      <c r="SVJ289"/>
      <c r="SVK289"/>
      <c r="SVL289"/>
      <c r="SVM289"/>
      <c r="SVN289"/>
      <c r="SVO289"/>
      <c r="SVP289"/>
      <c r="SVQ289"/>
      <c r="SVR289"/>
      <c r="SVS289"/>
      <c r="SVT289"/>
      <c r="SVU289"/>
      <c r="SVV289"/>
      <c r="SVW289"/>
      <c r="SVX289"/>
      <c r="SVY289"/>
      <c r="SVZ289"/>
      <c r="SWA289"/>
      <c r="SWB289"/>
      <c r="SWC289"/>
      <c r="SWD289"/>
      <c r="SWE289"/>
      <c r="SWF289"/>
      <c r="SWG289"/>
      <c r="SWH289"/>
      <c r="SWI289"/>
      <c r="SWJ289"/>
      <c r="SWK289"/>
      <c r="SWL289"/>
      <c r="SWM289"/>
      <c r="SWN289"/>
      <c r="SWO289"/>
      <c r="SWP289"/>
      <c r="SWQ289"/>
      <c r="SWR289"/>
      <c r="SWS289"/>
      <c r="SWT289"/>
      <c r="SWU289"/>
      <c r="SWV289"/>
      <c r="SWW289"/>
      <c r="SWX289"/>
      <c r="SWY289"/>
      <c r="SWZ289"/>
      <c r="SXA289"/>
      <c r="SXB289"/>
      <c r="SXC289"/>
      <c r="SXD289"/>
      <c r="SXE289"/>
      <c r="SXF289"/>
      <c r="SXG289"/>
      <c r="SXH289"/>
      <c r="SXI289"/>
      <c r="SXJ289"/>
      <c r="SXK289"/>
      <c r="SXL289"/>
      <c r="SXM289"/>
      <c r="SXN289"/>
      <c r="SXO289"/>
      <c r="SXP289"/>
      <c r="SXQ289"/>
      <c r="SXR289"/>
      <c r="SXS289"/>
      <c r="SXT289"/>
      <c r="SXU289"/>
      <c r="SXV289"/>
      <c r="SXW289"/>
      <c r="SXX289"/>
      <c r="SXY289"/>
      <c r="SXZ289"/>
      <c r="SYA289"/>
      <c r="SYB289"/>
      <c r="SYC289"/>
      <c r="SYD289"/>
      <c r="SYE289"/>
      <c r="SYF289"/>
      <c r="SYG289"/>
      <c r="SYH289"/>
      <c r="SYI289"/>
      <c r="SYJ289"/>
      <c r="SYK289"/>
      <c r="SYL289"/>
      <c r="SYM289"/>
      <c r="SYN289"/>
      <c r="SYO289"/>
      <c r="SYP289"/>
      <c r="SYQ289"/>
      <c r="SYR289"/>
      <c r="SYS289"/>
      <c r="SYT289"/>
      <c r="SYU289"/>
      <c r="SYV289"/>
      <c r="SYW289"/>
      <c r="SYX289"/>
      <c r="SYY289"/>
      <c r="SYZ289"/>
      <c r="SZA289"/>
      <c r="SZB289"/>
      <c r="SZC289"/>
      <c r="SZD289"/>
      <c r="SZE289"/>
      <c r="SZF289"/>
      <c r="SZG289"/>
      <c r="SZH289"/>
      <c r="SZI289"/>
      <c r="SZJ289"/>
      <c r="SZK289"/>
      <c r="SZL289"/>
      <c r="SZM289"/>
      <c r="SZN289"/>
      <c r="SZO289"/>
      <c r="SZP289"/>
      <c r="SZQ289"/>
      <c r="SZR289"/>
      <c r="SZS289"/>
      <c r="SZT289"/>
      <c r="SZU289"/>
      <c r="SZV289"/>
      <c r="SZW289"/>
      <c r="SZX289"/>
      <c r="SZY289"/>
      <c r="SZZ289"/>
      <c r="TAA289"/>
      <c r="TAB289"/>
      <c r="TAC289"/>
      <c r="TAD289"/>
      <c r="TAE289"/>
      <c r="TAF289"/>
      <c r="TAG289"/>
      <c r="TAH289"/>
      <c r="TAI289"/>
      <c r="TAJ289"/>
      <c r="TAK289"/>
      <c r="TAL289"/>
      <c r="TAM289"/>
      <c r="TAN289"/>
      <c r="TAO289"/>
      <c r="TAP289"/>
      <c r="TAQ289"/>
      <c r="TAR289"/>
      <c r="TAS289"/>
      <c r="TAT289"/>
      <c r="TAU289"/>
      <c r="TAV289"/>
      <c r="TAW289"/>
      <c r="TAX289"/>
      <c r="TAY289"/>
      <c r="TAZ289"/>
      <c r="TBA289"/>
      <c r="TBB289"/>
      <c r="TBC289"/>
      <c r="TBD289"/>
      <c r="TBE289"/>
      <c r="TBF289"/>
      <c r="TBG289"/>
      <c r="TBH289"/>
      <c r="TBI289"/>
      <c r="TBJ289"/>
      <c r="TBK289"/>
      <c r="TBL289"/>
      <c r="TBM289"/>
      <c r="TBN289"/>
      <c r="TBO289"/>
      <c r="TBP289"/>
      <c r="TBQ289"/>
      <c r="TBR289"/>
      <c r="TBS289"/>
      <c r="TBT289"/>
      <c r="TBU289"/>
      <c r="TBV289"/>
      <c r="TBW289"/>
      <c r="TBX289"/>
      <c r="TBY289"/>
      <c r="TBZ289"/>
      <c r="TCA289"/>
      <c r="TCB289"/>
      <c r="TCC289"/>
      <c r="TCD289"/>
      <c r="TCE289"/>
      <c r="TCF289"/>
      <c r="TCG289"/>
      <c r="TCH289"/>
      <c r="TCI289"/>
      <c r="TCJ289"/>
      <c r="TCK289"/>
      <c r="TCL289"/>
      <c r="TCM289"/>
      <c r="TCN289"/>
      <c r="TCO289"/>
      <c r="TCP289"/>
      <c r="TCQ289"/>
      <c r="TCR289"/>
      <c r="TCS289"/>
      <c r="TCT289"/>
      <c r="TCU289"/>
      <c r="TCV289"/>
      <c r="TCW289"/>
      <c r="TCX289"/>
      <c r="TCY289"/>
      <c r="TCZ289"/>
      <c r="TDA289"/>
      <c r="TDB289"/>
      <c r="TDC289"/>
      <c r="TDD289"/>
      <c r="TDE289"/>
      <c r="TDF289"/>
      <c r="TDG289"/>
      <c r="TDH289"/>
      <c r="TDI289"/>
      <c r="TDJ289"/>
      <c r="TDK289"/>
      <c r="TDL289"/>
      <c r="TDM289"/>
      <c r="TDN289"/>
      <c r="TDO289"/>
      <c r="TDP289"/>
      <c r="TDQ289"/>
      <c r="TDR289"/>
      <c r="TDS289"/>
      <c r="TDT289"/>
      <c r="TDU289"/>
      <c r="TDV289"/>
      <c r="TDW289"/>
      <c r="TDX289"/>
      <c r="TDY289"/>
      <c r="TDZ289"/>
      <c r="TEA289"/>
      <c r="TEB289"/>
      <c r="TEC289"/>
      <c r="TED289"/>
      <c r="TEE289"/>
      <c r="TEF289"/>
      <c r="TEG289"/>
      <c r="TEH289"/>
      <c r="TEI289"/>
      <c r="TEJ289"/>
      <c r="TEK289"/>
      <c r="TEL289"/>
      <c r="TEM289"/>
      <c r="TEN289"/>
      <c r="TEO289"/>
      <c r="TEP289"/>
      <c r="TEQ289"/>
      <c r="TER289"/>
      <c r="TES289"/>
      <c r="TET289"/>
      <c r="TEU289"/>
      <c r="TEV289"/>
      <c r="TEW289"/>
      <c r="TEX289"/>
      <c r="TEY289"/>
      <c r="TEZ289"/>
      <c r="TFA289"/>
      <c r="TFB289"/>
      <c r="TFC289"/>
      <c r="TFD289"/>
      <c r="TFE289"/>
      <c r="TFF289"/>
      <c r="TFG289"/>
      <c r="TFH289"/>
      <c r="TFI289"/>
      <c r="TFJ289"/>
      <c r="TFK289"/>
      <c r="TFL289"/>
      <c r="TFM289"/>
      <c r="TFN289"/>
      <c r="TFO289"/>
      <c r="TFP289"/>
      <c r="TFQ289"/>
      <c r="TFR289"/>
      <c r="TFS289"/>
      <c r="TFT289"/>
      <c r="TFU289"/>
      <c r="TFV289"/>
      <c r="TFW289"/>
      <c r="TFX289"/>
      <c r="TFY289"/>
      <c r="TFZ289"/>
      <c r="TGA289"/>
      <c r="TGB289"/>
      <c r="TGC289"/>
      <c r="TGD289"/>
      <c r="TGE289"/>
      <c r="TGF289"/>
      <c r="TGG289"/>
      <c r="TGH289"/>
      <c r="TGI289"/>
      <c r="TGJ289"/>
      <c r="TGK289"/>
      <c r="TGL289"/>
      <c r="TGM289"/>
      <c r="TGN289"/>
      <c r="TGO289"/>
      <c r="TGP289"/>
      <c r="TGQ289"/>
      <c r="TGR289"/>
      <c r="TGS289"/>
      <c r="TGT289"/>
      <c r="TGU289"/>
      <c r="TGV289"/>
      <c r="TGW289"/>
      <c r="TGX289"/>
      <c r="TGY289"/>
      <c r="TGZ289"/>
      <c r="THA289"/>
      <c r="THB289"/>
      <c r="THC289"/>
      <c r="THD289"/>
      <c r="THE289"/>
      <c r="THF289"/>
      <c r="THG289"/>
      <c r="THH289"/>
      <c r="THI289"/>
      <c r="THJ289"/>
      <c r="THK289"/>
      <c r="THL289"/>
      <c r="THM289"/>
      <c r="THN289"/>
      <c r="THO289"/>
      <c r="THP289"/>
      <c r="THQ289"/>
      <c r="THR289"/>
      <c r="THS289"/>
      <c r="THT289"/>
      <c r="THU289"/>
      <c r="THV289"/>
      <c r="THW289"/>
      <c r="THX289"/>
      <c r="THY289"/>
      <c r="THZ289"/>
      <c r="TIA289"/>
      <c r="TIB289"/>
      <c r="TIC289"/>
      <c r="TID289"/>
      <c r="TIE289"/>
      <c r="TIF289"/>
      <c r="TIG289"/>
      <c r="TIH289"/>
      <c r="TII289"/>
      <c r="TIJ289"/>
      <c r="TIK289"/>
      <c r="TIL289"/>
      <c r="TIM289"/>
      <c r="TIN289"/>
      <c r="TIO289"/>
      <c r="TIP289"/>
      <c r="TIQ289"/>
      <c r="TIR289"/>
      <c r="TIS289"/>
      <c r="TIT289"/>
      <c r="TIU289"/>
      <c r="TIV289"/>
      <c r="TIW289"/>
      <c r="TIX289"/>
      <c r="TIY289"/>
      <c r="TIZ289"/>
      <c r="TJA289"/>
      <c r="TJB289"/>
      <c r="TJC289"/>
      <c r="TJD289"/>
      <c r="TJE289"/>
      <c r="TJF289"/>
      <c r="TJG289"/>
      <c r="TJH289"/>
      <c r="TJI289"/>
      <c r="TJJ289"/>
      <c r="TJK289"/>
      <c r="TJL289"/>
      <c r="TJM289"/>
      <c r="TJN289"/>
      <c r="TJO289"/>
      <c r="TJP289"/>
      <c r="TJQ289"/>
      <c r="TJR289"/>
      <c r="TJS289"/>
      <c r="TJT289"/>
      <c r="TJU289"/>
      <c r="TJV289"/>
      <c r="TJW289"/>
      <c r="TJX289"/>
      <c r="TJY289"/>
      <c r="TJZ289"/>
      <c r="TKA289"/>
      <c r="TKB289"/>
      <c r="TKC289"/>
      <c r="TKD289"/>
      <c r="TKE289"/>
      <c r="TKF289"/>
      <c r="TKG289"/>
      <c r="TKH289"/>
      <c r="TKI289"/>
      <c r="TKJ289"/>
      <c r="TKK289"/>
      <c r="TKL289"/>
      <c r="TKM289"/>
      <c r="TKN289"/>
      <c r="TKO289"/>
      <c r="TKP289"/>
      <c r="TKQ289"/>
      <c r="TKR289"/>
      <c r="TKS289"/>
      <c r="TKT289"/>
      <c r="TKU289"/>
      <c r="TKV289"/>
      <c r="TKW289"/>
      <c r="TKX289"/>
      <c r="TKY289"/>
      <c r="TKZ289"/>
      <c r="TLA289"/>
      <c r="TLB289"/>
      <c r="TLC289"/>
      <c r="TLD289"/>
      <c r="TLE289"/>
      <c r="TLF289"/>
      <c r="TLG289"/>
      <c r="TLH289"/>
      <c r="TLI289"/>
      <c r="TLJ289"/>
      <c r="TLK289"/>
      <c r="TLL289"/>
      <c r="TLM289"/>
      <c r="TLN289"/>
      <c r="TLO289"/>
      <c r="TLP289"/>
      <c r="TLQ289"/>
      <c r="TLR289"/>
      <c r="TLS289"/>
      <c r="TLT289"/>
      <c r="TLU289"/>
      <c r="TLV289"/>
      <c r="TLW289"/>
      <c r="TLX289"/>
      <c r="TLY289"/>
      <c r="TLZ289"/>
      <c r="TMA289"/>
      <c r="TMB289"/>
      <c r="TMC289"/>
      <c r="TMD289"/>
      <c r="TME289"/>
      <c r="TMF289"/>
      <c r="TMG289"/>
      <c r="TMH289"/>
      <c r="TMI289"/>
      <c r="TMJ289"/>
      <c r="TMK289"/>
      <c r="TML289"/>
      <c r="TMM289"/>
      <c r="TMN289"/>
      <c r="TMO289"/>
      <c r="TMP289"/>
      <c r="TMQ289"/>
      <c r="TMR289"/>
      <c r="TMS289"/>
      <c r="TMT289"/>
      <c r="TMU289"/>
      <c r="TMV289"/>
      <c r="TMW289"/>
      <c r="TMX289"/>
      <c r="TMY289"/>
      <c r="TMZ289"/>
      <c r="TNA289"/>
      <c r="TNB289"/>
      <c r="TNC289"/>
      <c r="TND289"/>
      <c r="TNE289"/>
      <c r="TNF289"/>
      <c r="TNG289"/>
      <c r="TNH289"/>
      <c r="TNI289"/>
      <c r="TNJ289"/>
      <c r="TNK289"/>
      <c r="TNL289"/>
      <c r="TNM289"/>
      <c r="TNN289"/>
      <c r="TNO289"/>
      <c r="TNP289"/>
      <c r="TNQ289"/>
      <c r="TNR289"/>
      <c r="TNS289"/>
      <c r="TNT289"/>
      <c r="TNU289"/>
      <c r="TNV289"/>
      <c r="TNW289"/>
      <c r="TNX289"/>
      <c r="TNY289"/>
      <c r="TNZ289"/>
      <c r="TOA289"/>
      <c r="TOB289"/>
      <c r="TOC289"/>
      <c r="TOD289"/>
      <c r="TOE289"/>
      <c r="TOF289"/>
      <c r="TOG289"/>
      <c r="TOH289"/>
      <c r="TOI289"/>
      <c r="TOJ289"/>
      <c r="TOK289"/>
      <c r="TOL289"/>
      <c r="TOM289"/>
      <c r="TON289"/>
      <c r="TOO289"/>
      <c r="TOP289"/>
      <c r="TOQ289"/>
      <c r="TOR289"/>
      <c r="TOS289"/>
      <c r="TOT289"/>
      <c r="TOU289"/>
      <c r="TOV289"/>
      <c r="TOW289"/>
      <c r="TOX289"/>
      <c r="TOY289"/>
      <c r="TOZ289"/>
      <c r="TPA289"/>
      <c r="TPB289"/>
      <c r="TPC289"/>
      <c r="TPD289"/>
      <c r="TPE289"/>
      <c r="TPF289"/>
      <c r="TPG289"/>
      <c r="TPH289"/>
      <c r="TPI289"/>
      <c r="TPJ289"/>
      <c r="TPK289"/>
      <c r="TPL289"/>
      <c r="TPM289"/>
      <c r="TPN289"/>
      <c r="TPO289"/>
      <c r="TPP289"/>
      <c r="TPQ289"/>
      <c r="TPR289"/>
      <c r="TPS289"/>
      <c r="TPT289"/>
      <c r="TPU289"/>
      <c r="TPV289"/>
      <c r="TPW289"/>
      <c r="TPX289"/>
      <c r="TPY289"/>
      <c r="TPZ289"/>
      <c r="TQA289"/>
      <c r="TQB289"/>
      <c r="TQC289"/>
      <c r="TQD289"/>
      <c r="TQE289"/>
      <c r="TQF289"/>
      <c r="TQG289"/>
      <c r="TQH289"/>
      <c r="TQI289"/>
      <c r="TQJ289"/>
      <c r="TQK289"/>
      <c r="TQL289"/>
      <c r="TQM289"/>
      <c r="TQN289"/>
      <c r="TQO289"/>
      <c r="TQP289"/>
      <c r="TQQ289"/>
      <c r="TQR289"/>
      <c r="TQS289"/>
      <c r="TQT289"/>
      <c r="TQU289"/>
      <c r="TQV289"/>
      <c r="TQW289"/>
      <c r="TQX289"/>
      <c r="TQY289"/>
      <c r="TQZ289"/>
      <c r="TRA289"/>
      <c r="TRB289"/>
      <c r="TRC289"/>
      <c r="TRD289"/>
      <c r="TRE289"/>
      <c r="TRF289"/>
      <c r="TRG289"/>
      <c r="TRH289"/>
      <c r="TRI289"/>
      <c r="TRJ289"/>
      <c r="TRK289"/>
      <c r="TRL289"/>
      <c r="TRM289"/>
      <c r="TRN289"/>
      <c r="TRO289"/>
      <c r="TRP289"/>
      <c r="TRQ289"/>
      <c r="TRR289"/>
      <c r="TRS289"/>
      <c r="TRT289"/>
      <c r="TRU289"/>
      <c r="TRV289"/>
      <c r="TRW289"/>
      <c r="TRX289"/>
      <c r="TRY289"/>
      <c r="TRZ289"/>
      <c r="TSA289"/>
      <c r="TSB289"/>
      <c r="TSC289"/>
      <c r="TSD289"/>
      <c r="TSE289"/>
      <c r="TSF289"/>
      <c r="TSG289"/>
      <c r="TSH289"/>
      <c r="TSI289"/>
      <c r="TSJ289"/>
      <c r="TSK289"/>
      <c r="TSL289"/>
      <c r="TSM289"/>
      <c r="TSN289"/>
      <c r="TSO289"/>
      <c r="TSP289"/>
      <c r="TSQ289"/>
      <c r="TSR289"/>
      <c r="TSS289"/>
      <c r="TST289"/>
      <c r="TSU289"/>
      <c r="TSV289"/>
      <c r="TSW289"/>
      <c r="TSX289"/>
      <c r="TSY289"/>
      <c r="TSZ289"/>
      <c r="TTA289"/>
      <c r="TTB289"/>
      <c r="TTC289"/>
      <c r="TTD289"/>
      <c r="TTE289"/>
      <c r="TTF289"/>
      <c r="TTG289"/>
      <c r="TTH289"/>
      <c r="TTI289"/>
      <c r="TTJ289"/>
      <c r="TTK289"/>
      <c r="TTL289"/>
      <c r="TTM289"/>
      <c r="TTN289"/>
      <c r="TTO289"/>
      <c r="TTP289"/>
      <c r="TTQ289"/>
      <c r="TTR289"/>
      <c r="TTS289"/>
      <c r="TTT289"/>
      <c r="TTU289"/>
      <c r="TTV289"/>
      <c r="TTW289"/>
      <c r="TTX289"/>
      <c r="TTY289"/>
      <c r="TTZ289"/>
      <c r="TUA289"/>
      <c r="TUB289"/>
      <c r="TUC289"/>
      <c r="TUD289"/>
      <c r="TUE289"/>
      <c r="TUF289"/>
      <c r="TUG289"/>
      <c r="TUH289"/>
      <c r="TUI289"/>
      <c r="TUJ289"/>
      <c r="TUK289"/>
      <c r="TUL289"/>
      <c r="TUM289"/>
      <c r="TUN289"/>
      <c r="TUO289"/>
      <c r="TUP289"/>
      <c r="TUQ289"/>
      <c r="TUR289"/>
      <c r="TUS289"/>
      <c r="TUT289"/>
      <c r="TUU289"/>
      <c r="TUV289"/>
      <c r="TUW289"/>
      <c r="TUX289"/>
      <c r="TUY289"/>
      <c r="TUZ289"/>
      <c r="TVA289"/>
      <c r="TVB289"/>
      <c r="TVC289"/>
      <c r="TVD289"/>
      <c r="TVE289"/>
      <c r="TVF289"/>
      <c r="TVG289"/>
      <c r="TVH289"/>
      <c r="TVI289"/>
      <c r="TVJ289"/>
      <c r="TVK289"/>
      <c r="TVL289"/>
      <c r="TVM289"/>
      <c r="TVN289"/>
      <c r="TVO289"/>
      <c r="TVP289"/>
      <c r="TVQ289"/>
      <c r="TVR289"/>
      <c r="TVS289"/>
      <c r="TVT289"/>
      <c r="TVU289"/>
      <c r="TVV289"/>
      <c r="TVW289"/>
      <c r="TVX289"/>
      <c r="TVY289"/>
      <c r="TVZ289"/>
      <c r="TWA289"/>
      <c r="TWB289"/>
      <c r="TWC289"/>
      <c r="TWD289"/>
      <c r="TWE289"/>
      <c r="TWF289"/>
      <c r="TWG289"/>
      <c r="TWH289"/>
      <c r="TWI289"/>
      <c r="TWJ289"/>
      <c r="TWK289"/>
      <c r="TWL289"/>
      <c r="TWM289"/>
      <c r="TWN289"/>
      <c r="TWO289"/>
      <c r="TWP289"/>
      <c r="TWQ289"/>
      <c r="TWR289"/>
      <c r="TWS289"/>
      <c r="TWT289"/>
      <c r="TWU289"/>
      <c r="TWV289"/>
      <c r="TWW289"/>
      <c r="TWX289"/>
      <c r="TWY289"/>
      <c r="TWZ289"/>
      <c r="TXA289"/>
      <c r="TXB289"/>
      <c r="TXC289"/>
      <c r="TXD289"/>
      <c r="TXE289"/>
      <c r="TXF289"/>
      <c r="TXG289"/>
      <c r="TXH289"/>
      <c r="TXI289"/>
      <c r="TXJ289"/>
      <c r="TXK289"/>
      <c r="TXL289"/>
      <c r="TXM289"/>
      <c r="TXN289"/>
      <c r="TXO289"/>
      <c r="TXP289"/>
      <c r="TXQ289"/>
      <c r="TXR289"/>
      <c r="TXS289"/>
      <c r="TXT289"/>
      <c r="TXU289"/>
      <c r="TXV289"/>
      <c r="TXW289"/>
      <c r="TXX289"/>
      <c r="TXY289"/>
      <c r="TXZ289"/>
      <c r="TYA289"/>
      <c r="TYB289"/>
      <c r="TYC289"/>
      <c r="TYD289"/>
      <c r="TYE289"/>
      <c r="TYF289"/>
      <c r="TYG289"/>
      <c r="TYH289"/>
      <c r="TYI289"/>
      <c r="TYJ289"/>
      <c r="TYK289"/>
      <c r="TYL289"/>
      <c r="TYM289"/>
      <c r="TYN289"/>
      <c r="TYO289"/>
      <c r="TYP289"/>
      <c r="TYQ289"/>
      <c r="TYR289"/>
      <c r="TYS289"/>
      <c r="TYT289"/>
      <c r="TYU289"/>
      <c r="TYV289"/>
      <c r="TYW289"/>
      <c r="TYX289"/>
      <c r="TYY289"/>
      <c r="TYZ289"/>
      <c r="TZA289"/>
      <c r="TZB289"/>
      <c r="TZC289"/>
      <c r="TZD289"/>
      <c r="TZE289"/>
      <c r="TZF289"/>
      <c r="TZG289"/>
      <c r="TZH289"/>
      <c r="TZI289"/>
      <c r="TZJ289"/>
      <c r="TZK289"/>
      <c r="TZL289"/>
      <c r="TZM289"/>
      <c r="TZN289"/>
      <c r="TZO289"/>
      <c r="TZP289"/>
      <c r="TZQ289"/>
      <c r="TZR289"/>
      <c r="TZS289"/>
      <c r="TZT289"/>
      <c r="TZU289"/>
      <c r="TZV289"/>
      <c r="TZW289"/>
      <c r="TZX289"/>
      <c r="TZY289"/>
      <c r="TZZ289"/>
      <c r="UAA289"/>
      <c r="UAB289"/>
      <c r="UAC289"/>
      <c r="UAD289"/>
      <c r="UAE289"/>
      <c r="UAF289"/>
      <c r="UAG289"/>
      <c r="UAH289"/>
      <c r="UAI289"/>
      <c r="UAJ289"/>
      <c r="UAK289"/>
      <c r="UAL289"/>
      <c r="UAM289"/>
      <c r="UAN289"/>
      <c r="UAO289"/>
      <c r="UAP289"/>
      <c r="UAQ289"/>
      <c r="UAR289"/>
      <c r="UAS289"/>
      <c r="UAT289"/>
      <c r="UAU289"/>
      <c r="UAV289"/>
      <c r="UAW289"/>
      <c r="UAX289"/>
      <c r="UAY289"/>
      <c r="UAZ289"/>
      <c r="UBA289"/>
      <c r="UBB289"/>
      <c r="UBC289"/>
      <c r="UBD289"/>
      <c r="UBE289"/>
      <c r="UBF289"/>
      <c r="UBG289"/>
      <c r="UBH289"/>
      <c r="UBI289"/>
      <c r="UBJ289"/>
      <c r="UBK289"/>
      <c r="UBL289"/>
      <c r="UBM289"/>
      <c r="UBN289"/>
      <c r="UBO289"/>
      <c r="UBP289"/>
      <c r="UBQ289"/>
      <c r="UBR289"/>
      <c r="UBS289"/>
      <c r="UBT289"/>
      <c r="UBU289"/>
      <c r="UBV289"/>
      <c r="UBW289"/>
      <c r="UBX289"/>
      <c r="UBY289"/>
      <c r="UBZ289"/>
      <c r="UCA289"/>
      <c r="UCB289"/>
      <c r="UCC289"/>
      <c r="UCD289"/>
      <c r="UCE289"/>
      <c r="UCF289"/>
      <c r="UCG289"/>
      <c r="UCH289"/>
      <c r="UCI289"/>
      <c r="UCJ289"/>
      <c r="UCK289"/>
      <c r="UCL289"/>
      <c r="UCM289"/>
      <c r="UCN289"/>
      <c r="UCO289"/>
      <c r="UCP289"/>
      <c r="UCQ289"/>
      <c r="UCR289"/>
      <c r="UCS289"/>
      <c r="UCT289"/>
      <c r="UCU289"/>
      <c r="UCV289"/>
      <c r="UCW289"/>
      <c r="UCX289"/>
      <c r="UCY289"/>
      <c r="UCZ289"/>
      <c r="UDA289"/>
      <c r="UDB289"/>
      <c r="UDC289"/>
      <c r="UDD289"/>
      <c r="UDE289"/>
      <c r="UDF289"/>
      <c r="UDG289"/>
      <c r="UDH289"/>
      <c r="UDI289"/>
      <c r="UDJ289"/>
      <c r="UDK289"/>
      <c r="UDL289"/>
      <c r="UDM289"/>
      <c r="UDN289"/>
      <c r="UDO289"/>
      <c r="UDP289"/>
      <c r="UDQ289"/>
      <c r="UDR289"/>
      <c r="UDS289"/>
      <c r="UDT289"/>
      <c r="UDU289"/>
      <c r="UDV289"/>
      <c r="UDW289"/>
      <c r="UDX289"/>
      <c r="UDY289"/>
      <c r="UDZ289"/>
      <c r="UEA289"/>
      <c r="UEB289"/>
      <c r="UEC289"/>
      <c r="UED289"/>
      <c r="UEE289"/>
      <c r="UEF289"/>
      <c r="UEG289"/>
      <c r="UEH289"/>
      <c r="UEI289"/>
      <c r="UEJ289"/>
      <c r="UEK289"/>
      <c r="UEL289"/>
      <c r="UEM289"/>
      <c r="UEN289"/>
      <c r="UEO289"/>
      <c r="UEP289"/>
      <c r="UEQ289"/>
      <c r="UER289"/>
      <c r="UES289"/>
      <c r="UET289"/>
      <c r="UEU289"/>
      <c r="UEV289"/>
      <c r="UEW289"/>
      <c r="UEX289"/>
      <c r="UEY289"/>
      <c r="UEZ289"/>
      <c r="UFA289"/>
      <c r="UFB289"/>
      <c r="UFC289"/>
      <c r="UFD289"/>
      <c r="UFE289"/>
      <c r="UFF289"/>
      <c r="UFG289"/>
      <c r="UFH289"/>
      <c r="UFI289"/>
      <c r="UFJ289"/>
      <c r="UFK289"/>
      <c r="UFL289"/>
      <c r="UFM289"/>
      <c r="UFN289"/>
      <c r="UFO289"/>
      <c r="UFP289"/>
      <c r="UFQ289"/>
      <c r="UFR289"/>
      <c r="UFS289"/>
      <c r="UFT289"/>
      <c r="UFU289"/>
      <c r="UFV289"/>
      <c r="UFW289"/>
      <c r="UFX289"/>
      <c r="UFY289"/>
      <c r="UFZ289"/>
      <c r="UGA289"/>
      <c r="UGB289"/>
      <c r="UGC289"/>
      <c r="UGD289"/>
      <c r="UGE289"/>
      <c r="UGF289"/>
      <c r="UGG289"/>
      <c r="UGH289"/>
      <c r="UGI289"/>
      <c r="UGJ289"/>
      <c r="UGK289"/>
      <c r="UGL289"/>
      <c r="UGM289"/>
      <c r="UGN289"/>
      <c r="UGO289"/>
      <c r="UGP289"/>
      <c r="UGQ289"/>
      <c r="UGR289"/>
      <c r="UGS289"/>
      <c r="UGT289"/>
      <c r="UGU289"/>
      <c r="UGV289"/>
      <c r="UGW289"/>
      <c r="UGX289"/>
      <c r="UGY289"/>
      <c r="UGZ289"/>
      <c r="UHA289"/>
      <c r="UHB289"/>
      <c r="UHC289"/>
      <c r="UHD289"/>
      <c r="UHE289"/>
      <c r="UHF289"/>
      <c r="UHG289"/>
      <c r="UHH289"/>
      <c r="UHI289"/>
      <c r="UHJ289"/>
      <c r="UHK289"/>
      <c r="UHL289"/>
      <c r="UHM289"/>
      <c r="UHN289"/>
      <c r="UHO289"/>
      <c r="UHP289"/>
      <c r="UHQ289"/>
      <c r="UHR289"/>
      <c r="UHS289"/>
      <c r="UHT289"/>
      <c r="UHU289"/>
      <c r="UHV289"/>
      <c r="UHW289"/>
      <c r="UHX289"/>
      <c r="UHY289"/>
      <c r="UHZ289"/>
      <c r="UIA289"/>
      <c r="UIB289"/>
      <c r="UIC289"/>
      <c r="UID289"/>
      <c r="UIE289"/>
      <c r="UIF289"/>
      <c r="UIG289"/>
      <c r="UIH289"/>
      <c r="UII289"/>
      <c r="UIJ289"/>
      <c r="UIK289"/>
      <c r="UIL289"/>
      <c r="UIM289"/>
      <c r="UIN289"/>
      <c r="UIO289"/>
      <c r="UIP289"/>
      <c r="UIQ289"/>
      <c r="UIR289"/>
      <c r="UIS289"/>
      <c r="UIT289"/>
      <c r="UIU289"/>
      <c r="UIV289"/>
      <c r="UIW289"/>
      <c r="UIX289"/>
      <c r="UIY289"/>
      <c r="UIZ289"/>
      <c r="UJA289"/>
      <c r="UJB289"/>
      <c r="UJC289"/>
      <c r="UJD289"/>
      <c r="UJE289"/>
      <c r="UJF289"/>
      <c r="UJG289"/>
      <c r="UJH289"/>
      <c r="UJI289"/>
      <c r="UJJ289"/>
      <c r="UJK289"/>
      <c r="UJL289"/>
      <c r="UJM289"/>
      <c r="UJN289"/>
      <c r="UJO289"/>
      <c r="UJP289"/>
      <c r="UJQ289"/>
      <c r="UJR289"/>
      <c r="UJS289"/>
      <c r="UJT289"/>
      <c r="UJU289"/>
      <c r="UJV289"/>
      <c r="UJW289"/>
      <c r="UJX289"/>
      <c r="UJY289"/>
      <c r="UJZ289"/>
      <c r="UKA289"/>
      <c r="UKB289"/>
      <c r="UKC289"/>
      <c r="UKD289"/>
      <c r="UKE289"/>
      <c r="UKF289"/>
      <c r="UKG289"/>
      <c r="UKH289"/>
      <c r="UKI289"/>
      <c r="UKJ289"/>
      <c r="UKK289"/>
      <c r="UKL289"/>
      <c r="UKM289"/>
      <c r="UKN289"/>
      <c r="UKO289"/>
      <c r="UKP289"/>
      <c r="UKQ289"/>
      <c r="UKR289"/>
      <c r="UKS289"/>
      <c r="UKT289"/>
      <c r="UKU289"/>
      <c r="UKV289"/>
      <c r="UKW289"/>
      <c r="UKX289"/>
      <c r="UKY289"/>
      <c r="UKZ289"/>
      <c r="ULA289"/>
      <c r="ULB289"/>
      <c r="ULC289"/>
      <c r="ULD289"/>
      <c r="ULE289"/>
      <c r="ULF289"/>
      <c r="ULG289"/>
      <c r="ULH289"/>
      <c r="ULI289"/>
      <c r="ULJ289"/>
      <c r="ULK289"/>
      <c r="ULL289"/>
      <c r="ULM289"/>
      <c r="ULN289"/>
      <c r="ULO289"/>
      <c r="ULP289"/>
      <c r="ULQ289"/>
      <c r="ULR289"/>
      <c r="ULS289"/>
      <c r="ULT289"/>
      <c r="ULU289"/>
      <c r="ULV289"/>
      <c r="ULW289"/>
      <c r="ULX289"/>
      <c r="ULY289"/>
      <c r="ULZ289"/>
      <c r="UMA289"/>
      <c r="UMB289"/>
      <c r="UMC289"/>
      <c r="UMD289"/>
      <c r="UME289"/>
      <c r="UMF289"/>
      <c r="UMG289"/>
      <c r="UMH289"/>
      <c r="UMI289"/>
      <c r="UMJ289"/>
      <c r="UMK289"/>
      <c r="UML289"/>
      <c r="UMM289"/>
      <c r="UMN289"/>
      <c r="UMO289"/>
      <c r="UMP289"/>
      <c r="UMQ289"/>
      <c r="UMR289"/>
      <c r="UMS289"/>
      <c r="UMT289"/>
      <c r="UMU289"/>
      <c r="UMV289"/>
      <c r="UMW289"/>
      <c r="UMX289"/>
      <c r="UMY289"/>
      <c r="UMZ289"/>
      <c r="UNA289"/>
      <c r="UNB289"/>
      <c r="UNC289"/>
      <c r="UND289"/>
      <c r="UNE289"/>
      <c r="UNF289"/>
      <c r="UNG289"/>
      <c r="UNH289"/>
      <c r="UNI289"/>
      <c r="UNJ289"/>
      <c r="UNK289"/>
      <c r="UNL289"/>
      <c r="UNM289"/>
      <c r="UNN289"/>
      <c r="UNO289"/>
      <c r="UNP289"/>
      <c r="UNQ289"/>
      <c r="UNR289"/>
      <c r="UNS289"/>
      <c r="UNT289"/>
      <c r="UNU289"/>
      <c r="UNV289"/>
      <c r="UNW289"/>
      <c r="UNX289"/>
      <c r="UNY289"/>
      <c r="UNZ289"/>
      <c r="UOA289"/>
      <c r="UOB289"/>
      <c r="UOC289"/>
      <c r="UOD289"/>
      <c r="UOE289"/>
      <c r="UOF289"/>
      <c r="UOG289"/>
      <c r="UOH289"/>
      <c r="UOI289"/>
      <c r="UOJ289"/>
      <c r="UOK289"/>
      <c r="UOL289"/>
      <c r="UOM289"/>
      <c r="UON289"/>
      <c r="UOO289"/>
      <c r="UOP289"/>
      <c r="UOQ289"/>
      <c r="UOR289"/>
      <c r="UOS289"/>
      <c r="UOT289"/>
      <c r="UOU289"/>
      <c r="UOV289"/>
      <c r="UOW289"/>
      <c r="UOX289"/>
      <c r="UOY289"/>
      <c r="UOZ289"/>
      <c r="UPA289"/>
      <c r="UPB289"/>
      <c r="UPC289"/>
      <c r="UPD289"/>
      <c r="UPE289"/>
      <c r="UPF289"/>
      <c r="UPG289"/>
      <c r="UPH289"/>
      <c r="UPI289"/>
      <c r="UPJ289"/>
      <c r="UPK289"/>
      <c r="UPL289"/>
      <c r="UPM289"/>
      <c r="UPN289"/>
      <c r="UPO289"/>
      <c r="UPP289"/>
      <c r="UPQ289"/>
      <c r="UPR289"/>
      <c r="UPS289"/>
      <c r="UPT289"/>
      <c r="UPU289"/>
      <c r="UPV289"/>
      <c r="UPW289"/>
      <c r="UPX289"/>
      <c r="UPY289"/>
      <c r="UPZ289"/>
      <c r="UQA289"/>
      <c r="UQB289"/>
      <c r="UQC289"/>
      <c r="UQD289"/>
      <c r="UQE289"/>
      <c r="UQF289"/>
      <c r="UQG289"/>
      <c r="UQH289"/>
      <c r="UQI289"/>
      <c r="UQJ289"/>
      <c r="UQK289"/>
      <c r="UQL289"/>
      <c r="UQM289"/>
      <c r="UQN289"/>
      <c r="UQO289"/>
      <c r="UQP289"/>
      <c r="UQQ289"/>
      <c r="UQR289"/>
      <c r="UQS289"/>
      <c r="UQT289"/>
      <c r="UQU289"/>
      <c r="UQV289"/>
      <c r="UQW289"/>
      <c r="UQX289"/>
      <c r="UQY289"/>
      <c r="UQZ289"/>
      <c r="URA289"/>
      <c r="URB289"/>
      <c r="URC289"/>
      <c r="URD289"/>
      <c r="URE289"/>
      <c r="URF289"/>
      <c r="URG289"/>
      <c r="URH289"/>
      <c r="URI289"/>
      <c r="URJ289"/>
      <c r="URK289"/>
      <c r="URL289"/>
      <c r="URM289"/>
      <c r="URN289"/>
      <c r="URO289"/>
      <c r="URP289"/>
      <c r="URQ289"/>
      <c r="URR289"/>
      <c r="URS289"/>
      <c r="URT289"/>
      <c r="URU289"/>
      <c r="URV289"/>
      <c r="URW289"/>
      <c r="URX289"/>
      <c r="URY289"/>
      <c r="URZ289"/>
      <c r="USA289"/>
      <c r="USB289"/>
      <c r="USC289"/>
      <c r="USD289"/>
      <c r="USE289"/>
      <c r="USF289"/>
      <c r="USG289"/>
      <c r="USH289"/>
      <c r="USI289"/>
      <c r="USJ289"/>
      <c r="USK289"/>
      <c r="USL289"/>
      <c r="USM289"/>
      <c r="USN289"/>
      <c r="USO289"/>
      <c r="USP289"/>
      <c r="USQ289"/>
      <c r="USR289"/>
      <c r="USS289"/>
      <c r="UST289"/>
      <c r="USU289"/>
      <c r="USV289"/>
      <c r="USW289"/>
      <c r="USX289"/>
      <c r="USY289"/>
      <c r="USZ289"/>
      <c r="UTA289"/>
      <c r="UTB289"/>
      <c r="UTC289"/>
      <c r="UTD289"/>
      <c r="UTE289"/>
      <c r="UTF289"/>
      <c r="UTG289"/>
      <c r="UTH289"/>
      <c r="UTI289"/>
      <c r="UTJ289"/>
      <c r="UTK289"/>
      <c r="UTL289"/>
      <c r="UTM289"/>
      <c r="UTN289"/>
      <c r="UTO289"/>
      <c r="UTP289"/>
      <c r="UTQ289"/>
      <c r="UTR289"/>
      <c r="UTS289"/>
      <c r="UTT289"/>
      <c r="UTU289"/>
      <c r="UTV289"/>
      <c r="UTW289"/>
      <c r="UTX289"/>
      <c r="UTY289"/>
      <c r="UTZ289"/>
      <c r="UUA289"/>
      <c r="UUB289"/>
      <c r="UUC289"/>
      <c r="UUD289"/>
      <c r="UUE289"/>
      <c r="UUF289"/>
      <c r="UUG289"/>
      <c r="UUH289"/>
      <c r="UUI289"/>
      <c r="UUJ289"/>
      <c r="UUK289"/>
      <c r="UUL289"/>
      <c r="UUM289"/>
      <c r="UUN289"/>
      <c r="UUO289"/>
      <c r="UUP289"/>
      <c r="UUQ289"/>
      <c r="UUR289"/>
      <c r="UUS289"/>
      <c r="UUT289"/>
      <c r="UUU289"/>
      <c r="UUV289"/>
      <c r="UUW289"/>
      <c r="UUX289"/>
      <c r="UUY289"/>
      <c r="UUZ289"/>
      <c r="UVA289"/>
      <c r="UVB289"/>
      <c r="UVC289"/>
      <c r="UVD289"/>
      <c r="UVE289"/>
      <c r="UVF289"/>
      <c r="UVG289"/>
      <c r="UVH289"/>
      <c r="UVI289"/>
      <c r="UVJ289"/>
      <c r="UVK289"/>
      <c r="UVL289"/>
      <c r="UVM289"/>
      <c r="UVN289"/>
      <c r="UVO289"/>
      <c r="UVP289"/>
      <c r="UVQ289"/>
      <c r="UVR289"/>
      <c r="UVS289"/>
      <c r="UVT289"/>
      <c r="UVU289"/>
      <c r="UVV289"/>
      <c r="UVW289"/>
      <c r="UVX289"/>
      <c r="UVY289"/>
      <c r="UVZ289"/>
      <c r="UWA289"/>
      <c r="UWB289"/>
      <c r="UWC289"/>
      <c r="UWD289"/>
      <c r="UWE289"/>
      <c r="UWF289"/>
      <c r="UWG289"/>
      <c r="UWH289"/>
      <c r="UWI289"/>
      <c r="UWJ289"/>
      <c r="UWK289"/>
      <c r="UWL289"/>
      <c r="UWM289"/>
      <c r="UWN289"/>
      <c r="UWO289"/>
      <c r="UWP289"/>
      <c r="UWQ289"/>
      <c r="UWR289"/>
      <c r="UWS289"/>
      <c r="UWT289"/>
      <c r="UWU289"/>
      <c r="UWV289"/>
      <c r="UWW289"/>
      <c r="UWX289"/>
      <c r="UWY289"/>
      <c r="UWZ289"/>
      <c r="UXA289"/>
      <c r="UXB289"/>
      <c r="UXC289"/>
      <c r="UXD289"/>
      <c r="UXE289"/>
      <c r="UXF289"/>
      <c r="UXG289"/>
      <c r="UXH289"/>
      <c r="UXI289"/>
      <c r="UXJ289"/>
      <c r="UXK289"/>
      <c r="UXL289"/>
      <c r="UXM289"/>
      <c r="UXN289"/>
      <c r="UXO289"/>
      <c r="UXP289"/>
      <c r="UXQ289"/>
      <c r="UXR289"/>
      <c r="UXS289"/>
      <c r="UXT289"/>
      <c r="UXU289"/>
      <c r="UXV289"/>
      <c r="UXW289"/>
      <c r="UXX289"/>
      <c r="UXY289"/>
      <c r="UXZ289"/>
      <c r="UYA289"/>
      <c r="UYB289"/>
      <c r="UYC289"/>
      <c r="UYD289"/>
      <c r="UYE289"/>
      <c r="UYF289"/>
      <c r="UYG289"/>
      <c r="UYH289"/>
      <c r="UYI289"/>
      <c r="UYJ289"/>
      <c r="UYK289"/>
      <c r="UYL289"/>
      <c r="UYM289"/>
      <c r="UYN289"/>
      <c r="UYO289"/>
      <c r="UYP289"/>
      <c r="UYQ289"/>
      <c r="UYR289"/>
      <c r="UYS289"/>
      <c r="UYT289"/>
      <c r="UYU289"/>
      <c r="UYV289"/>
      <c r="UYW289"/>
      <c r="UYX289"/>
      <c r="UYY289"/>
      <c r="UYZ289"/>
      <c r="UZA289"/>
      <c r="UZB289"/>
      <c r="UZC289"/>
      <c r="UZD289"/>
      <c r="UZE289"/>
      <c r="UZF289"/>
      <c r="UZG289"/>
      <c r="UZH289"/>
      <c r="UZI289"/>
      <c r="UZJ289"/>
      <c r="UZK289"/>
      <c r="UZL289"/>
      <c r="UZM289"/>
      <c r="UZN289"/>
      <c r="UZO289"/>
      <c r="UZP289"/>
      <c r="UZQ289"/>
      <c r="UZR289"/>
      <c r="UZS289"/>
      <c r="UZT289"/>
      <c r="UZU289"/>
      <c r="UZV289"/>
      <c r="UZW289"/>
      <c r="UZX289"/>
      <c r="UZY289"/>
      <c r="UZZ289"/>
      <c r="VAA289"/>
      <c r="VAB289"/>
      <c r="VAC289"/>
      <c r="VAD289"/>
      <c r="VAE289"/>
      <c r="VAF289"/>
      <c r="VAG289"/>
      <c r="VAH289"/>
      <c r="VAI289"/>
      <c r="VAJ289"/>
      <c r="VAK289"/>
      <c r="VAL289"/>
      <c r="VAM289"/>
      <c r="VAN289"/>
      <c r="VAO289"/>
      <c r="VAP289"/>
      <c r="VAQ289"/>
      <c r="VAR289"/>
      <c r="VAS289"/>
      <c r="VAT289"/>
      <c r="VAU289"/>
      <c r="VAV289"/>
      <c r="VAW289"/>
      <c r="VAX289"/>
      <c r="VAY289"/>
      <c r="VAZ289"/>
      <c r="VBA289"/>
      <c r="VBB289"/>
      <c r="VBC289"/>
      <c r="VBD289"/>
      <c r="VBE289"/>
      <c r="VBF289"/>
      <c r="VBG289"/>
      <c r="VBH289"/>
      <c r="VBI289"/>
      <c r="VBJ289"/>
      <c r="VBK289"/>
      <c r="VBL289"/>
      <c r="VBM289"/>
      <c r="VBN289"/>
      <c r="VBO289"/>
      <c r="VBP289"/>
      <c r="VBQ289"/>
      <c r="VBR289"/>
      <c r="VBS289"/>
      <c r="VBT289"/>
      <c r="VBU289"/>
      <c r="VBV289"/>
      <c r="VBW289"/>
      <c r="VBX289"/>
      <c r="VBY289"/>
      <c r="VBZ289"/>
      <c r="VCA289"/>
      <c r="VCB289"/>
      <c r="VCC289"/>
      <c r="VCD289"/>
      <c r="VCE289"/>
      <c r="VCF289"/>
      <c r="VCG289"/>
      <c r="VCH289"/>
      <c r="VCI289"/>
      <c r="VCJ289"/>
      <c r="VCK289"/>
      <c r="VCL289"/>
      <c r="VCM289"/>
      <c r="VCN289"/>
      <c r="VCO289"/>
      <c r="VCP289"/>
      <c r="VCQ289"/>
      <c r="VCR289"/>
      <c r="VCS289"/>
      <c r="VCT289"/>
      <c r="VCU289"/>
      <c r="VCV289"/>
      <c r="VCW289"/>
      <c r="VCX289"/>
      <c r="VCY289"/>
      <c r="VCZ289"/>
      <c r="VDA289"/>
      <c r="VDB289"/>
      <c r="VDC289"/>
      <c r="VDD289"/>
      <c r="VDE289"/>
      <c r="VDF289"/>
      <c r="VDG289"/>
      <c r="VDH289"/>
      <c r="VDI289"/>
      <c r="VDJ289"/>
      <c r="VDK289"/>
      <c r="VDL289"/>
      <c r="VDM289"/>
      <c r="VDN289"/>
      <c r="VDO289"/>
      <c r="VDP289"/>
      <c r="VDQ289"/>
      <c r="VDR289"/>
      <c r="VDS289"/>
      <c r="VDT289"/>
      <c r="VDU289"/>
      <c r="VDV289"/>
      <c r="VDW289"/>
      <c r="VDX289"/>
      <c r="VDY289"/>
      <c r="VDZ289"/>
      <c r="VEA289"/>
      <c r="VEB289"/>
      <c r="VEC289"/>
      <c r="VED289"/>
      <c r="VEE289"/>
      <c r="VEF289"/>
      <c r="VEG289"/>
      <c r="VEH289"/>
      <c r="VEI289"/>
      <c r="VEJ289"/>
      <c r="VEK289"/>
      <c r="VEL289"/>
      <c r="VEM289"/>
      <c r="VEN289"/>
      <c r="VEO289"/>
      <c r="VEP289"/>
      <c r="VEQ289"/>
      <c r="VER289"/>
      <c r="VES289"/>
      <c r="VET289"/>
      <c r="VEU289"/>
      <c r="VEV289"/>
      <c r="VEW289"/>
      <c r="VEX289"/>
      <c r="VEY289"/>
      <c r="VEZ289"/>
      <c r="VFA289"/>
      <c r="VFB289"/>
      <c r="VFC289"/>
      <c r="VFD289"/>
      <c r="VFE289"/>
      <c r="VFF289"/>
      <c r="VFG289"/>
      <c r="VFH289"/>
      <c r="VFI289"/>
      <c r="VFJ289"/>
      <c r="VFK289"/>
      <c r="VFL289"/>
      <c r="VFM289"/>
      <c r="VFN289"/>
      <c r="VFO289"/>
      <c r="VFP289"/>
      <c r="VFQ289"/>
      <c r="VFR289"/>
      <c r="VFS289"/>
      <c r="VFT289"/>
      <c r="VFU289"/>
      <c r="VFV289"/>
      <c r="VFW289"/>
      <c r="VFX289"/>
      <c r="VFY289"/>
      <c r="VFZ289"/>
      <c r="VGA289"/>
      <c r="VGB289"/>
      <c r="VGC289"/>
      <c r="VGD289"/>
      <c r="VGE289"/>
      <c r="VGF289"/>
      <c r="VGG289"/>
      <c r="VGH289"/>
      <c r="VGI289"/>
      <c r="VGJ289"/>
      <c r="VGK289"/>
      <c r="VGL289"/>
      <c r="VGM289"/>
      <c r="VGN289"/>
      <c r="VGO289"/>
      <c r="VGP289"/>
      <c r="VGQ289"/>
      <c r="VGR289"/>
      <c r="VGS289"/>
      <c r="VGT289"/>
      <c r="VGU289"/>
      <c r="VGV289"/>
      <c r="VGW289"/>
      <c r="VGX289"/>
      <c r="VGY289"/>
      <c r="VGZ289"/>
      <c r="VHA289"/>
      <c r="VHB289"/>
      <c r="VHC289"/>
      <c r="VHD289"/>
      <c r="VHE289"/>
      <c r="VHF289"/>
      <c r="VHG289"/>
      <c r="VHH289"/>
      <c r="VHI289"/>
      <c r="VHJ289"/>
      <c r="VHK289"/>
      <c r="VHL289"/>
      <c r="VHM289"/>
      <c r="VHN289"/>
      <c r="VHO289"/>
      <c r="VHP289"/>
      <c r="VHQ289"/>
      <c r="VHR289"/>
      <c r="VHS289"/>
      <c r="VHT289"/>
      <c r="VHU289"/>
      <c r="VHV289"/>
      <c r="VHW289"/>
      <c r="VHX289"/>
      <c r="VHY289"/>
      <c r="VHZ289"/>
      <c r="VIA289"/>
      <c r="VIB289"/>
      <c r="VIC289"/>
      <c r="VID289"/>
      <c r="VIE289"/>
      <c r="VIF289"/>
      <c r="VIG289"/>
      <c r="VIH289"/>
      <c r="VII289"/>
      <c r="VIJ289"/>
      <c r="VIK289"/>
      <c r="VIL289"/>
      <c r="VIM289"/>
      <c r="VIN289"/>
      <c r="VIO289"/>
      <c r="VIP289"/>
      <c r="VIQ289"/>
      <c r="VIR289"/>
      <c r="VIS289"/>
      <c r="VIT289"/>
      <c r="VIU289"/>
      <c r="VIV289"/>
      <c r="VIW289"/>
      <c r="VIX289"/>
      <c r="VIY289"/>
      <c r="VIZ289"/>
      <c r="VJA289"/>
      <c r="VJB289"/>
      <c r="VJC289"/>
      <c r="VJD289"/>
      <c r="VJE289"/>
      <c r="VJF289"/>
      <c r="VJG289"/>
      <c r="VJH289"/>
      <c r="VJI289"/>
      <c r="VJJ289"/>
      <c r="VJK289"/>
      <c r="VJL289"/>
      <c r="VJM289"/>
      <c r="VJN289"/>
      <c r="VJO289"/>
      <c r="VJP289"/>
      <c r="VJQ289"/>
      <c r="VJR289"/>
      <c r="VJS289"/>
      <c r="VJT289"/>
      <c r="VJU289"/>
      <c r="VJV289"/>
      <c r="VJW289"/>
      <c r="VJX289"/>
      <c r="VJY289"/>
      <c r="VJZ289"/>
      <c r="VKA289"/>
      <c r="VKB289"/>
      <c r="VKC289"/>
      <c r="VKD289"/>
      <c r="VKE289"/>
      <c r="VKF289"/>
      <c r="VKG289"/>
      <c r="VKH289"/>
      <c r="VKI289"/>
      <c r="VKJ289"/>
      <c r="VKK289"/>
      <c r="VKL289"/>
      <c r="VKM289"/>
      <c r="VKN289"/>
      <c r="VKO289"/>
      <c r="VKP289"/>
      <c r="VKQ289"/>
      <c r="VKR289"/>
      <c r="VKS289"/>
      <c r="VKT289"/>
      <c r="VKU289"/>
      <c r="VKV289"/>
      <c r="VKW289"/>
      <c r="VKX289"/>
      <c r="VKY289"/>
      <c r="VKZ289"/>
      <c r="VLA289"/>
      <c r="VLB289"/>
      <c r="VLC289"/>
      <c r="VLD289"/>
      <c r="VLE289"/>
      <c r="VLF289"/>
      <c r="VLG289"/>
      <c r="VLH289"/>
      <c r="VLI289"/>
      <c r="VLJ289"/>
      <c r="VLK289"/>
      <c r="VLL289"/>
      <c r="VLM289"/>
      <c r="VLN289"/>
      <c r="VLO289"/>
      <c r="VLP289"/>
      <c r="VLQ289"/>
      <c r="VLR289"/>
      <c r="VLS289"/>
      <c r="VLT289"/>
      <c r="VLU289"/>
      <c r="VLV289"/>
      <c r="VLW289"/>
      <c r="VLX289"/>
      <c r="VLY289"/>
      <c r="VLZ289"/>
      <c r="VMA289"/>
      <c r="VMB289"/>
      <c r="VMC289"/>
      <c r="VMD289"/>
      <c r="VME289"/>
      <c r="VMF289"/>
      <c r="VMG289"/>
      <c r="VMH289"/>
      <c r="VMI289"/>
      <c r="VMJ289"/>
      <c r="VMK289"/>
      <c r="VML289"/>
      <c r="VMM289"/>
      <c r="VMN289"/>
      <c r="VMO289"/>
      <c r="VMP289"/>
      <c r="VMQ289"/>
      <c r="VMR289"/>
      <c r="VMS289"/>
      <c r="VMT289"/>
      <c r="VMU289"/>
      <c r="VMV289"/>
      <c r="VMW289"/>
      <c r="VMX289"/>
      <c r="VMY289"/>
      <c r="VMZ289"/>
      <c r="VNA289"/>
      <c r="VNB289"/>
      <c r="VNC289"/>
      <c r="VND289"/>
      <c r="VNE289"/>
      <c r="VNF289"/>
      <c r="VNG289"/>
      <c r="VNH289"/>
      <c r="VNI289"/>
      <c r="VNJ289"/>
      <c r="VNK289"/>
      <c r="VNL289"/>
      <c r="VNM289"/>
      <c r="VNN289"/>
      <c r="VNO289"/>
      <c r="VNP289"/>
      <c r="VNQ289"/>
      <c r="VNR289"/>
      <c r="VNS289"/>
      <c r="VNT289"/>
      <c r="VNU289"/>
      <c r="VNV289"/>
      <c r="VNW289"/>
      <c r="VNX289"/>
      <c r="VNY289"/>
      <c r="VNZ289"/>
      <c r="VOA289"/>
      <c r="VOB289"/>
      <c r="VOC289"/>
      <c r="VOD289"/>
      <c r="VOE289"/>
      <c r="VOF289"/>
      <c r="VOG289"/>
      <c r="VOH289"/>
      <c r="VOI289"/>
      <c r="VOJ289"/>
      <c r="VOK289"/>
      <c r="VOL289"/>
      <c r="VOM289"/>
      <c r="VON289"/>
      <c r="VOO289"/>
      <c r="VOP289"/>
      <c r="VOQ289"/>
      <c r="VOR289"/>
      <c r="VOS289"/>
      <c r="VOT289"/>
      <c r="VOU289"/>
      <c r="VOV289"/>
      <c r="VOW289"/>
      <c r="VOX289"/>
      <c r="VOY289"/>
      <c r="VOZ289"/>
      <c r="VPA289"/>
      <c r="VPB289"/>
      <c r="VPC289"/>
      <c r="VPD289"/>
      <c r="VPE289"/>
      <c r="VPF289"/>
      <c r="VPG289"/>
      <c r="VPH289"/>
      <c r="VPI289"/>
      <c r="VPJ289"/>
      <c r="VPK289"/>
      <c r="VPL289"/>
      <c r="VPM289"/>
      <c r="VPN289"/>
      <c r="VPO289"/>
      <c r="VPP289"/>
      <c r="VPQ289"/>
      <c r="VPR289"/>
      <c r="VPS289"/>
      <c r="VPT289"/>
      <c r="VPU289"/>
      <c r="VPV289"/>
      <c r="VPW289"/>
      <c r="VPX289"/>
      <c r="VPY289"/>
      <c r="VPZ289"/>
      <c r="VQA289"/>
      <c r="VQB289"/>
      <c r="VQC289"/>
      <c r="VQD289"/>
      <c r="VQE289"/>
      <c r="VQF289"/>
      <c r="VQG289"/>
      <c r="VQH289"/>
      <c r="VQI289"/>
      <c r="VQJ289"/>
      <c r="VQK289"/>
      <c r="VQL289"/>
      <c r="VQM289"/>
      <c r="VQN289"/>
      <c r="VQO289"/>
      <c r="VQP289"/>
      <c r="VQQ289"/>
      <c r="VQR289"/>
      <c r="VQS289"/>
      <c r="VQT289"/>
      <c r="VQU289"/>
      <c r="VQV289"/>
      <c r="VQW289"/>
      <c r="VQX289"/>
      <c r="VQY289"/>
      <c r="VQZ289"/>
      <c r="VRA289"/>
      <c r="VRB289"/>
      <c r="VRC289"/>
      <c r="VRD289"/>
      <c r="VRE289"/>
      <c r="VRF289"/>
      <c r="VRG289"/>
      <c r="VRH289"/>
      <c r="VRI289"/>
      <c r="VRJ289"/>
      <c r="VRK289"/>
      <c r="VRL289"/>
      <c r="VRM289"/>
      <c r="VRN289"/>
      <c r="VRO289"/>
      <c r="VRP289"/>
      <c r="VRQ289"/>
      <c r="VRR289"/>
      <c r="VRS289"/>
      <c r="VRT289"/>
      <c r="VRU289"/>
      <c r="VRV289"/>
      <c r="VRW289"/>
      <c r="VRX289"/>
      <c r="VRY289"/>
      <c r="VRZ289"/>
      <c r="VSA289"/>
      <c r="VSB289"/>
      <c r="VSC289"/>
      <c r="VSD289"/>
      <c r="VSE289"/>
      <c r="VSF289"/>
      <c r="VSG289"/>
      <c r="VSH289"/>
      <c r="VSI289"/>
      <c r="VSJ289"/>
      <c r="VSK289"/>
      <c r="VSL289"/>
      <c r="VSM289"/>
      <c r="VSN289"/>
      <c r="VSO289"/>
      <c r="VSP289"/>
      <c r="VSQ289"/>
      <c r="VSR289"/>
      <c r="VSS289"/>
      <c r="VST289"/>
      <c r="VSU289"/>
      <c r="VSV289"/>
      <c r="VSW289"/>
      <c r="VSX289"/>
      <c r="VSY289"/>
      <c r="VSZ289"/>
      <c r="VTA289"/>
      <c r="VTB289"/>
      <c r="VTC289"/>
      <c r="VTD289"/>
      <c r="VTE289"/>
      <c r="VTF289"/>
      <c r="VTG289"/>
      <c r="VTH289"/>
      <c r="VTI289"/>
      <c r="VTJ289"/>
      <c r="VTK289"/>
      <c r="VTL289"/>
      <c r="VTM289"/>
      <c r="VTN289"/>
      <c r="VTO289"/>
      <c r="VTP289"/>
      <c r="VTQ289"/>
      <c r="VTR289"/>
      <c r="VTS289"/>
      <c r="VTT289"/>
      <c r="VTU289"/>
      <c r="VTV289"/>
      <c r="VTW289"/>
      <c r="VTX289"/>
      <c r="VTY289"/>
      <c r="VTZ289"/>
      <c r="VUA289"/>
      <c r="VUB289"/>
      <c r="VUC289"/>
      <c r="VUD289"/>
      <c r="VUE289"/>
      <c r="VUF289"/>
      <c r="VUG289"/>
      <c r="VUH289"/>
      <c r="VUI289"/>
      <c r="VUJ289"/>
      <c r="VUK289"/>
      <c r="VUL289"/>
      <c r="VUM289"/>
      <c r="VUN289"/>
      <c r="VUO289"/>
      <c r="VUP289"/>
      <c r="VUQ289"/>
      <c r="VUR289"/>
      <c r="VUS289"/>
      <c r="VUT289"/>
      <c r="VUU289"/>
      <c r="VUV289"/>
      <c r="VUW289"/>
      <c r="VUX289"/>
      <c r="VUY289"/>
      <c r="VUZ289"/>
      <c r="VVA289"/>
      <c r="VVB289"/>
      <c r="VVC289"/>
      <c r="VVD289"/>
      <c r="VVE289"/>
      <c r="VVF289"/>
      <c r="VVG289"/>
      <c r="VVH289"/>
      <c r="VVI289"/>
      <c r="VVJ289"/>
      <c r="VVK289"/>
      <c r="VVL289"/>
      <c r="VVM289"/>
      <c r="VVN289"/>
      <c r="VVO289"/>
      <c r="VVP289"/>
      <c r="VVQ289"/>
      <c r="VVR289"/>
      <c r="VVS289"/>
      <c r="VVT289"/>
      <c r="VVU289"/>
      <c r="VVV289"/>
      <c r="VVW289"/>
      <c r="VVX289"/>
      <c r="VVY289"/>
      <c r="VVZ289"/>
      <c r="VWA289"/>
      <c r="VWB289"/>
      <c r="VWC289"/>
      <c r="VWD289"/>
      <c r="VWE289"/>
      <c r="VWF289"/>
      <c r="VWG289"/>
      <c r="VWH289"/>
      <c r="VWI289"/>
      <c r="VWJ289"/>
      <c r="VWK289"/>
      <c r="VWL289"/>
      <c r="VWM289"/>
      <c r="VWN289"/>
      <c r="VWO289"/>
      <c r="VWP289"/>
      <c r="VWQ289"/>
      <c r="VWR289"/>
      <c r="VWS289"/>
      <c r="VWT289"/>
      <c r="VWU289"/>
      <c r="VWV289"/>
      <c r="VWW289"/>
      <c r="VWX289"/>
      <c r="VWY289"/>
      <c r="VWZ289"/>
      <c r="VXA289"/>
      <c r="VXB289"/>
      <c r="VXC289"/>
      <c r="VXD289"/>
      <c r="VXE289"/>
      <c r="VXF289"/>
      <c r="VXG289"/>
      <c r="VXH289"/>
      <c r="VXI289"/>
      <c r="VXJ289"/>
      <c r="VXK289"/>
      <c r="VXL289"/>
      <c r="VXM289"/>
      <c r="VXN289"/>
      <c r="VXO289"/>
      <c r="VXP289"/>
      <c r="VXQ289"/>
      <c r="VXR289"/>
      <c r="VXS289"/>
      <c r="VXT289"/>
      <c r="VXU289"/>
      <c r="VXV289"/>
      <c r="VXW289"/>
      <c r="VXX289"/>
      <c r="VXY289"/>
      <c r="VXZ289"/>
      <c r="VYA289"/>
      <c r="VYB289"/>
      <c r="VYC289"/>
      <c r="VYD289"/>
      <c r="VYE289"/>
      <c r="VYF289"/>
      <c r="VYG289"/>
      <c r="VYH289"/>
      <c r="VYI289"/>
      <c r="VYJ289"/>
      <c r="VYK289"/>
      <c r="VYL289"/>
      <c r="VYM289"/>
      <c r="VYN289"/>
      <c r="VYO289"/>
      <c r="VYP289"/>
      <c r="VYQ289"/>
      <c r="VYR289"/>
      <c r="VYS289"/>
      <c r="VYT289"/>
      <c r="VYU289"/>
      <c r="VYV289"/>
      <c r="VYW289"/>
      <c r="VYX289"/>
      <c r="VYY289"/>
      <c r="VYZ289"/>
      <c r="VZA289"/>
      <c r="VZB289"/>
      <c r="VZC289"/>
      <c r="VZD289"/>
      <c r="VZE289"/>
      <c r="VZF289"/>
      <c r="VZG289"/>
      <c r="VZH289"/>
      <c r="VZI289"/>
      <c r="VZJ289"/>
      <c r="VZK289"/>
      <c r="VZL289"/>
      <c r="VZM289"/>
      <c r="VZN289"/>
      <c r="VZO289"/>
      <c r="VZP289"/>
      <c r="VZQ289"/>
      <c r="VZR289"/>
      <c r="VZS289"/>
      <c r="VZT289"/>
      <c r="VZU289"/>
      <c r="VZV289"/>
      <c r="VZW289"/>
      <c r="VZX289"/>
      <c r="VZY289"/>
      <c r="VZZ289"/>
      <c r="WAA289"/>
      <c r="WAB289"/>
      <c r="WAC289"/>
      <c r="WAD289"/>
      <c r="WAE289"/>
      <c r="WAF289"/>
      <c r="WAG289"/>
      <c r="WAH289"/>
      <c r="WAI289"/>
      <c r="WAJ289"/>
      <c r="WAK289"/>
      <c r="WAL289"/>
      <c r="WAM289"/>
      <c r="WAN289"/>
      <c r="WAO289"/>
      <c r="WAP289"/>
      <c r="WAQ289"/>
      <c r="WAR289"/>
      <c r="WAS289"/>
      <c r="WAT289"/>
      <c r="WAU289"/>
      <c r="WAV289"/>
      <c r="WAW289"/>
      <c r="WAX289"/>
      <c r="WAY289"/>
      <c r="WAZ289"/>
      <c r="WBA289"/>
      <c r="WBB289"/>
      <c r="WBC289"/>
      <c r="WBD289"/>
      <c r="WBE289"/>
      <c r="WBF289"/>
      <c r="WBG289"/>
      <c r="WBH289"/>
      <c r="WBI289"/>
      <c r="WBJ289"/>
      <c r="WBK289"/>
      <c r="WBL289"/>
      <c r="WBM289"/>
      <c r="WBN289"/>
      <c r="WBO289"/>
      <c r="WBP289"/>
      <c r="WBQ289"/>
      <c r="WBR289"/>
      <c r="WBS289"/>
      <c r="WBT289"/>
      <c r="WBU289"/>
      <c r="WBV289"/>
      <c r="WBW289"/>
      <c r="WBX289"/>
      <c r="WBY289"/>
      <c r="WBZ289"/>
      <c r="WCA289"/>
      <c r="WCB289"/>
      <c r="WCC289"/>
      <c r="WCD289"/>
      <c r="WCE289"/>
      <c r="WCF289"/>
      <c r="WCG289"/>
      <c r="WCH289"/>
      <c r="WCI289"/>
      <c r="WCJ289"/>
      <c r="WCK289"/>
      <c r="WCL289"/>
      <c r="WCM289"/>
      <c r="WCN289"/>
      <c r="WCO289"/>
      <c r="WCP289"/>
      <c r="WCQ289"/>
      <c r="WCR289"/>
      <c r="WCS289"/>
      <c r="WCT289"/>
      <c r="WCU289"/>
      <c r="WCV289"/>
      <c r="WCW289"/>
      <c r="WCX289"/>
      <c r="WCY289"/>
      <c r="WCZ289"/>
      <c r="WDA289"/>
      <c r="WDB289"/>
      <c r="WDC289"/>
      <c r="WDD289"/>
      <c r="WDE289"/>
      <c r="WDF289"/>
      <c r="WDG289"/>
      <c r="WDH289"/>
      <c r="WDI289"/>
      <c r="WDJ289"/>
      <c r="WDK289"/>
      <c r="WDL289"/>
      <c r="WDM289"/>
      <c r="WDN289"/>
      <c r="WDO289"/>
      <c r="WDP289"/>
      <c r="WDQ289"/>
      <c r="WDR289"/>
      <c r="WDS289"/>
      <c r="WDT289"/>
      <c r="WDU289"/>
      <c r="WDV289"/>
      <c r="WDW289"/>
      <c r="WDX289"/>
      <c r="WDY289"/>
      <c r="WDZ289"/>
      <c r="WEA289"/>
      <c r="WEB289"/>
      <c r="WEC289"/>
      <c r="WED289"/>
      <c r="WEE289"/>
      <c r="WEF289"/>
      <c r="WEG289"/>
      <c r="WEH289"/>
      <c r="WEI289"/>
      <c r="WEJ289"/>
      <c r="WEK289"/>
      <c r="WEL289"/>
      <c r="WEM289"/>
      <c r="WEN289"/>
      <c r="WEO289"/>
      <c r="WEP289"/>
      <c r="WEQ289"/>
      <c r="WER289"/>
      <c r="WES289"/>
      <c r="WET289"/>
      <c r="WEU289"/>
      <c r="WEV289"/>
      <c r="WEW289"/>
      <c r="WEX289"/>
      <c r="WEY289"/>
      <c r="WEZ289"/>
      <c r="WFA289"/>
      <c r="WFB289"/>
      <c r="WFC289"/>
      <c r="WFD289"/>
      <c r="WFE289"/>
      <c r="WFF289"/>
      <c r="WFG289"/>
      <c r="WFH289"/>
      <c r="WFI289"/>
      <c r="WFJ289"/>
      <c r="WFK289"/>
      <c r="WFL289"/>
      <c r="WFM289"/>
      <c r="WFN289"/>
      <c r="WFO289"/>
      <c r="WFP289"/>
      <c r="WFQ289"/>
      <c r="WFR289"/>
      <c r="WFS289"/>
      <c r="WFT289"/>
      <c r="WFU289"/>
      <c r="WFV289"/>
      <c r="WFW289"/>
      <c r="WFX289"/>
      <c r="WFY289"/>
      <c r="WFZ289"/>
      <c r="WGA289"/>
      <c r="WGB289"/>
      <c r="WGC289"/>
      <c r="WGD289"/>
      <c r="WGE289"/>
      <c r="WGF289"/>
      <c r="WGG289"/>
      <c r="WGH289"/>
      <c r="WGI289"/>
      <c r="WGJ289"/>
      <c r="WGK289"/>
      <c r="WGL289"/>
      <c r="WGM289"/>
      <c r="WGN289"/>
      <c r="WGO289"/>
      <c r="WGP289"/>
      <c r="WGQ289"/>
      <c r="WGR289"/>
      <c r="WGS289"/>
      <c r="WGT289"/>
      <c r="WGU289"/>
      <c r="WGV289"/>
      <c r="WGW289"/>
      <c r="WGX289"/>
      <c r="WGY289"/>
      <c r="WGZ289"/>
      <c r="WHA289"/>
      <c r="WHB289"/>
      <c r="WHC289"/>
      <c r="WHD289"/>
      <c r="WHE289"/>
      <c r="WHF289"/>
      <c r="WHG289"/>
      <c r="WHH289"/>
      <c r="WHI289"/>
      <c r="WHJ289"/>
      <c r="WHK289"/>
      <c r="WHL289"/>
      <c r="WHM289"/>
      <c r="WHN289"/>
      <c r="WHO289"/>
      <c r="WHP289"/>
      <c r="WHQ289"/>
      <c r="WHR289"/>
      <c r="WHS289"/>
      <c r="WHT289"/>
      <c r="WHU289"/>
      <c r="WHV289"/>
      <c r="WHW289"/>
      <c r="WHX289"/>
      <c r="WHY289"/>
      <c r="WHZ289"/>
      <c r="WIA289"/>
      <c r="WIB289"/>
      <c r="WIC289"/>
      <c r="WID289"/>
      <c r="WIE289"/>
      <c r="WIF289"/>
      <c r="WIG289"/>
      <c r="WIH289"/>
      <c r="WII289"/>
      <c r="WIJ289"/>
      <c r="WIK289"/>
      <c r="WIL289"/>
      <c r="WIM289"/>
      <c r="WIN289"/>
      <c r="WIO289"/>
      <c r="WIP289"/>
      <c r="WIQ289"/>
      <c r="WIR289"/>
      <c r="WIS289"/>
      <c r="WIT289"/>
      <c r="WIU289"/>
      <c r="WIV289"/>
      <c r="WIW289"/>
      <c r="WIX289"/>
      <c r="WIY289"/>
      <c r="WIZ289"/>
      <c r="WJA289"/>
      <c r="WJB289"/>
      <c r="WJC289"/>
      <c r="WJD289"/>
      <c r="WJE289"/>
      <c r="WJF289"/>
      <c r="WJG289"/>
      <c r="WJH289"/>
      <c r="WJI289"/>
      <c r="WJJ289"/>
      <c r="WJK289"/>
      <c r="WJL289"/>
      <c r="WJM289"/>
      <c r="WJN289"/>
      <c r="WJO289"/>
      <c r="WJP289"/>
      <c r="WJQ289"/>
      <c r="WJR289"/>
      <c r="WJS289"/>
      <c r="WJT289"/>
      <c r="WJU289"/>
      <c r="WJV289"/>
      <c r="WJW289"/>
      <c r="WJX289"/>
      <c r="WJY289"/>
      <c r="WJZ289"/>
      <c r="WKA289"/>
      <c r="WKB289"/>
      <c r="WKC289"/>
      <c r="WKD289"/>
      <c r="WKE289"/>
      <c r="WKF289"/>
      <c r="WKG289"/>
      <c r="WKH289"/>
      <c r="WKI289"/>
      <c r="WKJ289"/>
      <c r="WKK289"/>
      <c r="WKL289"/>
      <c r="WKM289"/>
      <c r="WKN289"/>
      <c r="WKO289"/>
      <c r="WKP289"/>
      <c r="WKQ289"/>
      <c r="WKR289"/>
      <c r="WKS289"/>
      <c r="WKT289"/>
      <c r="WKU289"/>
      <c r="WKV289"/>
      <c r="WKW289"/>
      <c r="WKX289"/>
      <c r="WKY289"/>
      <c r="WKZ289"/>
      <c r="WLA289"/>
      <c r="WLB289"/>
      <c r="WLC289"/>
      <c r="WLD289"/>
      <c r="WLE289"/>
      <c r="WLF289"/>
      <c r="WLG289"/>
      <c r="WLH289"/>
      <c r="WLI289"/>
      <c r="WLJ289"/>
      <c r="WLK289"/>
      <c r="WLL289"/>
      <c r="WLM289"/>
      <c r="WLN289"/>
      <c r="WLO289"/>
      <c r="WLP289"/>
      <c r="WLQ289"/>
      <c r="WLR289"/>
      <c r="WLS289"/>
      <c r="WLT289"/>
      <c r="WLU289"/>
      <c r="WLV289"/>
      <c r="WLW289"/>
      <c r="WLX289"/>
      <c r="WLY289"/>
      <c r="WLZ289"/>
      <c r="WMA289"/>
      <c r="WMB289"/>
      <c r="WMC289"/>
      <c r="WMD289"/>
      <c r="WME289"/>
      <c r="WMF289"/>
      <c r="WMG289"/>
      <c r="WMH289"/>
      <c r="WMI289"/>
      <c r="WMJ289"/>
      <c r="WMK289"/>
      <c r="WML289"/>
      <c r="WMM289"/>
      <c r="WMN289"/>
      <c r="WMO289"/>
      <c r="WMP289"/>
      <c r="WMQ289"/>
      <c r="WMR289"/>
      <c r="WMS289"/>
      <c r="WMT289"/>
      <c r="WMU289"/>
      <c r="WMV289"/>
      <c r="WMW289"/>
      <c r="WMX289"/>
      <c r="WMY289"/>
      <c r="WMZ289"/>
      <c r="WNA289"/>
      <c r="WNB289"/>
      <c r="WNC289"/>
      <c r="WND289"/>
      <c r="WNE289"/>
      <c r="WNF289"/>
      <c r="WNG289"/>
      <c r="WNH289"/>
      <c r="WNI289"/>
      <c r="WNJ289"/>
      <c r="WNK289"/>
      <c r="WNL289"/>
      <c r="WNM289"/>
      <c r="WNN289"/>
      <c r="WNO289"/>
      <c r="WNP289"/>
      <c r="WNQ289"/>
      <c r="WNR289"/>
      <c r="WNS289"/>
      <c r="WNT289"/>
      <c r="WNU289"/>
      <c r="WNV289"/>
      <c r="WNW289"/>
      <c r="WNX289"/>
      <c r="WNY289"/>
      <c r="WNZ289"/>
      <c r="WOA289"/>
      <c r="WOB289"/>
      <c r="WOC289"/>
      <c r="WOD289"/>
      <c r="WOE289"/>
      <c r="WOF289"/>
      <c r="WOG289"/>
      <c r="WOH289"/>
      <c r="WOI289"/>
      <c r="WOJ289"/>
      <c r="WOK289"/>
      <c r="WOL289"/>
      <c r="WOM289"/>
      <c r="WON289"/>
      <c r="WOO289"/>
      <c r="WOP289"/>
      <c r="WOQ289"/>
      <c r="WOR289"/>
      <c r="WOS289"/>
      <c r="WOT289"/>
      <c r="WOU289"/>
      <c r="WOV289"/>
      <c r="WOW289"/>
      <c r="WOX289"/>
      <c r="WOY289"/>
      <c r="WOZ289"/>
      <c r="WPA289"/>
      <c r="WPB289"/>
      <c r="WPC289"/>
      <c r="WPD289"/>
      <c r="WPE289"/>
      <c r="WPF289"/>
      <c r="WPG289"/>
      <c r="WPH289"/>
      <c r="WPI289"/>
      <c r="WPJ289"/>
      <c r="WPK289"/>
      <c r="WPL289"/>
      <c r="WPM289"/>
      <c r="WPN289"/>
      <c r="WPO289"/>
      <c r="WPP289"/>
      <c r="WPQ289"/>
      <c r="WPR289"/>
      <c r="WPS289"/>
      <c r="WPT289"/>
      <c r="WPU289"/>
      <c r="WPV289"/>
      <c r="WPW289"/>
      <c r="WPX289"/>
      <c r="WPY289"/>
      <c r="WPZ289"/>
      <c r="WQA289"/>
      <c r="WQB289"/>
      <c r="WQC289"/>
      <c r="WQD289"/>
      <c r="WQE289"/>
      <c r="WQF289"/>
      <c r="WQG289"/>
      <c r="WQH289"/>
      <c r="WQI289"/>
      <c r="WQJ289"/>
      <c r="WQK289"/>
      <c r="WQL289"/>
      <c r="WQM289"/>
      <c r="WQN289"/>
      <c r="WQO289"/>
      <c r="WQP289"/>
      <c r="WQQ289"/>
      <c r="WQR289"/>
      <c r="WQS289"/>
      <c r="WQT289"/>
      <c r="WQU289"/>
      <c r="WQV289"/>
      <c r="WQW289"/>
      <c r="WQX289"/>
      <c r="WQY289"/>
      <c r="WQZ289"/>
      <c r="WRA289"/>
      <c r="WRB289"/>
      <c r="WRC289"/>
      <c r="WRD289"/>
      <c r="WRE289"/>
      <c r="WRF289"/>
      <c r="WRG289"/>
      <c r="WRH289"/>
      <c r="WRI289"/>
      <c r="WRJ289"/>
      <c r="WRK289"/>
      <c r="WRL289"/>
      <c r="WRM289"/>
      <c r="WRN289"/>
      <c r="WRO289"/>
      <c r="WRP289"/>
      <c r="WRQ289"/>
      <c r="WRR289"/>
      <c r="WRS289"/>
      <c r="WRT289"/>
      <c r="WRU289"/>
      <c r="WRV289"/>
      <c r="WRW289"/>
      <c r="WRX289"/>
      <c r="WRY289"/>
      <c r="WRZ289"/>
      <c r="WSA289"/>
      <c r="WSB289"/>
      <c r="WSC289"/>
      <c r="WSD289"/>
      <c r="WSE289"/>
      <c r="WSF289"/>
      <c r="WSG289"/>
      <c r="WSH289"/>
      <c r="WSI289"/>
      <c r="WSJ289"/>
      <c r="WSK289"/>
      <c r="WSL289"/>
      <c r="WSM289"/>
      <c r="WSN289"/>
      <c r="WSO289"/>
      <c r="WSP289"/>
      <c r="WSQ289"/>
      <c r="WSR289"/>
      <c r="WSS289"/>
      <c r="WST289"/>
      <c r="WSU289"/>
      <c r="WSV289"/>
      <c r="WSW289"/>
      <c r="WSX289"/>
      <c r="WSY289"/>
      <c r="WSZ289"/>
      <c r="WTA289"/>
      <c r="WTB289"/>
      <c r="WTC289"/>
      <c r="WTD289"/>
      <c r="WTE289"/>
      <c r="WTF289"/>
      <c r="WTG289"/>
      <c r="WTH289"/>
      <c r="WTI289"/>
      <c r="WTJ289"/>
      <c r="WTK289"/>
      <c r="WTL289"/>
      <c r="WTM289"/>
      <c r="WTN289"/>
      <c r="WTO289"/>
      <c r="WTP289"/>
      <c r="WTQ289"/>
      <c r="WTR289"/>
      <c r="WTS289"/>
      <c r="WTT289"/>
      <c r="WTU289"/>
      <c r="WTV289"/>
      <c r="WTW289"/>
      <c r="WTX289"/>
      <c r="WTY289"/>
      <c r="WTZ289"/>
      <c r="WUA289"/>
      <c r="WUB289"/>
      <c r="WUC289"/>
      <c r="WUD289"/>
      <c r="WUE289"/>
      <c r="WUF289"/>
      <c r="WUG289"/>
      <c r="WUH289"/>
      <c r="WUI289"/>
      <c r="WUJ289"/>
      <c r="WUK289"/>
      <c r="WUL289"/>
      <c r="WUM289"/>
      <c r="WUN289"/>
      <c r="WUO289"/>
      <c r="WUP289"/>
      <c r="WUQ289"/>
      <c r="WUR289"/>
      <c r="WUS289"/>
      <c r="WUT289"/>
      <c r="WUU289"/>
      <c r="WUV289"/>
      <c r="WUW289"/>
      <c r="WUX289"/>
      <c r="WUY289"/>
      <c r="WUZ289"/>
      <c r="WVA289"/>
      <c r="WVB289"/>
      <c r="WVC289"/>
      <c r="WVD289"/>
      <c r="WVE289"/>
      <c r="WVF289"/>
      <c r="WVG289"/>
      <c r="WVH289"/>
      <c r="WVI289"/>
      <c r="WVJ289"/>
      <c r="WVK289"/>
      <c r="WVL289"/>
      <c r="WVM289"/>
      <c r="WVN289"/>
      <c r="WVO289"/>
      <c r="WVP289"/>
      <c r="WVQ289"/>
      <c r="WVR289"/>
      <c r="WVS289"/>
      <c r="WVT289"/>
      <c r="WVU289"/>
      <c r="WVV289"/>
      <c r="WVW289"/>
      <c r="WVX289"/>
      <c r="WVY289"/>
      <c r="WVZ289"/>
      <c r="WWA289"/>
      <c r="WWB289"/>
      <c r="WWC289"/>
      <c r="WWD289"/>
      <c r="WWE289"/>
      <c r="WWF289"/>
      <c r="WWG289"/>
      <c r="WWH289"/>
      <c r="WWI289"/>
      <c r="WWJ289"/>
      <c r="WWK289"/>
      <c r="WWL289"/>
      <c r="WWM289"/>
      <c r="WWN289"/>
      <c r="WWO289"/>
      <c r="WWP289"/>
      <c r="WWQ289"/>
      <c r="WWR289"/>
      <c r="WWS289"/>
      <c r="WWT289"/>
      <c r="WWU289"/>
      <c r="WWV289"/>
      <c r="WWW289"/>
      <c r="WWX289"/>
      <c r="WWY289"/>
      <c r="WWZ289"/>
      <c r="WXA289"/>
      <c r="WXB289"/>
      <c r="WXC289"/>
      <c r="WXD289"/>
      <c r="WXE289"/>
      <c r="WXF289"/>
      <c r="WXG289"/>
      <c r="WXH289"/>
      <c r="WXI289"/>
      <c r="WXJ289"/>
      <c r="WXK289"/>
      <c r="WXL289"/>
      <c r="WXM289"/>
      <c r="WXN289"/>
      <c r="WXO289"/>
      <c r="WXP289"/>
      <c r="WXQ289"/>
      <c r="WXR289"/>
      <c r="WXS289"/>
      <c r="WXT289"/>
      <c r="WXU289"/>
      <c r="WXV289"/>
      <c r="WXW289"/>
      <c r="WXX289"/>
      <c r="WXY289"/>
      <c r="WXZ289"/>
      <c r="WYA289"/>
      <c r="WYB289"/>
      <c r="WYC289"/>
      <c r="WYD289"/>
      <c r="WYE289"/>
      <c r="WYF289"/>
      <c r="WYG289"/>
      <c r="WYH289"/>
      <c r="WYI289"/>
      <c r="WYJ289"/>
      <c r="WYK289"/>
      <c r="WYL289"/>
      <c r="WYM289"/>
      <c r="WYN289"/>
      <c r="WYO289"/>
      <c r="WYP289"/>
      <c r="WYQ289"/>
      <c r="WYR289"/>
      <c r="WYS289"/>
      <c r="WYT289"/>
      <c r="WYU289"/>
      <c r="WYV289"/>
      <c r="WYW289"/>
      <c r="WYX289"/>
      <c r="WYY289"/>
      <c r="WYZ289"/>
      <c r="WZA289"/>
      <c r="WZB289"/>
      <c r="WZC289"/>
      <c r="WZD289"/>
      <c r="WZE289"/>
      <c r="WZF289"/>
      <c r="WZG289"/>
      <c r="WZH289"/>
      <c r="WZI289"/>
      <c r="WZJ289"/>
      <c r="WZK289"/>
      <c r="WZL289"/>
      <c r="WZM289"/>
      <c r="WZN289"/>
      <c r="WZO289"/>
      <c r="WZP289"/>
      <c r="WZQ289"/>
      <c r="WZR289"/>
      <c r="WZS289"/>
      <c r="WZT289"/>
      <c r="WZU289"/>
      <c r="WZV289"/>
      <c r="WZW289"/>
      <c r="WZX289"/>
      <c r="WZY289"/>
      <c r="WZZ289"/>
      <c r="XAA289"/>
      <c r="XAB289"/>
      <c r="XAC289"/>
      <c r="XAD289"/>
      <c r="XAE289"/>
      <c r="XAF289"/>
      <c r="XAG289"/>
      <c r="XAH289"/>
      <c r="XAI289"/>
      <c r="XAJ289"/>
      <c r="XAK289"/>
      <c r="XAL289"/>
      <c r="XAM289"/>
      <c r="XAN289"/>
      <c r="XAO289"/>
      <c r="XAP289"/>
      <c r="XAQ289"/>
      <c r="XAR289"/>
      <c r="XAS289"/>
      <c r="XAT289"/>
      <c r="XAU289"/>
      <c r="XAV289"/>
      <c r="XAW289"/>
      <c r="XAX289"/>
      <c r="XAY289"/>
      <c r="XAZ289"/>
      <c r="XBA289"/>
      <c r="XBB289"/>
      <c r="XBC289"/>
      <c r="XBD289"/>
      <c r="XBE289"/>
      <c r="XBF289"/>
      <c r="XBG289"/>
      <c r="XBH289"/>
      <c r="XBI289"/>
      <c r="XBJ289"/>
      <c r="XBK289"/>
      <c r="XBL289"/>
      <c r="XBM289"/>
      <c r="XBN289"/>
      <c r="XBO289"/>
      <c r="XBP289"/>
      <c r="XBQ289"/>
      <c r="XBR289"/>
      <c r="XBS289"/>
      <c r="XBT289"/>
      <c r="XBU289"/>
      <c r="XBV289"/>
      <c r="XBW289"/>
      <c r="XBX289"/>
      <c r="XBY289"/>
      <c r="XBZ289"/>
      <c r="XCA289"/>
      <c r="XCB289"/>
      <c r="XCC289"/>
      <c r="XCD289"/>
      <c r="XCE289"/>
      <c r="XCF289"/>
      <c r="XCG289"/>
      <c r="XCH289"/>
      <c r="XCI289"/>
      <c r="XCJ289"/>
      <c r="XCK289"/>
      <c r="XCL289"/>
      <c r="XCM289"/>
      <c r="XCN289"/>
      <c r="XCO289"/>
      <c r="XCP289"/>
      <c r="XCQ289"/>
      <c r="XCR289"/>
      <c r="XCS289"/>
      <c r="XCT289"/>
      <c r="XCU289"/>
      <c r="XCV289"/>
      <c r="XCW289"/>
      <c r="XCX289"/>
      <c r="XCY289"/>
      <c r="XCZ289"/>
      <c r="XDA289"/>
      <c r="XDB289"/>
      <c r="XDC289"/>
      <c r="XDD289"/>
      <c r="XDE289"/>
      <c r="XDF289"/>
      <c r="XDG289"/>
      <c r="XDH289"/>
      <c r="XDI289"/>
      <c r="XDJ289"/>
      <c r="XDK289"/>
      <c r="XDL289"/>
      <c r="XDM289"/>
      <c r="XDN289"/>
      <c r="XDO289"/>
      <c r="XDP289"/>
      <c r="XDQ289"/>
      <c r="XDR289"/>
      <c r="XDS289"/>
      <c r="XDT289"/>
      <c r="XDU289"/>
      <c r="XDV289"/>
      <c r="XDW289"/>
      <c r="XDX289"/>
      <c r="XDY289"/>
      <c r="XDZ289"/>
      <c r="XEA289"/>
      <c r="XEB289"/>
      <c r="XEC289"/>
      <c r="XED289"/>
      <c r="XEE289"/>
      <c r="XEF289"/>
      <c r="XEG289"/>
      <c r="XEH289"/>
      <c r="XEI289"/>
      <c r="XEJ289"/>
      <c r="XEK289"/>
      <c r="XEL289"/>
      <c r="XEM289"/>
      <c r="XEN289"/>
      <c r="XEO289"/>
      <c r="XEP289"/>
      <c r="XEQ289"/>
      <c r="XER289"/>
      <c r="XES289"/>
      <c r="XET289"/>
      <c r="XEU289"/>
      <c r="XEV289"/>
      <c r="XEW289"/>
      <c r="XEX289"/>
      <c r="XEY289"/>
      <c r="XEZ289"/>
      <c r="XFA289"/>
      <c r="XFB289"/>
      <c r="XFC289"/>
      <c r="XFD289"/>
    </row>
    <row r="290" spans="1:16384" ht="13">
      <c r="A290" s="404"/>
      <c r="B290" s="404"/>
      <c r="D290" s="379" t="s">
        <v>502</v>
      </c>
      <c r="E290" s="380"/>
      <c r="F290" s="380">
        <f>SUM(F293:F308)</f>
        <v>364</v>
      </c>
      <c r="G290" s="380">
        <f>SUM(G293:G308)</f>
        <v>231</v>
      </c>
      <c r="H290" s="380">
        <f>SUM(H293:H308)</f>
        <v>252</v>
      </c>
      <c r="I290" s="380">
        <f>SUM(I293:I308)</f>
        <v>231</v>
      </c>
      <c r="J290" s="380">
        <f>SUM(J293:J308)</f>
        <v>1078</v>
      </c>
      <c r="K290" s="380"/>
      <c r="L290" s="380"/>
      <c r="M290" s="380">
        <f>SUM(M293:M308)</f>
        <v>0</v>
      </c>
      <c r="N290" s="380"/>
      <c r="O290" s="380"/>
      <c r="P290" s="380">
        <f>SUM(P293:P308)</f>
        <v>0</v>
      </c>
      <c r="Q290" s="380"/>
      <c r="R290" s="380"/>
      <c r="S290" s="380">
        <f>SUM(S293:S308)</f>
        <v>1272.19</v>
      </c>
      <c r="T290" s="380"/>
      <c r="U290" s="380"/>
      <c r="V290" s="380">
        <f>SUM(V293:V308)</f>
        <v>0</v>
      </c>
      <c r="W290" s="380">
        <f>SUM(W293:W308)</f>
        <v>1272.19</v>
      </c>
      <c r="X290" s="380"/>
      <c r="Y290" s="380"/>
      <c r="Z290" s="380">
        <f>SUM(Z293:Z308)</f>
        <v>0</v>
      </c>
      <c r="AA290" s="380"/>
      <c r="AB290" s="380"/>
      <c r="AC290" s="380">
        <f>SUM(AC293:AC308)</f>
        <v>0</v>
      </c>
      <c r="AD290" s="380"/>
      <c r="AE290" s="380"/>
      <c r="AF290" s="380">
        <f>SUM(AF293:AF308)</f>
        <v>0</v>
      </c>
      <c r="AG290" s="380"/>
      <c r="AH290" s="380"/>
      <c r="AI290" s="380">
        <f>SUM(AI293:AI308)</f>
        <v>0</v>
      </c>
      <c r="AJ290" s="380">
        <f>SUM(AJ293:AJ308)</f>
        <v>0</v>
      </c>
      <c r="AK290" s="380"/>
      <c r="AL290" s="380"/>
      <c r="AM290" s="380">
        <f>SUM(AM293:AM308)</f>
        <v>0</v>
      </c>
      <c r="AN290" s="380"/>
      <c r="AO290" s="380"/>
      <c r="AP290" s="380">
        <f>SUM(AP293:AP308)</f>
        <v>0</v>
      </c>
      <c r="AQ290" s="380"/>
      <c r="AR290" s="380"/>
      <c r="AS290" s="380">
        <f>SUM(AS293:AS308)</f>
        <v>0</v>
      </c>
      <c r="AT290" s="380"/>
      <c r="AU290" s="380"/>
      <c r="AV290" s="380">
        <f>SUM(AV293:AV308)</f>
        <v>0</v>
      </c>
      <c r="AW290" s="380">
        <f>SUM(AW293:AW308)</f>
        <v>0</v>
      </c>
      <c r="AX290" s="380"/>
      <c r="AY290" s="380"/>
      <c r="AZ290" s="380">
        <f>SUM(AZ293:AZ308)</f>
        <v>0</v>
      </c>
      <c r="BA290" s="380"/>
      <c r="BB290" s="380"/>
      <c r="BC290" s="380">
        <f>SUM(BC293:BC308)</f>
        <v>0</v>
      </c>
      <c r="BD290" s="380"/>
      <c r="BE290" s="380"/>
      <c r="BF290" s="380">
        <f>SUM(BF293:BF308)</f>
        <v>0</v>
      </c>
      <c r="BG290" s="380"/>
      <c r="BH290" s="380"/>
      <c r="BI290" s="380">
        <f>SUM(BI293:BI308)</f>
        <v>-45.761000000000003</v>
      </c>
      <c r="BJ290" s="380">
        <f>SUM(BJ293:BJ308)</f>
        <v>-45.761000000000003</v>
      </c>
      <c r="BK290" s="380"/>
      <c r="BL290" s="380"/>
      <c r="BM290" s="380">
        <f>SUM(BM293:BM308)</f>
        <v>0</v>
      </c>
      <c r="BN290" s="380"/>
      <c r="BO290" s="380"/>
      <c r="BP290" s="380">
        <f>SUM(BP293:BP308)</f>
        <v>0</v>
      </c>
      <c r="BQ290" s="380"/>
      <c r="BR290" s="380"/>
      <c r="BS290" s="380">
        <f>SUM(BS293:BS308)</f>
        <v>-124.309</v>
      </c>
      <c r="BT290" s="380"/>
      <c r="BU290" s="380"/>
      <c r="BV290" s="380">
        <f>SUM(BV293:BV308)</f>
        <v>-96.852000000000004</v>
      </c>
      <c r="BW290" s="380">
        <f>SUM(BW293:BW308)</f>
        <v>-221.16099999999997</v>
      </c>
    </row>
    <row r="291" spans="1:16384" ht="13" outlineLevel="1">
      <c r="A291" s="402" t="s">
        <v>465</v>
      </c>
      <c r="B291" s="382" t="s">
        <v>466</v>
      </c>
      <c r="C291" s="383"/>
      <c r="D291" s="384"/>
      <c r="E291" s="385"/>
      <c r="F291" s="386"/>
      <c r="G291" s="386"/>
      <c r="H291" s="386"/>
      <c r="I291" s="386"/>
      <c r="J291" s="387"/>
      <c r="K291" s="388" t="str">
        <f>$A:$A</f>
        <v>Nature de l'ajustement</v>
      </c>
      <c r="L291" s="388" t="str">
        <f>$B:$B</f>
        <v>Pôle</v>
      </c>
      <c r="M291" s="388" t="s">
        <v>515</v>
      </c>
      <c r="N291" s="388" t="str">
        <f>$A:$A</f>
        <v>Nature de l'ajustement</v>
      </c>
      <c r="O291" s="388" t="str">
        <f>$B:$B</f>
        <v>Pôle</v>
      </c>
      <c r="P291" s="388" t="s">
        <v>515</v>
      </c>
      <c r="Q291" s="388" t="str">
        <f>$A:$A</f>
        <v>Nature de l'ajustement</v>
      </c>
      <c r="R291" s="388" t="str">
        <f>$B:$B</f>
        <v>Pôle</v>
      </c>
      <c r="S291" s="388" t="s">
        <v>515</v>
      </c>
      <c r="T291" s="388" t="str">
        <f>$A:$A</f>
        <v>Nature de l'ajustement</v>
      </c>
      <c r="U291" s="388" t="str">
        <f>$B:$B</f>
        <v>Pôle</v>
      </c>
      <c r="V291" s="388" t="s">
        <v>515</v>
      </c>
      <c r="W291" s="387"/>
      <c r="X291" s="388" t="str">
        <f>$A:$A</f>
        <v>Nature de l'ajustement</v>
      </c>
      <c r="Y291" s="388" t="str">
        <f>$B:$B</f>
        <v>Pôle</v>
      </c>
      <c r="Z291" s="388" t="s">
        <v>515</v>
      </c>
      <c r="AA291" s="388" t="str">
        <f>$A:$A</f>
        <v>Nature de l'ajustement</v>
      </c>
      <c r="AB291" s="388" t="str">
        <f>$B:$B</f>
        <v>Pôle</v>
      </c>
      <c r="AC291" s="388" t="s">
        <v>515</v>
      </c>
      <c r="AD291" s="388" t="str">
        <f>$A:$A</f>
        <v>Nature de l'ajustement</v>
      </c>
      <c r="AE291" s="388" t="str">
        <f>$B:$B</f>
        <v>Pôle</v>
      </c>
      <c r="AF291" s="388" t="s">
        <v>515</v>
      </c>
      <c r="AG291" s="388" t="str">
        <f>$A:$A</f>
        <v>Nature de l'ajustement</v>
      </c>
      <c r="AH291" s="388" t="str">
        <f>$B:$B</f>
        <v>Pôle</v>
      </c>
      <c r="AI291" s="388" t="s">
        <v>515</v>
      </c>
      <c r="AJ291" s="387"/>
      <c r="AK291" s="388" t="str">
        <f>$A:$A</f>
        <v>Nature de l'ajustement</v>
      </c>
      <c r="AL291" s="388" t="str">
        <f>$B:$B</f>
        <v>Pôle</v>
      </c>
      <c r="AM291" s="388" t="s">
        <v>515</v>
      </c>
      <c r="AN291" s="388" t="str">
        <f>$A:$A</f>
        <v>Nature de l'ajustement</v>
      </c>
      <c r="AO291" s="388" t="str">
        <f>$B:$B</f>
        <v>Pôle</v>
      </c>
      <c r="AP291" s="388" t="s">
        <v>515</v>
      </c>
      <c r="AQ291" s="388" t="str">
        <f>$A:$A</f>
        <v>Nature de l'ajustement</v>
      </c>
      <c r="AR291" s="388" t="str">
        <f>$B:$B</f>
        <v>Pôle</v>
      </c>
      <c r="AS291" s="388" t="s">
        <v>515</v>
      </c>
      <c r="AT291" s="388" t="str">
        <f>$A:$A</f>
        <v>Nature de l'ajustement</v>
      </c>
      <c r="AU291" s="388" t="str">
        <f>$B:$B</f>
        <v>Pôle</v>
      </c>
      <c r="AV291" s="388" t="s">
        <v>515</v>
      </c>
      <c r="AW291" s="387"/>
      <c r="AX291" s="388" t="str">
        <f>$A:$A</f>
        <v>Nature de l'ajustement</v>
      </c>
      <c r="AY291" s="388" t="str">
        <f>$B:$B</f>
        <v>Pôle</v>
      </c>
      <c r="AZ291" s="388" t="s">
        <v>515</v>
      </c>
      <c r="BA291" s="388" t="str">
        <f>$A:$A</f>
        <v>Nature de l'ajustement</v>
      </c>
      <c r="BB291" s="388" t="str">
        <f>$B:$B</f>
        <v>Pôle</v>
      </c>
      <c r="BC291" s="388" t="s">
        <v>515</v>
      </c>
      <c r="BD291" s="388" t="str">
        <f>$A:$A</f>
        <v>Nature de l'ajustement</v>
      </c>
      <c r="BE291" s="388" t="str">
        <f>$B:$B</f>
        <v>Pôle</v>
      </c>
      <c r="BF291" s="388" t="s">
        <v>515</v>
      </c>
      <c r="BG291" s="388" t="str">
        <f>$A:$A</f>
        <v>Nature de l'ajustement</v>
      </c>
      <c r="BH291" s="388" t="str">
        <f>$B:$B</f>
        <v>Pôle</v>
      </c>
      <c r="BI291" s="388" t="s">
        <v>515</v>
      </c>
      <c r="BJ291" s="387"/>
      <c r="BK291" s="388" t="str">
        <f>$A:$A</f>
        <v>Nature de l'ajustement</v>
      </c>
      <c r="BL291" s="388" t="str">
        <f>$B:$B</f>
        <v>Pôle</v>
      </c>
      <c r="BM291" s="388" t="s">
        <v>515</v>
      </c>
      <c r="BN291" s="388" t="str">
        <f>$A:$A</f>
        <v>Nature de l'ajustement</v>
      </c>
      <c r="BO291" s="388" t="str">
        <f>$B:$B</f>
        <v>Pôle</v>
      </c>
      <c r="BP291" s="388" t="s">
        <v>515</v>
      </c>
      <c r="BQ291" s="388" t="str">
        <f>$A:$A</f>
        <v>Nature de l'ajustement</v>
      </c>
      <c r="BR291" s="388" t="str">
        <f>$B:$B</f>
        <v>Pôle</v>
      </c>
      <c r="BS291" s="388" t="s">
        <v>515</v>
      </c>
      <c r="BT291" s="388" t="str">
        <f>$A:$A</f>
        <v>Nature de l'ajustement</v>
      </c>
      <c r="BU291" s="388" t="str">
        <f>$B:$B</f>
        <v>Pôle</v>
      </c>
      <c r="BV291" s="388" t="s">
        <v>515</v>
      </c>
      <c r="BW291" s="387"/>
    </row>
    <row r="292" spans="1:16384" ht="13" outlineLevel="1">
      <c r="A292" s="394" t="s">
        <v>545</v>
      </c>
      <c r="B292" s="394" t="s">
        <v>468</v>
      </c>
      <c r="C292" s="383"/>
      <c r="D292" s="384"/>
      <c r="E292" s="385"/>
      <c r="F292" s="386"/>
      <c r="G292" s="386"/>
      <c r="H292" s="386"/>
      <c r="I292" s="386"/>
      <c r="J292" s="387"/>
      <c r="K292" s="390" t="str">
        <f>$A:$A</f>
        <v>Opération Eurêka (AHM)</v>
      </c>
      <c r="L292" s="390" t="str">
        <f>$B:$B</f>
        <v>AHM</v>
      </c>
      <c r="M292" s="391" t="str">
        <f>"20"&amp;RIGHT($10:$10,2)&amp;"-T"&amp;MID($10:$10,2,1)</f>
        <v>2016-T1</v>
      </c>
      <c r="N292" s="390" t="str">
        <f>$A:$A</f>
        <v>Opération Eurêka (AHM)</v>
      </c>
      <c r="O292" s="390" t="str">
        <f>$B:$B</f>
        <v>AHM</v>
      </c>
      <c r="P292" s="391" t="str">
        <f>"20"&amp;RIGHT($10:$10,2)&amp;"-T"&amp;MID($10:$10,2,1)</f>
        <v>2016-T2</v>
      </c>
      <c r="Q292" s="390" t="str">
        <f>$A:$A</f>
        <v>Opération Eurêka (AHM)</v>
      </c>
      <c r="R292" s="390" t="str">
        <f>$B:$B</f>
        <v>AHM</v>
      </c>
      <c r="S292" s="391" t="str">
        <f>"20"&amp;RIGHT($10:$10,2)&amp;"-T"&amp;MID($10:$10,2,1)</f>
        <v>2016-T3</v>
      </c>
      <c r="T292" s="390" t="str">
        <f>$A:$A</f>
        <v>Opération Eurêka (AHM)</v>
      </c>
      <c r="U292" s="390" t="str">
        <f>$B:$B</f>
        <v>AHM</v>
      </c>
      <c r="V292" s="391" t="str">
        <f>"20"&amp;RIGHT($10:$10,2)&amp;"-T"&amp;MID($10:$10,2,1)</f>
        <v>2016-T4</v>
      </c>
      <c r="W292" s="387"/>
      <c r="X292" s="390" t="str">
        <f>$A:$A</f>
        <v>Opération Eurêka (AHM)</v>
      </c>
      <c r="Y292" s="390" t="str">
        <f>$B:$B</f>
        <v>AHM</v>
      </c>
      <c r="Z292" s="391" t="str">
        <f>"20"&amp;RIGHT($10:$10,2)&amp;"-T"&amp;MID($10:$10,2,1)</f>
        <v>2017-T1</v>
      </c>
      <c r="AA292" s="390" t="str">
        <f>$A:$A</f>
        <v>Opération Eurêka (AHM)</v>
      </c>
      <c r="AB292" s="390" t="str">
        <f>$B:$B</f>
        <v>AHM</v>
      </c>
      <c r="AC292" s="391" t="str">
        <f>"20"&amp;RIGHT($10:$10,2)&amp;"-T"&amp;MID($10:$10,2,1)</f>
        <v>2017-T2</v>
      </c>
      <c r="AD292" s="390" t="str">
        <f>$A:$A</f>
        <v>Opération Eurêka (AHM)</v>
      </c>
      <c r="AE292" s="390" t="str">
        <f>$B:$B</f>
        <v>AHM</v>
      </c>
      <c r="AF292" s="391" t="str">
        <f>"20"&amp;RIGHT($10:$10,2)&amp;"-T"&amp;MID($10:$10,2,1)</f>
        <v>2017-T3</v>
      </c>
      <c r="AG292" s="390" t="str">
        <f>$A:$A</f>
        <v>Opération Eurêka (AHM)</v>
      </c>
      <c r="AH292" s="390" t="str">
        <f>$B:$B</f>
        <v>AHM</v>
      </c>
      <c r="AI292" s="391" t="str">
        <f>"20"&amp;RIGHT($10:$10,2)&amp;"-T"&amp;MID($10:$10,2,1)</f>
        <v>2017-T4</v>
      </c>
      <c r="AJ292" s="387"/>
      <c r="AK292" s="390" t="str">
        <f>$A:$A</f>
        <v>Opération Eurêka (AHM)</v>
      </c>
      <c r="AL292" s="390" t="str">
        <f>$B:$B</f>
        <v>AHM</v>
      </c>
      <c r="AM292" s="391" t="str">
        <f>"20"&amp;RIGHT($10:$10,2)&amp;"-T"&amp;MID($10:$10,2,1)</f>
        <v>2018-T1</v>
      </c>
      <c r="AN292" s="390" t="str">
        <f>$A:$A</f>
        <v>Opération Eurêka (AHM)</v>
      </c>
      <c r="AO292" s="390" t="str">
        <f>$B:$B</f>
        <v>AHM</v>
      </c>
      <c r="AP292" s="391" t="str">
        <f>"20"&amp;RIGHT($10:$10,2)&amp;"-T"&amp;MID($10:$10,2,1)</f>
        <v>2018-T2</v>
      </c>
      <c r="AQ292" s="390" t="str">
        <f>$A:$A</f>
        <v>Opération Eurêka (AHM)</v>
      </c>
      <c r="AR292" s="390" t="str">
        <f>$B:$B</f>
        <v>AHM</v>
      </c>
      <c r="AS292" s="391" t="str">
        <f>"20"&amp;RIGHT($10:$10,2)&amp;"-T"&amp;MID($10:$10,2,1)</f>
        <v>2018-T3</v>
      </c>
      <c r="AT292" s="390" t="str">
        <f>$A:$A</f>
        <v>Opération Eurêka (AHM)</v>
      </c>
      <c r="AU292" s="390" t="str">
        <f>$B:$B</f>
        <v>AHM</v>
      </c>
      <c r="AV292" s="391" t="str">
        <f>"20"&amp;RIGHT($10:$10,2)&amp;"-T"&amp;MID($10:$10,2,1)</f>
        <v>2018-T4</v>
      </c>
      <c r="AW292" s="387"/>
      <c r="AX292" s="390" t="str">
        <f>$A:$A</f>
        <v>Opération Eurêka (AHM)</v>
      </c>
      <c r="AY292" s="390" t="str">
        <f>$B:$B</f>
        <v>AHM</v>
      </c>
      <c r="AZ292" s="391" t="str">
        <f>"20"&amp;RIGHT($10:$10,2)&amp;"-T"&amp;MID($10:$10,2,1)</f>
        <v>2019-T1</v>
      </c>
      <c r="BA292" s="390" t="str">
        <f>$A:$A</f>
        <v>Opération Eurêka (AHM)</v>
      </c>
      <c r="BB292" s="390" t="str">
        <f>$B:$B</f>
        <v>AHM</v>
      </c>
      <c r="BC292" s="391" t="str">
        <f>"20"&amp;RIGHT($10:$10,2)&amp;"-T"&amp;MID($10:$10,2,1)</f>
        <v>2019-T2</v>
      </c>
      <c r="BD292" s="390" t="str">
        <f>$A:$A</f>
        <v>Opération Eurêka (AHM)</v>
      </c>
      <c r="BE292" s="390" t="str">
        <f>$B:$B</f>
        <v>AHM</v>
      </c>
      <c r="BF292" s="391" t="str">
        <f>"20"&amp;RIGHT($10:$10,2)&amp;"-T"&amp;MID($10:$10,2,1)</f>
        <v>2019-T3</v>
      </c>
      <c r="BG292" s="390" t="str">
        <f>$A:$A</f>
        <v>Opération Eurêka (AHM)</v>
      </c>
      <c r="BH292" s="390" t="str">
        <f>$B:$B</f>
        <v>AHM</v>
      </c>
      <c r="BI292" s="391" t="str">
        <f>"20"&amp;RIGHT($10:$10,2)&amp;"-T"&amp;MID($10:$10,2,1)</f>
        <v>2019-T4</v>
      </c>
      <c r="BJ292" s="387"/>
      <c r="BK292" s="390" t="str">
        <f>$A:$A</f>
        <v>Opération Eurêka (AHM)</v>
      </c>
      <c r="BL292" s="390" t="str">
        <f>$B:$B</f>
        <v>AHM</v>
      </c>
      <c r="BM292" s="391" t="str">
        <f>"20"&amp;RIGHT($10:$10,2)&amp;"-T"&amp;MID($10:$10,2,1)</f>
        <v>2020-T1</v>
      </c>
      <c r="BN292" s="390" t="str">
        <f>$A:$A</f>
        <v>Opération Eurêka (AHM)</v>
      </c>
      <c r="BO292" s="390" t="str">
        <f>$B:$B</f>
        <v>AHM</v>
      </c>
      <c r="BP292" s="391" t="str">
        <f>"20"&amp;RIGHT($10:$10,2)&amp;"-T"&amp;MID($10:$10,2,1)</f>
        <v>2020-T2</v>
      </c>
      <c r="BQ292" s="390" t="str">
        <f>$A:$A</f>
        <v>Opération Eurêka (AHM)</v>
      </c>
      <c r="BR292" s="390" t="str">
        <f>$B:$B</f>
        <v>AHM</v>
      </c>
      <c r="BS292" s="391" t="str">
        <f>"20"&amp;RIGHT($10:$10,2)&amp;"-T"&amp;MID($10:$10,2,1)</f>
        <v>2020-T3</v>
      </c>
      <c r="BT292" s="390" t="str">
        <f>$A:$A</f>
        <v>Opération Eurêka (AHM)</v>
      </c>
      <c r="BU292" s="390" t="str">
        <f>$B:$B</f>
        <v>AHM</v>
      </c>
      <c r="BV292" s="391" t="str">
        <f>"20"&amp;RIGHT($10:$10,2)&amp;"-T"&amp;MID($10:$10,2,1)</f>
        <v>2020-T4</v>
      </c>
      <c r="BW292" s="387"/>
    </row>
    <row r="293" spans="1:16384" ht="13">
      <c r="A293" s="403" t="s">
        <v>546</v>
      </c>
      <c r="B293" s="403"/>
      <c r="C293" s="383"/>
      <c r="D293" s="384" t="s">
        <v>503</v>
      </c>
      <c r="E293" s="385" t="s">
        <v>504</v>
      </c>
      <c r="F293" s="386"/>
      <c r="G293" s="386"/>
      <c r="H293" s="386"/>
      <c r="I293" s="386"/>
      <c r="J293" s="387">
        <f>SUM(F293:I293)</f>
        <v>0</v>
      </c>
      <c r="K293" s="405"/>
      <c r="L293" s="405"/>
      <c r="M293" s="405">
        <v>0</v>
      </c>
      <c r="N293" s="393"/>
      <c r="O293" s="393"/>
      <c r="P293" s="393">
        <v>0</v>
      </c>
      <c r="Q293" s="385"/>
      <c r="R293" s="393"/>
      <c r="S293" s="393">
        <v>1272.19</v>
      </c>
      <c r="T293" s="385"/>
      <c r="U293" s="393"/>
      <c r="V293" s="393">
        <v>0</v>
      </c>
      <c r="W293" s="387">
        <f>SUM(K293:V293)</f>
        <v>1272.19</v>
      </c>
      <c r="X293" s="385"/>
      <c r="Y293" s="393"/>
      <c r="Z293" s="393">
        <v>0</v>
      </c>
      <c r="AA293" s="385"/>
      <c r="AB293" s="393"/>
      <c r="AC293" s="393">
        <v>0</v>
      </c>
      <c r="AD293" s="385"/>
      <c r="AE293" s="393"/>
      <c r="AF293" s="393">
        <v>0</v>
      </c>
      <c r="AG293" s="385"/>
      <c r="AH293" s="393"/>
      <c r="AI293" s="393">
        <v>0</v>
      </c>
      <c r="AJ293" s="387">
        <f>SUM(X293:AI293)</f>
        <v>0</v>
      </c>
      <c r="AK293" s="385"/>
      <c r="AL293" s="393"/>
      <c r="AM293" s="393">
        <v>0</v>
      </c>
      <c r="AN293" s="385"/>
      <c r="AO293" s="393"/>
      <c r="AP293" s="393">
        <v>0</v>
      </c>
      <c r="AQ293" s="385"/>
      <c r="AR293" s="393"/>
      <c r="AS293" s="393">
        <v>0</v>
      </c>
      <c r="AT293" s="385"/>
      <c r="AU293" s="393"/>
      <c r="AV293" s="393">
        <v>0</v>
      </c>
      <c r="AW293" s="387">
        <f>SUM(AK293:AV293)</f>
        <v>0</v>
      </c>
      <c r="AX293" s="385"/>
      <c r="AY293" s="393"/>
      <c r="AZ293" s="393">
        <v>0</v>
      </c>
      <c r="BA293" s="385"/>
      <c r="BB293" s="393"/>
      <c r="BC293" s="393">
        <v>0</v>
      </c>
      <c r="BD293" s="385"/>
      <c r="BE293" s="393"/>
      <c r="BF293" s="393">
        <v>0</v>
      </c>
      <c r="BG293" s="385"/>
      <c r="BH293" s="393"/>
      <c r="BI293" s="393">
        <v>0</v>
      </c>
      <c r="BJ293" s="387">
        <f>SUM(AX293:BI293)</f>
        <v>0</v>
      </c>
      <c r="BK293" s="385"/>
      <c r="BL293" s="393"/>
      <c r="BM293" s="393">
        <v>0</v>
      </c>
      <c r="BN293" s="385"/>
      <c r="BO293" s="393"/>
      <c r="BP293" s="393">
        <v>0</v>
      </c>
      <c r="BQ293" s="393"/>
      <c r="BR293" s="393"/>
      <c r="BS293" s="393"/>
      <c r="BT293" s="393"/>
      <c r="BU293" s="393"/>
      <c r="BV293" s="393"/>
      <c r="BW293" s="387">
        <f>SUM(BK293:BV293)</f>
        <v>0</v>
      </c>
    </row>
    <row r="294" spans="1:16384" ht="13">
      <c r="A294" s="392" t="s">
        <v>546</v>
      </c>
      <c r="B294" s="392"/>
      <c r="C294" s="383"/>
      <c r="D294" s="384" t="s">
        <v>503</v>
      </c>
      <c r="E294" s="385" t="s">
        <v>506</v>
      </c>
      <c r="F294" s="386">
        <v>363</v>
      </c>
      <c r="G294" s="386">
        <v>230</v>
      </c>
      <c r="H294" s="386">
        <v>250</v>
      </c>
      <c r="I294" s="386">
        <v>229</v>
      </c>
      <c r="J294" s="387">
        <f>SUM(F294:I294)</f>
        <v>1072</v>
      </c>
      <c r="K294" s="393"/>
      <c r="L294" s="393"/>
      <c r="M294" s="393">
        <v>0</v>
      </c>
      <c r="N294" s="393"/>
      <c r="O294" s="393"/>
      <c r="P294" s="393">
        <v>0</v>
      </c>
      <c r="Q294" s="385"/>
      <c r="R294" s="393"/>
      <c r="S294" s="393">
        <v>0</v>
      </c>
      <c r="T294" s="385"/>
      <c r="U294" s="393"/>
      <c r="V294" s="393">
        <v>0</v>
      </c>
      <c r="W294" s="387">
        <f>SUM(K294:V294)</f>
        <v>0</v>
      </c>
      <c r="X294" s="385"/>
      <c r="Y294" s="393"/>
      <c r="Z294" s="393">
        <v>0</v>
      </c>
      <c r="AA294" s="385"/>
      <c r="AB294" s="393"/>
      <c r="AC294" s="393">
        <v>0</v>
      </c>
      <c r="AD294" s="385"/>
      <c r="AE294" s="393"/>
      <c r="AF294" s="393">
        <v>0</v>
      </c>
      <c r="AG294" s="385"/>
      <c r="AH294" s="393"/>
      <c r="AI294" s="393">
        <v>0</v>
      </c>
      <c r="AJ294" s="387">
        <f>SUM(X294:AI294)</f>
        <v>0</v>
      </c>
      <c r="AK294" s="385"/>
      <c r="AL294" s="393"/>
      <c r="AM294" s="393">
        <v>0</v>
      </c>
      <c r="AN294" s="385"/>
      <c r="AO294" s="393"/>
      <c r="AP294" s="393">
        <v>0</v>
      </c>
      <c r="AQ294" s="385"/>
      <c r="AR294" s="393"/>
      <c r="AS294" s="393">
        <v>0</v>
      </c>
      <c r="AT294" s="385"/>
      <c r="AU294" s="393"/>
      <c r="AV294" s="393">
        <v>0</v>
      </c>
      <c r="AW294" s="387">
        <f>SUM(AK294:AV294)</f>
        <v>0</v>
      </c>
      <c r="AX294" s="385"/>
      <c r="AY294" s="393"/>
      <c r="AZ294" s="393">
        <v>0</v>
      </c>
      <c r="BA294" s="385"/>
      <c r="BB294" s="393"/>
      <c r="BC294" s="393">
        <v>0</v>
      </c>
      <c r="BD294" s="385"/>
      <c r="BE294" s="393"/>
      <c r="BF294" s="393">
        <v>0</v>
      </c>
      <c r="BG294" s="385"/>
      <c r="BH294" s="393"/>
      <c r="BI294" s="393">
        <v>0</v>
      </c>
      <c r="BJ294" s="387">
        <f>SUM(AX294:BI294)</f>
        <v>0</v>
      </c>
      <c r="BK294" s="385"/>
      <c r="BL294" s="393"/>
      <c r="BM294" s="393">
        <v>0</v>
      </c>
      <c r="BN294" s="385"/>
      <c r="BO294" s="393"/>
      <c r="BP294" s="393">
        <v>0</v>
      </c>
      <c r="BQ294" s="393"/>
      <c r="BR294" s="393"/>
      <c r="BS294" s="393"/>
      <c r="BT294" s="393"/>
      <c r="BU294" s="393"/>
      <c r="BV294" s="393"/>
      <c r="BW294" s="387">
        <f>SUM(BK294:BV294)</f>
        <v>0</v>
      </c>
    </row>
    <row r="295" spans="1:16384" ht="13">
      <c r="A295" s="392" t="s">
        <v>546</v>
      </c>
      <c r="B295" s="392"/>
      <c r="C295" s="383"/>
      <c r="D295" s="384" t="s">
        <v>503</v>
      </c>
      <c r="E295" s="385" t="s">
        <v>507</v>
      </c>
      <c r="F295" s="386">
        <v>1</v>
      </c>
      <c r="G295" s="386">
        <v>1</v>
      </c>
      <c r="H295" s="386">
        <v>2</v>
      </c>
      <c r="I295" s="386">
        <v>2</v>
      </c>
      <c r="J295" s="387">
        <f>SUM(F295:I295)</f>
        <v>6</v>
      </c>
      <c r="K295" s="393"/>
      <c r="L295" s="393"/>
      <c r="M295" s="393">
        <v>0</v>
      </c>
      <c r="N295" s="393"/>
      <c r="O295" s="393"/>
      <c r="P295" s="393">
        <v>0</v>
      </c>
      <c r="Q295" s="385"/>
      <c r="R295" s="393"/>
      <c r="S295" s="393">
        <v>0</v>
      </c>
      <c r="T295" s="385"/>
      <c r="U295" s="393"/>
      <c r="V295" s="393">
        <v>0</v>
      </c>
      <c r="W295" s="387">
        <f>SUM(K295:V295)</f>
        <v>0</v>
      </c>
      <c r="X295" s="385"/>
      <c r="Y295" s="393"/>
      <c r="Z295" s="393">
        <v>0</v>
      </c>
      <c r="AA295" s="385"/>
      <c r="AB295" s="393"/>
      <c r="AC295" s="393">
        <v>0</v>
      </c>
      <c r="AD295" s="385"/>
      <c r="AE295" s="393"/>
      <c r="AF295" s="393">
        <v>0</v>
      </c>
      <c r="AG295" s="385"/>
      <c r="AH295" s="393"/>
      <c r="AI295" s="393">
        <v>0</v>
      </c>
      <c r="AJ295" s="387">
        <f>SUM(X295:AI295)</f>
        <v>0</v>
      </c>
      <c r="AK295" s="385"/>
      <c r="AL295" s="393"/>
      <c r="AM295" s="393">
        <v>0</v>
      </c>
      <c r="AN295" s="385"/>
      <c r="AO295" s="393"/>
      <c r="AP295" s="393">
        <v>0</v>
      </c>
      <c r="AQ295" s="385"/>
      <c r="AR295" s="393"/>
      <c r="AS295" s="393">
        <v>0</v>
      </c>
      <c r="AT295" s="385"/>
      <c r="AU295" s="393"/>
      <c r="AV295" s="393">
        <v>0</v>
      </c>
      <c r="AW295" s="387">
        <f>SUM(AK295:AV295)</f>
        <v>0</v>
      </c>
      <c r="AX295" s="385"/>
      <c r="AY295" s="393"/>
      <c r="AZ295" s="393">
        <v>0</v>
      </c>
      <c r="BA295" s="385"/>
      <c r="BB295" s="393"/>
      <c r="BC295" s="393">
        <v>0</v>
      </c>
      <c r="BD295" s="385"/>
      <c r="BE295" s="393"/>
      <c r="BF295" s="393">
        <v>0</v>
      </c>
      <c r="BG295" s="385"/>
      <c r="BH295" s="393"/>
      <c r="BI295" s="393">
        <v>0</v>
      </c>
      <c r="BJ295" s="387">
        <f>SUM(AX295:BI295)</f>
        <v>0</v>
      </c>
      <c r="BK295" s="385"/>
      <c r="BL295" s="393"/>
      <c r="BM295" s="393">
        <v>0</v>
      </c>
      <c r="BN295" s="385"/>
      <c r="BO295" s="393"/>
      <c r="BP295" s="393">
        <v>0</v>
      </c>
      <c r="BQ295" s="393"/>
      <c r="BR295" s="393"/>
      <c r="BS295" s="393"/>
      <c r="BT295" s="393"/>
      <c r="BU295" s="393"/>
      <c r="BV295" s="393"/>
      <c r="BW295" s="387">
        <f>SUM(BK295:BV295)</f>
        <v>0</v>
      </c>
    </row>
    <row r="296" spans="1:16384" ht="13" outlineLevel="1">
      <c r="A296" s="402" t="s">
        <v>465</v>
      </c>
      <c r="B296" s="382" t="s">
        <v>466</v>
      </c>
      <c r="C296" s="383"/>
      <c r="D296" s="384"/>
      <c r="E296" s="385"/>
      <c r="F296" s="386"/>
      <c r="G296" s="386"/>
      <c r="H296" s="386"/>
      <c r="I296" s="386"/>
      <c r="J296" s="387"/>
      <c r="K296" s="388" t="str">
        <f>$A:$A</f>
        <v>Nature de l'ajustement</v>
      </c>
      <c r="L296" s="388" t="str">
        <f>$B:$B</f>
        <v>Pôle</v>
      </c>
      <c r="M296" s="388" t="s">
        <v>515</v>
      </c>
      <c r="N296" s="388" t="str">
        <f>$A:$A</f>
        <v>Nature de l'ajustement</v>
      </c>
      <c r="O296" s="388" t="str">
        <f>$B:$B</f>
        <v>Pôle</v>
      </c>
      <c r="P296" s="388" t="s">
        <v>515</v>
      </c>
      <c r="Q296" s="388" t="str">
        <f>$A:$A</f>
        <v>Nature de l'ajustement</v>
      </c>
      <c r="R296" s="388" t="str">
        <f>$B:$B</f>
        <v>Pôle</v>
      </c>
      <c r="S296" s="388" t="s">
        <v>515</v>
      </c>
      <c r="T296" s="388" t="str">
        <f>$A:$A</f>
        <v>Nature de l'ajustement</v>
      </c>
      <c r="U296" s="388" t="str">
        <f>$B:$B</f>
        <v>Pôle</v>
      </c>
      <c r="V296" s="388" t="s">
        <v>515</v>
      </c>
      <c r="W296" s="387"/>
      <c r="X296" s="388" t="str">
        <f>$A:$A</f>
        <v>Nature de l'ajustement</v>
      </c>
      <c r="Y296" s="388" t="str">
        <f>$B:$B</f>
        <v>Pôle</v>
      </c>
      <c r="Z296" s="388" t="s">
        <v>515</v>
      </c>
      <c r="AA296" s="388" t="str">
        <f>$A:$A</f>
        <v>Nature de l'ajustement</v>
      </c>
      <c r="AB296" s="388" t="str">
        <f>$B:$B</f>
        <v>Pôle</v>
      </c>
      <c r="AC296" s="388" t="s">
        <v>515</v>
      </c>
      <c r="AD296" s="388" t="str">
        <f>$A:$A</f>
        <v>Nature de l'ajustement</v>
      </c>
      <c r="AE296" s="388" t="str">
        <f>$B:$B</f>
        <v>Pôle</v>
      </c>
      <c r="AF296" s="388" t="s">
        <v>515</v>
      </c>
      <c r="AG296" s="388" t="str">
        <f>$A:$A</f>
        <v>Nature de l'ajustement</v>
      </c>
      <c r="AH296" s="388" t="str">
        <f>$B:$B</f>
        <v>Pôle</v>
      </c>
      <c r="AI296" s="388" t="s">
        <v>515</v>
      </c>
      <c r="AJ296" s="387"/>
      <c r="AK296" s="388" t="str">
        <f>$A:$A</f>
        <v>Nature de l'ajustement</v>
      </c>
      <c r="AL296" s="388" t="str">
        <f>$B:$B</f>
        <v>Pôle</v>
      </c>
      <c r="AM296" s="388" t="s">
        <v>515</v>
      </c>
      <c r="AN296" s="388" t="str">
        <f>$A:$A</f>
        <v>Nature de l'ajustement</v>
      </c>
      <c r="AO296" s="388" t="str">
        <f>$B:$B</f>
        <v>Pôle</v>
      </c>
      <c r="AP296" s="388" t="s">
        <v>515</v>
      </c>
      <c r="AQ296" s="388" t="str">
        <f>$A:$A</f>
        <v>Nature de l'ajustement</v>
      </c>
      <c r="AR296" s="388" t="str">
        <f>$B:$B</f>
        <v>Pôle</v>
      </c>
      <c r="AS296" s="388" t="s">
        <v>515</v>
      </c>
      <c r="AT296" s="388" t="str">
        <f>$A:$A</f>
        <v>Nature de l'ajustement</v>
      </c>
      <c r="AU296" s="388" t="str">
        <f>$B:$B</f>
        <v>Pôle</v>
      </c>
      <c r="AV296" s="388" t="s">
        <v>515</v>
      </c>
      <c r="AW296" s="387"/>
      <c r="AX296" s="388" t="str">
        <f>$A:$A</f>
        <v>Nature de l'ajustement</v>
      </c>
      <c r="AY296" s="388" t="str">
        <f>$B:$B</f>
        <v>Pôle</v>
      </c>
      <c r="AZ296" s="388" t="s">
        <v>515</v>
      </c>
      <c r="BA296" s="388" t="str">
        <f>$A:$A</f>
        <v>Nature de l'ajustement</v>
      </c>
      <c r="BB296" s="388" t="str">
        <f>$B:$B</f>
        <v>Pôle</v>
      </c>
      <c r="BC296" s="388" t="s">
        <v>515</v>
      </c>
      <c r="BD296" s="388" t="str">
        <f>$A:$A</f>
        <v>Nature de l'ajustement</v>
      </c>
      <c r="BE296" s="388" t="str">
        <f>$B:$B</f>
        <v>Pôle</v>
      </c>
      <c r="BF296" s="388" t="s">
        <v>515</v>
      </c>
      <c r="BG296" s="388" t="str">
        <f>$A:$A</f>
        <v>Nature de l'ajustement</v>
      </c>
      <c r="BH296" s="388" t="str">
        <f>$B:$B</f>
        <v>Pôle</v>
      </c>
      <c r="BI296" s="388" t="s">
        <v>515</v>
      </c>
      <c r="BJ296" s="387"/>
      <c r="BK296" s="388" t="str">
        <f>$A:$A</f>
        <v>Nature de l'ajustement</v>
      </c>
      <c r="BL296" s="388" t="str">
        <f>$B:$B</f>
        <v>Pôle</v>
      </c>
      <c r="BM296" s="388" t="s">
        <v>515</v>
      </c>
      <c r="BN296" s="388" t="str">
        <f>$A:$A</f>
        <v>Nature de l'ajustement</v>
      </c>
      <c r="BO296" s="388" t="str">
        <f>$B:$B</f>
        <v>Pôle</v>
      </c>
      <c r="BP296" s="388" t="s">
        <v>515</v>
      </c>
      <c r="BQ296" s="388" t="str">
        <f>$A:$A</f>
        <v>Nature de l'ajustement</v>
      </c>
      <c r="BR296" s="388" t="str">
        <f>$B:$B</f>
        <v>Pôle</v>
      </c>
      <c r="BS296" s="388" t="s">
        <v>515</v>
      </c>
      <c r="BT296" s="388" t="str">
        <f>$A:$A</f>
        <v>Nature de l'ajustement</v>
      </c>
      <c r="BU296" s="388" t="str">
        <f>$B:$B</f>
        <v>Pôle</v>
      </c>
      <c r="BV296" s="388" t="s">
        <v>515</v>
      </c>
      <c r="BW296" s="387"/>
    </row>
    <row r="297" spans="1:16384" ht="13" outlineLevel="1">
      <c r="A297" s="394" t="s">
        <v>567</v>
      </c>
      <c r="B297" s="394" t="s">
        <v>513</v>
      </c>
      <c r="C297" s="383"/>
      <c r="D297" s="384"/>
      <c r="E297" s="385"/>
      <c r="F297" s="386"/>
      <c r="G297" s="386"/>
      <c r="H297" s="386"/>
      <c r="I297" s="386"/>
      <c r="J297" s="387"/>
      <c r="K297" s="390" t="str">
        <f>$A:$A</f>
        <v>Déclassement d'actifs en cours de cession (BPI)</v>
      </c>
      <c r="L297" s="390" t="str">
        <f>$B:$B</f>
        <v>BPI</v>
      </c>
      <c r="M297" s="391" t="str">
        <f>"20"&amp;RIGHT($10:$10,2)&amp;"-T"&amp;MID($10:$10,2,1)</f>
        <v>2016-T1</v>
      </c>
      <c r="N297" s="390" t="str">
        <f>$A:$A</f>
        <v>Déclassement d'actifs en cours de cession (BPI)</v>
      </c>
      <c r="O297" s="390" t="str">
        <f>$B:$B</f>
        <v>BPI</v>
      </c>
      <c r="P297" s="391" t="str">
        <f>"20"&amp;RIGHT($10:$10,2)&amp;"-T"&amp;MID($10:$10,2,1)</f>
        <v>2016-T2</v>
      </c>
      <c r="Q297" s="390" t="str">
        <f>$A:$A</f>
        <v>Déclassement d'actifs en cours de cession (BPI)</v>
      </c>
      <c r="R297" s="390" t="str">
        <f>$B:$B</f>
        <v>BPI</v>
      </c>
      <c r="S297" s="391" t="str">
        <f>"20"&amp;RIGHT($10:$10,2)&amp;"-T"&amp;MID($10:$10,2,1)</f>
        <v>2016-T3</v>
      </c>
      <c r="T297" s="390" t="str">
        <f>$A:$A</f>
        <v>Déclassement d'actifs en cours de cession (BPI)</v>
      </c>
      <c r="U297" s="390" t="str">
        <f>$B:$B</f>
        <v>BPI</v>
      </c>
      <c r="V297" s="391" t="str">
        <f>"20"&amp;RIGHT($10:$10,2)&amp;"-T"&amp;MID($10:$10,2,1)</f>
        <v>2016-T4</v>
      </c>
      <c r="W297" s="387"/>
      <c r="X297" s="390" t="str">
        <f>$A:$A</f>
        <v>Déclassement d'actifs en cours de cession (BPI)</v>
      </c>
      <c r="Y297" s="390" t="str">
        <f>$B:$B</f>
        <v>BPI</v>
      </c>
      <c r="Z297" s="391" t="str">
        <f>"20"&amp;RIGHT($10:$10,2)&amp;"-T"&amp;MID($10:$10,2,1)</f>
        <v>2017-T1</v>
      </c>
      <c r="AA297" s="390" t="str">
        <f>$A:$A</f>
        <v>Déclassement d'actifs en cours de cession (BPI)</v>
      </c>
      <c r="AB297" s="390" t="str">
        <f>$B:$B</f>
        <v>BPI</v>
      </c>
      <c r="AC297" s="391" t="str">
        <f>"20"&amp;RIGHT($10:$10,2)&amp;"-T"&amp;MID($10:$10,2,1)</f>
        <v>2017-T2</v>
      </c>
      <c r="AD297" s="390" t="str">
        <f>$A:$A</f>
        <v>Déclassement d'actifs en cours de cession (BPI)</v>
      </c>
      <c r="AE297" s="390" t="str">
        <f>$B:$B</f>
        <v>BPI</v>
      </c>
      <c r="AF297" s="391" t="str">
        <f>"20"&amp;RIGHT($10:$10,2)&amp;"-T"&amp;MID($10:$10,2,1)</f>
        <v>2017-T3</v>
      </c>
      <c r="AG297" s="390" t="str">
        <f>$A:$A</f>
        <v>Déclassement d'actifs en cours de cession (BPI)</v>
      </c>
      <c r="AH297" s="390" t="str">
        <f>$B:$B</f>
        <v>BPI</v>
      </c>
      <c r="AI297" s="391" t="str">
        <f>"20"&amp;RIGHT($10:$10,2)&amp;"-T"&amp;MID($10:$10,2,1)</f>
        <v>2017-T4</v>
      </c>
      <c r="AJ297" s="387"/>
      <c r="AK297" s="390" t="str">
        <f>$A:$A</f>
        <v>Déclassement d'actifs en cours de cession (BPI)</v>
      </c>
      <c r="AL297" s="390" t="str">
        <f>$B:$B</f>
        <v>BPI</v>
      </c>
      <c r="AM297" s="391" t="str">
        <f>"20"&amp;RIGHT($10:$10,2)&amp;"-T"&amp;MID($10:$10,2,1)</f>
        <v>2018-T1</v>
      </c>
      <c r="AN297" s="390" t="str">
        <f>$A:$A</f>
        <v>Déclassement d'actifs en cours de cession (BPI)</v>
      </c>
      <c r="AO297" s="390" t="str">
        <f>$B:$B</f>
        <v>BPI</v>
      </c>
      <c r="AP297" s="391" t="str">
        <f>"20"&amp;RIGHT($10:$10,2)&amp;"-T"&amp;MID($10:$10,2,1)</f>
        <v>2018-T2</v>
      </c>
      <c r="AQ297" s="390" t="str">
        <f>$A:$A</f>
        <v>Déclassement d'actifs en cours de cession (BPI)</v>
      </c>
      <c r="AR297" s="390" t="str">
        <f>$B:$B</f>
        <v>BPI</v>
      </c>
      <c r="AS297" s="391" t="str">
        <f>"20"&amp;RIGHT($10:$10,2)&amp;"-T"&amp;MID($10:$10,2,1)</f>
        <v>2018-T3</v>
      </c>
      <c r="AT297" s="390" t="str">
        <f>$A:$A</f>
        <v>Déclassement d'actifs en cours de cession (BPI)</v>
      </c>
      <c r="AU297" s="390" t="str">
        <f>$B:$B</f>
        <v>BPI</v>
      </c>
      <c r="AV297" s="391" t="str">
        <f>"20"&amp;RIGHT($10:$10,2)&amp;"-T"&amp;MID($10:$10,2,1)</f>
        <v>2018-T4</v>
      </c>
      <c r="AW297" s="387"/>
      <c r="AX297" s="390" t="str">
        <f>$A:$A</f>
        <v>Déclassement d'actifs en cours de cession (BPI)</v>
      </c>
      <c r="AY297" s="390" t="str">
        <f>$B:$B</f>
        <v>BPI</v>
      </c>
      <c r="AZ297" s="391" t="str">
        <f>"20"&amp;RIGHT($10:$10,2)&amp;"-T"&amp;MID($10:$10,2,1)</f>
        <v>2019-T1</v>
      </c>
      <c r="BA297" s="390" t="str">
        <f>$A:$A</f>
        <v>Déclassement d'actifs en cours de cession (BPI)</v>
      </c>
      <c r="BB297" s="390" t="str">
        <f>$B:$B</f>
        <v>BPI</v>
      </c>
      <c r="BC297" s="391" t="str">
        <f>"20"&amp;RIGHT($10:$10,2)&amp;"-T"&amp;MID($10:$10,2,1)</f>
        <v>2019-T2</v>
      </c>
      <c r="BD297" s="390" t="str">
        <f>$A:$A</f>
        <v>Déclassement d'actifs en cours de cession (BPI)</v>
      </c>
      <c r="BE297" s="390" t="str">
        <f>$B:$B</f>
        <v>BPI</v>
      </c>
      <c r="BF297" s="391" t="str">
        <f>"20"&amp;RIGHT($10:$10,2)&amp;"-T"&amp;MID($10:$10,2,1)</f>
        <v>2019-T3</v>
      </c>
      <c r="BG297" s="390" t="str">
        <f>$A:$A</f>
        <v>Déclassement d'actifs en cours de cession (BPI)</v>
      </c>
      <c r="BH297" s="390" t="str">
        <f>$B:$B</f>
        <v>BPI</v>
      </c>
      <c r="BI297" s="391" t="str">
        <f>"20"&amp;RIGHT($10:$10,2)&amp;"-T"&amp;MID($10:$10,2,1)</f>
        <v>2019-T4</v>
      </c>
      <c r="BJ297" s="387"/>
      <c r="BK297" s="390" t="str">
        <f>$A:$A</f>
        <v>Déclassement d'actifs en cours de cession (BPI)</v>
      </c>
      <c r="BL297" s="390" t="str">
        <f>$B:$B</f>
        <v>BPI</v>
      </c>
      <c r="BM297" s="391" t="str">
        <f>"20"&amp;RIGHT($10:$10,2)&amp;"-T"&amp;MID($10:$10,2,1)</f>
        <v>2020-T1</v>
      </c>
      <c r="BN297" s="390" t="str">
        <f>$A:$A</f>
        <v>Déclassement d'actifs en cours de cession (BPI)</v>
      </c>
      <c r="BO297" s="390" t="str">
        <f>$B:$B</f>
        <v>BPI</v>
      </c>
      <c r="BP297" s="391" t="str">
        <f>"20"&amp;RIGHT($10:$10,2)&amp;"-T"&amp;MID($10:$10,2,1)</f>
        <v>2020-T2</v>
      </c>
      <c r="BQ297" s="390" t="str">
        <f>$A:$A</f>
        <v>Déclassement d'actifs en cours de cession (BPI)</v>
      </c>
      <c r="BR297" s="390" t="str">
        <f>$B:$B</f>
        <v>BPI</v>
      </c>
      <c r="BS297" s="391" t="str">
        <f>"20"&amp;RIGHT($10:$10,2)&amp;"-T"&amp;MID($10:$10,2,1)</f>
        <v>2020-T3</v>
      </c>
      <c r="BT297" s="390" t="str">
        <f>$A:$A</f>
        <v>Déclassement d'actifs en cours de cession (BPI)</v>
      </c>
      <c r="BU297" s="390" t="str">
        <f>$B:$B</f>
        <v>BPI</v>
      </c>
      <c r="BV297" s="391" t="str">
        <f>"20"&amp;RIGHT($10:$10,2)&amp;"-T"&amp;MID($10:$10,2,1)</f>
        <v>2020-T4</v>
      </c>
      <c r="BW297" s="387"/>
    </row>
    <row r="298" spans="1:16384" ht="13">
      <c r="A298" s="403" t="s">
        <v>546</v>
      </c>
      <c r="B298" s="403"/>
      <c r="C298" s="383"/>
      <c r="D298" s="384" t="s">
        <v>568</v>
      </c>
      <c r="E298" s="385" t="s">
        <v>507</v>
      </c>
      <c r="F298" s="386"/>
      <c r="G298" s="386"/>
      <c r="H298" s="386"/>
      <c r="I298" s="386"/>
      <c r="J298" s="387">
        <f>SUM(F298:I298)</f>
        <v>0</v>
      </c>
      <c r="K298" s="405"/>
      <c r="L298" s="405"/>
      <c r="M298" s="405">
        <v>0</v>
      </c>
      <c r="N298" s="393"/>
      <c r="O298" s="393"/>
      <c r="P298" s="393">
        <v>0</v>
      </c>
      <c r="Q298" s="393"/>
      <c r="R298" s="393"/>
      <c r="S298" s="393">
        <v>0</v>
      </c>
      <c r="T298" s="393"/>
      <c r="U298" s="393"/>
      <c r="V298" s="393">
        <v>0</v>
      </c>
      <c r="W298" s="387">
        <f>SUM(K298:V298)</f>
        <v>0</v>
      </c>
      <c r="X298" s="393"/>
      <c r="Y298" s="393"/>
      <c r="Z298" s="393">
        <v>0</v>
      </c>
      <c r="AA298" s="393"/>
      <c r="AB298" s="393"/>
      <c r="AC298" s="393">
        <v>0</v>
      </c>
      <c r="AD298" s="393"/>
      <c r="AE298" s="393"/>
      <c r="AF298" s="393">
        <v>0</v>
      </c>
      <c r="AG298" s="393"/>
      <c r="AH298" s="393"/>
      <c r="AI298" s="393">
        <v>0</v>
      </c>
      <c r="AJ298" s="387">
        <f>SUM(X298:AI298)</f>
        <v>0</v>
      </c>
      <c r="AK298" s="393"/>
      <c r="AL298" s="393"/>
      <c r="AM298" s="393">
        <v>0</v>
      </c>
      <c r="AN298" s="393"/>
      <c r="AO298" s="393"/>
      <c r="AP298" s="393">
        <v>0</v>
      </c>
      <c r="AQ298" s="393"/>
      <c r="AR298" s="393"/>
      <c r="AS298" s="393">
        <v>0</v>
      </c>
      <c r="AT298" s="393"/>
      <c r="AU298" s="393"/>
      <c r="AV298" s="393">
        <v>0</v>
      </c>
      <c r="AW298" s="387">
        <f>SUM(AK298:AV298)</f>
        <v>0</v>
      </c>
      <c r="AX298" s="393"/>
      <c r="AY298" s="393"/>
      <c r="AZ298" s="393">
        <v>0</v>
      </c>
      <c r="BA298" s="393"/>
      <c r="BB298" s="393"/>
      <c r="BC298" s="393">
        <v>0</v>
      </c>
      <c r="BD298" s="393"/>
      <c r="BE298" s="393"/>
      <c r="BF298" s="393">
        <v>0</v>
      </c>
      <c r="BG298" s="393"/>
      <c r="BH298" s="393"/>
      <c r="BI298" s="393">
        <v>-45.761000000000003</v>
      </c>
      <c r="BJ298" s="387">
        <f>SUM(AX298:BI298)</f>
        <v>-45.761000000000003</v>
      </c>
      <c r="BK298" s="393"/>
      <c r="BL298" s="393"/>
      <c r="BM298" s="393">
        <v>0</v>
      </c>
      <c r="BN298" s="393"/>
      <c r="BO298" s="393"/>
      <c r="BP298" s="393">
        <v>0</v>
      </c>
      <c r="BQ298" s="393"/>
      <c r="BR298" s="393"/>
      <c r="BS298" s="393">
        <v>0</v>
      </c>
      <c r="BT298" s="393"/>
      <c r="BU298" s="393"/>
      <c r="BV298" s="393">
        <v>-7.45</v>
      </c>
      <c r="BW298" s="387">
        <f>SUM(BK298:BV298)</f>
        <v>-7.45</v>
      </c>
    </row>
    <row r="299" spans="1:16384" ht="13" outlineLevel="1">
      <c r="A299" s="402" t="s">
        <v>465</v>
      </c>
      <c r="B299" s="382" t="s">
        <v>466</v>
      </c>
      <c r="C299" s="383"/>
      <c r="D299" s="384"/>
      <c r="E299" s="385"/>
      <c r="F299" s="386"/>
      <c r="G299" s="386"/>
      <c r="H299" s="386"/>
      <c r="I299" s="386"/>
      <c r="J299" s="387"/>
      <c r="K299" s="388" t="str">
        <f>$A:$A</f>
        <v>Nature de l'ajustement</v>
      </c>
      <c r="L299" s="388" t="str">
        <f>$B:$B</f>
        <v>Pôle</v>
      </c>
      <c r="M299" s="388" t="s">
        <v>515</v>
      </c>
      <c r="N299" s="388" t="str">
        <f>$A:$A</f>
        <v>Nature de l'ajustement</v>
      </c>
      <c r="O299" s="388" t="str">
        <f>$B:$B</f>
        <v>Pôle</v>
      </c>
      <c r="P299" s="388" t="s">
        <v>515</v>
      </c>
      <c r="Q299" s="388" t="str">
        <f>$A:$A</f>
        <v>Nature de l'ajustement</v>
      </c>
      <c r="R299" s="388" t="str">
        <f>$B:$B</f>
        <v>Pôle</v>
      </c>
      <c r="S299" s="388" t="s">
        <v>515</v>
      </c>
      <c r="T299" s="388" t="str">
        <f>$A:$A</f>
        <v>Nature de l'ajustement</v>
      </c>
      <c r="U299" s="388" t="str">
        <f>$B:$B</f>
        <v>Pôle</v>
      </c>
      <c r="V299" s="388" t="s">
        <v>515</v>
      </c>
      <c r="W299" s="387"/>
      <c r="X299" s="388" t="str">
        <f>$A:$A</f>
        <v>Nature de l'ajustement</v>
      </c>
      <c r="Y299" s="388" t="str">
        <f>$B:$B</f>
        <v>Pôle</v>
      </c>
      <c r="Z299" s="388" t="s">
        <v>515</v>
      </c>
      <c r="AA299" s="388" t="str">
        <f>$A:$A</f>
        <v>Nature de l'ajustement</v>
      </c>
      <c r="AB299" s="388" t="str">
        <f>$B:$B</f>
        <v>Pôle</v>
      </c>
      <c r="AC299" s="388" t="s">
        <v>515</v>
      </c>
      <c r="AD299" s="388" t="str">
        <f>$A:$A</f>
        <v>Nature de l'ajustement</v>
      </c>
      <c r="AE299" s="388" t="str">
        <f>$B:$B</f>
        <v>Pôle</v>
      </c>
      <c r="AF299" s="388" t="s">
        <v>515</v>
      </c>
      <c r="AG299" s="388" t="str">
        <f>$A:$A</f>
        <v>Nature de l'ajustement</v>
      </c>
      <c r="AH299" s="388" t="str">
        <f>$B:$B</f>
        <v>Pôle</v>
      </c>
      <c r="AI299" s="388" t="s">
        <v>515</v>
      </c>
      <c r="AJ299" s="387"/>
      <c r="AK299" s="388" t="str">
        <f>$A:$A</f>
        <v>Nature de l'ajustement</v>
      </c>
      <c r="AL299" s="388" t="str">
        <f>$B:$B</f>
        <v>Pôle</v>
      </c>
      <c r="AM299" s="388" t="s">
        <v>515</v>
      </c>
      <c r="AN299" s="388" t="str">
        <f>$A:$A</f>
        <v>Nature de l'ajustement</v>
      </c>
      <c r="AO299" s="388" t="str">
        <f>$B:$B</f>
        <v>Pôle</v>
      </c>
      <c r="AP299" s="388" t="s">
        <v>515</v>
      </c>
      <c r="AQ299" s="388" t="str">
        <f>$A:$A</f>
        <v>Nature de l'ajustement</v>
      </c>
      <c r="AR299" s="388" t="str">
        <f>$B:$B</f>
        <v>Pôle</v>
      </c>
      <c r="AS299" s="388" t="s">
        <v>515</v>
      </c>
      <c r="AT299" s="388" t="str">
        <f>$A:$A</f>
        <v>Nature de l'ajustement</v>
      </c>
      <c r="AU299" s="388" t="str">
        <f>$B:$B</f>
        <v>Pôle</v>
      </c>
      <c r="AV299" s="388" t="s">
        <v>515</v>
      </c>
      <c r="AW299" s="387"/>
      <c r="AX299" s="388" t="str">
        <f>$A:$A</f>
        <v>Nature de l'ajustement</v>
      </c>
      <c r="AY299" s="388" t="str">
        <f>$B:$B</f>
        <v>Pôle</v>
      </c>
      <c r="AZ299" s="388" t="s">
        <v>515</v>
      </c>
      <c r="BA299" s="388" t="str">
        <f>$A:$A</f>
        <v>Nature de l'ajustement</v>
      </c>
      <c r="BB299" s="388" t="str">
        <f>$B:$B</f>
        <v>Pôle</v>
      </c>
      <c r="BC299" s="388" t="s">
        <v>515</v>
      </c>
      <c r="BD299" s="388" t="str">
        <f>$A:$A</f>
        <v>Nature de l'ajustement</v>
      </c>
      <c r="BE299" s="388" t="str">
        <f>$B:$B</f>
        <v>Pôle</v>
      </c>
      <c r="BF299" s="388" t="s">
        <v>515</v>
      </c>
      <c r="BG299" s="388" t="str">
        <f>$A:$A</f>
        <v>Nature de l'ajustement</v>
      </c>
      <c r="BH299" s="388" t="str">
        <f>$B:$B</f>
        <v>Pôle</v>
      </c>
      <c r="BI299" s="388" t="s">
        <v>515</v>
      </c>
      <c r="BJ299" s="387"/>
      <c r="BK299" s="388" t="str">
        <f>$A:$A</f>
        <v>Nature de l'ajustement</v>
      </c>
      <c r="BL299" s="388" t="str">
        <f>$B:$B</f>
        <v>Pôle</v>
      </c>
      <c r="BM299" s="388" t="s">
        <v>515</v>
      </c>
      <c r="BN299" s="388" t="str">
        <f>$A:$A</f>
        <v>Nature de l'ajustement</v>
      </c>
      <c r="BO299" s="388" t="str">
        <f>$B:$B</f>
        <v>Pôle</v>
      </c>
      <c r="BP299" s="388" t="s">
        <v>515</v>
      </c>
      <c r="BQ299" s="388" t="str">
        <f>$A:$A</f>
        <v>Nature de l'ajustement</v>
      </c>
      <c r="BR299" s="388" t="str">
        <f>$B:$B</f>
        <v>Pôle</v>
      </c>
      <c r="BS299" s="388" t="s">
        <v>515</v>
      </c>
      <c r="BT299" s="388" t="str">
        <f>$A:$A</f>
        <v>Nature de l'ajustement</v>
      </c>
      <c r="BU299" s="388" t="str">
        <f>$B:$B</f>
        <v>Pôle</v>
      </c>
      <c r="BV299" s="388" t="s">
        <v>515</v>
      </c>
      <c r="BW299" s="387"/>
    </row>
    <row r="300" spans="1:16384" ht="13" outlineLevel="1">
      <c r="A300" s="394" t="s">
        <v>613</v>
      </c>
      <c r="B300" s="394" t="s">
        <v>510</v>
      </c>
      <c r="C300" s="383"/>
      <c r="D300" s="384"/>
      <c r="E300" s="385"/>
      <c r="F300" s="386"/>
      <c r="G300" s="386"/>
      <c r="H300" s="386"/>
      <c r="I300" s="386"/>
      <c r="J300" s="387"/>
      <c r="K300" s="390" t="str">
        <f>$A:$A</f>
        <v>Déclassement d'actifs en cours de cession (SFS)</v>
      </c>
      <c r="L300" s="390" t="str">
        <f>$B:$B</f>
        <v>SFS</v>
      </c>
      <c r="M300" s="391" t="str">
        <f>"20"&amp;RIGHT($10:$10,2)&amp;"-T"&amp;MID($10:$10,2,1)</f>
        <v>2016-T1</v>
      </c>
      <c r="N300" s="390" t="str">
        <f>$A:$A</f>
        <v>Déclassement d'actifs en cours de cession (SFS)</v>
      </c>
      <c r="O300" s="390" t="str">
        <f>$B:$B</f>
        <v>SFS</v>
      </c>
      <c r="P300" s="391" t="str">
        <f>"20"&amp;RIGHT($10:$10,2)&amp;"-T"&amp;MID($10:$10,2,1)</f>
        <v>2016-T2</v>
      </c>
      <c r="Q300" s="390" t="str">
        <f>$A:$A</f>
        <v>Déclassement d'actifs en cours de cession (SFS)</v>
      </c>
      <c r="R300" s="390" t="str">
        <f>$B:$B</f>
        <v>SFS</v>
      </c>
      <c r="S300" s="391" t="str">
        <f>"20"&amp;RIGHT($10:$10,2)&amp;"-T"&amp;MID($10:$10,2,1)</f>
        <v>2016-T3</v>
      </c>
      <c r="T300" s="390" t="str">
        <f>$A:$A</f>
        <v>Déclassement d'actifs en cours de cession (SFS)</v>
      </c>
      <c r="U300" s="390" t="str">
        <f>$B:$B</f>
        <v>SFS</v>
      </c>
      <c r="V300" s="391" t="str">
        <f>"20"&amp;RIGHT($10:$10,2)&amp;"-T"&amp;MID($10:$10,2,1)</f>
        <v>2016-T4</v>
      </c>
      <c r="W300" s="387"/>
      <c r="X300" s="390" t="str">
        <f>$A:$A</f>
        <v>Déclassement d'actifs en cours de cession (SFS)</v>
      </c>
      <c r="Y300" s="390" t="str">
        <f>$B:$B</f>
        <v>SFS</v>
      </c>
      <c r="Z300" s="391" t="str">
        <f>"20"&amp;RIGHT($10:$10,2)&amp;"-T"&amp;MID($10:$10,2,1)</f>
        <v>2017-T1</v>
      </c>
      <c r="AA300" s="390" t="str">
        <f>$A:$A</f>
        <v>Déclassement d'actifs en cours de cession (SFS)</v>
      </c>
      <c r="AB300" s="390" t="str">
        <f>$B:$B</f>
        <v>SFS</v>
      </c>
      <c r="AC300" s="391" t="str">
        <f>"20"&amp;RIGHT($10:$10,2)&amp;"-T"&amp;MID($10:$10,2,1)</f>
        <v>2017-T2</v>
      </c>
      <c r="AD300" s="390" t="str">
        <f>$A:$A</f>
        <v>Déclassement d'actifs en cours de cession (SFS)</v>
      </c>
      <c r="AE300" s="390" t="str">
        <f>$B:$B</f>
        <v>SFS</v>
      </c>
      <c r="AF300" s="391" t="str">
        <f>"20"&amp;RIGHT($10:$10,2)&amp;"-T"&amp;MID($10:$10,2,1)</f>
        <v>2017-T3</v>
      </c>
      <c r="AG300" s="390" t="str">
        <f>$A:$A</f>
        <v>Déclassement d'actifs en cours de cession (SFS)</v>
      </c>
      <c r="AH300" s="390" t="str">
        <f>$B:$B</f>
        <v>SFS</v>
      </c>
      <c r="AI300" s="391" t="str">
        <f>"20"&amp;RIGHT($10:$10,2)&amp;"-T"&amp;MID($10:$10,2,1)</f>
        <v>2017-T4</v>
      </c>
      <c r="AJ300" s="387"/>
      <c r="AK300" s="390" t="str">
        <f>$A:$A</f>
        <v>Déclassement d'actifs en cours de cession (SFS)</v>
      </c>
      <c r="AL300" s="390" t="str">
        <f>$B:$B</f>
        <v>SFS</v>
      </c>
      <c r="AM300" s="391" t="str">
        <f>"20"&amp;RIGHT($10:$10,2)&amp;"-T"&amp;MID($10:$10,2,1)</f>
        <v>2018-T1</v>
      </c>
      <c r="AN300" s="390" t="str">
        <f>$A:$A</f>
        <v>Déclassement d'actifs en cours de cession (SFS)</v>
      </c>
      <c r="AO300" s="390" t="str">
        <f>$B:$B</f>
        <v>SFS</v>
      </c>
      <c r="AP300" s="391" t="str">
        <f>"20"&amp;RIGHT($10:$10,2)&amp;"-T"&amp;MID($10:$10,2,1)</f>
        <v>2018-T2</v>
      </c>
      <c r="AQ300" s="390" t="str">
        <f>$A:$A</f>
        <v>Déclassement d'actifs en cours de cession (SFS)</v>
      </c>
      <c r="AR300" s="390" t="str">
        <f>$B:$B</f>
        <v>SFS</v>
      </c>
      <c r="AS300" s="391" t="str">
        <f>"20"&amp;RIGHT($10:$10,2)&amp;"-T"&amp;MID($10:$10,2,1)</f>
        <v>2018-T3</v>
      </c>
      <c r="AT300" s="390" t="str">
        <f>$A:$A</f>
        <v>Déclassement d'actifs en cours de cession (SFS)</v>
      </c>
      <c r="AU300" s="390" t="str">
        <f>$B:$B</f>
        <v>SFS</v>
      </c>
      <c r="AV300" s="391" t="str">
        <f>"20"&amp;RIGHT($10:$10,2)&amp;"-T"&amp;MID($10:$10,2,1)</f>
        <v>2018-T4</v>
      </c>
      <c r="AW300" s="387"/>
      <c r="AX300" s="390" t="str">
        <f>$A:$A</f>
        <v>Déclassement d'actifs en cours de cession (SFS)</v>
      </c>
      <c r="AY300" s="390" t="str">
        <f>$B:$B</f>
        <v>SFS</v>
      </c>
      <c r="AZ300" s="391" t="str">
        <f>"20"&amp;RIGHT($10:$10,2)&amp;"-T"&amp;MID($10:$10,2,1)</f>
        <v>2019-T1</v>
      </c>
      <c r="BA300" s="390" t="str">
        <f>$A:$A</f>
        <v>Déclassement d'actifs en cours de cession (SFS)</v>
      </c>
      <c r="BB300" s="390" t="str">
        <f>$B:$B</f>
        <v>SFS</v>
      </c>
      <c r="BC300" s="391" t="str">
        <f>"20"&amp;RIGHT($10:$10,2)&amp;"-T"&amp;MID($10:$10,2,1)</f>
        <v>2019-T2</v>
      </c>
      <c r="BD300" s="390" t="str">
        <f>$A:$A</f>
        <v>Déclassement d'actifs en cours de cession (SFS)</v>
      </c>
      <c r="BE300" s="390" t="str">
        <f>$B:$B</f>
        <v>SFS</v>
      </c>
      <c r="BF300" s="391" t="str">
        <f>"20"&amp;RIGHT($10:$10,2)&amp;"-T"&amp;MID($10:$10,2,1)</f>
        <v>2019-T3</v>
      </c>
      <c r="BG300" s="390" t="str">
        <f>$A:$A</f>
        <v>Déclassement d'actifs en cours de cession (SFS)</v>
      </c>
      <c r="BH300" s="390" t="str">
        <f>$B:$B</f>
        <v>SFS</v>
      </c>
      <c r="BI300" s="391" t="str">
        <f>"20"&amp;RIGHT($10:$10,2)&amp;"-T"&amp;MID($10:$10,2,1)</f>
        <v>2019-T4</v>
      </c>
      <c r="BJ300" s="387"/>
      <c r="BK300" s="390" t="str">
        <f>$A:$A</f>
        <v>Déclassement d'actifs en cours de cession (SFS)</v>
      </c>
      <c r="BL300" s="390" t="str">
        <f>$B:$B</f>
        <v>SFS</v>
      </c>
      <c r="BM300" s="391" t="str">
        <f>"20"&amp;RIGHT($10:$10,2)&amp;"-T"&amp;MID($10:$10,2,1)</f>
        <v>2020-T1</v>
      </c>
      <c r="BN300" s="390" t="str">
        <f>$A:$A</f>
        <v>Déclassement d'actifs en cours de cession (SFS)</v>
      </c>
      <c r="BO300" s="390" t="str">
        <f>$B:$B</f>
        <v>SFS</v>
      </c>
      <c r="BP300" s="391" t="str">
        <f>"20"&amp;RIGHT($10:$10,2)&amp;"-T"&amp;MID($10:$10,2,1)</f>
        <v>2020-T2</v>
      </c>
      <c r="BQ300" s="390" t="str">
        <f>$A:$A</f>
        <v>Déclassement d'actifs en cours de cession (SFS)</v>
      </c>
      <c r="BR300" s="390" t="str">
        <f>$B:$B</f>
        <v>SFS</v>
      </c>
      <c r="BS300" s="391" t="str">
        <f>"20"&amp;RIGHT($10:$10,2)&amp;"-T"&amp;MID($10:$10,2,1)</f>
        <v>2020-T3</v>
      </c>
      <c r="BT300" s="390" t="str">
        <f>$A:$A</f>
        <v>Déclassement d'actifs en cours de cession (SFS)</v>
      </c>
      <c r="BU300" s="390" t="str">
        <f>$B:$B</f>
        <v>SFS</v>
      </c>
      <c r="BV300" s="391" t="str">
        <f>"20"&amp;RIGHT($10:$10,2)&amp;"-T"&amp;MID($10:$10,2,1)</f>
        <v>2020-T4</v>
      </c>
      <c r="BW300" s="387"/>
    </row>
    <row r="301" spans="1:16384" ht="14">
      <c r="A301" s="403" t="s">
        <v>546</v>
      </c>
      <c r="B301" s="403"/>
      <c r="C301" s="383"/>
      <c r="D301" s="415" t="s">
        <v>595</v>
      </c>
      <c r="E301" s="385" t="s">
        <v>510</v>
      </c>
      <c r="F301" s="386"/>
      <c r="G301" s="386"/>
      <c r="H301" s="386"/>
      <c r="I301" s="386"/>
      <c r="J301" s="387">
        <f>SUM(F301:I301)</f>
        <v>0</v>
      </c>
      <c r="K301" s="405"/>
      <c r="L301" s="405"/>
      <c r="M301" s="405">
        <v>0</v>
      </c>
      <c r="N301" s="393"/>
      <c r="O301" s="393"/>
      <c r="P301" s="393">
        <v>0</v>
      </c>
      <c r="Q301" s="393"/>
      <c r="R301" s="393"/>
      <c r="S301" s="393">
        <v>0</v>
      </c>
      <c r="T301" s="393"/>
      <c r="U301" s="393"/>
      <c r="V301" s="393">
        <v>0</v>
      </c>
      <c r="W301" s="387">
        <f>SUM(K301:V301)</f>
        <v>0</v>
      </c>
      <c r="X301" s="393"/>
      <c r="Y301" s="393"/>
      <c r="Z301" s="393">
        <v>0</v>
      </c>
      <c r="AA301" s="393"/>
      <c r="AB301" s="393"/>
      <c r="AC301" s="393">
        <v>0</v>
      </c>
      <c r="AD301" s="393"/>
      <c r="AE301" s="393"/>
      <c r="AF301" s="393">
        <v>0</v>
      </c>
      <c r="AG301" s="393"/>
      <c r="AH301" s="393"/>
      <c r="AI301" s="393">
        <v>0</v>
      </c>
      <c r="AJ301" s="387">
        <f>SUM(X301:AI301)</f>
        <v>0</v>
      </c>
      <c r="AK301" s="393"/>
      <c r="AL301" s="393"/>
      <c r="AM301" s="393">
        <v>0</v>
      </c>
      <c r="AN301" s="393"/>
      <c r="AO301" s="393"/>
      <c r="AP301" s="393">
        <v>0</v>
      </c>
      <c r="AQ301" s="393"/>
      <c r="AR301" s="393"/>
      <c r="AS301" s="393">
        <v>0</v>
      </c>
      <c r="AT301" s="393"/>
      <c r="AU301" s="393"/>
      <c r="AV301" s="393">
        <v>0</v>
      </c>
      <c r="AW301" s="387">
        <f>SUM(AK301:AV301)</f>
        <v>0</v>
      </c>
      <c r="AX301" s="393"/>
      <c r="AY301" s="393"/>
      <c r="AZ301" s="393">
        <v>0</v>
      </c>
      <c r="BA301" s="393"/>
      <c r="BB301" s="393"/>
      <c r="BC301" s="393">
        <v>0</v>
      </c>
      <c r="BD301" s="393"/>
      <c r="BE301" s="393"/>
      <c r="BF301" s="393">
        <v>0</v>
      </c>
      <c r="BG301" s="393"/>
      <c r="BH301" s="393"/>
      <c r="BI301" s="393">
        <v>0</v>
      </c>
      <c r="BJ301" s="387">
        <f>SUM(AX301:BI301)</f>
        <v>0</v>
      </c>
      <c r="BK301" s="393"/>
      <c r="BL301" s="393"/>
      <c r="BM301" s="393">
        <v>0</v>
      </c>
      <c r="BN301" s="393"/>
      <c r="BO301" s="393"/>
      <c r="BP301" s="393">
        <v>0</v>
      </c>
      <c r="BQ301" s="393"/>
      <c r="BR301" s="393"/>
      <c r="BS301" s="393">
        <v>-68.986999999999995</v>
      </c>
      <c r="BT301" s="393"/>
      <c r="BU301" s="393"/>
      <c r="BV301" s="393">
        <v>-65.885999999999996</v>
      </c>
      <c r="BW301" s="387">
        <f>SUM(BK301:BV301)</f>
        <v>-134.87299999999999</v>
      </c>
    </row>
    <row r="302" spans="1:16384" ht="13" outlineLevel="1">
      <c r="A302" s="402" t="s">
        <v>465</v>
      </c>
      <c r="B302" s="382" t="s">
        <v>466</v>
      </c>
      <c r="C302" s="383"/>
      <c r="D302" s="384"/>
      <c r="E302" s="385"/>
      <c r="F302" s="386"/>
      <c r="G302" s="386"/>
      <c r="H302" s="386"/>
      <c r="I302" s="386"/>
      <c r="J302" s="387"/>
      <c r="K302" s="388" t="str">
        <f>$A:$A</f>
        <v>Nature de l'ajustement</v>
      </c>
      <c r="L302" s="388" t="str">
        <f>$B:$B</f>
        <v>Pôle</v>
      </c>
      <c r="M302" s="388" t="s">
        <v>515</v>
      </c>
      <c r="N302" s="388" t="str">
        <f>$A:$A</f>
        <v>Nature de l'ajustement</v>
      </c>
      <c r="O302" s="388" t="str">
        <f>$B:$B</f>
        <v>Pôle</v>
      </c>
      <c r="P302" s="388" t="s">
        <v>515</v>
      </c>
      <c r="Q302" s="388" t="str">
        <f>$A:$A</f>
        <v>Nature de l'ajustement</v>
      </c>
      <c r="R302" s="388" t="str">
        <f>$B:$B</f>
        <v>Pôle</v>
      </c>
      <c r="S302" s="388" t="s">
        <v>515</v>
      </c>
      <c r="T302" s="388" t="str">
        <f>$A:$A</f>
        <v>Nature de l'ajustement</v>
      </c>
      <c r="U302" s="388" t="str">
        <f>$B:$B</f>
        <v>Pôle</v>
      </c>
      <c r="V302" s="388" t="s">
        <v>515</v>
      </c>
      <c r="W302" s="387"/>
      <c r="X302" s="388" t="str">
        <f>$A:$A</f>
        <v>Nature de l'ajustement</v>
      </c>
      <c r="Y302" s="388" t="str">
        <f>$B:$B</f>
        <v>Pôle</v>
      </c>
      <c r="Z302" s="388" t="s">
        <v>515</v>
      </c>
      <c r="AA302" s="388" t="str">
        <f>$A:$A</f>
        <v>Nature de l'ajustement</v>
      </c>
      <c r="AB302" s="388" t="str">
        <f>$B:$B</f>
        <v>Pôle</v>
      </c>
      <c r="AC302" s="388" t="s">
        <v>515</v>
      </c>
      <c r="AD302" s="388" t="str">
        <f>$A:$A</f>
        <v>Nature de l'ajustement</v>
      </c>
      <c r="AE302" s="388" t="str">
        <f>$B:$B</f>
        <v>Pôle</v>
      </c>
      <c r="AF302" s="388" t="s">
        <v>515</v>
      </c>
      <c r="AG302" s="388" t="str">
        <f>$A:$A</f>
        <v>Nature de l'ajustement</v>
      </c>
      <c r="AH302" s="388" t="str">
        <f>$B:$B</f>
        <v>Pôle</v>
      </c>
      <c r="AI302" s="388" t="s">
        <v>515</v>
      </c>
      <c r="AJ302" s="387"/>
      <c r="AK302" s="388" t="str">
        <f>$A:$A</f>
        <v>Nature de l'ajustement</v>
      </c>
      <c r="AL302" s="388" t="str">
        <f>$B:$B</f>
        <v>Pôle</v>
      </c>
      <c r="AM302" s="388" t="s">
        <v>515</v>
      </c>
      <c r="AN302" s="388" t="str">
        <f>$A:$A</f>
        <v>Nature de l'ajustement</v>
      </c>
      <c r="AO302" s="388" t="str">
        <f>$B:$B</f>
        <v>Pôle</v>
      </c>
      <c r="AP302" s="388" t="s">
        <v>515</v>
      </c>
      <c r="AQ302" s="388" t="str">
        <f>$A:$A</f>
        <v>Nature de l'ajustement</v>
      </c>
      <c r="AR302" s="388" t="str">
        <f>$B:$B</f>
        <v>Pôle</v>
      </c>
      <c r="AS302" s="388" t="s">
        <v>515</v>
      </c>
      <c r="AT302" s="388" t="str">
        <f>$A:$A</f>
        <v>Nature de l'ajustement</v>
      </c>
      <c r="AU302" s="388" t="str">
        <f>$B:$B</f>
        <v>Pôle</v>
      </c>
      <c r="AV302" s="388" t="s">
        <v>515</v>
      </c>
      <c r="AW302" s="387"/>
      <c r="AX302" s="388" t="str">
        <f>$A:$A</f>
        <v>Nature de l'ajustement</v>
      </c>
      <c r="AY302" s="388" t="str">
        <f>$B:$B</f>
        <v>Pôle</v>
      </c>
      <c r="AZ302" s="388" t="s">
        <v>515</v>
      </c>
      <c r="BA302" s="388" t="str">
        <f>$A:$A</f>
        <v>Nature de l'ajustement</v>
      </c>
      <c r="BB302" s="388" t="str">
        <f>$B:$B</f>
        <v>Pôle</v>
      </c>
      <c r="BC302" s="388" t="s">
        <v>515</v>
      </c>
      <c r="BD302" s="388" t="str">
        <f>$A:$A</f>
        <v>Nature de l'ajustement</v>
      </c>
      <c r="BE302" s="388" t="str">
        <f>$B:$B</f>
        <v>Pôle</v>
      </c>
      <c r="BF302" s="388" t="s">
        <v>515</v>
      </c>
      <c r="BG302" s="388" t="str">
        <f>$A:$A</f>
        <v>Nature de l'ajustement</v>
      </c>
      <c r="BH302" s="388" t="str">
        <f>$B:$B</f>
        <v>Pôle</v>
      </c>
      <c r="BI302" s="388" t="s">
        <v>515</v>
      </c>
      <c r="BJ302" s="387"/>
      <c r="BK302" s="388" t="str">
        <f>$A:$A</f>
        <v>Nature de l'ajustement</v>
      </c>
      <c r="BL302" s="388" t="str">
        <f>$B:$B</f>
        <v>Pôle</v>
      </c>
      <c r="BM302" s="388" t="s">
        <v>515</v>
      </c>
      <c r="BN302" s="388" t="str">
        <f>$A:$A</f>
        <v>Nature de l'ajustement</v>
      </c>
      <c r="BO302" s="388" t="str">
        <f>$B:$B</f>
        <v>Pôle</v>
      </c>
      <c r="BP302" s="388" t="s">
        <v>515</v>
      </c>
      <c r="BQ302" s="388" t="str">
        <f>$A:$A</f>
        <v>Nature de l'ajustement</v>
      </c>
      <c r="BR302" s="388" t="str">
        <f>$B:$B</f>
        <v>Pôle</v>
      </c>
      <c r="BS302" s="388" t="s">
        <v>515</v>
      </c>
      <c r="BT302" s="388" t="str">
        <f>$A:$A</f>
        <v>Nature de l'ajustement</v>
      </c>
      <c r="BU302" s="388" t="str">
        <f>$B:$B</f>
        <v>Pôle</v>
      </c>
      <c r="BV302" s="388" t="s">
        <v>515</v>
      </c>
      <c r="BW302" s="387"/>
    </row>
    <row r="303" spans="1:16384" ht="13" outlineLevel="1">
      <c r="A303" s="408" t="s">
        <v>614</v>
      </c>
      <c r="B303" s="394" t="s">
        <v>468</v>
      </c>
      <c r="C303" s="383"/>
      <c r="D303" s="384"/>
      <c r="E303" s="385"/>
      <c r="F303" s="386"/>
      <c r="G303" s="386"/>
      <c r="H303" s="386"/>
      <c r="I303" s="386"/>
      <c r="J303" s="387"/>
      <c r="K303" s="390" t="str">
        <f>$A:$A</f>
        <v>Dépréciation de l'écart d'acquisition (AHM)</v>
      </c>
      <c r="L303" s="390" t="str">
        <f>$B:$B</f>
        <v>AHM</v>
      </c>
      <c r="M303" s="391" t="str">
        <f>"20"&amp;RIGHT($10:$10,2)&amp;"-T"&amp;MID($10:$10,2,1)</f>
        <v>2016-T1</v>
      </c>
      <c r="N303" s="390" t="str">
        <f>$A:$A</f>
        <v>Dépréciation de l'écart d'acquisition (AHM)</v>
      </c>
      <c r="O303" s="390" t="str">
        <f>$B:$B</f>
        <v>AHM</v>
      </c>
      <c r="P303" s="391" t="str">
        <f>"20"&amp;RIGHT($10:$10,2)&amp;"-T"&amp;MID($10:$10,2,1)</f>
        <v>2016-T2</v>
      </c>
      <c r="Q303" s="390" t="str">
        <f>$A:$A</f>
        <v>Dépréciation de l'écart d'acquisition (AHM)</v>
      </c>
      <c r="R303" s="390" t="str">
        <f>$B:$B</f>
        <v>AHM</v>
      </c>
      <c r="S303" s="391" t="str">
        <f>"20"&amp;RIGHT($10:$10,2)&amp;"-T"&amp;MID($10:$10,2,1)</f>
        <v>2016-T3</v>
      </c>
      <c r="T303" s="390" t="str">
        <f>$A:$A</f>
        <v>Dépréciation de l'écart d'acquisition (AHM)</v>
      </c>
      <c r="U303" s="390" t="str">
        <f>$B:$B</f>
        <v>AHM</v>
      </c>
      <c r="V303" s="391" t="str">
        <f>"20"&amp;RIGHT($10:$10,2)&amp;"-T"&amp;MID($10:$10,2,1)</f>
        <v>2016-T4</v>
      </c>
      <c r="W303" s="387"/>
      <c r="X303" s="390" t="str">
        <f>$A:$A</f>
        <v>Dépréciation de l'écart d'acquisition (AHM)</v>
      </c>
      <c r="Y303" s="390" t="str">
        <f>$B:$B</f>
        <v>AHM</v>
      </c>
      <c r="Z303" s="391" t="str">
        <f>"20"&amp;RIGHT($10:$10,2)&amp;"-T"&amp;MID($10:$10,2,1)</f>
        <v>2017-T1</v>
      </c>
      <c r="AA303" s="390" t="str">
        <f>$A:$A</f>
        <v>Dépréciation de l'écart d'acquisition (AHM)</v>
      </c>
      <c r="AB303" s="390" t="str">
        <f>$B:$B</f>
        <v>AHM</v>
      </c>
      <c r="AC303" s="391" t="str">
        <f>"20"&amp;RIGHT($10:$10,2)&amp;"-T"&amp;MID($10:$10,2,1)</f>
        <v>2017-T2</v>
      </c>
      <c r="AD303" s="390" t="str">
        <f>$A:$A</f>
        <v>Dépréciation de l'écart d'acquisition (AHM)</v>
      </c>
      <c r="AE303" s="390" t="str">
        <f>$B:$B</f>
        <v>AHM</v>
      </c>
      <c r="AF303" s="391" t="str">
        <f>"20"&amp;RIGHT($10:$10,2)&amp;"-T"&amp;MID($10:$10,2,1)</f>
        <v>2017-T3</v>
      </c>
      <c r="AG303" s="390" t="str">
        <f>$A:$A</f>
        <v>Dépréciation de l'écart d'acquisition (AHM)</v>
      </c>
      <c r="AH303" s="390" t="str">
        <f>$B:$B</f>
        <v>AHM</v>
      </c>
      <c r="AI303" s="391" t="str">
        <f>"20"&amp;RIGHT($10:$10,2)&amp;"-T"&amp;MID($10:$10,2,1)</f>
        <v>2017-T4</v>
      </c>
      <c r="AJ303" s="387"/>
      <c r="AK303" s="390" t="str">
        <f>$A:$A</f>
        <v>Dépréciation de l'écart d'acquisition (AHM)</v>
      </c>
      <c r="AL303" s="390" t="str">
        <f>$B:$B</f>
        <v>AHM</v>
      </c>
      <c r="AM303" s="391" t="str">
        <f>"20"&amp;RIGHT($10:$10,2)&amp;"-T"&amp;MID($10:$10,2,1)</f>
        <v>2018-T1</v>
      </c>
      <c r="AN303" s="390" t="str">
        <f>$A:$A</f>
        <v>Dépréciation de l'écart d'acquisition (AHM)</v>
      </c>
      <c r="AO303" s="390" t="str">
        <f>$B:$B</f>
        <v>AHM</v>
      </c>
      <c r="AP303" s="391" t="str">
        <f>"20"&amp;RIGHT($10:$10,2)&amp;"-T"&amp;MID($10:$10,2,1)</f>
        <v>2018-T2</v>
      </c>
      <c r="AQ303" s="390" t="str">
        <f>$A:$A</f>
        <v>Dépréciation de l'écart d'acquisition (AHM)</v>
      </c>
      <c r="AR303" s="390" t="str">
        <f>$B:$B</f>
        <v>AHM</v>
      </c>
      <c r="AS303" s="391" t="str">
        <f>"20"&amp;RIGHT($10:$10,2)&amp;"-T"&amp;MID($10:$10,2,1)</f>
        <v>2018-T3</v>
      </c>
      <c r="AT303" s="390" t="str">
        <f>$A:$A</f>
        <v>Dépréciation de l'écart d'acquisition (AHM)</v>
      </c>
      <c r="AU303" s="390" t="str">
        <f>$B:$B</f>
        <v>AHM</v>
      </c>
      <c r="AV303" s="391" t="str">
        <f>"20"&amp;RIGHT($10:$10,2)&amp;"-T"&amp;MID($10:$10,2,1)</f>
        <v>2018-T4</v>
      </c>
      <c r="AW303" s="387"/>
      <c r="AX303" s="390" t="str">
        <f>$A:$A</f>
        <v>Dépréciation de l'écart d'acquisition (AHM)</v>
      </c>
      <c r="AY303" s="390" t="str">
        <f>$B:$B</f>
        <v>AHM</v>
      </c>
      <c r="AZ303" s="391" t="str">
        <f>"20"&amp;RIGHT($10:$10,2)&amp;"-T"&amp;MID($10:$10,2,1)</f>
        <v>2019-T1</v>
      </c>
      <c r="BA303" s="390" t="str">
        <f>$A:$A</f>
        <v>Dépréciation de l'écart d'acquisition (AHM)</v>
      </c>
      <c r="BB303" s="390" t="str">
        <f>$B:$B</f>
        <v>AHM</v>
      </c>
      <c r="BC303" s="391" t="str">
        <f>"20"&amp;RIGHT($10:$10,2)&amp;"-T"&amp;MID($10:$10,2,1)</f>
        <v>2019-T2</v>
      </c>
      <c r="BD303" s="390" t="str">
        <f>$A:$A</f>
        <v>Dépréciation de l'écart d'acquisition (AHM)</v>
      </c>
      <c r="BE303" s="390" t="str">
        <f>$B:$B</f>
        <v>AHM</v>
      </c>
      <c r="BF303" s="391" t="str">
        <f>"20"&amp;RIGHT($10:$10,2)&amp;"-T"&amp;MID($10:$10,2,1)</f>
        <v>2019-T3</v>
      </c>
      <c r="BG303" s="390" t="str">
        <f>$A:$A</f>
        <v>Dépréciation de l'écart d'acquisition (AHM)</v>
      </c>
      <c r="BH303" s="390" t="str">
        <f>$B:$B</f>
        <v>AHM</v>
      </c>
      <c r="BI303" s="391" t="str">
        <f>"20"&amp;RIGHT($10:$10,2)&amp;"-T"&amp;MID($10:$10,2,1)</f>
        <v>2019-T4</v>
      </c>
      <c r="BJ303" s="387"/>
      <c r="BK303" s="390" t="str">
        <f>$A:$A</f>
        <v>Dépréciation de l'écart d'acquisition (AHM)</v>
      </c>
      <c r="BL303" s="390" t="str">
        <f>$B:$B</f>
        <v>AHM</v>
      </c>
      <c r="BM303" s="391" t="str">
        <f>"20"&amp;RIGHT($10:$10,2)&amp;"-T"&amp;MID($10:$10,2,1)</f>
        <v>2020-T1</v>
      </c>
      <c r="BN303" s="390" t="str">
        <f>$A:$A</f>
        <v>Dépréciation de l'écart d'acquisition (AHM)</v>
      </c>
      <c r="BO303" s="390" t="str">
        <f>$B:$B</f>
        <v>AHM</v>
      </c>
      <c r="BP303" s="391" t="str">
        <f>"20"&amp;RIGHT($10:$10,2)&amp;"-T"&amp;MID($10:$10,2,1)</f>
        <v>2020-T2</v>
      </c>
      <c r="BQ303" s="390" t="str">
        <f>$A:$A</f>
        <v>Dépréciation de l'écart d'acquisition (AHM)</v>
      </c>
      <c r="BR303" s="390" t="str">
        <f>$B:$B</f>
        <v>AHM</v>
      </c>
      <c r="BS303" s="391" t="str">
        <f>"20"&amp;RIGHT($10:$10,2)&amp;"-T"&amp;MID($10:$10,2,1)</f>
        <v>2020-T3</v>
      </c>
      <c r="BT303" s="390" t="str">
        <f>$A:$A</f>
        <v>Dépréciation de l'écart d'acquisition (AHM)</v>
      </c>
      <c r="BU303" s="390" t="str">
        <f>$B:$B</f>
        <v>AHM</v>
      </c>
      <c r="BV303" s="391" t="str">
        <f>"20"&amp;RIGHT($10:$10,2)&amp;"-T"&amp;MID($10:$10,2,1)</f>
        <v>2020-T4</v>
      </c>
      <c r="BW303" s="387"/>
    </row>
    <row r="304" spans="1:16384" ht="13">
      <c r="A304" s="403" t="s">
        <v>546</v>
      </c>
      <c r="B304" s="403"/>
      <c r="C304" s="383"/>
      <c r="D304" s="417" t="s">
        <v>597</v>
      </c>
      <c r="E304" s="385" t="s">
        <v>504</v>
      </c>
      <c r="F304" s="386"/>
      <c r="G304" s="386"/>
      <c r="H304" s="386"/>
      <c r="I304" s="386"/>
      <c r="J304" s="387">
        <f>SUM(F304:I304)</f>
        <v>0</v>
      </c>
      <c r="K304" s="405"/>
      <c r="L304" s="405"/>
      <c r="M304" s="405">
        <v>0</v>
      </c>
      <c r="N304" s="393"/>
      <c r="O304" s="393"/>
      <c r="P304" s="393">
        <v>0</v>
      </c>
      <c r="Q304" s="393"/>
      <c r="R304" s="393"/>
      <c r="S304" s="393">
        <v>0</v>
      </c>
      <c r="T304" s="393"/>
      <c r="U304" s="393"/>
      <c r="V304" s="393">
        <v>0</v>
      </c>
      <c r="W304" s="387">
        <f>SUM(K304:V304)</f>
        <v>0</v>
      </c>
      <c r="X304" s="393"/>
      <c r="Y304" s="393"/>
      <c r="Z304" s="393">
        <v>0</v>
      </c>
      <c r="AA304" s="393"/>
      <c r="AB304" s="393"/>
      <c r="AC304" s="393">
        <v>0</v>
      </c>
      <c r="AD304" s="393"/>
      <c r="AE304" s="393"/>
      <c r="AF304" s="393">
        <v>0</v>
      </c>
      <c r="AG304" s="393"/>
      <c r="AH304" s="393"/>
      <c r="AI304" s="393">
        <v>0</v>
      </c>
      <c r="AJ304" s="387">
        <f>SUM(X304:AI304)</f>
        <v>0</v>
      </c>
      <c r="AK304" s="393"/>
      <c r="AL304" s="393"/>
      <c r="AM304" s="393">
        <v>0</v>
      </c>
      <c r="AN304" s="393"/>
      <c r="AO304" s="393"/>
      <c r="AP304" s="393">
        <v>0</v>
      </c>
      <c r="AQ304" s="393"/>
      <c r="AR304" s="393"/>
      <c r="AS304" s="393">
        <v>0</v>
      </c>
      <c r="AT304" s="393"/>
      <c r="AU304" s="393"/>
      <c r="AV304" s="393">
        <v>0</v>
      </c>
      <c r="AW304" s="387">
        <f>SUM(AK304:AV304)</f>
        <v>0</v>
      </c>
      <c r="AX304" s="393"/>
      <c r="AY304" s="393"/>
      <c r="AZ304" s="393">
        <v>0</v>
      </c>
      <c r="BA304" s="393"/>
      <c r="BB304" s="393"/>
      <c r="BC304" s="393">
        <v>0</v>
      </c>
      <c r="BD304" s="393"/>
      <c r="BE304" s="393"/>
      <c r="BF304" s="393">
        <v>0</v>
      </c>
      <c r="BG304" s="393"/>
      <c r="BH304" s="393"/>
      <c r="BI304" s="393">
        <v>0</v>
      </c>
      <c r="BJ304" s="387">
        <f>SUM(AX304:BI304)</f>
        <v>0</v>
      </c>
      <c r="BK304" s="393"/>
      <c r="BL304" s="393"/>
      <c r="BM304" s="393">
        <v>0</v>
      </c>
      <c r="BN304" s="393"/>
      <c r="BO304" s="393"/>
      <c r="BP304" s="393">
        <v>0</v>
      </c>
      <c r="BQ304" s="393"/>
      <c r="BR304" s="393"/>
      <c r="BS304" s="393">
        <v>-55.322000000000003</v>
      </c>
      <c r="BT304" s="393"/>
      <c r="BU304" s="393"/>
      <c r="BV304" s="393">
        <v>0</v>
      </c>
      <c r="BW304" s="387">
        <f>SUM(BK304:BV304)</f>
        <v>-55.322000000000003</v>
      </c>
    </row>
    <row r="305" spans="1:16384" ht="13" outlineLevel="1">
      <c r="A305" s="402" t="s">
        <v>465</v>
      </c>
      <c r="B305" s="382" t="s">
        <v>466</v>
      </c>
      <c r="C305" s="383"/>
      <c r="D305" s="384"/>
      <c r="E305" s="385"/>
      <c r="F305" s="386"/>
      <c r="G305" s="386"/>
      <c r="H305" s="386"/>
      <c r="I305" s="386"/>
      <c r="J305" s="387"/>
      <c r="K305" s="388" t="str">
        <f>$A:$A</f>
        <v>Nature de l'ajustement</v>
      </c>
      <c r="L305" s="388" t="str">
        <f>$B:$B</f>
        <v>Pôle</v>
      </c>
      <c r="M305" s="388" t="s">
        <v>515</v>
      </c>
      <c r="N305" s="388" t="str">
        <f>$A:$A</f>
        <v>Nature de l'ajustement</v>
      </c>
      <c r="O305" s="388" t="str">
        <f>$B:$B</f>
        <v>Pôle</v>
      </c>
      <c r="P305" s="388" t="s">
        <v>515</v>
      </c>
      <c r="Q305" s="388" t="str">
        <f>$A:$A</f>
        <v>Nature de l'ajustement</v>
      </c>
      <c r="R305" s="388" t="str">
        <f>$B:$B</f>
        <v>Pôle</v>
      </c>
      <c r="S305" s="388" t="s">
        <v>515</v>
      </c>
      <c r="T305" s="388" t="str">
        <f>$A:$A</f>
        <v>Nature de l'ajustement</v>
      </c>
      <c r="U305" s="388" t="str">
        <f>$B:$B</f>
        <v>Pôle</v>
      </c>
      <c r="V305" s="388" t="s">
        <v>515</v>
      </c>
      <c r="W305" s="387"/>
      <c r="X305" s="388" t="str">
        <f>$A:$A</f>
        <v>Nature de l'ajustement</v>
      </c>
      <c r="Y305" s="388" t="str">
        <f>$B:$B</f>
        <v>Pôle</v>
      </c>
      <c r="Z305" s="388" t="s">
        <v>515</v>
      </c>
      <c r="AA305" s="388" t="str">
        <f>$A:$A</f>
        <v>Nature de l'ajustement</v>
      </c>
      <c r="AB305" s="388" t="str">
        <f>$B:$B</f>
        <v>Pôle</v>
      </c>
      <c r="AC305" s="388" t="s">
        <v>515</v>
      </c>
      <c r="AD305" s="388" t="str">
        <f>$A:$A</f>
        <v>Nature de l'ajustement</v>
      </c>
      <c r="AE305" s="388" t="str">
        <f>$B:$B</f>
        <v>Pôle</v>
      </c>
      <c r="AF305" s="388" t="s">
        <v>515</v>
      </c>
      <c r="AG305" s="388" t="str">
        <f>$A:$A</f>
        <v>Nature de l'ajustement</v>
      </c>
      <c r="AH305" s="388" t="str">
        <f>$B:$B</f>
        <v>Pôle</v>
      </c>
      <c r="AI305" s="388" t="s">
        <v>515</v>
      </c>
      <c r="AJ305" s="387"/>
      <c r="AK305" s="388" t="str">
        <f>$A:$A</f>
        <v>Nature de l'ajustement</v>
      </c>
      <c r="AL305" s="388" t="str">
        <f>$B:$B</f>
        <v>Pôle</v>
      </c>
      <c r="AM305" s="388" t="s">
        <v>515</v>
      </c>
      <c r="AN305" s="388" t="str">
        <f>$A:$A</f>
        <v>Nature de l'ajustement</v>
      </c>
      <c r="AO305" s="388" t="str">
        <f>$B:$B</f>
        <v>Pôle</v>
      </c>
      <c r="AP305" s="388" t="s">
        <v>515</v>
      </c>
      <c r="AQ305" s="388" t="str">
        <f>$A:$A</f>
        <v>Nature de l'ajustement</v>
      </c>
      <c r="AR305" s="388" t="str">
        <f>$B:$B</f>
        <v>Pôle</v>
      </c>
      <c r="AS305" s="388" t="s">
        <v>515</v>
      </c>
      <c r="AT305" s="388" t="str">
        <f>$A:$A</f>
        <v>Nature de l'ajustement</v>
      </c>
      <c r="AU305" s="388" t="str">
        <f>$B:$B</f>
        <v>Pôle</v>
      </c>
      <c r="AV305" s="388" t="s">
        <v>515</v>
      </c>
      <c r="AW305" s="387"/>
      <c r="AX305" s="388" t="str">
        <f>$A:$A</f>
        <v>Nature de l'ajustement</v>
      </c>
      <c r="AY305" s="388" t="str">
        <f>$B:$B</f>
        <v>Pôle</v>
      </c>
      <c r="AZ305" s="388" t="s">
        <v>515</v>
      </c>
      <c r="BA305" s="388" t="str">
        <f>$A:$A</f>
        <v>Nature de l'ajustement</v>
      </c>
      <c r="BB305" s="388" t="str">
        <f>$B:$B</f>
        <v>Pôle</v>
      </c>
      <c r="BC305" s="388" t="s">
        <v>515</v>
      </c>
      <c r="BD305" s="388" t="str">
        <f>$A:$A</f>
        <v>Nature de l'ajustement</v>
      </c>
      <c r="BE305" s="388" t="str">
        <f>$B:$B</f>
        <v>Pôle</v>
      </c>
      <c r="BF305" s="388" t="s">
        <v>515</v>
      </c>
      <c r="BG305" s="388" t="str">
        <f>$A:$A</f>
        <v>Nature de l'ajustement</v>
      </c>
      <c r="BH305" s="388" t="str">
        <f>$B:$B</f>
        <v>Pôle</v>
      </c>
      <c r="BI305" s="388" t="s">
        <v>515</v>
      </c>
      <c r="BJ305" s="387"/>
      <c r="BK305" s="388" t="str">
        <f>$A:$A</f>
        <v>Nature de l'ajustement</v>
      </c>
      <c r="BL305" s="388" t="str">
        <f>$B:$B</f>
        <v>Pôle</v>
      </c>
      <c r="BM305" s="388" t="s">
        <v>515</v>
      </c>
      <c r="BN305" s="388" t="str">
        <f>$A:$A</f>
        <v>Nature de l'ajustement</v>
      </c>
      <c r="BO305" s="388" t="str">
        <f>$B:$B</f>
        <v>Pôle</v>
      </c>
      <c r="BP305" s="388" t="s">
        <v>515</v>
      </c>
      <c r="BQ305" s="388" t="str">
        <f>$A:$A</f>
        <v>Nature de l'ajustement</v>
      </c>
      <c r="BR305" s="388" t="str">
        <f>$B:$B</f>
        <v>Pôle</v>
      </c>
      <c r="BS305" s="388" t="s">
        <v>515</v>
      </c>
      <c r="BT305" s="388" t="str">
        <f>$A:$A</f>
        <v>Nature de l'ajustement</v>
      </c>
      <c r="BU305" s="388" t="str">
        <f>$B:$B</f>
        <v>Pôle</v>
      </c>
      <c r="BV305" s="388" t="s">
        <v>515</v>
      </c>
      <c r="BW305" s="387"/>
    </row>
    <row r="306" spans="1:16384" ht="13" outlineLevel="1">
      <c r="A306" s="408" t="s">
        <v>611</v>
      </c>
      <c r="B306" s="394" t="s">
        <v>514</v>
      </c>
      <c r="C306" s="383"/>
      <c r="D306" s="384"/>
      <c r="E306" s="385"/>
      <c r="F306" s="386"/>
      <c r="G306" s="386"/>
      <c r="H306" s="386"/>
      <c r="I306" s="386"/>
      <c r="J306" s="387"/>
      <c r="K306" s="390" t="str">
        <f>$A:$A</f>
        <v>Projet de cession en cours (WM)</v>
      </c>
      <c r="L306" s="390" t="str">
        <f>$B:$B</f>
        <v>GEA</v>
      </c>
      <c r="M306" s="391" t="str">
        <f>"20"&amp;RIGHT($10:$10,2)&amp;"-T"&amp;MID($10:$10,2,1)</f>
        <v>2016-T1</v>
      </c>
      <c r="N306" s="390" t="str">
        <f>$A:$A</f>
        <v>Projet de cession en cours (WM)</v>
      </c>
      <c r="O306" s="390" t="str">
        <f>$B:$B</f>
        <v>GEA</v>
      </c>
      <c r="P306" s="391" t="str">
        <f>"20"&amp;RIGHT($10:$10,2)&amp;"-T"&amp;MID($10:$10,2,1)</f>
        <v>2016-T2</v>
      </c>
      <c r="Q306" s="390" t="str">
        <f>$A:$A</f>
        <v>Projet de cession en cours (WM)</v>
      </c>
      <c r="R306" s="390" t="str">
        <f>$B:$B</f>
        <v>GEA</v>
      </c>
      <c r="S306" s="391" t="str">
        <f>"20"&amp;RIGHT($10:$10,2)&amp;"-T"&amp;MID($10:$10,2,1)</f>
        <v>2016-T3</v>
      </c>
      <c r="T306" s="390" t="str">
        <f>$A:$A</f>
        <v>Projet de cession en cours (WM)</v>
      </c>
      <c r="U306" s="390" t="str">
        <f>$B:$B</f>
        <v>GEA</v>
      </c>
      <c r="V306" s="391" t="str">
        <f>"20"&amp;RIGHT($10:$10,2)&amp;"-T"&amp;MID($10:$10,2,1)</f>
        <v>2016-T4</v>
      </c>
      <c r="W306" s="387"/>
      <c r="X306" s="390" t="str">
        <f>$A:$A</f>
        <v>Projet de cession en cours (WM)</v>
      </c>
      <c r="Y306" s="390" t="str">
        <f>$B:$B</f>
        <v>GEA</v>
      </c>
      <c r="Z306" s="391" t="str">
        <f>"20"&amp;RIGHT($10:$10,2)&amp;"-T"&amp;MID($10:$10,2,1)</f>
        <v>2017-T1</v>
      </c>
      <c r="AA306" s="390" t="str">
        <f>$A:$A</f>
        <v>Projet de cession en cours (WM)</v>
      </c>
      <c r="AB306" s="390" t="str">
        <f>$B:$B</f>
        <v>GEA</v>
      </c>
      <c r="AC306" s="391" t="str">
        <f>"20"&amp;RIGHT($10:$10,2)&amp;"-T"&amp;MID($10:$10,2,1)</f>
        <v>2017-T2</v>
      </c>
      <c r="AD306" s="390" t="str">
        <f>$A:$A</f>
        <v>Projet de cession en cours (WM)</v>
      </c>
      <c r="AE306" s="390" t="str">
        <f>$B:$B</f>
        <v>GEA</v>
      </c>
      <c r="AF306" s="391" t="str">
        <f>"20"&amp;RIGHT($10:$10,2)&amp;"-T"&amp;MID($10:$10,2,1)</f>
        <v>2017-T3</v>
      </c>
      <c r="AG306" s="390" t="str">
        <f>$A:$A</f>
        <v>Projet de cession en cours (WM)</v>
      </c>
      <c r="AH306" s="390" t="str">
        <f>$B:$B</f>
        <v>GEA</v>
      </c>
      <c r="AI306" s="391" t="str">
        <f>"20"&amp;RIGHT($10:$10,2)&amp;"-T"&amp;MID($10:$10,2,1)</f>
        <v>2017-T4</v>
      </c>
      <c r="AJ306" s="387"/>
      <c r="AK306" s="390" t="str">
        <f>$A:$A</f>
        <v>Projet de cession en cours (WM)</v>
      </c>
      <c r="AL306" s="390" t="str">
        <f>$B:$B</f>
        <v>GEA</v>
      </c>
      <c r="AM306" s="391" t="str">
        <f>"20"&amp;RIGHT($10:$10,2)&amp;"-T"&amp;MID($10:$10,2,1)</f>
        <v>2018-T1</v>
      </c>
      <c r="AN306" s="390" t="str">
        <f>$A:$A</f>
        <v>Projet de cession en cours (WM)</v>
      </c>
      <c r="AO306" s="390" t="str">
        <f>$B:$B</f>
        <v>GEA</v>
      </c>
      <c r="AP306" s="391" t="str">
        <f>"20"&amp;RIGHT($10:$10,2)&amp;"-T"&amp;MID($10:$10,2,1)</f>
        <v>2018-T2</v>
      </c>
      <c r="AQ306" s="390" t="str">
        <f>$A:$A</f>
        <v>Projet de cession en cours (WM)</v>
      </c>
      <c r="AR306" s="390" t="str">
        <f>$B:$B</f>
        <v>GEA</v>
      </c>
      <c r="AS306" s="391" t="str">
        <f>"20"&amp;RIGHT($10:$10,2)&amp;"-T"&amp;MID($10:$10,2,1)</f>
        <v>2018-T3</v>
      </c>
      <c r="AT306" s="390" t="str">
        <f>$A:$A</f>
        <v>Projet de cession en cours (WM)</v>
      </c>
      <c r="AU306" s="390" t="str">
        <f>$B:$B</f>
        <v>GEA</v>
      </c>
      <c r="AV306" s="391" t="str">
        <f>"20"&amp;RIGHT($10:$10,2)&amp;"-T"&amp;MID($10:$10,2,1)</f>
        <v>2018-T4</v>
      </c>
      <c r="AW306" s="387"/>
      <c r="AX306" s="390" t="str">
        <f>$A:$A</f>
        <v>Projet de cession en cours (WM)</v>
      </c>
      <c r="AY306" s="390" t="str">
        <f>$B:$B</f>
        <v>GEA</v>
      </c>
      <c r="AZ306" s="391" t="str">
        <f>"20"&amp;RIGHT($10:$10,2)&amp;"-T"&amp;MID($10:$10,2,1)</f>
        <v>2019-T1</v>
      </c>
      <c r="BA306" s="390" t="str">
        <f>$A:$A</f>
        <v>Projet de cession en cours (WM)</v>
      </c>
      <c r="BB306" s="390" t="str">
        <f>$B:$B</f>
        <v>GEA</v>
      </c>
      <c r="BC306" s="391" t="str">
        <f>"20"&amp;RIGHT($10:$10,2)&amp;"-T"&amp;MID($10:$10,2,1)</f>
        <v>2019-T2</v>
      </c>
      <c r="BD306" s="390" t="str">
        <f>$A:$A</f>
        <v>Projet de cession en cours (WM)</v>
      </c>
      <c r="BE306" s="390" t="str">
        <f>$B:$B</f>
        <v>GEA</v>
      </c>
      <c r="BF306" s="391" t="str">
        <f>"20"&amp;RIGHT($10:$10,2)&amp;"-T"&amp;MID($10:$10,2,1)</f>
        <v>2019-T3</v>
      </c>
      <c r="BG306" s="390" t="str">
        <f>$A:$A</f>
        <v>Projet de cession en cours (WM)</v>
      </c>
      <c r="BH306" s="390" t="str">
        <f>$B:$B</f>
        <v>GEA</v>
      </c>
      <c r="BI306" s="391" t="str">
        <f>"20"&amp;RIGHT($10:$10,2)&amp;"-T"&amp;MID($10:$10,2,1)</f>
        <v>2019-T4</v>
      </c>
      <c r="BJ306" s="387"/>
      <c r="BK306" s="390" t="str">
        <f>$A:$A</f>
        <v>Projet de cession en cours (WM)</v>
      </c>
      <c r="BL306" s="390" t="str">
        <f>$B:$B</f>
        <v>GEA</v>
      </c>
      <c r="BM306" s="391" t="str">
        <f>"20"&amp;RIGHT($10:$10,2)&amp;"-T"&amp;MID($10:$10,2,1)</f>
        <v>2020-T1</v>
      </c>
      <c r="BN306" s="390" t="str">
        <f>$A:$A</f>
        <v>Projet de cession en cours (WM)</v>
      </c>
      <c r="BO306" s="390" t="str">
        <f>$B:$B</f>
        <v>GEA</v>
      </c>
      <c r="BP306" s="391" t="str">
        <f>"20"&amp;RIGHT($10:$10,2)&amp;"-T"&amp;MID($10:$10,2,1)</f>
        <v>2020-T2</v>
      </c>
      <c r="BQ306" s="390" t="str">
        <f>$A:$A</f>
        <v>Projet de cession en cours (WM)</v>
      </c>
      <c r="BR306" s="390" t="str">
        <f>$B:$B</f>
        <v>GEA</v>
      </c>
      <c r="BS306" s="391" t="str">
        <f>"20"&amp;RIGHT($10:$10,2)&amp;"-T"&amp;MID($10:$10,2,1)</f>
        <v>2020-T3</v>
      </c>
      <c r="BT306" s="390" t="str">
        <f>$A:$A</f>
        <v>Projet de cession en cours (WM)</v>
      </c>
      <c r="BU306" s="390" t="str">
        <f>$B:$B</f>
        <v>GEA</v>
      </c>
      <c r="BV306" s="391" t="str">
        <f>"20"&amp;RIGHT($10:$10,2)&amp;"-T"&amp;MID($10:$10,2,1)</f>
        <v>2020-T4</v>
      </c>
      <c r="BW306" s="387"/>
    </row>
    <row r="307" spans="1:16384" ht="13">
      <c r="A307" s="403" t="s">
        <v>546</v>
      </c>
      <c r="B307" s="403"/>
      <c r="C307" s="383"/>
      <c r="D307" s="417" t="s">
        <v>612</v>
      </c>
      <c r="E307" s="385" t="s">
        <v>508</v>
      </c>
      <c r="F307" s="386"/>
      <c r="G307" s="386"/>
      <c r="H307" s="386"/>
      <c r="I307" s="386"/>
      <c r="J307" s="387">
        <f>SUM(F307:I307)</f>
        <v>0</v>
      </c>
      <c r="K307" s="405"/>
      <c r="L307" s="405"/>
      <c r="M307" s="405">
        <v>0</v>
      </c>
      <c r="N307" s="393"/>
      <c r="O307" s="393"/>
      <c r="P307" s="393">
        <v>0</v>
      </c>
      <c r="Q307" s="393"/>
      <c r="R307" s="393"/>
      <c r="S307" s="393">
        <v>0</v>
      </c>
      <c r="T307" s="393"/>
      <c r="U307" s="393"/>
      <c r="V307" s="393">
        <v>0</v>
      </c>
      <c r="W307" s="387">
        <f>SUM(K307:V307)</f>
        <v>0</v>
      </c>
      <c r="X307" s="393"/>
      <c r="Y307" s="393"/>
      <c r="Z307" s="393">
        <v>0</v>
      </c>
      <c r="AA307" s="393"/>
      <c r="AB307" s="393"/>
      <c r="AC307" s="393">
        <v>0</v>
      </c>
      <c r="AD307" s="393"/>
      <c r="AE307" s="393"/>
      <c r="AF307" s="393">
        <v>0</v>
      </c>
      <c r="AG307" s="393"/>
      <c r="AH307" s="393"/>
      <c r="AI307" s="393">
        <v>0</v>
      </c>
      <c r="AJ307" s="387">
        <f>SUM(X307:AI307)</f>
        <v>0</v>
      </c>
      <c r="AK307" s="393"/>
      <c r="AL307" s="393"/>
      <c r="AM307" s="393">
        <v>0</v>
      </c>
      <c r="AN307" s="393"/>
      <c r="AO307" s="393"/>
      <c r="AP307" s="393">
        <v>0</v>
      </c>
      <c r="AQ307" s="393"/>
      <c r="AR307" s="393"/>
      <c r="AS307" s="393">
        <v>0</v>
      </c>
      <c r="AT307" s="393"/>
      <c r="AU307" s="393"/>
      <c r="AV307" s="393">
        <v>0</v>
      </c>
      <c r="AW307" s="387">
        <f>SUM(AK307:AV307)</f>
        <v>0</v>
      </c>
      <c r="AX307" s="393"/>
      <c r="AY307" s="393"/>
      <c r="AZ307" s="393">
        <v>0</v>
      </c>
      <c r="BA307" s="393"/>
      <c r="BB307" s="393"/>
      <c r="BC307" s="393">
        <v>0</v>
      </c>
      <c r="BD307" s="393"/>
      <c r="BE307" s="393"/>
      <c r="BF307" s="393">
        <v>0</v>
      </c>
      <c r="BG307" s="393"/>
      <c r="BH307" s="393"/>
      <c r="BI307" s="393">
        <v>0</v>
      </c>
      <c r="BJ307" s="387">
        <f>SUM(AX307:BI307)</f>
        <v>0</v>
      </c>
      <c r="BK307" s="393"/>
      <c r="BL307" s="393"/>
      <c r="BM307" s="393">
        <v>0</v>
      </c>
      <c r="BN307" s="393"/>
      <c r="BO307" s="393"/>
      <c r="BP307" s="393">
        <v>0</v>
      </c>
      <c r="BQ307" s="393"/>
      <c r="BR307" s="393"/>
      <c r="BS307" s="393">
        <v>0</v>
      </c>
      <c r="BT307" s="393"/>
      <c r="BU307" s="393"/>
      <c r="BV307" s="393">
        <v>-23.515999999999998</v>
      </c>
      <c r="BW307" s="387">
        <f>SUM(BK307:BV307)</f>
        <v>-23.515999999999998</v>
      </c>
    </row>
    <row r="308" spans="1:16384" s="397" customFormat="1" ht="4.5" customHeight="1">
      <c r="A308" s="395"/>
      <c r="B308" s="395"/>
      <c r="C308" s="396"/>
      <c r="D308" s="384"/>
      <c r="E308" s="385"/>
      <c r="F308" s="386"/>
      <c r="G308" s="386"/>
      <c r="H308" s="386"/>
      <c r="I308" s="386"/>
      <c r="J308" s="387"/>
      <c r="K308" s="385"/>
      <c r="L308" s="385"/>
      <c r="M308" s="385"/>
      <c r="N308" s="385"/>
      <c r="O308" s="385"/>
      <c r="P308" s="385"/>
      <c r="Q308" s="385"/>
      <c r="R308" s="385"/>
      <c r="S308" s="385"/>
      <c r="T308" s="385"/>
      <c r="U308" s="385"/>
      <c r="V308" s="385"/>
      <c r="W308" s="387"/>
      <c r="X308" s="385"/>
      <c r="Y308" s="385"/>
      <c r="Z308" s="385"/>
      <c r="AA308" s="385"/>
      <c r="AB308" s="385"/>
      <c r="AC308" s="385"/>
      <c r="AD308" s="385"/>
      <c r="AE308" s="385"/>
      <c r="AF308" s="385"/>
      <c r="AG308" s="385"/>
      <c r="AH308" s="385"/>
      <c r="AI308" s="385"/>
      <c r="AJ308" s="387"/>
      <c r="AK308" s="385"/>
      <c r="AL308" s="385"/>
      <c r="AM308" s="385"/>
      <c r="AN308" s="385"/>
      <c r="AO308" s="385"/>
      <c r="AP308" s="385"/>
      <c r="AQ308" s="385"/>
      <c r="AR308" s="385"/>
      <c r="AS308" s="385"/>
      <c r="AT308" s="385"/>
      <c r="AU308" s="385"/>
      <c r="AV308" s="385"/>
      <c r="AW308" s="387"/>
      <c r="AX308" s="385"/>
      <c r="AY308" s="385"/>
      <c r="AZ308" s="385"/>
      <c r="BA308" s="385"/>
      <c r="BB308" s="385"/>
      <c r="BC308" s="385"/>
      <c r="BD308" s="385"/>
      <c r="BE308" s="385"/>
      <c r="BF308" s="385"/>
      <c r="BG308" s="385"/>
      <c r="BH308" s="385"/>
      <c r="BI308" s="385"/>
      <c r="BJ308" s="387"/>
      <c r="BK308" s="385"/>
      <c r="BL308" s="385"/>
      <c r="BM308" s="385"/>
      <c r="BN308" s="385"/>
      <c r="BO308" s="385"/>
      <c r="BP308" s="385"/>
      <c r="BQ308" s="385"/>
      <c r="BR308" s="385"/>
      <c r="BS308" s="385"/>
      <c r="BT308" s="385"/>
      <c r="BU308" s="385"/>
      <c r="BV308" s="385"/>
      <c r="BW308" s="387"/>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c r="AAA308"/>
      <c r="AAB308"/>
      <c r="AAC308"/>
      <c r="AAD308"/>
      <c r="AAE308"/>
      <c r="AAF308"/>
      <c r="AAG308"/>
      <c r="AAH308"/>
      <c r="AAI308"/>
      <c r="AAJ308"/>
      <c r="AAK308"/>
      <c r="AAL308"/>
      <c r="AAM308"/>
      <c r="AAN308"/>
      <c r="AAO308"/>
      <c r="AAP308"/>
      <c r="AAQ308"/>
      <c r="AAR308"/>
      <c r="AAS308"/>
      <c r="AAT308"/>
      <c r="AAU308"/>
      <c r="AAV308"/>
      <c r="AAW308"/>
      <c r="AAX308"/>
      <c r="AAY308"/>
      <c r="AAZ308"/>
      <c r="ABA308"/>
      <c r="ABB308"/>
      <c r="ABC308"/>
      <c r="ABD308"/>
      <c r="ABE308"/>
      <c r="ABF308"/>
      <c r="ABG308"/>
      <c r="ABH308"/>
      <c r="ABI308"/>
      <c r="ABJ308"/>
      <c r="ABK308"/>
      <c r="ABL308"/>
      <c r="ABM308"/>
      <c r="ABN308"/>
      <c r="ABO308"/>
      <c r="ABP308"/>
      <c r="ABQ308"/>
      <c r="ABR308"/>
      <c r="ABS308"/>
      <c r="ABT308"/>
      <c r="ABU308"/>
      <c r="ABV308"/>
      <c r="ABW308"/>
      <c r="ABX308"/>
      <c r="ABY308"/>
      <c r="ABZ308"/>
      <c r="ACA308"/>
      <c r="ACB308"/>
      <c r="ACC308"/>
      <c r="ACD308"/>
      <c r="ACE308"/>
      <c r="ACF308"/>
      <c r="ACG308"/>
      <c r="ACH308"/>
      <c r="ACI308"/>
      <c r="ACJ308"/>
      <c r="ACK308"/>
      <c r="ACL308"/>
      <c r="ACM308"/>
      <c r="ACN308"/>
      <c r="ACO308"/>
      <c r="ACP308"/>
      <c r="ACQ308"/>
      <c r="ACR308"/>
      <c r="ACS308"/>
      <c r="ACT308"/>
      <c r="ACU308"/>
      <c r="ACV308"/>
      <c r="ACW308"/>
      <c r="ACX308"/>
      <c r="ACY308"/>
      <c r="ACZ308"/>
      <c r="ADA308"/>
      <c r="ADB308"/>
      <c r="ADC308"/>
      <c r="ADD308"/>
      <c r="ADE308"/>
      <c r="ADF308"/>
      <c r="ADG308"/>
      <c r="ADH308"/>
      <c r="ADI308"/>
      <c r="ADJ308"/>
      <c r="ADK308"/>
      <c r="ADL308"/>
      <c r="ADM308"/>
      <c r="ADN308"/>
      <c r="ADO308"/>
      <c r="ADP308"/>
      <c r="ADQ308"/>
      <c r="ADR308"/>
      <c r="ADS308"/>
      <c r="ADT308"/>
      <c r="ADU308"/>
      <c r="ADV308"/>
      <c r="ADW308"/>
      <c r="ADX308"/>
      <c r="ADY308"/>
      <c r="ADZ308"/>
      <c r="AEA308"/>
      <c r="AEB308"/>
      <c r="AEC308"/>
      <c r="AED308"/>
      <c r="AEE308"/>
      <c r="AEF308"/>
      <c r="AEG308"/>
      <c r="AEH308"/>
      <c r="AEI308"/>
      <c r="AEJ308"/>
      <c r="AEK308"/>
      <c r="AEL308"/>
      <c r="AEM308"/>
      <c r="AEN308"/>
      <c r="AEO308"/>
      <c r="AEP308"/>
      <c r="AEQ308"/>
      <c r="AER308"/>
      <c r="AES308"/>
      <c r="AET308"/>
      <c r="AEU308"/>
      <c r="AEV308"/>
      <c r="AEW308"/>
      <c r="AEX308"/>
      <c r="AEY308"/>
      <c r="AEZ308"/>
      <c r="AFA308"/>
      <c r="AFB308"/>
      <c r="AFC308"/>
      <c r="AFD308"/>
      <c r="AFE308"/>
      <c r="AFF308"/>
      <c r="AFG308"/>
      <c r="AFH308"/>
      <c r="AFI308"/>
      <c r="AFJ308"/>
      <c r="AFK308"/>
      <c r="AFL308"/>
      <c r="AFM308"/>
      <c r="AFN308"/>
      <c r="AFO308"/>
      <c r="AFP308"/>
      <c r="AFQ308"/>
      <c r="AFR308"/>
      <c r="AFS308"/>
      <c r="AFT308"/>
      <c r="AFU308"/>
      <c r="AFV308"/>
      <c r="AFW308"/>
      <c r="AFX308"/>
      <c r="AFY308"/>
      <c r="AFZ308"/>
      <c r="AGA308"/>
      <c r="AGB308"/>
      <c r="AGC308"/>
      <c r="AGD308"/>
      <c r="AGE308"/>
      <c r="AGF308"/>
      <c r="AGG308"/>
      <c r="AGH308"/>
      <c r="AGI308"/>
      <c r="AGJ308"/>
      <c r="AGK308"/>
      <c r="AGL308"/>
      <c r="AGM308"/>
      <c r="AGN308"/>
      <c r="AGO308"/>
      <c r="AGP308"/>
      <c r="AGQ308"/>
      <c r="AGR308"/>
      <c r="AGS308"/>
      <c r="AGT308"/>
      <c r="AGU308"/>
      <c r="AGV308"/>
      <c r="AGW308"/>
      <c r="AGX308"/>
      <c r="AGY308"/>
      <c r="AGZ308"/>
      <c r="AHA308"/>
      <c r="AHB308"/>
      <c r="AHC308"/>
      <c r="AHD308"/>
      <c r="AHE308"/>
      <c r="AHF308"/>
      <c r="AHG308"/>
      <c r="AHH308"/>
      <c r="AHI308"/>
      <c r="AHJ308"/>
      <c r="AHK308"/>
      <c r="AHL308"/>
      <c r="AHM308"/>
      <c r="AHN308"/>
      <c r="AHO308"/>
      <c r="AHP308"/>
      <c r="AHQ308"/>
      <c r="AHR308"/>
      <c r="AHS308"/>
      <c r="AHT308"/>
      <c r="AHU308"/>
      <c r="AHV308"/>
      <c r="AHW308"/>
      <c r="AHX308"/>
      <c r="AHY308"/>
      <c r="AHZ308"/>
      <c r="AIA308"/>
      <c r="AIB308"/>
      <c r="AIC308"/>
      <c r="AID308"/>
      <c r="AIE308"/>
      <c r="AIF308"/>
      <c r="AIG308"/>
      <c r="AIH308"/>
      <c r="AII308"/>
      <c r="AIJ308"/>
      <c r="AIK308"/>
      <c r="AIL308"/>
      <c r="AIM308"/>
      <c r="AIN308"/>
      <c r="AIO308"/>
      <c r="AIP308"/>
      <c r="AIQ308"/>
      <c r="AIR308"/>
      <c r="AIS308"/>
      <c r="AIT308"/>
      <c r="AIU308"/>
      <c r="AIV308"/>
      <c r="AIW308"/>
      <c r="AIX308"/>
      <c r="AIY308"/>
      <c r="AIZ308"/>
      <c r="AJA308"/>
      <c r="AJB308"/>
      <c r="AJC308"/>
      <c r="AJD308"/>
      <c r="AJE308"/>
      <c r="AJF308"/>
      <c r="AJG308"/>
      <c r="AJH308"/>
      <c r="AJI308"/>
      <c r="AJJ308"/>
      <c r="AJK308"/>
      <c r="AJL308"/>
      <c r="AJM308"/>
      <c r="AJN308"/>
      <c r="AJO308"/>
      <c r="AJP308"/>
      <c r="AJQ308"/>
      <c r="AJR308"/>
      <c r="AJS308"/>
      <c r="AJT308"/>
      <c r="AJU308"/>
      <c r="AJV308"/>
      <c r="AJW308"/>
      <c r="AJX308"/>
      <c r="AJY308"/>
      <c r="AJZ308"/>
      <c r="AKA308"/>
      <c r="AKB308"/>
      <c r="AKC308"/>
      <c r="AKD308"/>
      <c r="AKE308"/>
      <c r="AKF308"/>
      <c r="AKG308"/>
      <c r="AKH308"/>
      <c r="AKI308"/>
      <c r="AKJ308"/>
      <c r="AKK308"/>
      <c r="AKL308"/>
      <c r="AKM308"/>
      <c r="AKN308"/>
      <c r="AKO308"/>
      <c r="AKP308"/>
      <c r="AKQ308"/>
      <c r="AKR308"/>
      <c r="AKS308"/>
      <c r="AKT308"/>
      <c r="AKU308"/>
      <c r="AKV308"/>
      <c r="AKW308"/>
      <c r="AKX308"/>
      <c r="AKY308"/>
      <c r="AKZ308"/>
      <c r="ALA308"/>
      <c r="ALB308"/>
      <c r="ALC308"/>
      <c r="ALD308"/>
      <c r="ALE308"/>
      <c r="ALF308"/>
      <c r="ALG308"/>
      <c r="ALH308"/>
      <c r="ALI308"/>
      <c r="ALJ308"/>
      <c r="ALK308"/>
      <c r="ALL308"/>
      <c r="ALM308"/>
      <c r="ALN308"/>
      <c r="ALO308"/>
      <c r="ALP308"/>
      <c r="ALQ308"/>
      <c r="ALR308"/>
      <c r="ALS308"/>
      <c r="ALT308"/>
      <c r="ALU308"/>
      <c r="ALV308"/>
      <c r="ALW308"/>
      <c r="ALX308"/>
      <c r="ALY308"/>
      <c r="ALZ308"/>
      <c r="AMA308"/>
      <c r="AMB308"/>
      <c r="AMC308"/>
      <c r="AMD308"/>
      <c r="AME308"/>
      <c r="AMF308"/>
      <c r="AMG308"/>
      <c r="AMH308"/>
      <c r="AMI308"/>
      <c r="AMJ308"/>
      <c r="AMK308"/>
      <c r="AML308"/>
      <c r="AMM308"/>
      <c r="AMN308"/>
      <c r="AMO308"/>
      <c r="AMP308"/>
      <c r="AMQ308"/>
      <c r="AMR308"/>
      <c r="AMS308"/>
      <c r="AMT308"/>
      <c r="AMU308"/>
      <c r="AMV308"/>
      <c r="AMW308"/>
      <c r="AMX308"/>
      <c r="AMY308"/>
      <c r="AMZ308"/>
      <c r="ANA308"/>
      <c r="ANB308"/>
      <c r="ANC308"/>
      <c r="AND308"/>
      <c r="ANE308"/>
      <c r="ANF308"/>
      <c r="ANG308"/>
      <c r="ANH308"/>
      <c r="ANI308"/>
      <c r="ANJ308"/>
      <c r="ANK308"/>
      <c r="ANL308"/>
      <c r="ANM308"/>
      <c r="ANN308"/>
      <c r="ANO308"/>
      <c r="ANP308"/>
      <c r="ANQ308"/>
      <c r="ANR308"/>
      <c r="ANS308"/>
      <c r="ANT308"/>
      <c r="ANU308"/>
      <c r="ANV308"/>
      <c r="ANW308"/>
      <c r="ANX308"/>
      <c r="ANY308"/>
      <c r="ANZ308"/>
      <c r="AOA308"/>
      <c r="AOB308"/>
      <c r="AOC308"/>
      <c r="AOD308"/>
      <c r="AOE308"/>
      <c r="AOF308"/>
      <c r="AOG308"/>
      <c r="AOH308"/>
      <c r="AOI308"/>
      <c r="AOJ308"/>
      <c r="AOK308"/>
      <c r="AOL308"/>
      <c r="AOM308"/>
      <c r="AON308"/>
      <c r="AOO308"/>
      <c r="AOP308"/>
      <c r="AOQ308"/>
      <c r="AOR308"/>
      <c r="AOS308"/>
      <c r="AOT308"/>
      <c r="AOU308"/>
      <c r="AOV308"/>
      <c r="AOW308"/>
      <c r="AOX308"/>
      <c r="AOY308"/>
      <c r="AOZ308"/>
      <c r="APA308"/>
      <c r="APB308"/>
      <c r="APC308"/>
      <c r="APD308"/>
      <c r="APE308"/>
      <c r="APF308"/>
      <c r="APG308"/>
      <c r="APH308"/>
      <c r="API308"/>
      <c r="APJ308"/>
      <c r="APK308"/>
      <c r="APL308"/>
      <c r="APM308"/>
      <c r="APN308"/>
      <c r="APO308"/>
      <c r="APP308"/>
      <c r="APQ308"/>
      <c r="APR308"/>
      <c r="APS308"/>
      <c r="APT308"/>
      <c r="APU308"/>
      <c r="APV308"/>
      <c r="APW308"/>
      <c r="APX308"/>
      <c r="APY308"/>
      <c r="APZ308"/>
      <c r="AQA308"/>
      <c r="AQB308"/>
      <c r="AQC308"/>
      <c r="AQD308"/>
      <c r="AQE308"/>
      <c r="AQF308"/>
      <c r="AQG308"/>
      <c r="AQH308"/>
      <c r="AQI308"/>
      <c r="AQJ308"/>
      <c r="AQK308"/>
      <c r="AQL308"/>
      <c r="AQM308"/>
      <c r="AQN308"/>
      <c r="AQO308"/>
      <c r="AQP308"/>
      <c r="AQQ308"/>
      <c r="AQR308"/>
      <c r="AQS308"/>
      <c r="AQT308"/>
      <c r="AQU308"/>
      <c r="AQV308"/>
      <c r="AQW308"/>
      <c r="AQX308"/>
      <c r="AQY308"/>
      <c r="AQZ308"/>
      <c r="ARA308"/>
      <c r="ARB308"/>
      <c r="ARC308"/>
      <c r="ARD308"/>
      <c r="ARE308"/>
      <c r="ARF308"/>
      <c r="ARG308"/>
      <c r="ARH308"/>
      <c r="ARI308"/>
      <c r="ARJ308"/>
      <c r="ARK308"/>
      <c r="ARL308"/>
      <c r="ARM308"/>
      <c r="ARN308"/>
      <c r="ARO308"/>
      <c r="ARP308"/>
      <c r="ARQ308"/>
      <c r="ARR308"/>
      <c r="ARS308"/>
      <c r="ART308"/>
      <c r="ARU308"/>
      <c r="ARV308"/>
      <c r="ARW308"/>
      <c r="ARX308"/>
      <c r="ARY308"/>
      <c r="ARZ308"/>
      <c r="ASA308"/>
      <c r="ASB308"/>
      <c r="ASC308"/>
      <c r="ASD308"/>
      <c r="ASE308"/>
      <c r="ASF308"/>
      <c r="ASG308"/>
      <c r="ASH308"/>
      <c r="ASI308"/>
      <c r="ASJ308"/>
      <c r="ASK308"/>
      <c r="ASL308"/>
      <c r="ASM308"/>
      <c r="ASN308"/>
      <c r="ASO308"/>
      <c r="ASP308"/>
      <c r="ASQ308"/>
      <c r="ASR308"/>
      <c r="ASS308"/>
      <c r="AST308"/>
      <c r="ASU308"/>
      <c r="ASV308"/>
      <c r="ASW308"/>
      <c r="ASX308"/>
      <c r="ASY308"/>
      <c r="ASZ308"/>
      <c r="ATA308"/>
      <c r="ATB308"/>
      <c r="ATC308"/>
      <c r="ATD308"/>
      <c r="ATE308"/>
      <c r="ATF308"/>
      <c r="ATG308"/>
      <c r="ATH308"/>
      <c r="ATI308"/>
      <c r="ATJ308"/>
      <c r="ATK308"/>
      <c r="ATL308"/>
      <c r="ATM308"/>
      <c r="ATN308"/>
      <c r="ATO308"/>
      <c r="ATP308"/>
      <c r="ATQ308"/>
      <c r="ATR308"/>
      <c r="ATS308"/>
      <c r="ATT308"/>
      <c r="ATU308"/>
      <c r="ATV308"/>
      <c r="ATW308"/>
      <c r="ATX308"/>
      <c r="ATY308"/>
      <c r="ATZ308"/>
      <c r="AUA308"/>
      <c r="AUB308"/>
      <c r="AUC308"/>
      <c r="AUD308"/>
      <c r="AUE308"/>
      <c r="AUF308"/>
      <c r="AUG308"/>
      <c r="AUH308"/>
      <c r="AUI308"/>
      <c r="AUJ308"/>
      <c r="AUK308"/>
      <c r="AUL308"/>
      <c r="AUM308"/>
      <c r="AUN308"/>
      <c r="AUO308"/>
      <c r="AUP308"/>
      <c r="AUQ308"/>
      <c r="AUR308"/>
      <c r="AUS308"/>
      <c r="AUT308"/>
      <c r="AUU308"/>
      <c r="AUV308"/>
      <c r="AUW308"/>
      <c r="AUX308"/>
      <c r="AUY308"/>
      <c r="AUZ308"/>
      <c r="AVA308"/>
      <c r="AVB308"/>
      <c r="AVC308"/>
      <c r="AVD308"/>
      <c r="AVE308"/>
      <c r="AVF308"/>
      <c r="AVG308"/>
      <c r="AVH308"/>
      <c r="AVI308"/>
      <c r="AVJ308"/>
      <c r="AVK308"/>
      <c r="AVL308"/>
      <c r="AVM308"/>
      <c r="AVN308"/>
      <c r="AVO308"/>
      <c r="AVP308"/>
      <c r="AVQ308"/>
      <c r="AVR308"/>
      <c r="AVS308"/>
      <c r="AVT308"/>
      <c r="AVU308"/>
      <c r="AVV308"/>
      <c r="AVW308"/>
      <c r="AVX308"/>
      <c r="AVY308"/>
      <c r="AVZ308"/>
      <c r="AWA308"/>
      <c r="AWB308"/>
      <c r="AWC308"/>
      <c r="AWD308"/>
      <c r="AWE308"/>
      <c r="AWF308"/>
      <c r="AWG308"/>
      <c r="AWH308"/>
      <c r="AWI308"/>
      <c r="AWJ308"/>
      <c r="AWK308"/>
      <c r="AWL308"/>
      <c r="AWM308"/>
      <c r="AWN308"/>
      <c r="AWO308"/>
      <c r="AWP308"/>
      <c r="AWQ308"/>
      <c r="AWR308"/>
      <c r="AWS308"/>
      <c r="AWT308"/>
      <c r="AWU308"/>
      <c r="AWV308"/>
      <c r="AWW308"/>
      <c r="AWX308"/>
      <c r="AWY308"/>
      <c r="AWZ308"/>
      <c r="AXA308"/>
      <c r="AXB308"/>
      <c r="AXC308"/>
      <c r="AXD308"/>
      <c r="AXE308"/>
      <c r="AXF308"/>
      <c r="AXG308"/>
      <c r="AXH308"/>
      <c r="AXI308"/>
      <c r="AXJ308"/>
      <c r="AXK308"/>
      <c r="AXL308"/>
      <c r="AXM308"/>
      <c r="AXN308"/>
      <c r="AXO308"/>
      <c r="AXP308"/>
      <c r="AXQ308"/>
      <c r="AXR308"/>
      <c r="AXS308"/>
      <c r="AXT308"/>
      <c r="AXU308"/>
      <c r="AXV308"/>
      <c r="AXW308"/>
      <c r="AXX308"/>
      <c r="AXY308"/>
      <c r="AXZ308"/>
      <c r="AYA308"/>
      <c r="AYB308"/>
      <c r="AYC308"/>
      <c r="AYD308"/>
      <c r="AYE308"/>
      <c r="AYF308"/>
      <c r="AYG308"/>
      <c r="AYH308"/>
      <c r="AYI308"/>
      <c r="AYJ308"/>
      <c r="AYK308"/>
      <c r="AYL308"/>
      <c r="AYM308"/>
      <c r="AYN308"/>
      <c r="AYO308"/>
      <c r="AYP308"/>
      <c r="AYQ308"/>
      <c r="AYR308"/>
      <c r="AYS308"/>
      <c r="AYT308"/>
      <c r="AYU308"/>
      <c r="AYV308"/>
      <c r="AYW308"/>
      <c r="AYX308"/>
      <c r="AYY308"/>
      <c r="AYZ308"/>
      <c r="AZA308"/>
      <c r="AZB308"/>
      <c r="AZC308"/>
      <c r="AZD308"/>
      <c r="AZE308"/>
      <c r="AZF308"/>
      <c r="AZG308"/>
      <c r="AZH308"/>
      <c r="AZI308"/>
      <c r="AZJ308"/>
      <c r="AZK308"/>
      <c r="AZL308"/>
      <c r="AZM308"/>
      <c r="AZN308"/>
      <c r="AZO308"/>
      <c r="AZP308"/>
      <c r="AZQ308"/>
      <c r="AZR308"/>
      <c r="AZS308"/>
      <c r="AZT308"/>
      <c r="AZU308"/>
      <c r="AZV308"/>
      <c r="AZW308"/>
      <c r="AZX308"/>
      <c r="AZY308"/>
      <c r="AZZ308"/>
      <c r="BAA308"/>
      <c r="BAB308"/>
      <c r="BAC308"/>
      <c r="BAD308"/>
      <c r="BAE308"/>
      <c r="BAF308"/>
      <c r="BAG308"/>
      <c r="BAH308"/>
      <c r="BAI308"/>
      <c r="BAJ308"/>
      <c r="BAK308"/>
      <c r="BAL308"/>
      <c r="BAM308"/>
      <c r="BAN308"/>
      <c r="BAO308"/>
      <c r="BAP308"/>
      <c r="BAQ308"/>
      <c r="BAR308"/>
      <c r="BAS308"/>
      <c r="BAT308"/>
      <c r="BAU308"/>
      <c r="BAV308"/>
      <c r="BAW308"/>
      <c r="BAX308"/>
      <c r="BAY308"/>
      <c r="BAZ308"/>
      <c r="BBA308"/>
      <c r="BBB308"/>
      <c r="BBC308"/>
      <c r="BBD308"/>
      <c r="BBE308"/>
      <c r="BBF308"/>
      <c r="BBG308"/>
      <c r="BBH308"/>
      <c r="BBI308"/>
      <c r="BBJ308"/>
      <c r="BBK308"/>
      <c r="BBL308"/>
      <c r="BBM308"/>
      <c r="BBN308"/>
      <c r="BBO308"/>
      <c r="BBP308"/>
      <c r="BBQ308"/>
      <c r="BBR308"/>
      <c r="BBS308"/>
      <c r="BBT308"/>
      <c r="BBU308"/>
      <c r="BBV308"/>
      <c r="BBW308"/>
      <c r="BBX308"/>
      <c r="BBY308"/>
      <c r="BBZ308"/>
      <c r="BCA308"/>
      <c r="BCB308"/>
      <c r="BCC308"/>
      <c r="BCD308"/>
      <c r="BCE308"/>
      <c r="BCF308"/>
      <c r="BCG308"/>
      <c r="BCH308"/>
      <c r="BCI308"/>
      <c r="BCJ308"/>
      <c r="BCK308"/>
      <c r="BCL308"/>
      <c r="BCM308"/>
      <c r="BCN308"/>
      <c r="BCO308"/>
      <c r="BCP308"/>
      <c r="BCQ308"/>
      <c r="BCR308"/>
      <c r="BCS308"/>
      <c r="BCT308"/>
      <c r="BCU308"/>
      <c r="BCV308"/>
      <c r="BCW308"/>
      <c r="BCX308"/>
      <c r="BCY308"/>
      <c r="BCZ308"/>
      <c r="BDA308"/>
      <c r="BDB308"/>
      <c r="BDC308"/>
      <c r="BDD308"/>
      <c r="BDE308"/>
      <c r="BDF308"/>
      <c r="BDG308"/>
      <c r="BDH308"/>
      <c r="BDI308"/>
      <c r="BDJ308"/>
      <c r="BDK308"/>
      <c r="BDL308"/>
      <c r="BDM308"/>
      <c r="BDN308"/>
      <c r="BDO308"/>
      <c r="BDP308"/>
      <c r="BDQ308"/>
      <c r="BDR308"/>
      <c r="BDS308"/>
      <c r="BDT308"/>
      <c r="BDU308"/>
      <c r="BDV308"/>
      <c r="BDW308"/>
      <c r="BDX308"/>
      <c r="BDY308"/>
      <c r="BDZ308"/>
      <c r="BEA308"/>
      <c r="BEB308"/>
      <c r="BEC308"/>
      <c r="BED308"/>
      <c r="BEE308"/>
      <c r="BEF308"/>
      <c r="BEG308"/>
      <c r="BEH308"/>
      <c r="BEI308"/>
      <c r="BEJ308"/>
      <c r="BEK308"/>
      <c r="BEL308"/>
      <c r="BEM308"/>
      <c r="BEN308"/>
      <c r="BEO308"/>
      <c r="BEP308"/>
      <c r="BEQ308"/>
      <c r="BER308"/>
      <c r="BES308"/>
      <c r="BET308"/>
      <c r="BEU308"/>
      <c r="BEV308"/>
      <c r="BEW308"/>
      <c r="BEX308"/>
      <c r="BEY308"/>
      <c r="BEZ308"/>
      <c r="BFA308"/>
      <c r="BFB308"/>
      <c r="BFC308"/>
      <c r="BFD308"/>
      <c r="BFE308"/>
      <c r="BFF308"/>
      <c r="BFG308"/>
      <c r="BFH308"/>
      <c r="BFI308"/>
      <c r="BFJ308"/>
      <c r="BFK308"/>
      <c r="BFL308"/>
      <c r="BFM308"/>
      <c r="BFN308"/>
      <c r="BFO308"/>
      <c r="BFP308"/>
      <c r="BFQ308"/>
      <c r="BFR308"/>
      <c r="BFS308"/>
      <c r="BFT308"/>
      <c r="BFU308"/>
      <c r="BFV308"/>
      <c r="BFW308"/>
      <c r="BFX308"/>
      <c r="BFY308"/>
      <c r="BFZ308"/>
      <c r="BGA308"/>
      <c r="BGB308"/>
      <c r="BGC308"/>
      <c r="BGD308"/>
      <c r="BGE308"/>
      <c r="BGF308"/>
      <c r="BGG308"/>
      <c r="BGH308"/>
      <c r="BGI308"/>
      <c r="BGJ308"/>
      <c r="BGK308"/>
      <c r="BGL308"/>
      <c r="BGM308"/>
      <c r="BGN308"/>
      <c r="BGO308"/>
      <c r="BGP308"/>
      <c r="BGQ308"/>
      <c r="BGR308"/>
      <c r="BGS308"/>
      <c r="BGT308"/>
      <c r="BGU308"/>
      <c r="BGV308"/>
      <c r="BGW308"/>
      <c r="BGX308"/>
      <c r="BGY308"/>
      <c r="BGZ308"/>
      <c r="BHA308"/>
      <c r="BHB308"/>
      <c r="BHC308"/>
      <c r="BHD308"/>
      <c r="BHE308"/>
      <c r="BHF308"/>
      <c r="BHG308"/>
      <c r="BHH308"/>
      <c r="BHI308"/>
      <c r="BHJ308"/>
      <c r="BHK308"/>
      <c r="BHL308"/>
      <c r="BHM308"/>
      <c r="BHN308"/>
      <c r="BHO308"/>
      <c r="BHP308"/>
      <c r="BHQ308"/>
      <c r="BHR308"/>
      <c r="BHS308"/>
      <c r="BHT308"/>
      <c r="BHU308"/>
      <c r="BHV308"/>
      <c r="BHW308"/>
      <c r="BHX308"/>
      <c r="BHY308"/>
      <c r="BHZ308"/>
      <c r="BIA308"/>
      <c r="BIB308"/>
      <c r="BIC308"/>
      <c r="BID308"/>
      <c r="BIE308"/>
      <c r="BIF308"/>
      <c r="BIG308"/>
      <c r="BIH308"/>
      <c r="BII308"/>
      <c r="BIJ308"/>
      <c r="BIK308"/>
      <c r="BIL308"/>
      <c r="BIM308"/>
      <c r="BIN308"/>
      <c r="BIO308"/>
      <c r="BIP308"/>
      <c r="BIQ308"/>
      <c r="BIR308"/>
      <c r="BIS308"/>
      <c r="BIT308"/>
      <c r="BIU308"/>
      <c r="BIV308"/>
      <c r="BIW308"/>
      <c r="BIX308"/>
      <c r="BIY308"/>
      <c r="BIZ308"/>
      <c r="BJA308"/>
      <c r="BJB308"/>
      <c r="BJC308"/>
      <c r="BJD308"/>
      <c r="BJE308"/>
      <c r="BJF308"/>
      <c r="BJG308"/>
      <c r="BJH308"/>
      <c r="BJI308"/>
      <c r="BJJ308"/>
      <c r="BJK308"/>
      <c r="BJL308"/>
      <c r="BJM308"/>
      <c r="BJN308"/>
      <c r="BJO308"/>
      <c r="BJP308"/>
      <c r="BJQ308"/>
      <c r="BJR308"/>
      <c r="BJS308"/>
      <c r="BJT308"/>
      <c r="BJU308"/>
      <c r="BJV308"/>
      <c r="BJW308"/>
      <c r="BJX308"/>
      <c r="BJY308"/>
      <c r="BJZ308"/>
      <c r="BKA308"/>
      <c r="BKB308"/>
      <c r="BKC308"/>
      <c r="BKD308"/>
      <c r="BKE308"/>
      <c r="BKF308"/>
      <c r="BKG308"/>
      <c r="BKH308"/>
      <c r="BKI308"/>
      <c r="BKJ308"/>
      <c r="BKK308"/>
      <c r="BKL308"/>
      <c r="BKM308"/>
      <c r="BKN308"/>
      <c r="BKO308"/>
      <c r="BKP308"/>
      <c r="BKQ308"/>
      <c r="BKR308"/>
      <c r="BKS308"/>
      <c r="BKT308"/>
      <c r="BKU308"/>
      <c r="BKV308"/>
      <c r="BKW308"/>
      <c r="BKX308"/>
      <c r="BKY308"/>
      <c r="BKZ308"/>
      <c r="BLA308"/>
      <c r="BLB308"/>
      <c r="BLC308"/>
      <c r="BLD308"/>
      <c r="BLE308"/>
      <c r="BLF308"/>
      <c r="BLG308"/>
      <c r="BLH308"/>
      <c r="BLI308"/>
      <c r="BLJ308"/>
      <c r="BLK308"/>
      <c r="BLL308"/>
      <c r="BLM308"/>
      <c r="BLN308"/>
      <c r="BLO308"/>
      <c r="BLP308"/>
      <c r="BLQ308"/>
      <c r="BLR308"/>
      <c r="BLS308"/>
      <c r="BLT308"/>
      <c r="BLU308"/>
      <c r="BLV308"/>
      <c r="BLW308"/>
      <c r="BLX308"/>
      <c r="BLY308"/>
      <c r="BLZ308"/>
      <c r="BMA308"/>
      <c r="BMB308"/>
      <c r="BMC308"/>
      <c r="BMD308"/>
      <c r="BME308"/>
      <c r="BMF308"/>
      <c r="BMG308"/>
      <c r="BMH308"/>
      <c r="BMI308"/>
      <c r="BMJ308"/>
      <c r="BMK308"/>
      <c r="BML308"/>
      <c r="BMM308"/>
      <c r="BMN308"/>
      <c r="BMO308"/>
      <c r="BMP308"/>
      <c r="BMQ308"/>
      <c r="BMR308"/>
      <c r="BMS308"/>
      <c r="BMT308"/>
      <c r="BMU308"/>
      <c r="BMV308"/>
      <c r="BMW308"/>
      <c r="BMX308"/>
      <c r="BMY308"/>
      <c r="BMZ308"/>
      <c r="BNA308"/>
      <c r="BNB308"/>
      <c r="BNC308"/>
      <c r="BND308"/>
      <c r="BNE308"/>
      <c r="BNF308"/>
      <c r="BNG308"/>
      <c r="BNH308"/>
      <c r="BNI308"/>
      <c r="BNJ308"/>
      <c r="BNK308"/>
      <c r="BNL308"/>
      <c r="BNM308"/>
      <c r="BNN308"/>
      <c r="BNO308"/>
      <c r="BNP308"/>
      <c r="BNQ308"/>
      <c r="BNR308"/>
      <c r="BNS308"/>
      <c r="BNT308"/>
      <c r="BNU308"/>
      <c r="BNV308"/>
      <c r="BNW308"/>
      <c r="BNX308"/>
      <c r="BNY308"/>
      <c r="BNZ308"/>
      <c r="BOA308"/>
      <c r="BOB308"/>
      <c r="BOC308"/>
      <c r="BOD308"/>
      <c r="BOE308"/>
      <c r="BOF308"/>
      <c r="BOG308"/>
      <c r="BOH308"/>
      <c r="BOI308"/>
      <c r="BOJ308"/>
      <c r="BOK308"/>
      <c r="BOL308"/>
      <c r="BOM308"/>
      <c r="BON308"/>
      <c r="BOO308"/>
      <c r="BOP308"/>
      <c r="BOQ308"/>
      <c r="BOR308"/>
      <c r="BOS308"/>
      <c r="BOT308"/>
      <c r="BOU308"/>
      <c r="BOV308"/>
      <c r="BOW308"/>
      <c r="BOX308"/>
      <c r="BOY308"/>
      <c r="BOZ308"/>
      <c r="BPA308"/>
      <c r="BPB308"/>
      <c r="BPC308"/>
      <c r="BPD308"/>
      <c r="BPE308"/>
      <c r="BPF308"/>
      <c r="BPG308"/>
      <c r="BPH308"/>
      <c r="BPI308"/>
      <c r="BPJ308"/>
      <c r="BPK308"/>
      <c r="BPL308"/>
      <c r="BPM308"/>
      <c r="BPN308"/>
      <c r="BPO308"/>
      <c r="BPP308"/>
      <c r="BPQ308"/>
      <c r="BPR308"/>
      <c r="BPS308"/>
      <c r="BPT308"/>
      <c r="BPU308"/>
      <c r="BPV308"/>
      <c r="BPW308"/>
      <c r="BPX308"/>
      <c r="BPY308"/>
      <c r="BPZ308"/>
      <c r="BQA308"/>
      <c r="BQB308"/>
      <c r="BQC308"/>
      <c r="BQD308"/>
      <c r="BQE308"/>
      <c r="BQF308"/>
      <c r="BQG308"/>
      <c r="BQH308"/>
      <c r="BQI308"/>
      <c r="BQJ308"/>
      <c r="BQK308"/>
      <c r="BQL308"/>
      <c r="BQM308"/>
      <c r="BQN308"/>
      <c r="BQO308"/>
      <c r="BQP308"/>
      <c r="BQQ308"/>
      <c r="BQR308"/>
      <c r="BQS308"/>
      <c r="BQT308"/>
      <c r="BQU308"/>
      <c r="BQV308"/>
      <c r="BQW308"/>
      <c r="BQX308"/>
      <c r="BQY308"/>
      <c r="BQZ308"/>
      <c r="BRA308"/>
      <c r="BRB308"/>
      <c r="BRC308"/>
      <c r="BRD308"/>
      <c r="BRE308"/>
      <c r="BRF308"/>
      <c r="BRG308"/>
      <c r="BRH308"/>
      <c r="BRI308"/>
      <c r="BRJ308"/>
      <c r="BRK308"/>
      <c r="BRL308"/>
      <c r="BRM308"/>
      <c r="BRN308"/>
      <c r="BRO308"/>
      <c r="BRP308"/>
      <c r="BRQ308"/>
      <c r="BRR308"/>
      <c r="BRS308"/>
      <c r="BRT308"/>
      <c r="BRU308"/>
      <c r="BRV308"/>
      <c r="BRW308"/>
      <c r="BRX308"/>
      <c r="BRY308"/>
      <c r="BRZ308"/>
      <c r="BSA308"/>
      <c r="BSB308"/>
      <c r="BSC308"/>
      <c r="BSD308"/>
      <c r="BSE308"/>
      <c r="BSF308"/>
      <c r="BSG308"/>
      <c r="BSH308"/>
      <c r="BSI308"/>
      <c r="BSJ308"/>
      <c r="BSK308"/>
      <c r="BSL308"/>
      <c r="BSM308"/>
      <c r="BSN308"/>
      <c r="BSO308"/>
      <c r="BSP308"/>
      <c r="BSQ308"/>
      <c r="BSR308"/>
      <c r="BSS308"/>
      <c r="BST308"/>
      <c r="BSU308"/>
      <c r="BSV308"/>
      <c r="BSW308"/>
      <c r="BSX308"/>
      <c r="BSY308"/>
      <c r="BSZ308"/>
      <c r="BTA308"/>
      <c r="BTB308"/>
      <c r="BTC308"/>
      <c r="BTD308"/>
      <c r="BTE308"/>
      <c r="BTF308"/>
      <c r="BTG308"/>
      <c r="BTH308"/>
      <c r="BTI308"/>
      <c r="BTJ308"/>
      <c r="BTK308"/>
      <c r="BTL308"/>
      <c r="BTM308"/>
      <c r="BTN308"/>
      <c r="BTO308"/>
      <c r="BTP308"/>
      <c r="BTQ308"/>
      <c r="BTR308"/>
      <c r="BTS308"/>
      <c r="BTT308"/>
      <c r="BTU308"/>
      <c r="BTV308"/>
      <c r="BTW308"/>
      <c r="BTX308"/>
      <c r="BTY308"/>
      <c r="BTZ308"/>
      <c r="BUA308"/>
      <c r="BUB308"/>
      <c r="BUC308"/>
      <c r="BUD308"/>
      <c r="BUE308"/>
      <c r="BUF308"/>
      <c r="BUG308"/>
      <c r="BUH308"/>
      <c r="BUI308"/>
      <c r="BUJ308"/>
      <c r="BUK308"/>
      <c r="BUL308"/>
      <c r="BUM308"/>
      <c r="BUN308"/>
      <c r="BUO308"/>
      <c r="BUP308"/>
      <c r="BUQ308"/>
      <c r="BUR308"/>
      <c r="BUS308"/>
      <c r="BUT308"/>
      <c r="BUU308"/>
      <c r="BUV308"/>
      <c r="BUW308"/>
      <c r="BUX308"/>
      <c r="BUY308"/>
      <c r="BUZ308"/>
      <c r="BVA308"/>
      <c r="BVB308"/>
      <c r="BVC308"/>
      <c r="BVD308"/>
      <c r="BVE308"/>
      <c r="BVF308"/>
      <c r="BVG308"/>
      <c r="BVH308"/>
      <c r="BVI308"/>
      <c r="BVJ308"/>
      <c r="BVK308"/>
      <c r="BVL308"/>
      <c r="BVM308"/>
      <c r="BVN308"/>
      <c r="BVO308"/>
      <c r="BVP308"/>
      <c r="BVQ308"/>
      <c r="BVR308"/>
      <c r="BVS308"/>
      <c r="BVT308"/>
      <c r="BVU308"/>
      <c r="BVV308"/>
      <c r="BVW308"/>
      <c r="BVX308"/>
      <c r="BVY308"/>
      <c r="BVZ308"/>
      <c r="BWA308"/>
      <c r="BWB308"/>
      <c r="BWC308"/>
      <c r="BWD308"/>
      <c r="BWE308"/>
      <c r="BWF308"/>
      <c r="BWG308"/>
      <c r="BWH308"/>
      <c r="BWI308"/>
      <c r="BWJ308"/>
      <c r="BWK308"/>
      <c r="BWL308"/>
      <c r="BWM308"/>
      <c r="BWN308"/>
      <c r="BWO308"/>
      <c r="BWP308"/>
      <c r="BWQ308"/>
      <c r="BWR308"/>
      <c r="BWS308"/>
      <c r="BWT308"/>
      <c r="BWU308"/>
      <c r="BWV308"/>
      <c r="BWW308"/>
      <c r="BWX308"/>
      <c r="BWY308"/>
      <c r="BWZ308"/>
      <c r="BXA308"/>
      <c r="BXB308"/>
      <c r="BXC308"/>
      <c r="BXD308"/>
      <c r="BXE308"/>
      <c r="BXF308"/>
      <c r="BXG308"/>
      <c r="BXH308"/>
      <c r="BXI308"/>
      <c r="BXJ308"/>
      <c r="BXK308"/>
      <c r="BXL308"/>
      <c r="BXM308"/>
      <c r="BXN308"/>
      <c r="BXO308"/>
      <c r="BXP308"/>
      <c r="BXQ308"/>
      <c r="BXR308"/>
      <c r="BXS308"/>
      <c r="BXT308"/>
      <c r="BXU308"/>
      <c r="BXV308"/>
      <c r="BXW308"/>
      <c r="BXX308"/>
      <c r="BXY308"/>
      <c r="BXZ308"/>
      <c r="BYA308"/>
      <c r="BYB308"/>
      <c r="BYC308"/>
      <c r="BYD308"/>
      <c r="BYE308"/>
      <c r="BYF308"/>
      <c r="BYG308"/>
      <c r="BYH308"/>
      <c r="BYI308"/>
      <c r="BYJ308"/>
      <c r="BYK308"/>
      <c r="BYL308"/>
      <c r="BYM308"/>
      <c r="BYN308"/>
      <c r="BYO308"/>
      <c r="BYP308"/>
      <c r="BYQ308"/>
      <c r="BYR308"/>
      <c r="BYS308"/>
      <c r="BYT308"/>
      <c r="BYU308"/>
      <c r="BYV308"/>
      <c r="BYW308"/>
      <c r="BYX308"/>
      <c r="BYY308"/>
      <c r="BYZ308"/>
      <c r="BZA308"/>
      <c r="BZB308"/>
      <c r="BZC308"/>
      <c r="BZD308"/>
      <c r="BZE308"/>
      <c r="BZF308"/>
      <c r="BZG308"/>
      <c r="BZH308"/>
      <c r="BZI308"/>
      <c r="BZJ308"/>
      <c r="BZK308"/>
      <c r="BZL308"/>
      <c r="BZM308"/>
      <c r="BZN308"/>
      <c r="BZO308"/>
      <c r="BZP308"/>
      <c r="BZQ308"/>
      <c r="BZR308"/>
      <c r="BZS308"/>
      <c r="BZT308"/>
      <c r="BZU308"/>
      <c r="BZV308"/>
      <c r="BZW308"/>
      <c r="BZX308"/>
      <c r="BZY308"/>
      <c r="BZZ308"/>
      <c r="CAA308"/>
      <c r="CAB308"/>
      <c r="CAC308"/>
      <c r="CAD308"/>
      <c r="CAE308"/>
      <c r="CAF308"/>
      <c r="CAG308"/>
      <c r="CAH308"/>
      <c r="CAI308"/>
      <c r="CAJ308"/>
      <c r="CAK308"/>
      <c r="CAL308"/>
      <c r="CAM308"/>
      <c r="CAN308"/>
      <c r="CAO308"/>
      <c r="CAP308"/>
      <c r="CAQ308"/>
      <c r="CAR308"/>
      <c r="CAS308"/>
      <c r="CAT308"/>
      <c r="CAU308"/>
      <c r="CAV308"/>
      <c r="CAW308"/>
      <c r="CAX308"/>
      <c r="CAY308"/>
      <c r="CAZ308"/>
      <c r="CBA308"/>
      <c r="CBB308"/>
      <c r="CBC308"/>
      <c r="CBD308"/>
      <c r="CBE308"/>
      <c r="CBF308"/>
      <c r="CBG308"/>
      <c r="CBH308"/>
      <c r="CBI308"/>
      <c r="CBJ308"/>
      <c r="CBK308"/>
      <c r="CBL308"/>
      <c r="CBM308"/>
      <c r="CBN308"/>
      <c r="CBO308"/>
      <c r="CBP308"/>
      <c r="CBQ308"/>
      <c r="CBR308"/>
      <c r="CBS308"/>
      <c r="CBT308"/>
      <c r="CBU308"/>
      <c r="CBV308"/>
      <c r="CBW308"/>
      <c r="CBX308"/>
      <c r="CBY308"/>
      <c r="CBZ308"/>
      <c r="CCA308"/>
      <c r="CCB308"/>
      <c r="CCC308"/>
      <c r="CCD308"/>
      <c r="CCE308"/>
      <c r="CCF308"/>
      <c r="CCG308"/>
      <c r="CCH308"/>
      <c r="CCI308"/>
      <c r="CCJ308"/>
      <c r="CCK308"/>
      <c r="CCL308"/>
      <c r="CCM308"/>
      <c r="CCN308"/>
      <c r="CCO308"/>
      <c r="CCP308"/>
      <c r="CCQ308"/>
      <c r="CCR308"/>
      <c r="CCS308"/>
      <c r="CCT308"/>
      <c r="CCU308"/>
      <c r="CCV308"/>
      <c r="CCW308"/>
      <c r="CCX308"/>
      <c r="CCY308"/>
      <c r="CCZ308"/>
      <c r="CDA308"/>
      <c r="CDB308"/>
      <c r="CDC308"/>
      <c r="CDD308"/>
      <c r="CDE308"/>
      <c r="CDF308"/>
      <c r="CDG308"/>
      <c r="CDH308"/>
      <c r="CDI308"/>
      <c r="CDJ308"/>
      <c r="CDK308"/>
      <c r="CDL308"/>
      <c r="CDM308"/>
      <c r="CDN308"/>
      <c r="CDO308"/>
      <c r="CDP308"/>
      <c r="CDQ308"/>
      <c r="CDR308"/>
      <c r="CDS308"/>
      <c r="CDT308"/>
      <c r="CDU308"/>
      <c r="CDV308"/>
      <c r="CDW308"/>
      <c r="CDX308"/>
      <c r="CDY308"/>
      <c r="CDZ308"/>
      <c r="CEA308"/>
      <c r="CEB308"/>
      <c r="CEC308"/>
      <c r="CED308"/>
      <c r="CEE308"/>
      <c r="CEF308"/>
      <c r="CEG308"/>
      <c r="CEH308"/>
      <c r="CEI308"/>
      <c r="CEJ308"/>
      <c r="CEK308"/>
      <c r="CEL308"/>
      <c r="CEM308"/>
      <c r="CEN308"/>
      <c r="CEO308"/>
      <c r="CEP308"/>
      <c r="CEQ308"/>
      <c r="CER308"/>
      <c r="CES308"/>
      <c r="CET308"/>
      <c r="CEU308"/>
      <c r="CEV308"/>
      <c r="CEW308"/>
      <c r="CEX308"/>
      <c r="CEY308"/>
      <c r="CEZ308"/>
      <c r="CFA308"/>
      <c r="CFB308"/>
      <c r="CFC308"/>
      <c r="CFD308"/>
      <c r="CFE308"/>
      <c r="CFF308"/>
      <c r="CFG308"/>
      <c r="CFH308"/>
      <c r="CFI308"/>
      <c r="CFJ308"/>
      <c r="CFK308"/>
      <c r="CFL308"/>
      <c r="CFM308"/>
      <c r="CFN308"/>
      <c r="CFO308"/>
      <c r="CFP308"/>
      <c r="CFQ308"/>
      <c r="CFR308"/>
      <c r="CFS308"/>
      <c r="CFT308"/>
      <c r="CFU308"/>
      <c r="CFV308"/>
      <c r="CFW308"/>
      <c r="CFX308"/>
      <c r="CFY308"/>
      <c r="CFZ308"/>
      <c r="CGA308"/>
      <c r="CGB308"/>
      <c r="CGC308"/>
      <c r="CGD308"/>
      <c r="CGE308"/>
      <c r="CGF308"/>
      <c r="CGG308"/>
      <c r="CGH308"/>
      <c r="CGI308"/>
      <c r="CGJ308"/>
      <c r="CGK308"/>
      <c r="CGL308"/>
      <c r="CGM308"/>
      <c r="CGN308"/>
      <c r="CGO308"/>
      <c r="CGP308"/>
      <c r="CGQ308"/>
      <c r="CGR308"/>
      <c r="CGS308"/>
      <c r="CGT308"/>
      <c r="CGU308"/>
      <c r="CGV308"/>
      <c r="CGW308"/>
      <c r="CGX308"/>
      <c r="CGY308"/>
      <c r="CGZ308"/>
      <c r="CHA308"/>
      <c r="CHB308"/>
      <c r="CHC308"/>
      <c r="CHD308"/>
      <c r="CHE308"/>
      <c r="CHF308"/>
      <c r="CHG308"/>
      <c r="CHH308"/>
      <c r="CHI308"/>
      <c r="CHJ308"/>
      <c r="CHK308"/>
      <c r="CHL308"/>
      <c r="CHM308"/>
      <c r="CHN308"/>
      <c r="CHO308"/>
      <c r="CHP308"/>
      <c r="CHQ308"/>
      <c r="CHR308"/>
      <c r="CHS308"/>
      <c r="CHT308"/>
      <c r="CHU308"/>
      <c r="CHV308"/>
      <c r="CHW308"/>
      <c r="CHX308"/>
      <c r="CHY308"/>
      <c r="CHZ308"/>
      <c r="CIA308"/>
      <c r="CIB308"/>
      <c r="CIC308"/>
      <c r="CID308"/>
      <c r="CIE308"/>
      <c r="CIF308"/>
      <c r="CIG308"/>
      <c r="CIH308"/>
      <c r="CII308"/>
      <c r="CIJ308"/>
      <c r="CIK308"/>
      <c r="CIL308"/>
      <c r="CIM308"/>
      <c r="CIN308"/>
      <c r="CIO308"/>
      <c r="CIP308"/>
      <c r="CIQ308"/>
      <c r="CIR308"/>
      <c r="CIS308"/>
      <c r="CIT308"/>
      <c r="CIU308"/>
      <c r="CIV308"/>
      <c r="CIW308"/>
      <c r="CIX308"/>
      <c r="CIY308"/>
      <c r="CIZ308"/>
      <c r="CJA308"/>
      <c r="CJB308"/>
      <c r="CJC308"/>
      <c r="CJD308"/>
      <c r="CJE308"/>
      <c r="CJF308"/>
      <c r="CJG308"/>
      <c r="CJH308"/>
      <c r="CJI308"/>
      <c r="CJJ308"/>
      <c r="CJK308"/>
      <c r="CJL308"/>
      <c r="CJM308"/>
      <c r="CJN308"/>
      <c r="CJO308"/>
      <c r="CJP308"/>
      <c r="CJQ308"/>
      <c r="CJR308"/>
      <c r="CJS308"/>
      <c r="CJT308"/>
      <c r="CJU308"/>
      <c r="CJV308"/>
      <c r="CJW308"/>
      <c r="CJX308"/>
      <c r="CJY308"/>
      <c r="CJZ308"/>
      <c r="CKA308"/>
      <c r="CKB308"/>
      <c r="CKC308"/>
      <c r="CKD308"/>
      <c r="CKE308"/>
      <c r="CKF308"/>
      <c r="CKG308"/>
      <c r="CKH308"/>
      <c r="CKI308"/>
      <c r="CKJ308"/>
      <c r="CKK308"/>
      <c r="CKL308"/>
      <c r="CKM308"/>
      <c r="CKN308"/>
      <c r="CKO308"/>
      <c r="CKP308"/>
      <c r="CKQ308"/>
      <c r="CKR308"/>
      <c r="CKS308"/>
      <c r="CKT308"/>
      <c r="CKU308"/>
      <c r="CKV308"/>
      <c r="CKW308"/>
      <c r="CKX308"/>
      <c r="CKY308"/>
      <c r="CKZ308"/>
      <c r="CLA308"/>
      <c r="CLB308"/>
      <c r="CLC308"/>
      <c r="CLD308"/>
      <c r="CLE308"/>
      <c r="CLF308"/>
      <c r="CLG308"/>
      <c r="CLH308"/>
      <c r="CLI308"/>
      <c r="CLJ308"/>
      <c r="CLK308"/>
      <c r="CLL308"/>
      <c r="CLM308"/>
      <c r="CLN308"/>
      <c r="CLO308"/>
      <c r="CLP308"/>
      <c r="CLQ308"/>
      <c r="CLR308"/>
      <c r="CLS308"/>
      <c r="CLT308"/>
      <c r="CLU308"/>
      <c r="CLV308"/>
      <c r="CLW308"/>
      <c r="CLX308"/>
      <c r="CLY308"/>
      <c r="CLZ308"/>
      <c r="CMA308"/>
      <c r="CMB308"/>
      <c r="CMC308"/>
      <c r="CMD308"/>
      <c r="CME308"/>
      <c r="CMF308"/>
      <c r="CMG308"/>
      <c r="CMH308"/>
      <c r="CMI308"/>
      <c r="CMJ308"/>
      <c r="CMK308"/>
      <c r="CML308"/>
      <c r="CMM308"/>
      <c r="CMN308"/>
      <c r="CMO308"/>
      <c r="CMP308"/>
      <c r="CMQ308"/>
      <c r="CMR308"/>
      <c r="CMS308"/>
      <c r="CMT308"/>
      <c r="CMU308"/>
      <c r="CMV308"/>
      <c r="CMW308"/>
      <c r="CMX308"/>
      <c r="CMY308"/>
      <c r="CMZ308"/>
      <c r="CNA308"/>
      <c r="CNB308"/>
      <c r="CNC308"/>
      <c r="CND308"/>
      <c r="CNE308"/>
      <c r="CNF308"/>
      <c r="CNG308"/>
      <c r="CNH308"/>
      <c r="CNI308"/>
      <c r="CNJ308"/>
      <c r="CNK308"/>
      <c r="CNL308"/>
      <c r="CNM308"/>
      <c r="CNN308"/>
      <c r="CNO308"/>
      <c r="CNP308"/>
      <c r="CNQ308"/>
      <c r="CNR308"/>
      <c r="CNS308"/>
      <c r="CNT308"/>
      <c r="CNU308"/>
      <c r="CNV308"/>
      <c r="CNW308"/>
      <c r="CNX308"/>
      <c r="CNY308"/>
      <c r="CNZ308"/>
      <c r="COA308"/>
      <c r="COB308"/>
      <c r="COC308"/>
      <c r="COD308"/>
      <c r="COE308"/>
      <c r="COF308"/>
      <c r="COG308"/>
      <c r="COH308"/>
      <c r="COI308"/>
      <c r="COJ308"/>
      <c r="COK308"/>
      <c r="COL308"/>
      <c r="COM308"/>
      <c r="CON308"/>
      <c r="COO308"/>
      <c r="COP308"/>
      <c r="COQ308"/>
      <c r="COR308"/>
      <c r="COS308"/>
      <c r="COT308"/>
      <c r="COU308"/>
      <c r="COV308"/>
      <c r="COW308"/>
      <c r="COX308"/>
      <c r="COY308"/>
      <c r="COZ308"/>
      <c r="CPA308"/>
      <c r="CPB308"/>
      <c r="CPC308"/>
      <c r="CPD308"/>
      <c r="CPE308"/>
      <c r="CPF308"/>
      <c r="CPG308"/>
      <c r="CPH308"/>
      <c r="CPI308"/>
      <c r="CPJ308"/>
      <c r="CPK308"/>
      <c r="CPL308"/>
      <c r="CPM308"/>
      <c r="CPN308"/>
      <c r="CPO308"/>
      <c r="CPP308"/>
      <c r="CPQ308"/>
      <c r="CPR308"/>
      <c r="CPS308"/>
      <c r="CPT308"/>
      <c r="CPU308"/>
      <c r="CPV308"/>
      <c r="CPW308"/>
      <c r="CPX308"/>
      <c r="CPY308"/>
      <c r="CPZ308"/>
      <c r="CQA308"/>
      <c r="CQB308"/>
      <c r="CQC308"/>
      <c r="CQD308"/>
      <c r="CQE308"/>
      <c r="CQF308"/>
      <c r="CQG308"/>
      <c r="CQH308"/>
      <c r="CQI308"/>
      <c r="CQJ308"/>
      <c r="CQK308"/>
      <c r="CQL308"/>
      <c r="CQM308"/>
      <c r="CQN308"/>
      <c r="CQO308"/>
      <c r="CQP308"/>
      <c r="CQQ308"/>
      <c r="CQR308"/>
      <c r="CQS308"/>
      <c r="CQT308"/>
      <c r="CQU308"/>
      <c r="CQV308"/>
      <c r="CQW308"/>
      <c r="CQX308"/>
      <c r="CQY308"/>
      <c r="CQZ308"/>
      <c r="CRA308"/>
      <c r="CRB308"/>
      <c r="CRC308"/>
      <c r="CRD308"/>
      <c r="CRE308"/>
      <c r="CRF308"/>
      <c r="CRG308"/>
      <c r="CRH308"/>
      <c r="CRI308"/>
      <c r="CRJ308"/>
      <c r="CRK308"/>
      <c r="CRL308"/>
      <c r="CRM308"/>
      <c r="CRN308"/>
      <c r="CRO308"/>
      <c r="CRP308"/>
      <c r="CRQ308"/>
      <c r="CRR308"/>
      <c r="CRS308"/>
      <c r="CRT308"/>
      <c r="CRU308"/>
      <c r="CRV308"/>
      <c r="CRW308"/>
      <c r="CRX308"/>
      <c r="CRY308"/>
      <c r="CRZ308"/>
      <c r="CSA308"/>
      <c r="CSB308"/>
      <c r="CSC308"/>
      <c r="CSD308"/>
      <c r="CSE308"/>
      <c r="CSF308"/>
      <c r="CSG308"/>
      <c r="CSH308"/>
      <c r="CSI308"/>
      <c r="CSJ308"/>
      <c r="CSK308"/>
      <c r="CSL308"/>
      <c r="CSM308"/>
      <c r="CSN308"/>
      <c r="CSO308"/>
      <c r="CSP308"/>
      <c r="CSQ308"/>
      <c r="CSR308"/>
      <c r="CSS308"/>
      <c r="CST308"/>
      <c r="CSU308"/>
      <c r="CSV308"/>
      <c r="CSW308"/>
      <c r="CSX308"/>
      <c r="CSY308"/>
      <c r="CSZ308"/>
      <c r="CTA308"/>
      <c r="CTB308"/>
      <c r="CTC308"/>
      <c r="CTD308"/>
      <c r="CTE308"/>
      <c r="CTF308"/>
      <c r="CTG308"/>
      <c r="CTH308"/>
      <c r="CTI308"/>
      <c r="CTJ308"/>
      <c r="CTK308"/>
      <c r="CTL308"/>
      <c r="CTM308"/>
      <c r="CTN308"/>
      <c r="CTO308"/>
      <c r="CTP308"/>
      <c r="CTQ308"/>
      <c r="CTR308"/>
      <c r="CTS308"/>
      <c r="CTT308"/>
      <c r="CTU308"/>
      <c r="CTV308"/>
      <c r="CTW308"/>
      <c r="CTX308"/>
      <c r="CTY308"/>
      <c r="CTZ308"/>
      <c r="CUA308"/>
      <c r="CUB308"/>
      <c r="CUC308"/>
      <c r="CUD308"/>
      <c r="CUE308"/>
      <c r="CUF308"/>
      <c r="CUG308"/>
      <c r="CUH308"/>
      <c r="CUI308"/>
      <c r="CUJ308"/>
      <c r="CUK308"/>
      <c r="CUL308"/>
      <c r="CUM308"/>
      <c r="CUN308"/>
      <c r="CUO308"/>
      <c r="CUP308"/>
      <c r="CUQ308"/>
      <c r="CUR308"/>
      <c r="CUS308"/>
      <c r="CUT308"/>
      <c r="CUU308"/>
      <c r="CUV308"/>
      <c r="CUW308"/>
      <c r="CUX308"/>
      <c r="CUY308"/>
      <c r="CUZ308"/>
      <c r="CVA308"/>
      <c r="CVB308"/>
      <c r="CVC308"/>
      <c r="CVD308"/>
      <c r="CVE308"/>
      <c r="CVF308"/>
      <c r="CVG308"/>
      <c r="CVH308"/>
      <c r="CVI308"/>
      <c r="CVJ308"/>
      <c r="CVK308"/>
      <c r="CVL308"/>
      <c r="CVM308"/>
      <c r="CVN308"/>
      <c r="CVO308"/>
      <c r="CVP308"/>
      <c r="CVQ308"/>
      <c r="CVR308"/>
      <c r="CVS308"/>
      <c r="CVT308"/>
      <c r="CVU308"/>
      <c r="CVV308"/>
      <c r="CVW308"/>
      <c r="CVX308"/>
      <c r="CVY308"/>
      <c r="CVZ308"/>
      <c r="CWA308"/>
      <c r="CWB308"/>
      <c r="CWC308"/>
      <c r="CWD308"/>
      <c r="CWE308"/>
      <c r="CWF308"/>
      <c r="CWG308"/>
      <c r="CWH308"/>
      <c r="CWI308"/>
      <c r="CWJ308"/>
      <c r="CWK308"/>
      <c r="CWL308"/>
      <c r="CWM308"/>
      <c r="CWN308"/>
      <c r="CWO308"/>
      <c r="CWP308"/>
      <c r="CWQ308"/>
      <c r="CWR308"/>
      <c r="CWS308"/>
      <c r="CWT308"/>
      <c r="CWU308"/>
      <c r="CWV308"/>
      <c r="CWW308"/>
      <c r="CWX308"/>
      <c r="CWY308"/>
      <c r="CWZ308"/>
      <c r="CXA308"/>
      <c r="CXB308"/>
      <c r="CXC308"/>
      <c r="CXD308"/>
      <c r="CXE308"/>
      <c r="CXF308"/>
      <c r="CXG308"/>
      <c r="CXH308"/>
      <c r="CXI308"/>
      <c r="CXJ308"/>
      <c r="CXK308"/>
      <c r="CXL308"/>
      <c r="CXM308"/>
      <c r="CXN308"/>
      <c r="CXO308"/>
      <c r="CXP308"/>
      <c r="CXQ308"/>
      <c r="CXR308"/>
      <c r="CXS308"/>
      <c r="CXT308"/>
      <c r="CXU308"/>
      <c r="CXV308"/>
      <c r="CXW308"/>
      <c r="CXX308"/>
      <c r="CXY308"/>
      <c r="CXZ308"/>
      <c r="CYA308"/>
      <c r="CYB308"/>
      <c r="CYC308"/>
      <c r="CYD308"/>
      <c r="CYE308"/>
      <c r="CYF308"/>
      <c r="CYG308"/>
      <c r="CYH308"/>
      <c r="CYI308"/>
      <c r="CYJ308"/>
      <c r="CYK308"/>
      <c r="CYL308"/>
      <c r="CYM308"/>
      <c r="CYN308"/>
      <c r="CYO308"/>
      <c r="CYP308"/>
      <c r="CYQ308"/>
      <c r="CYR308"/>
      <c r="CYS308"/>
      <c r="CYT308"/>
      <c r="CYU308"/>
      <c r="CYV308"/>
      <c r="CYW308"/>
      <c r="CYX308"/>
      <c r="CYY308"/>
      <c r="CYZ308"/>
      <c r="CZA308"/>
      <c r="CZB308"/>
      <c r="CZC308"/>
      <c r="CZD308"/>
      <c r="CZE308"/>
      <c r="CZF308"/>
      <c r="CZG308"/>
      <c r="CZH308"/>
      <c r="CZI308"/>
      <c r="CZJ308"/>
      <c r="CZK308"/>
      <c r="CZL308"/>
      <c r="CZM308"/>
      <c r="CZN308"/>
      <c r="CZO308"/>
      <c r="CZP308"/>
      <c r="CZQ308"/>
      <c r="CZR308"/>
      <c r="CZS308"/>
      <c r="CZT308"/>
      <c r="CZU308"/>
      <c r="CZV308"/>
      <c r="CZW308"/>
      <c r="CZX308"/>
      <c r="CZY308"/>
      <c r="CZZ308"/>
      <c r="DAA308"/>
      <c r="DAB308"/>
      <c r="DAC308"/>
      <c r="DAD308"/>
      <c r="DAE308"/>
      <c r="DAF308"/>
      <c r="DAG308"/>
      <c r="DAH308"/>
      <c r="DAI308"/>
      <c r="DAJ308"/>
      <c r="DAK308"/>
      <c r="DAL308"/>
      <c r="DAM308"/>
      <c r="DAN308"/>
      <c r="DAO308"/>
      <c r="DAP308"/>
      <c r="DAQ308"/>
      <c r="DAR308"/>
      <c r="DAS308"/>
      <c r="DAT308"/>
      <c r="DAU308"/>
      <c r="DAV308"/>
      <c r="DAW308"/>
      <c r="DAX308"/>
      <c r="DAY308"/>
      <c r="DAZ308"/>
      <c r="DBA308"/>
      <c r="DBB308"/>
      <c r="DBC308"/>
      <c r="DBD308"/>
      <c r="DBE308"/>
      <c r="DBF308"/>
      <c r="DBG308"/>
      <c r="DBH308"/>
      <c r="DBI308"/>
      <c r="DBJ308"/>
      <c r="DBK308"/>
      <c r="DBL308"/>
      <c r="DBM308"/>
      <c r="DBN308"/>
      <c r="DBO308"/>
      <c r="DBP308"/>
      <c r="DBQ308"/>
      <c r="DBR308"/>
      <c r="DBS308"/>
      <c r="DBT308"/>
      <c r="DBU308"/>
      <c r="DBV308"/>
      <c r="DBW308"/>
      <c r="DBX308"/>
      <c r="DBY308"/>
      <c r="DBZ308"/>
      <c r="DCA308"/>
      <c r="DCB308"/>
      <c r="DCC308"/>
      <c r="DCD308"/>
      <c r="DCE308"/>
      <c r="DCF308"/>
      <c r="DCG308"/>
      <c r="DCH308"/>
      <c r="DCI308"/>
      <c r="DCJ308"/>
      <c r="DCK308"/>
      <c r="DCL308"/>
      <c r="DCM308"/>
      <c r="DCN308"/>
      <c r="DCO308"/>
      <c r="DCP308"/>
      <c r="DCQ308"/>
      <c r="DCR308"/>
      <c r="DCS308"/>
      <c r="DCT308"/>
      <c r="DCU308"/>
      <c r="DCV308"/>
      <c r="DCW308"/>
      <c r="DCX308"/>
      <c r="DCY308"/>
      <c r="DCZ308"/>
      <c r="DDA308"/>
      <c r="DDB308"/>
      <c r="DDC308"/>
      <c r="DDD308"/>
      <c r="DDE308"/>
      <c r="DDF308"/>
      <c r="DDG308"/>
      <c r="DDH308"/>
      <c r="DDI308"/>
      <c r="DDJ308"/>
      <c r="DDK308"/>
      <c r="DDL308"/>
      <c r="DDM308"/>
      <c r="DDN308"/>
      <c r="DDO308"/>
      <c r="DDP308"/>
      <c r="DDQ308"/>
      <c r="DDR308"/>
      <c r="DDS308"/>
      <c r="DDT308"/>
      <c r="DDU308"/>
      <c r="DDV308"/>
      <c r="DDW308"/>
      <c r="DDX308"/>
      <c r="DDY308"/>
      <c r="DDZ308"/>
      <c r="DEA308"/>
      <c r="DEB308"/>
      <c r="DEC308"/>
      <c r="DED308"/>
      <c r="DEE308"/>
      <c r="DEF308"/>
      <c r="DEG308"/>
      <c r="DEH308"/>
      <c r="DEI308"/>
      <c r="DEJ308"/>
      <c r="DEK308"/>
      <c r="DEL308"/>
      <c r="DEM308"/>
      <c r="DEN308"/>
      <c r="DEO308"/>
      <c r="DEP308"/>
      <c r="DEQ308"/>
      <c r="DER308"/>
      <c r="DES308"/>
      <c r="DET308"/>
      <c r="DEU308"/>
      <c r="DEV308"/>
      <c r="DEW308"/>
      <c r="DEX308"/>
      <c r="DEY308"/>
      <c r="DEZ308"/>
      <c r="DFA308"/>
      <c r="DFB308"/>
      <c r="DFC308"/>
      <c r="DFD308"/>
      <c r="DFE308"/>
      <c r="DFF308"/>
      <c r="DFG308"/>
      <c r="DFH308"/>
      <c r="DFI308"/>
      <c r="DFJ308"/>
      <c r="DFK308"/>
      <c r="DFL308"/>
      <c r="DFM308"/>
      <c r="DFN308"/>
      <c r="DFO308"/>
      <c r="DFP308"/>
      <c r="DFQ308"/>
      <c r="DFR308"/>
      <c r="DFS308"/>
      <c r="DFT308"/>
      <c r="DFU308"/>
      <c r="DFV308"/>
      <c r="DFW308"/>
      <c r="DFX308"/>
      <c r="DFY308"/>
      <c r="DFZ308"/>
      <c r="DGA308"/>
      <c r="DGB308"/>
      <c r="DGC308"/>
      <c r="DGD308"/>
      <c r="DGE308"/>
      <c r="DGF308"/>
      <c r="DGG308"/>
      <c r="DGH308"/>
      <c r="DGI308"/>
      <c r="DGJ308"/>
      <c r="DGK308"/>
      <c r="DGL308"/>
      <c r="DGM308"/>
      <c r="DGN308"/>
      <c r="DGO308"/>
      <c r="DGP308"/>
      <c r="DGQ308"/>
      <c r="DGR308"/>
      <c r="DGS308"/>
      <c r="DGT308"/>
      <c r="DGU308"/>
      <c r="DGV308"/>
      <c r="DGW308"/>
      <c r="DGX308"/>
      <c r="DGY308"/>
      <c r="DGZ308"/>
      <c r="DHA308"/>
      <c r="DHB308"/>
      <c r="DHC308"/>
      <c r="DHD308"/>
      <c r="DHE308"/>
      <c r="DHF308"/>
      <c r="DHG308"/>
      <c r="DHH308"/>
      <c r="DHI308"/>
      <c r="DHJ308"/>
      <c r="DHK308"/>
      <c r="DHL308"/>
      <c r="DHM308"/>
      <c r="DHN308"/>
      <c r="DHO308"/>
      <c r="DHP308"/>
      <c r="DHQ308"/>
      <c r="DHR308"/>
      <c r="DHS308"/>
      <c r="DHT308"/>
      <c r="DHU308"/>
      <c r="DHV308"/>
      <c r="DHW308"/>
      <c r="DHX308"/>
      <c r="DHY308"/>
      <c r="DHZ308"/>
      <c r="DIA308"/>
      <c r="DIB308"/>
      <c r="DIC308"/>
      <c r="DID308"/>
      <c r="DIE308"/>
      <c r="DIF308"/>
      <c r="DIG308"/>
      <c r="DIH308"/>
      <c r="DII308"/>
      <c r="DIJ308"/>
      <c r="DIK308"/>
      <c r="DIL308"/>
      <c r="DIM308"/>
      <c r="DIN308"/>
      <c r="DIO308"/>
      <c r="DIP308"/>
      <c r="DIQ308"/>
      <c r="DIR308"/>
      <c r="DIS308"/>
      <c r="DIT308"/>
      <c r="DIU308"/>
      <c r="DIV308"/>
      <c r="DIW308"/>
      <c r="DIX308"/>
      <c r="DIY308"/>
      <c r="DIZ308"/>
      <c r="DJA308"/>
      <c r="DJB308"/>
      <c r="DJC308"/>
      <c r="DJD308"/>
      <c r="DJE308"/>
      <c r="DJF308"/>
      <c r="DJG308"/>
      <c r="DJH308"/>
      <c r="DJI308"/>
      <c r="DJJ308"/>
      <c r="DJK308"/>
      <c r="DJL308"/>
      <c r="DJM308"/>
      <c r="DJN308"/>
      <c r="DJO308"/>
      <c r="DJP308"/>
      <c r="DJQ308"/>
      <c r="DJR308"/>
      <c r="DJS308"/>
      <c r="DJT308"/>
      <c r="DJU308"/>
      <c r="DJV308"/>
      <c r="DJW308"/>
      <c r="DJX308"/>
      <c r="DJY308"/>
      <c r="DJZ308"/>
      <c r="DKA308"/>
      <c r="DKB308"/>
      <c r="DKC308"/>
      <c r="DKD308"/>
      <c r="DKE308"/>
      <c r="DKF308"/>
      <c r="DKG308"/>
      <c r="DKH308"/>
      <c r="DKI308"/>
      <c r="DKJ308"/>
      <c r="DKK308"/>
      <c r="DKL308"/>
      <c r="DKM308"/>
      <c r="DKN308"/>
      <c r="DKO308"/>
      <c r="DKP308"/>
      <c r="DKQ308"/>
      <c r="DKR308"/>
      <c r="DKS308"/>
      <c r="DKT308"/>
      <c r="DKU308"/>
      <c r="DKV308"/>
      <c r="DKW308"/>
      <c r="DKX308"/>
      <c r="DKY308"/>
      <c r="DKZ308"/>
      <c r="DLA308"/>
      <c r="DLB308"/>
      <c r="DLC308"/>
      <c r="DLD308"/>
      <c r="DLE308"/>
      <c r="DLF308"/>
      <c r="DLG308"/>
      <c r="DLH308"/>
      <c r="DLI308"/>
      <c r="DLJ308"/>
      <c r="DLK308"/>
      <c r="DLL308"/>
      <c r="DLM308"/>
      <c r="DLN308"/>
      <c r="DLO308"/>
      <c r="DLP308"/>
      <c r="DLQ308"/>
      <c r="DLR308"/>
      <c r="DLS308"/>
      <c r="DLT308"/>
      <c r="DLU308"/>
      <c r="DLV308"/>
      <c r="DLW308"/>
      <c r="DLX308"/>
      <c r="DLY308"/>
      <c r="DLZ308"/>
      <c r="DMA308"/>
      <c r="DMB308"/>
      <c r="DMC308"/>
      <c r="DMD308"/>
      <c r="DME308"/>
      <c r="DMF308"/>
      <c r="DMG308"/>
      <c r="DMH308"/>
      <c r="DMI308"/>
      <c r="DMJ308"/>
      <c r="DMK308"/>
      <c r="DML308"/>
      <c r="DMM308"/>
      <c r="DMN308"/>
      <c r="DMO308"/>
      <c r="DMP308"/>
      <c r="DMQ308"/>
      <c r="DMR308"/>
      <c r="DMS308"/>
      <c r="DMT308"/>
      <c r="DMU308"/>
      <c r="DMV308"/>
      <c r="DMW308"/>
      <c r="DMX308"/>
      <c r="DMY308"/>
      <c r="DMZ308"/>
      <c r="DNA308"/>
      <c r="DNB308"/>
      <c r="DNC308"/>
      <c r="DND308"/>
      <c r="DNE308"/>
      <c r="DNF308"/>
      <c r="DNG308"/>
      <c r="DNH308"/>
      <c r="DNI308"/>
      <c r="DNJ308"/>
      <c r="DNK308"/>
      <c r="DNL308"/>
      <c r="DNM308"/>
      <c r="DNN308"/>
      <c r="DNO308"/>
      <c r="DNP308"/>
      <c r="DNQ308"/>
      <c r="DNR308"/>
      <c r="DNS308"/>
      <c r="DNT308"/>
      <c r="DNU308"/>
      <c r="DNV308"/>
      <c r="DNW308"/>
      <c r="DNX308"/>
      <c r="DNY308"/>
      <c r="DNZ308"/>
      <c r="DOA308"/>
      <c r="DOB308"/>
      <c r="DOC308"/>
      <c r="DOD308"/>
      <c r="DOE308"/>
      <c r="DOF308"/>
      <c r="DOG308"/>
      <c r="DOH308"/>
      <c r="DOI308"/>
      <c r="DOJ308"/>
      <c r="DOK308"/>
      <c r="DOL308"/>
      <c r="DOM308"/>
      <c r="DON308"/>
      <c r="DOO308"/>
      <c r="DOP308"/>
      <c r="DOQ308"/>
      <c r="DOR308"/>
      <c r="DOS308"/>
      <c r="DOT308"/>
      <c r="DOU308"/>
      <c r="DOV308"/>
      <c r="DOW308"/>
      <c r="DOX308"/>
      <c r="DOY308"/>
      <c r="DOZ308"/>
      <c r="DPA308"/>
      <c r="DPB308"/>
      <c r="DPC308"/>
      <c r="DPD308"/>
      <c r="DPE308"/>
      <c r="DPF308"/>
      <c r="DPG308"/>
      <c r="DPH308"/>
      <c r="DPI308"/>
      <c r="DPJ308"/>
      <c r="DPK308"/>
      <c r="DPL308"/>
      <c r="DPM308"/>
      <c r="DPN308"/>
      <c r="DPO308"/>
      <c r="DPP308"/>
      <c r="DPQ308"/>
      <c r="DPR308"/>
      <c r="DPS308"/>
      <c r="DPT308"/>
      <c r="DPU308"/>
      <c r="DPV308"/>
      <c r="DPW308"/>
      <c r="DPX308"/>
      <c r="DPY308"/>
      <c r="DPZ308"/>
      <c r="DQA308"/>
      <c r="DQB308"/>
      <c r="DQC308"/>
      <c r="DQD308"/>
      <c r="DQE308"/>
      <c r="DQF308"/>
      <c r="DQG308"/>
      <c r="DQH308"/>
      <c r="DQI308"/>
      <c r="DQJ308"/>
      <c r="DQK308"/>
      <c r="DQL308"/>
      <c r="DQM308"/>
      <c r="DQN308"/>
      <c r="DQO308"/>
      <c r="DQP308"/>
      <c r="DQQ308"/>
      <c r="DQR308"/>
      <c r="DQS308"/>
      <c r="DQT308"/>
      <c r="DQU308"/>
      <c r="DQV308"/>
      <c r="DQW308"/>
      <c r="DQX308"/>
      <c r="DQY308"/>
      <c r="DQZ308"/>
      <c r="DRA308"/>
      <c r="DRB308"/>
      <c r="DRC308"/>
      <c r="DRD308"/>
      <c r="DRE308"/>
      <c r="DRF308"/>
      <c r="DRG308"/>
      <c r="DRH308"/>
      <c r="DRI308"/>
      <c r="DRJ308"/>
      <c r="DRK308"/>
      <c r="DRL308"/>
      <c r="DRM308"/>
      <c r="DRN308"/>
      <c r="DRO308"/>
      <c r="DRP308"/>
      <c r="DRQ308"/>
      <c r="DRR308"/>
      <c r="DRS308"/>
      <c r="DRT308"/>
      <c r="DRU308"/>
      <c r="DRV308"/>
      <c r="DRW308"/>
      <c r="DRX308"/>
      <c r="DRY308"/>
      <c r="DRZ308"/>
      <c r="DSA308"/>
      <c r="DSB308"/>
      <c r="DSC308"/>
      <c r="DSD308"/>
      <c r="DSE308"/>
      <c r="DSF308"/>
      <c r="DSG308"/>
      <c r="DSH308"/>
      <c r="DSI308"/>
      <c r="DSJ308"/>
      <c r="DSK308"/>
      <c r="DSL308"/>
      <c r="DSM308"/>
      <c r="DSN308"/>
      <c r="DSO308"/>
      <c r="DSP308"/>
      <c r="DSQ308"/>
      <c r="DSR308"/>
      <c r="DSS308"/>
      <c r="DST308"/>
      <c r="DSU308"/>
      <c r="DSV308"/>
      <c r="DSW308"/>
      <c r="DSX308"/>
      <c r="DSY308"/>
      <c r="DSZ308"/>
      <c r="DTA308"/>
      <c r="DTB308"/>
      <c r="DTC308"/>
      <c r="DTD308"/>
      <c r="DTE308"/>
      <c r="DTF308"/>
      <c r="DTG308"/>
      <c r="DTH308"/>
      <c r="DTI308"/>
      <c r="DTJ308"/>
      <c r="DTK308"/>
      <c r="DTL308"/>
      <c r="DTM308"/>
      <c r="DTN308"/>
      <c r="DTO308"/>
      <c r="DTP308"/>
      <c r="DTQ308"/>
      <c r="DTR308"/>
      <c r="DTS308"/>
      <c r="DTT308"/>
      <c r="DTU308"/>
      <c r="DTV308"/>
      <c r="DTW308"/>
      <c r="DTX308"/>
      <c r="DTY308"/>
      <c r="DTZ308"/>
      <c r="DUA308"/>
      <c r="DUB308"/>
      <c r="DUC308"/>
      <c r="DUD308"/>
      <c r="DUE308"/>
      <c r="DUF308"/>
      <c r="DUG308"/>
      <c r="DUH308"/>
      <c r="DUI308"/>
      <c r="DUJ308"/>
      <c r="DUK308"/>
      <c r="DUL308"/>
      <c r="DUM308"/>
      <c r="DUN308"/>
      <c r="DUO308"/>
      <c r="DUP308"/>
      <c r="DUQ308"/>
      <c r="DUR308"/>
      <c r="DUS308"/>
      <c r="DUT308"/>
      <c r="DUU308"/>
      <c r="DUV308"/>
      <c r="DUW308"/>
      <c r="DUX308"/>
      <c r="DUY308"/>
      <c r="DUZ308"/>
      <c r="DVA308"/>
      <c r="DVB308"/>
      <c r="DVC308"/>
      <c r="DVD308"/>
      <c r="DVE308"/>
      <c r="DVF308"/>
      <c r="DVG308"/>
      <c r="DVH308"/>
      <c r="DVI308"/>
      <c r="DVJ308"/>
      <c r="DVK308"/>
      <c r="DVL308"/>
      <c r="DVM308"/>
      <c r="DVN308"/>
      <c r="DVO308"/>
      <c r="DVP308"/>
      <c r="DVQ308"/>
      <c r="DVR308"/>
      <c r="DVS308"/>
      <c r="DVT308"/>
      <c r="DVU308"/>
      <c r="DVV308"/>
      <c r="DVW308"/>
      <c r="DVX308"/>
      <c r="DVY308"/>
      <c r="DVZ308"/>
      <c r="DWA308"/>
      <c r="DWB308"/>
      <c r="DWC308"/>
      <c r="DWD308"/>
      <c r="DWE308"/>
      <c r="DWF308"/>
      <c r="DWG308"/>
      <c r="DWH308"/>
      <c r="DWI308"/>
      <c r="DWJ308"/>
      <c r="DWK308"/>
      <c r="DWL308"/>
      <c r="DWM308"/>
      <c r="DWN308"/>
      <c r="DWO308"/>
      <c r="DWP308"/>
      <c r="DWQ308"/>
      <c r="DWR308"/>
      <c r="DWS308"/>
      <c r="DWT308"/>
      <c r="DWU308"/>
      <c r="DWV308"/>
      <c r="DWW308"/>
      <c r="DWX308"/>
      <c r="DWY308"/>
      <c r="DWZ308"/>
      <c r="DXA308"/>
      <c r="DXB308"/>
      <c r="DXC308"/>
      <c r="DXD308"/>
      <c r="DXE308"/>
      <c r="DXF308"/>
      <c r="DXG308"/>
      <c r="DXH308"/>
      <c r="DXI308"/>
      <c r="DXJ308"/>
      <c r="DXK308"/>
      <c r="DXL308"/>
      <c r="DXM308"/>
      <c r="DXN308"/>
      <c r="DXO308"/>
      <c r="DXP308"/>
      <c r="DXQ308"/>
      <c r="DXR308"/>
      <c r="DXS308"/>
      <c r="DXT308"/>
      <c r="DXU308"/>
      <c r="DXV308"/>
      <c r="DXW308"/>
      <c r="DXX308"/>
      <c r="DXY308"/>
      <c r="DXZ308"/>
      <c r="DYA308"/>
      <c r="DYB308"/>
      <c r="DYC308"/>
      <c r="DYD308"/>
      <c r="DYE308"/>
      <c r="DYF308"/>
      <c r="DYG308"/>
      <c r="DYH308"/>
      <c r="DYI308"/>
      <c r="DYJ308"/>
      <c r="DYK308"/>
      <c r="DYL308"/>
      <c r="DYM308"/>
      <c r="DYN308"/>
      <c r="DYO308"/>
      <c r="DYP308"/>
      <c r="DYQ308"/>
      <c r="DYR308"/>
      <c r="DYS308"/>
      <c r="DYT308"/>
      <c r="DYU308"/>
      <c r="DYV308"/>
      <c r="DYW308"/>
      <c r="DYX308"/>
      <c r="DYY308"/>
      <c r="DYZ308"/>
      <c r="DZA308"/>
      <c r="DZB308"/>
      <c r="DZC308"/>
      <c r="DZD308"/>
      <c r="DZE308"/>
      <c r="DZF308"/>
      <c r="DZG308"/>
      <c r="DZH308"/>
      <c r="DZI308"/>
      <c r="DZJ308"/>
      <c r="DZK308"/>
      <c r="DZL308"/>
      <c r="DZM308"/>
      <c r="DZN308"/>
      <c r="DZO308"/>
      <c r="DZP308"/>
      <c r="DZQ308"/>
      <c r="DZR308"/>
      <c r="DZS308"/>
      <c r="DZT308"/>
      <c r="DZU308"/>
      <c r="DZV308"/>
      <c r="DZW308"/>
      <c r="DZX308"/>
      <c r="DZY308"/>
      <c r="DZZ308"/>
      <c r="EAA308"/>
      <c r="EAB308"/>
      <c r="EAC308"/>
      <c r="EAD308"/>
      <c r="EAE308"/>
      <c r="EAF308"/>
      <c r="EAG308"/>
      <c r="EAH308"/>
      <c r="EAI308"/>
      <c r="EAJ308"/>
      <c r="EAK308"/>
      <c r="EAL308"/>
      <c r="EAM308"/>
      <c r="EAN308"/>
      <c r="EAO308"/>
      <c r="EAP308"/>
      <c r="EAQ308"/>
      <c r="EAR308"/>
      <c r="EAS308"/>
      <c r="EAT308"/>
      <c r="EAU308"/>
      <c r="EAV308"/>
      <c r="EAW308"/>
      <c r="EAX308"/>
      <c r="EAY308"/>
      <c r="EAZ308"/>
      <c r="EBA308"/>
      <c r="EBB308"/>
      <c r="EBC308"/>
      <c r="EBD308"/>
      <c r="EBE308"/>
      <c r="EBF308"/>
      <c r="EBG308"/>
      <c r="EBH308"/>
      <c r="EBI308"/>
      <c r="EBJ308"/>
      <c r="EBK308"/>
      <c r="EBL308"/>
      <c r="EBM308"/>
      <c r="EBN308"/>
      <c r="EBO308"/>
      <c r="EBP308"/>
      <c r="EBQ308"/>
      <c r="EBR308"/>
      <c r="EBS308"/>
      <c r="EBT308"/>
      <c r="EBU308"/>
      <c r="EBV308"/>
      <c r="EBW308"/>
      <c r="EBX308"/>
      <c r="EBY308"/>
      <c r="EBZ308"/>
      <c r="ECA308"/>
      <c r="ECB308"/>
      <c r="ECC308"/>
      <c r="ECD308"/>
      <c r="ECE308"/>
      <c r="ECF308"/>
      <c r="ECG308"/>
      <c r="ECH308"/>
      <c r="ECI308"/>
      <c r="ECJ308"/>
      <c r="ECK308"/>
      <c r="ECL308"/>
      <c r="ECM308"/>
      <c r="ECN308"/>
      <c r="ECO308"/>
      <c r="ECP308"/>
      <c r="ECQ308"/>
      <c r="ECR308"/>
      <c r="ECS308"/>
      <c r="ECT308"/>
      <c r="ECU308"/>
      <c r="ECV308"/>
      <c r="ECW308"/>
      <c r="ECX308"/>
      <c r="ECY308"/>
      <c r="ECZ308"/>
      <c r="EDA308"/>
      <c r="EDB308"/>
      <c r="EDC308"/>
      <c r="EDD308"/>
      <c r="EDE308"/>
      <c r="EDF308"/>
      <c r="EDG308"/>
      <c r="EDH308"/>
      <c r="EDI308"/>
      <c r="EDJ308"/>
      <c r="EDK308"/>
      <c r="EDL308"/>
      <c r="EDM308"/>
      <c r="EDN308"/>
      <c r="EDO308"/>
      <c r="EDP308"/>
      <c r="EDQ308"/>
      <c r="EDR308"/>
      <c r="EDS308"/>
      <c r="EDT308"/>
      <c r="EDU308"/>
      <c r="EDV308"/>
      <c r="EDW308"/>
      <c r="EDX308"/>
      <c r="EDY308"/>
      <c r="EDZ308"/>
      <c r="EEA308"/>
      <c r="EEB308"/>
      <c r="EEC308"/>
      <c r="EED308"/>
      <c r="EEE308"/>
      <c r="EEF308"/>
      <c r="EEG308"/>
      <c r="EEH308"/>
      <c r="EEI308"/>
      <c r="EEJ308"/>
      <c r="EEK308"/>
      <c r="EEL308"/>
      <c r="EEM308"/>
      <c r="EEN308"/>
      <c r="EEO308"/>
      <c r="EEP308"/>
      <c r="EEQ308"/>
      <c r="EER308"/>
      <c r="EES308"/>
      <c r="EET308"/>
      <c r="EEU308"/>
      <c r="EEV308"/>
      <c r="EEW308"/>
      <c r="EEX308"/>
      <c r="EEY308"/>
      <c r="EEZ308"/>
      <c r="EFA308"/>
      <c r="EFB308"/>
      <c r="EFC308"/>
      <c r="EFD308"/>
      <c r="EFE308"/>
      <c r="EFF308"/>
      <c r="EFG308"/>
      <c r="EFH308"/>
      <c r="EFI308"/>
      <c r="EFJ308"/>
      <c r="EFK308"/>
      <c r="EFL308"/>
      <c r="EFM308"/>
      <c r="EFN308"/>
      <c r="EFO308"/>
      <c r="EFP308"/>
      <c r="EFQ308"/>
      <c r="EFR308"/>
      <c r="EFS308"/>
      <c r="EFT308"/>
      <c r="EFU308"/>
      <c r="EFV308"/>
      <c r="EFW308"/>
      <c r="EFX308"/>
      <c r="EFY308"/>
      <c r="EFZ308"/>
      <c r="EGA308"/>
      <c r="EGB308"/>
      <c r="EGC308"/>
      <c r="EGD308"/>
      <c r="EGE308"/>
      <c r="EGF308"/>
      <c r="EGG308"/>
      <c r="EGH308"/>
      <c r="EGI308"/>
      <c r="EGJ308"/>
      <c r="EGK308"/>
      <c r="EGL308"/>
      <c r="EGM308"/>
      <c r="EGN308"/>
      <c r="EGO308"/>
      <c r="EGP308"/>
      <c r="EGQ308"/>
      <c r="EGR308"/>
      <c r="EGS308"/>
      <c r="EGT308"/>
      <c r="EGU308"/>
      <c r="EGV308"/>
      <c r="EGW308"/>
      <c r="EGX308"/>
      <c r="EGY308"/>
      <c r="EGZ308"/>
      <c r="EHA308"/>
      <c r="EHB308"/>
      <c r="EHC308"/>
      <c r="EHD308"/>
      <c r="EHE308"/>
      <c r="EHF308"/>
      <c r="EHG308"/>
      <c r="EHH308"/>
      <c r="EHI308"/>
      <c r="EHJ308"/>
      <c r="EHK308"/>
      <c r="EHL308"/>
      <c r="EHM308"/>
      <c r="EHN308"/>
      <c r="EHO308"/>
      <c r="EHP308"/>
      <c r="EHQ308"/>
      <c r="EHR308"/>
      <c r="EHS308"/>
      <c r="EHT308"/>
      <c r="EHU308"/>
      <c r="EHV308"/>
      <c r="EHW308"/>
      <c r="EHX308"/>
      <c r="EHY308"/>
      <c r="EHZ308"/>
      <c r="EIA308"/>
      <c r="EIB308"/>
      <c r="EIC308"/>
      <c r="EID308"/>
      <c r="EIE308"/>
      <c r="EIF308"/>
      <c r="EIG308"/>
      <c r="EIH308"/>
      <c r="EII308"/>
      <c r="EIJ308"/>
      <c r="EIK308"/>
      <c r="EIL308"/>
      <c r="EIM308"/>
      <c r="EIN308"/>
      <c r="EIO308"/>
      <c r="EIP308"/>
      <c r="EIQ308"/>
      <c r="EIR308"/>
      <c r="EIS308"/>
      <c r="EIT308"/>
      <c r="EIU308"/>
      <c r="EIV308"/>
      <c r="EIW308"/>
      <c r="EIX308"/>
      <c r="EIY308"/>
      <c r="EIZ308"/>
      <c r="EJA308"/>
      <c r="EJB308"/>
      <c r="EJC308"/>
      <c r="EJD308"/>
      <c r="EJE308"/>
      <c r="EJF308"/>
      <c r="EJG308"/>
      <c r="EJH308"/>
      <c r="EJI308"/>
      <c r="EJJ308"/>
      <c r="EJK308"/>
      <c r="EJL308"/>
      <c r="EJM308"/>
      <c r="EJN308"/>
      <c r="EJO308"/>
      <c r="EJP308"/>
      <c r="EJQ308"/>
      <c r="EJR308"/>
      <c r="EJS308"/>
      <c r="EJT308"/>
      <c r="EJU308"/>
      <c r="EJV308"/>
      <c r="EJW308"/>
      <c r="EJX308"/>
      <c r="EJY308"/>
      <c r="EJZ308"/>
      <c r="EKA308"/>
      <c r="EKB308"/>
      <c r="EKC308"/>
      <c r="EKD308"/>
      <c r="EKE308"/>
      <c r="EKF308"/>
      <c r="EKG308"/>
      <c r="EKH308"/>
      <c r="EKI308"/>
      <c r="EKJ308"/>
      <c r="EKK308"/>
      <c r="EKL308"/>
      <c r="EKM308"/>
      <c r="EKN308"/>
      <c r="EKO308"/>
      <c r="EKP308"/>
      <c r="EKQ308"/>
      <c r="EKR308"/>
      <c r="EKS308"/>
      <c r="EKT308"/>
      <c r="EKU308"/>
      <c r="EKV308"/>
      <c r="EKW308"/>
      <c r="EKX308"/>
      <c r="EKY308"/>
      <c r="EKZ308"/>
      <c r="ELA308"/>
      <c r="ELB308"/>
      <c r="ELC308"/>
      <c r="ELD308"/>
      <c r="ELE308"/>
      <c r="ELF308"/>
      <c r="ELG308"/>
      <c r="ELH308"/>
      <c r="ELI308"/>
      <c r="ELJ308"/>
      <c r="ELK308"/>
      <c r="ELL308"/>
      <c r="ELM308"/>
      <c r="ELN308"/>
      <c r="ELO308"/>
      <c r="ELP308"/>
      <c r="ELQ308"/>
      <c r="ELR308"/>
      <c r="ELS308"/>
      <c r="ELT308"/>
      <c r="ELU308"/>
      <c r="ELV308"/>
      <c r="ELW308"/>
      <c r="ELX308"/>
      <c r="ELY308"/>
      <c r="ELZ308"/>
      <c r="EMA308"/>
      <c r="EMB308"/>
      <c r="EMC308"/>
      <c r="EMD308"/>
      <c r="EME308"/>
      <c r="EMF308"/>
      <c r="EMG308"/>
      <c r="EMH308"/>
      <c r="EMI308"/>
      <c r="EMJ308"/>
      <c r="EMK308"/>
      <c r="EML308"/>
      <c r="EMM308"/>
      <c r="EMN308"/>
      <c r="EMO308"/>
      <c r="EMP308"/>
      <c r="EMQ308"/>
      <c r="EMR308"/>
      <c r="EMS308"/>
      <c r="EMT308"/>
      <c r="EMU308"/>
      <c r="EMV308"/>
      <c r="EMW308"/>
      <c r="EMX308"/>
      <c r="EMY308"/>
      <c r="EMZ308"/>
      <c r="ENA308"/>
      <c r="ENB308"/>
      <c r="ENC308"/>
      <c r="END308"/>
      <c r="ENE308"/>
      <c r="ENF308"/>
      <c r="ENG308"/>
      <c r="ENH308"/>
      <c r="ENI308"/>
      <c r="ENJ308"/>
      <c r="ENK308"/>
      <c r="ENL308"/>
      <c r="ENM308"/>
      <c r="ENN308"/>
      <c r="ENO308"/>
      <c r="ENP308"/>
      <c r="ENQ308"/>
      <c r="ENR308"/>
      <c r="ENS308"/>
      <c r="ENT308"/>
      <c r="ENU308"/>
      <c r="ENV308"/>
      <c r="ENW308"/>
      <c r="ENX308"/>
      <c r="ENY308"/>
      <c r="ENZ308"/>
      <c r="EOA308"/>
      <c r="EOB308"/>
      <c r="EOC308"/>
      <c r="EOD308"/>
      <c r="EOE308"/>
      <c r="EOF308"/>
      <c r="EOG308"/>
      <c r="EOH308"/>
      <c r="EOI308"/>
      <c r="EOJ308"/>
      <c r="EOK308"/>
      <c r="EOL308"/>
      <c r="EOM308"/>
      <c r="EON308"/>
      <c r="EOO308"/>
      <c r="EOP308"/>
      <c r="EOQ308"/>
      <c r="EOR308"/>
      <c r="EOS308"/>
      <c r="EOT308"/>
      <c r="EOU308"/>
      <c r="EOV308"/>
      <c r="EOW308"/>
      <c r="EOX308"/>
      <c r="EOY308"/>
      <c r="EOZ308"/>
      <c r="EPA308"/>
      <c r="EPB308"/>
      <c r="EPC308"/>
      <c r="EPD308"/>
      <c r="EPE308"/>
      <c r="EPF308"/>
      <c r="EPG308"/>
      <c r="EPH308"/>
      <c r="EPI308"/>
      <c r="EPJ308"/>
      <c r="EPK308"/>
      <c r="EPL308"/>
      <c r="EPM308"/>
      <c r="EPN308"/>
      <c r="EPO308"/>
      <c r="EPP308"/>
      <c r="EPQ308"/>
      <c r="EPR308"/>
      <c r="EPS308"/>
      <c r="EPT308"/>
      <c r="EPU308"/>
      <c r="EPV308"/>
      <c r="EPW308"/>
      <c r="EPX308"/>
      <c r="EPY308"/>
      <c r="EPZ308"/>
      <c r="EQA308"/>
      <c r="EQB308"/>
      <c r="EQC308"/>
      <c r="EQD308"/>
      <c r="EQE308"/>
      <c r="EQF308"/>
      <c r="EQG308"/>
      <c r="EQH308"/>
      <c r="EQI308"/>
      <c r="EQJ308"/>
      <c r="EQK308"/>
      <c r="EQL308"/>
      <c r="EQM308"/>
      <c r="EQN308"/>
      <c r="EQO308"/>
      <c r="EQP308"/>
      <c r="EQQ308"/>
      <c r="EQR308"/>
      <c r="EQS308"/>
      <c r="EQT308"/>
      <c r="EQU308"/>
      <c r="EQV308"/>
      <c r="EQW308"/>
      <c r="EQX308"/>
      <c r="EQY308"/>
      <c r="EQZ308"/>
      <c r="ERA308"/>
      <c r="ERB308"/>
      <c r="ERC308"/>
      <c r="ERD308"/>
      <c r="ERE308"/>
      <c r="ERF308"/>
      <c r="ERG308"/>
      <c r="ERH308"/>
      <c r="ERI308"/>
      <c r="ERJ308"/>
      <c r="ERK308"/>
      <c r="ERL308"/>
      <c r="ERM308"/>
      <c r="ERN308"/>
      <c r="ERO308"/>
      <c r="ERP308"/>
      <c r="ERQ308"/>
      <c r="ERR308"/>
      <c r="ERS308"/>
      <c r="ERT308"/>
      <c r="ERU308"/>
      <c r="ERV308"/>
      <c r="ERW308"/>
      <c r="ERX308"/>
      <c r="ERY308"/>
      <c r="ERZ308"/>
      <c r="ESA308"/>
      <c r="ESB308"/>
      <c r="ESC308"/>
      <c r="ESD308"/>
      <c r="ESE308"/>
      <c r="ESF308"/>
      <c r="ESG308"/>
      <c r="ESH308"/>
      <c r="ESI308"/>
      <c r="ESJ308"/>
      <c r="ESK308"/>
      <c r="ESL308"/>
      <c r="ESM308"/>
      <c r="ESN308"/>
      <c r="ESO308"/>
      <c r="ESP308"/>
      <c r="ESQ308"/>
      <c r="ESR308"/>
      <c r="ESS308"/>
      <c r="EST308"/>
      <c r="ESU308"/>
      <c r="ESV308"/>
      <c r="ESW308"/>
      <c r="ESX308"/>
      <c r="ESY308"/>
      <c r="ESZ308"/>
      <c r="ETA308"/>
      <c r="ETB308"/>
      <c r="ETC308"/>
      <c r="ETD308"/>
      <c r="ETE308"/>
      <c r="ETF308"/>
      <c r="ETG308"/>
      <c r="ETH308"/>
      <c r="ETI308"/>
      <c r="ETJ308"/>
      <c r="ETK308"/>
      <c r="ETL308"/>
      <c r="ETM308"/>
      <c r="ETN308"/>
      <c r="ETO308"/>
      <c r="ETP308"/>
      <c r="ETQ308"/>
      <c r="ETR308"/>
      <c r="ETS308"/>
      <c r="ETT308"/>
      <c r="ETU308"/>
      <c r="ETV308"/>
      <c r="ETW308"/>
      <c r="ETX308"/>
      <c r="ETY308"/>
      <c r="ETZ308"/>
      <c r="EUA308"/>
      <c r="EUB308"/>
      <c r="EUC308"/>
      <c r="EUD308"/>
      <c r="EUE308"/>
      <c r="EUF308"/>
      <c r="EUG308"/>
      <c r="EUH308"/>
      <c r="EUI308"/>
      <c r="EUJ308"/>
      <c r="EUK308"/>
      <c r="EUL308"/>
      <c r="EUM308"/>
      <c r="EUN308"/>
      <c r="EUO308"/>
      <c r="EUP308"/>
      <c r="EUQ308"/>
      <c r="EUR308"/>
      <c r="EUS308"/>
      <c r="EUT308"/>
      <c r="EUU308"/>
      <c r="EUV308"/>
      <c r="EUW308"/>
      <c r="EUX308"/>
      <c r="EUY308"/>
      <c r="EUZ308"/>
      <c r="EVA308"/>
      <c r="EVB308"/>
      <c r="EVC308"/>
      <c r="EVD308"/>
      <c r="EVE308"/>
      <c r="EVF308"/>
      <c r="EVG308"/>
      <c r="EVH308"/>
      <c r="EVI308"/>
      <c r="EVJ308"/>
      <c r="EVK308"/>
      <c r="EVL308"/>
      <c r="EVM308"/>
      <c r="EVN308"/>
      <c r="EVO308"/>
      <c r="EVP308"/>
      <c r="EVQ308"/>
      <c r="EVR308"/>
      <c r="EVS308"/>
      <c r="EVT308"/>
      <c r="EVU308"/>
      <c r="EVV308"/>
      <c r="EVW308"/>
      <c r="EVX308"/>
      <c r="EVY308"/>
      <c r="EVZ308"/>
      <c r="EWA308"/>
      <c r="EWB308"/>
      <c r="EWC308"/>
      <c r="EWD308"/>
      <c r="EWE308"/>
      <c r="EWF308"/>
      <c r="EWG308"/>
      <c r="EWH308"/>
      <c r="EWI308"/>
      <c r="EWJ308"/>
      <c r="EWK308"/>
      <c r="EWL308"/>
      <c r="EWM308"/>
      <c r="EWN308"/>
      <c r="EWO308"/>
      <c r="EWP308"/>
      <c r="EWQ308"/>
      <c r="EWR308"/>
      <c r="EWS308"/>
      <c r="EWT308"/>
      <c r="EWU308"/>
      <c r="EWV308"/>
      <c r="EWW308"/>
      <c r="EWX308"/>
      <c r="EWY308"/>
      <c r="EWZ308"/>
      <c r="EXA308"/>
      <c r="EXB308"/>
      <c r="EXC308"/>
      <c r="EXD308"/>
      <c r="EXE308"/>
      <c r="EXF308"/>
      <c r="EXG308"/>
      <c r="EXH308"/>
      <c r="EXI308"/>
      <c r="EXJ308"/>
      <c r="EXK308"/>
      <c r="EXL308"/>
      <c r="EXM308"/>
      <c r="EXN308"/>
      <c r="EXO308"/>
      <c r="EXP308"/>
      <c r="EXQ308"/>
      <c r="EXR308"/>
      <c r="EXS308"/>
      <c r="EXT308"/>
      <c r="EXU308"/>
      <c r="EXV308"/>
      <c r="EXW308"/>
      <c r="EXX308"/>
      <c r="EXY308"/>
      <c r="EXZ308"/>
      <c r="EYA308"/>
      <c r="EYB308"/>
      <c r="EYC308"/>
      <c r="EYD308"/>
      <c r="EYE308"/>
      <c r="EYF308"/>
      <c r="EYG308"/>
      <c r="EYH308"/>
      <c r="EYI308"/>
      <c r="EYJ308"/>
      <c r="EYK308"/>
      <c r="EYL308"/>
      <c r="EYM308"/>
      <c r="EYN308"/>
      <c r="EYO308"/>
      <c r="EYP308"/>
      <c r="EYQ308"/>
      <c r="EYR308"/>
      <c r="EYS308"/>
      <c r="EYT308"/>
      <c r="EYU308"/>
      <c r="EYV308"/>
      <c r="EYW308"/>
      <c r="EYX308"/>
      <c r="EYY308"/>
      <c r="EYZ308"/>
      <c r="EZA308"/>
      <c r="EZB308"/>
      <c r="EZC308"/>
      <c r="EZD308"/>
      <c r="EZE308"/>
      <c r="EZF308"/>
      <c r="EZG308"/>
      <c r="EZH308"/>
      <c r="EZI308"/>
      <c r="EZJ308"/>
      <c r="EZK308"/>
      <c r="EZL308"/>
      <c r="EZM308"/>
      <c r="EZN308"/>
      <c r="EZO308"/>
      <c r="EZP308"/>
      <c r="EZQ308"/>
      <c r="EZR308"/>
      <c r="EZS308"/>
      <c r="EZT308"/>
      <c r="EZU308"/>
      <c r="EZV308"/>
      <c r="EZW308"/>
      <c r="EZX308"/>
      <c r="EZY308"/>
      <c r="EZZ308"/>
      <c r="FAA308"/>
      <c r="FAB308"/>
      <c r="FAC308"/>
      <c r="FAD308"/>
      <c r="FAE308"/>
      <c r="FAF308"/>
      <c r="FAG308"/>
      <c r="FAH308"/>
      <c r="FAI308"/>
      <c r="FAJ308"/>
      <c r="FAK308"/>
      <c r="FAL308"/>
      <c r="FAM308"/>
      <c r="FAN308"/>
      <c r="FAO308"/>
      <c r="FAP308"/>
      <c r="FAQ308"/>
      <c r="FAR308"/>
      <c r="FAS308"/>
      <c r="FAT308"/>
      <c r="FAU308"/>
      <c r="FAV308"/>
      <c r="FAW308"/>
      <c r="FAX308"/>
      <c r="FAY308"/>
      <c r="FAZ308"/>
      <c r="FBA308"/>
      <c r="FBB308"/>
      <c r="FBC308"/>
      <c r="FBD308"/>
      <c r="FBE308"/>
      <c r="FBF308"/>
      <c r="FBG308"/>
      <c r="FBH308"/>
      <c r="FBI308"/>
      <c r="FBJ308"/>
      <c r="FBK308"/>
      <c r="FBL308"/>
      <c r="FBM308"/>
      <c r="FBN308"/>
      <c r="FBO308"/>
      <c r="FBP308"/>
      <c r="FBQ308"/>
      <c r="FBR308"/>
      <c r="FBS308"/>
      <c r="FBT308"/>
      <c r="FBU308"/>
      <c r="FBV308"/>
      <c r="FBW308"/>
      <c r="FBX308"/>
      <c r="FBY308"/>
      <c r="FBZ308"/>
      <c r="FCA308"/>
      <c r="FCB308"/>
      <c r="FCC308"/>
      <c r="FCD308"/>
      <c r="FCE308"/>
      <c r="FCF308"/>
      <c r="FCG308"/>
      <c r="FCH308"/>
      <c r="FCI308"/>
      <c r="FCJ308"/>
      <c r="FCK308"/>
      <c r="FCL308"/>
      <c r="FCM308"/>
      <c r="FCN308"/>
      <c r="FCO308"/>
      <c r="FCP308"/>
      <c r="FCQ308"/>
      <c r="FCR308"/>
      <c r="FCS308"/>
      <c r="FCT308"/>
      <c r="FCU308"/>
      <c r="FCV308"/>
      <c r="FCW308"/>
      <c r="FCX308"/>
      <c r="FCY308"/>
      <c r="FCZ308"/>
      <c r="FDA308"/>
      <c r="FDB308"/>
      <c r="FDC308"/>
      <c r="FDD308"/>
      <c r="FDE308"/>
      <c r="FDF308"/>
      <c r="FDG308"/>
      <c r="FDH308"/>
      <c r="FDI308"/>
      <c r="FDJ308"/>
      <c r="FDK308"/>
      <c r="FDL308"/>
      <c r="FDM308"/>
      <c r="FDN308"/>
      <c r="FDO308"/>
      <c r="FDP308"/>
      <c r="FDQ308"/>
      <c r="FDR308"/>
      <c r="FDS308"/>
      <c r="FDT308"/>
      <c r="FDU308"/>
      <c r="FDV308"/>
      <c r="FDW308"/>
      <c r="FDX308"/>
      <c r="FDY308"/>
      <c r="FDZ308"/>
      <c r="FEA308"/>
      <c r="FEB308"/>
      <c r="FEC308"/>
      <c r="FED308"/>
      <c r="FEE308"/>
      <c r="FEF308"/>
      <c r="FEG308"/>
      <c r="FEH308"/>
      <c r="FEI308"/>
      <c r="FEJ308"/>
      <c r="FEK308"/>
      <c r="FEL308"/>
      <c r="FEM308"/>
      <c r="FEN308"/>
      <c r="FEO308"/>
      <c r="FEP308"/>
      <c r="FEQ308"/>
      <c r="FER308"/>
      <c r="FES308"/>
      <c r="FET308"/>
      <c r="FEU308"/>
      <c r="FEV308"/>
      <c r="FEW308"/>
      <c r="FEX308"/>
      <c r="FEY308"/>
      <c r="FEZ308"/>
      <c r="FFA308"/>
      <c r="FFB308"/>
      <c r="FFC308"/>
      <c r="FFD308"/>
      <c r="FFE308"/>
      <c r="FFF308"/>
      <c r="FFG308"/>
      <c r="FFH308"/>
      <c r="FFI308"/>
      <c r="FFJ308"/>
      <c r="FFK308"/>
      <c r="FFL308"/>
      <c r="FFM308"/>
      <c r="FFN308"/>
      <c r="FFO308"/>
      <c r="FFP308"/>
      <c r="FFQ308"/>
      <c r="FFR308"/>
      <c r="FFS308"/>
      <c r="FFT308"/>
      <c r="FFU308"/>
      <c r="FFV308"/>
      <c r="FFW308"/>
      <c r="FFX308"/>
      <c r="FFY308"/>
      <c r="FFZ308"/>
      <c r="FGA308"/>
      <c r="FGB308"/>
      <c r="FGC308"/>
      <c r="FGD308"/>
      <c r="FGE308"/>
      <c r="FGF308"/>
      <c r="FGG308"/>
      <c r="FGH308"/>
      <c r="FGI308"/>
      <c r="FGJ308"/>
      <c r="FGK308"/>
      <c r="FGL308"/>
      <c r="FGM308"/>
      <c r="FGN308"/>
      <c r="FGO308"/>
      <c r="FGP308"/>
      <c r="FGQ308"/>
      <c r="FGR308"/>
      <c r="FGS308"/>
      <c r="FGT308"/>
      <c r="FGU308"/>
      <c r="FGV308"/>
      <c r="FGW308"/>
      <c r="FGX308"/>
      <c r="FGY308"/>
      <c r="FGZ308"/>
      <c r="FHA308"/>
      <c r="FHB308"/>
      <c r="FHC308"/>
      <c r="FHD308"/>
      <c r="FHE308"/>
      <c r="FHF308"/>
      <c r="FHG308"/>
      <c r="FHH308"/>
      <c r="FHI308"/>
      <c r="FHJ308"/>
      <c r="FHK308"/>
      <c r="FHL308"/>
      <c r="FHM308"/>
      <c r="FHN308"/>
      <c r="FHO308"/>
      <c r="FHP308"/>
      <c r="FHQ308"/>
      <c r="FHR308"/>
      <c r="FHS308"/>
      <c r="FHT308"/>
      <c r="FHU308"/>
      <c r="FHV308"/>
      <c r="FHW308"/>
      <c r="FHX308"/>
      <c r="FHY308"/>
      <c r="FHZ308"/>
      <c r="FIA308"/>
      <c r="FIB308"/>
      <c r="FIC308"/>
      <c r="FID308"/>
      <c r="FIE308"/>
      <c r="FIF308"/>
      <c r="FIG308"/>
      <c r="FIH308"/>
      <c r="FII308"/>
      <c r="FIJ308"/>
      <c r="FIK308"/>
      <c r="FIL308"/>
      <c r="FIM308"/>
      <c r="FIN308"/>
      <c r="FIO308"/>
      <c r="FIP308"/>
      <c r="FIQ308"/>
      <c r="FIR308"/>
      <c r="FIS308"/>
      <c r="FIT308"/>
      <c r="FIU308"/>
      <c r="FIV308"/>
      <c r="FIW308"/>
      <c r="FIX308"/>
      <c r="FIY308"/>
      <c r="FIZ308"/>
      <c r="FJA308"/>
      <c r="FJB308"/>
      <c r="FJC308"/>
      <c r="FJD308"/>
      <c r="FJE308"/>
      <c r="FJF308"/>
      <c r="FJG308"/>
      <c r="FJH308"/>
      <c r="FJI308"/>
      <c r="FJJ308"/>
      <c r="FJK308"/>
      <c r="FJL308"/>
      <c r="FJM308"/>
      <c r="FJN308"/>
      <c r="FJO308"/>
      <c r="FJP308"/>
      <c r="FJQ308"/>
      <c r="FJR308"/>
      <c r="FJS308"/>
      <c r="FJT308"/>
      <c r="FJU308"/>
      <c r="FJV308"/>
      <c r="FJW308"/>
      <c r="FJX308"/>
      <c r="FJY308"/>
      <c r="FJZ308"/>
      <c r="FKA308"/>
      <c r="FKB308"/>
      <c r="FKC308"/>
      <c r="FKD308"/>
      <c r="FKE308"/>
      <c r="FKF308"/>
      <c r="FKG308"/>
      <c r="FKH308"/>
      <c r="FKI308"/>
      <c r="FKJ308"/>
      <c r="FKK308"/>
      <c r="FKL308"/>
      <c r="FKM308"/>
      <c r="FKN308"/>
      <c r="FKO308"/>
      <c r="FKP308"/>
      <c r="FKQ308"/>
      <c r="FKR308"/>
      <c r="FKS308"/>
      <c r="FKT308"/>
      <c r="FKU308"/>
      <c r="FKV308"/>
      <c r="FKW308"/>
      <c r="FKX308"/>
      <c r="FKY308"/>
      <c r="FKZ308"/>
      <c r="FLA308"/>
      <c r="FLB308"/>
      <c r="FLC308"/>
      <c r="FLD308"/>
      <c r="FLE308"/>
      <c r="FLF308"/>
      <c r="FLG308"/>
      <c r="FLH308"/>
      <c r="FLI308"/>
      <c r="FLJ308"/>
      <c r="FLK308"/>
      <c r="FLL308"/>
      <c r="FLM308"/>
      <c r="FLN308"/>
      <c r="FLO308"/>
      <c r="FLP308"/>
      <c r="FLQ308"/>
      <c r="FLR308"/>
      <c r="FLS308"/>
      <c r="FLT308"/>
      <c r="FLU308"/>
      <c r="FLV308"/>
      <c r="FLW308"/>
      <c r="FLX308"/>
      <c r="FLY308"/>
      <c r="FLZ308"/>
      <c r="FMA308"/>
      <c r="FMB308"/>
      <c r="FMC308"/>
      <c r="FMD308"/>
      <c r="FME308"/>
      <c r="FMF308"/>
      <c r="FMG308"/>
      <c r="FMH308"/>
      <c r="FMI308"/>
      <c r="FMJ308"/>
      <c r="FMK308"/>
      <c r="FML308"/>
      <c r="FMM308"/>
      <c r="FMN308"/>
      <c r="FMO308"/>
      <c r="FMP308"/>
      <c r="FMQ308"/>
      <c r="FMR308"/>
      <c r="FMS308"/>
      <c r="FMT308"/>
      <c r="FMU308"/>
      <c r="FMV308"/>
      <c r="FMW308"/>
      <c r="FMX308"/>
      <c r="FMY308"/>
      <c r="FMZ308"/>
      <c r="FNA308"/>
      <c r="FNB308"/>
      <c r="FNC308"/>
      <c r="FND308"/>
      <c r="FNE308"/>
      <c r="FNF308"/>
      <c r="FNG308"/>
      <c r="FNH308"/>
      <c r="FNI308"/>
      <c r="FNJ308"/>
      <c r="FNK308"/>
      <c r="FNL308"/>
      <c r="FNM308"/>
      <c r="FNN308"/>
      <c r="FNO308"/>
      <c r="FNP308"/>
      <c r="FNQ308"/>
      <c r="FNR308"/>
      <c r="FNS308"/>
      <c r="FNT308"/>
      <c r="FNU308"/>
      <c r="FNV308"/>
      <c r="FNW308"/>
      <c r="FNX308"/>
      <c r="FNY308"/>
      <c r="FNZ308"/>
      <c r="FOA308"/>
      <c r="FOB308"/>
      <c r="FOC308"/>
      <c r="FOD308"/>
      <c r="FOE308"/>
      <c r="FOF308"/>
      <c r="FOG308"/>
      <c r="FOH308"/>
      <c r="FOI308"/>
      <c r="FOJ308"/>
      <c r="FOK308"/>
      <c r="FOL308"/>
      <c r="FOM308"/>
      <c r="FON308"/>
      <c r="FOO308"/>
      <c r="FOP308"/>
      <c r="FOQ308"/>
      <c r="FOR308"/>
      <c r="FOS308"/>
      <c r="FOT308"/>
      <c r="FOU308"/>
      <c r="FOV308"/>
      <c r="FOW308"/>
      <c r="FOX308"/>
      <c r="FOY308"/>
      <c r="FOZ308"/>
      <c r="FPA308"/>
      <c r="FPB308"/>
      <c r="FPC308"/>
      <c r="FPD308"/>
      <c r="FPE308"/>
      <c r="FPF308"/>
      <c r="FPG308"/>
      <c r="FPH308"/>
      <c r="FPI308"/>
      <c r="FPJ308"/>
      <c r="FPK308"/>
      <c r="FPL308"/>
      <c r="FPM308"/>
      <c r="FPN308"/>
      <c r="FPO308"/>
      <c r="FPP308"/>
      <c r="FPQ308"/>
      <c r="FPR308"/>
      <c r="FPS308"/>
      <c r="FPT308"/>
      <c r="FPU308"/>
      <c r="FPV308"/>
      <c r="FPW308"/>
      <c r="FPX308"/>
      <c r="FPY308"/>
      <c r="FPZ308"/>
      <c r="FQA308"/>
      <c r="FQB308"/>
      <c r="FQC308"/>
      <c r="FQD308"/>
      <c r="FQE308"/>
      <c r="FQF308"/>
      <c r="FQG308"/>
      <c r="FQH308"/>
      <c r="FQI308"/>
      <c r="FQJ308"/>
      <c r="FQK308"/>
      <c r="FQL308"/>
      <c r="FQM308"/>
      <c r="FQN308"/>
      <c r="FQO308"/>
      <c r="FQP308"/>
      <c r="FQQ308"/>
      <c r="FQR308"/>
      <c r="FQS308"/>
      <c r="FQT308"/>
      <c r="FQU308"/>
      <c r="FQV308"/>
      <c r="FQW308"/>
      <c r="FQX308"/>
      <c r="FQY308"/>
      <c r="FQZ308"/>
      <c r="FRA308"/>
      <c r="FRB308"/>
      <c r="FRC308"/>
      <c r="FRD308"/>
      <c r="FRE308"/>
      <c r="FRF308"/>
      <c r="FRG308"/>
      <c r="FRH308"/>
      <c r="FRI308"/>
      <c r="FRJ308"/>
      <c r="FRK308"/>
      <c r="FRL308"/>
      <c r="FRM308"/>
      <c r="FRN308"/>
      <c r="FRO308"/>
      <c r="FRP308"/>
      <c r="FRQ308"/>
      <c r="FRR308"/>
      <c r="FRS308"/>
      <c r="FRT308"/>
      <c r="FRU308"/>
      <c r="FRV308"/>
      <c r="FRW308"/>
      <c r="FRX308"/>
      <c r="FRY308"/>
      <c r="FRZ308"/>
      <c r="FSA308"/>
      <c r="FSB308"/>
      <c r="FSC308"/>
      <c r="FSD308"/>
      <c r="FSE308"/>
      <c r="FSF308"/>
      <c r="FSG308"/>
      <c r="FSH308"/>
      <c r="FSI308"/>
      <c r="FSJ308"/>
      <c r="FSK308"/>
      <c r="FSL308"/>
      <c r="FSM308"/>
      <c r="FSN308"/>
      <c r="FSO308"/>
      <c r="FSP308"/>
      <c r="FSQ308"/>
      <c r="FSR308"/>
      <c r="FSS308"/>
      <c r="FST308"/>
      <c r="FSU308"/>
      <c r="FSV308"/>
      <c r="FSW308"/>
      <c r="FSX308"/>
      <c r="FSY308"/>
      <c r="FSZ308"/>
      <c r="FTA308"/>
      <c r="FTB308"/>
      <c r="FTC308"/>
      <c r="FTD308"/>
      <c r="FTE308"/>
      <c r="FTF308"/>
      <c r="FTG308"/>
      <c r="FTH308"/>
      <c r="FTI308"/>
      <c r="FTJ308"/>
      <c r="FTK308"/>
      <c r="FTL308"/>
      <c r="FTM308"/>
      <c r="FTN308"/>
      <c r="FTO308"/>
      <c r="FTP308"/>
      <c r="FTQ308"/>
      <c r="FTR308"/>
      <c r="FTS308"/>
      <c r="FTT308"/>
      <c r="FTU308"/>
      <c r="FTV308"/>
      <c r="FTW308"/>
      <c r="FTX308"/>
      <c r="FTY308"/>
      <c r="FTZ308"/>
      <c r="FUA308"/>
      <c r="FUB308"/>
      <c r="FUC308"/>
      <c r="FUD308"/>
      <c r="FUE308"/>
      <c r="FUF308"/>
      <c r="FUG308"/>
      <c r="FUH308"/>
      <c r="FUI308"/>
      <c r="FUJ308"/>
      <c r="FUK308"/>
      <c r="FUL308"/>
      <c r="FUM308"/>
      <c r="FUN308"/>
      <c r="FUO308"/>
      <c r="FUP308"/>
      <c r="FUQ308"/>
      <c r="FUR308"/>
      <c r="FUS308"/>
      <c r="FUT308"/>
      <c r="FUU308"/>
      <c r="FUV308"/>
      <c r="FUW308"/>
      <c r="FUX308"/>
      <c r="FUY308"/>
      <c r="FUZ308"/>
      <c r="FVA308"/>
      <c r="FVB308"/>
      <c r="FVC308"/>
      <c r="FVD308"/>
      <c r="FVE308"/>
      <c r="FVF308"/>
      <c r="FVG308"/>
      <c r="FVH308"/>
      <c r="FVI308"/>
      <c r="FVJ308"/>
      <c r="FVK308"/>
      <c r="FVL308"/>
      <c r="FVM308"/>
      <c r="FVN308"/>
      <c r="FVO308"/>
      <c r="FVP308"/>
      <c r="FVQ308"/>
      <c r="FVR308"/>
      <c r="FVS308"/>
      <c r="FVT308"/>
      <c r="FVU308"/>
      <c r="FVV308"/>
      <c r="FVW308"/>
      <c r="FVX308"/>
      <c r="FVY308"/>
      <c r="FVZ308"/>
      <c r="FWA308"/>
      <c r="FWB308"/>
      <c r="FWC308"/>
      <c r="FWD308"/>
      <c r="FWE308"/>
      <c r="FWF308"/>
      <c r="FWG308"/>
      <c r="FWH308"/>
      <c r="FWI308"/>
      <c r="FWJ308"/>
      <c r="FWK308"/>
      <c r="FWL308"/>
      <c r="FWM308"/>
      <c r="FWN308"/>
      <c r="FWO308"/>
      <c r="FWP308"/>
      <c r="FWQ308"/>
      <c r="FWR308"/>
      <c r="FWS308"/>
      <c r="FWT308"/>
      <c r="FWU308"/>
      <c r="FWV308"/>
      <c r="FWW308"/>
      <c r="FWX308"/>
      <c r="FWY308"/>
      <c r="FWZ308"/>
      <c r="FXA308"/>
      <c r="FXB308"/>
      <c r="FXC308"/>
      <c r="FXD308"/>
      <c r="FXE308"/>
      <c r="FXF308"/>
      <c r="FXG308"/>
      <c r="FXH308"/>
      <c r="FXI308"/>
      <c r="FXJ308"/>
      <c r="FXK308"/>
      <c r="FXL308"/>
      <c r="FXM308"/>
      <c r="FXN308"/>
      <c r="FXO308"/>
      <c r="FXP308"/>
      <c r="FXQ308"/>
      <c r="FXR308"/>
      <c r="FXS308"/>
      <c r="FXT308"/>
      <c r="FXU308"/>
      <c r="FXV308"/>
      <c r="FXW308"/>
      <c r="FXX308"/>
      <c r="FXY308"/>
      <c r="FXZ308"/>
      <c r="FYA308"/>
      <c r="FYB308"/>
      <c r="FYC308"/>
      <c r="FYD308"/>
      <c r="FYE308"/>
      <c r="FYF308"/>
      <c r="FYG308"/>
      <c r="FYH308"/>
      <c r="FYI308"/>
      <c r="FYJ308"/>
      <c r="FYK308"/>
      <c r="FYL308"/>
      <c r="FYM308"/>
      <c r="FYN308"/>
      <c r="FYO308"/>
      <c r="FYP308"/>
      <c r="FYQ308"/>
      <c r="FYR308"/>
      <c r="FYS308"/>
      <c r="FYT308"/>
      <c r="FYU308"/>
      <c r="FYV308"/>
      <c r="FYW308"/>
      <c r="FYX308"/>
      <c r="FYY308"/>
      <c r="FYZ308"/>
      <c r="FZA308"/>
      <c r="FZB308"/>
      <c r="FZC308"/>
      <c r="FZD308"/>
      <c r="FZE308"/>
      <c r="FZF308"/>
      <c r="FZG308"/>
      <c r="FZH308"/>
      <c r="FZI308"/>
      <c r="FZJ308"/>
      <c r="FZK308"/>
      <c r="FZL308"/>
      <c r="FZM308"/>
      <c r="FZN308"/>
      <c r="FZO308"/>
      <c r="FZP308"/>
      <c r="FZQ308"/>
      <c r="FZR308"/>
      <c r="FZS308"/>
      <c r="FZT308"/>
      <c r="FZU308"/>
      <c r="FZV308"/>
      <c r="FZW308"/>
      <c r="FZX308"/>
      <c r="FZY308"/>
      <c r="FZZ308"/>
      <c r="GAA308"/>
      <c r="GAB308"/>
      <c r="GAC308"/>
      <c r="GAD308"/>
      <c r="GAE308"/>
      <c r="GAF308"/>
      <c r="GAG308"/>
      <c r="GAH308"/>
      <c r="GAI308"/>
      <c r="GAJ308"/>
      <c r="GAK308"/>
      <c r="GAL308"/>
      <c r="GAM308"/>
      <c r="GAN308"/>
      <c r="GAO308"/>
      <c r="GAP308"/>
      <c r="GAQ308"/>
      <c r="GAR308"/>
      <c r="GAS308"/>
      <c r="GAT308"/>
      <c r="GAU308"/>
      <c r="GAV308"/>
      <c r="GAW308"/>
      <c r="GAX308"/>
      <c r="GAY308"/>
      <c r="GAZ308"/>
      <c r="GBA308"/>
      <c r="GBB308"/>
      <c r="GBC308"/>
      <c r="GBD308"/>
      <c r="GBE308"/>
      <c r="GBF308"/>
      <c r="GBG308"/>
      <c r="GBH308"/>
      <c r="GBI308"/>
      <c r="GBJ308"/>
      <c r="GBK308"/>
      <c r="GBL308"/>
      <c r="GBM308"/>
      <c r="GBN308"/>
      <c r="GBO308"/>
      <c r="GBP308"/>
      <c r="GBQ308"/>
      <c r="GBR308"/>
      <c r="GBS308"/>
      <c r="GBT308"/>
      <c r="GBU308"/>
      <c r="GBV308"/>
      <c r="GBW308"/>
      <c r="GBX308"/>
      <c r="GBY308"/>
      <c r="GBZ308"/>
      <c r="GCA308"/>
      <c r="GCB308"/>
      <c r="GCC308"/>
      <c r="GCD308"/>
      <c r="GCE308"/>
      <c r="GCF308"/>
      <c r="GCG308"/>
      <c r="GCH308"/>
      <c r="GCI308"/>
      <c r="GCJ308"/>
      <c r="GCK308"/>
      <c r="GCL308"/>
      <c r="GCM308"/>
      <c r="GCN308"/>
      <c r="GCO308"/>
      <c r="GCP308"/>
      <c r="GCQ308"/>
      <c r="GCR308"/>
      <c r="GCS308"/>
      <c r="GCT308"/>
      <c r="GCU308"/>
      <c r="GCV308"/>
      <c r="GCW308"/>
      <c r="GCX308"/>
      <c r="GCY308"/>
      <c r="GCZ308"/>
      <c r="GDA308"/>
      <c r="GDB308"/>
      <c r="GDC308"/>
      <c r="GDD308"/>
      <c r="GDE308"/>
      <c r="GDF308"/>
      <c r="GDG308"/>
      <c r="GDH308"/>
      <c r="GDI308"/>
      <c r="GDJ308"/>
      <c r="GDK308"/>
      <c r="GDL308"/>
      <c r="GDM308"/>
      <c r="GDN308"/>
      <c r="GDO308"/>
      <c r="GDP308"/>
      <c r="GDQ308"/>
      <c r="GDR308"/>
      <c r="GDS308"/>
      <c r="GDT308"/>
      <c r="GDU308"/>
      <c r="GDV308"/>
      <c r="GDW308"/>
      <c r="GDX308"/>
      <c r="GDY308"/>
      <c r="GDZ308"/>
      <c r="GEA308"/>
      <c r="GEB308"/>
      <c r="GEC308"/>
      <c r="GED308"/>
      <c r="GEE308"/>
      <c r="GEF308"/>
      <c r="GEG308"/>
      <c r="GEH308"/>
      <c r="GEI308"/>
      <c r="GEJ308"/>
      <c r="GEK308"/>
      <c r="GEL308"/>
      <c r="GEM308"/>
      <c r="GEN308"/>
      <c r="GEO308"/>
      <c r="GEP308"/>
      <c r="GEQ308"/>
      <c r="GER308"/>
      <c r="GES308"/>
      <c r="GET308"/>
      <c r="GEU308"/>
      <c r="GEV308"/>
      <c r="GEW308"/>
      <c r="GEX308"/>
      <c r="GEY308"/>
      <c r="GEZ308"/>
      <c r="GFA308"/>
      <c r="GFB308"/>
      <c r="GFC308"/>
      <c r="GFD308"/>
      <c r="GFE308"/>
      <c r="GFF308"/>
      <c r="GFG308"/>
      <c r="GFH308"/>
      <c r="GFI308"/>
      <c r="GFJ308"/>
      <c r="GFK308"/>
      <c r="GFL308"/>
      <c r="GFM308"/>
      <c r="GFN308"/>
      <c r="GFO308"/>
      <c r="GFP308"/>
      <c r="GFQ308"/>
      <c r="GFR308"/>
      <c r="GFS308"/>
      <c r="GFT308"/>
      <c r="GFU308"/>
      <c r="GFV308"/>
      <c r="GFW308"/>
      <c r="GFX308"/>
      <c r="GFY308"/>
      <c r="GFZ308"/>
      <c r="GGA308"/>
      <c r="GGB308"/>
      <c r="GGC308"/>
      <c r="GGD308"/>
      <c r="GGE308"/>
      <c r="GGF308"/>
      <c r="GGG308"/>
      <c r="GGH308"/>
      <c r="GGI308"/>
      <c r="GGJ308"/>
      <c r="GGK308"/>
      <c r="GGL308"/>
      <c r="GGM308"/>
      <c r="GGN308"/>
      <c r="GGO308"/>
      <c r="GGP308"/>
      <c r="GGQ308"/>
      <c r="GGR308"/>
      <c r="GGS308"/>
      <c r="GGT308"/>
      <c r="GGU308"/>
      <c r="GGV308"/>
      <c r="GGW308"/>
      <c r="GGX308"/>
      <c r="GGY308"/>
      <c r="GGZ308"/>
      <c r="GHA308"/>
      <c r="GHB308"/>
      <c r="GHC308"/>
      <c r="GHD308"/>
      <c r="GHE308"/>
      <c r="GHF308"/>
      <c r="GHG308"/>
      <c r="GHH308"/>
      <c r="GHI308"/>
      <c r="GHJ308"/>
      <c r="GHK308"/>
      <c r="GHL308"/>
      <c r="GHM308"/>
      <c r="GHN308"/>
      <c r="GHO308"/>
      <c r="GHP308"/>
      <c r="GHQ308"/>
      <c r="GHR308"/>
      <c r="GHS308"/>
      <c r="GHT308"/>
      <c r="GHU308"/>
      <c r="GHV308"/>
      <c r="GHW308"/>
      <c r="GHX308"/>
      <c r="GHY308"/>
      <c r="GHZ308"/>
      <c r="GIA308"/>
      <c r="GIB308"/>
      <c r="GIC308"/>
      <c r="GID308"/>
      <c r="GIE308"/>
      <c r="GIF308"/>
      <c r="GIG308"/>
      <c r="GIH308"/>
      <c r="GII308"/>
      <c r="GIJ308"/>
      <c r="GIK308"/>
      <c r="GIL308"/>
      <c r="GIM308"/>
      <c r="GIN308"/>
      <c r="GIO308"/>
      <c r="GIP308"/>
      <c r="GIQ308"/>
      <c r="GIR308"/>
      <c r="GIS308"/>
      <c r="GIT308"/>
      <c r="GIU308"/>
      <c r="GIV308"/>
      <c r="GIW308"/>
      <c r="GIX308"/>
      <c r="GIY308"/>
      <c r="GIZ308"/>
      <c r="GJA308"/>
      <c r="GJB308"/>
      <c r="GJC308"/>
      <c r="GJD308"/>
      <c r="GJE308"/>
      <c r="GJF308"/>
      <c r="GJG308"/>
      <c r="GJH308"/>
      <c r="GJI308"/>
      <c r="GJJ308"/>
      <c r="GJK308"/>
      <c r="GJL308"/>
      <c r="GJM308"/>
      <c r="GJN308"/>
      <c r="GJO308"/>
      <c r="GJP308"/>
      <c r="GJQ308"/>
      <c r="GJR308"/>
      <c r="GJS308"/>
      <c r="GJT308"/>
      <c r="GJU308"/>
      <c r="GJV308"/>
      <c r="GJW308"/>
      <c r="GJX308"/>
      <c r="GJY308"/>
      <c r="GJZ308"/>
      <c r="GKA308"/>
      <c r="GKB308"/>
      <c r="GKC308"/>
      <c r="GKD308"/>
      <c r="GKE308"/>
      <c r="GKF308"/>
      <c r="GKG308"/>
      <c r="GKH308"/>
      <c r="GKI308"/>
      <c r="GKJ308"/>
      <c r="GKK308"/>
      <c r="GKL308"/>
      <c r="GKM308"/>
      <c r="GKN308"/>
      <c r="GKO308"/>
      <c r="GKP308"/>
      <c r="GKQ308"/>
      <c r="GKR308"/>
      <c r="GKS308"/>
      <c r="GKT308"/>
      <c r="GKU308"/>
      <c r="GKV308"/>
      <c r="GKW308"/>
      <c r="GKX308"/>
      <c r="GKY308"/>
      <c r="GKZ308"/>
      <c r="GLA308"/>
      <c r="GLB308"/>
      <c r="GLC308"/>
      <c r="GLD308"/>
      <c r="GLE308"/>
      <c r="GLF308"/>
      <c r="GLG308"/>
      <c r="GLH308"/>
      <c r="GLI308"/>
      <c r="GLJ308"/>
      <c r="GLK308"/>
      <c r="GLL308"/>
      <c r="GLM308"/>
      <c r="GLN308"/>
      <c r="GLO308"/>
      <c r="GLP308"/>
      <c r="GLQ308"/>
      <c r="GLR308"/>
      <c r="GLS308"/>
      <c r="GLT308"/>
      <c r="GLU308"/>
      <c r="GLV308"/>
      <c r="GLW308"/>
      <c r="GLX308"/>
      <c r="GLY308"/>
      <c r="GLZ308"/>
      <c r="GMA308"/>
      <c r="GMB308"/>
      <c r="GMC308"/>
      <c r="GMD308"/>
      <c r="GME308"/>
      <c r="GMF308"/>
      <c r="GMG308"/>
      <c r="GMH308"/>
      <c r="GMI308"/>
      <c r="GMJ308"/>
      <c r="GMK308"/>
      <c r="GML308"/>
      <c r="GMM308"/>
      <c r="GMN308"/>
      <c r="GMO308"/>
      <c r="GMP308"/>
      <c r="GMQ308"/>
      <c r="GMR308"/>
      <c r="GMS308"/>
      <c r="GMT308"/>
      <c r="GMU308"/>
      <c r="GMV308"/>
      <c r="GMW308"/>
      <c r="GMX308"/>
      <c r="GMY308"/>
      <c r="GMZ308"/>
      <c r="GNA308"/>
      <c r="GNB308"/>
      <c r="GNC308"/>
      <c r="GND308"/>
      <c r="GNE308"/>
      <c r="GNF308"/>
      <c r="GNG308"/>
      <c r="GNH308"/>
      <c r="GNI308"/>
      <c r="GNJ308"/>
      <c r="GNK308"/>
      <c r="GNL308"/>
      <c r="GNM308"/>
      <c r="GNN308"/>
      <c r="GNO308"/>
      <c r="GNP308"/>
      <c r="GNQ308"/>
      <c r="GNR308"/>
      <c r="GNS308"/>
      <c r="GNT308"/>
      <c r="GNU308"/>
      <c r="GNV308"/>
      <c r="GNW308"/>
      <c r="GNX308"/>
      <c r="GNY308"/>
      <c r="GNZ308"/>
      <c r="GOA308"/>
      <c r="GOB308"/>
      <c r="GOC308"/>
      <c r="GOD308"/>
      <c r="GOE308"/>
      <c r="GOF308"/>
      <c r="GOG308"/>
      <c r="GOH308"/>
      <c r="GOI308"/>
      <c r="GOJ308"/>
      <c r="GOK308"/>
      <c r="GOL308"/>
      <c r="GOM308"/>
      <c r="GON308"/>
      <c r="GOO308"/>
      <c r="GOP308"/>
      <c r="GOQ308"/>
      <c r="GOR308"/>
      <c r="GOS308"/>
      <c r="GOT308"/>
      <c r="GOU308"/>
      <c r="GOV308"/>
      <c r="GOW308"/>
      <c r="GOX308"/>
      <c r="GOY308"/>
      <c r="GOZ308"/>
      <c r="GPA308"/>
      <c r="GPB308"/>
      <c r="GPC308"/>
      <c r="GPD308"/>
      <c r="GPE308"/>
      <c r="GPF308"/>
      <c r="GPG308"/>
      <c r="GPH308"/>
      <c r="GPI308"/>
      <c r="GPJ308"/>
      <c r="GPK308"/>
      <c r="GPL308"/>
      <c r="GPM308"/>
      <c r="GPN308"/>
      <c r="GPO308"/>
      <c r="GPP308"/>
      <c r="GPQ308"/>
      <c r="GPR308"/>
      <c r="GPS308"/>
      <c r="GPT308"/>
      <c r="GPU308"/>
      <c r="GPV308"/>
      <c r="GPW308"/>
      <c r="GPX308"/>
      <c r="GPY308"/>
      <c r="GPZ308"/>
      <c r="GQA308"/>
      <c r="GQB308"/>
      <c r="GQC308"/>
      <c r="GQD308"/>
      <c r="GQE308"/>
      <c r="GQF308"/>
      <c r="GQG308"/>
      <c r="GQH308"/>
      <c r="GQI308"/>
      <c r="GQJ308"/>
      <c r="GQK308"/>
      <c r="GQL308"/>
      <c r="GQM308"/>
      <c r="GQN308"/>
      <c r="GQO308"/>
      <c r="GQP308"/>
      <c r="GQQ308"/>
      <c r="GQR308"/>
      <c r="GQS308"/>
      <c r="GQT308"/>
      <c r="GQU308"/>
      <c r="GQV308"/>
      <c r="GQW308"/>
      <c r="GQX308"/>
      <c r="GQY308"/>
      <c r="GQZ308"/>
      <c r="GRA308"/>
      <c r="GRB308"/>
      <c r="GRC308"/>
      <c r="GRD308"/>
      <c r="GRE308"/>
      <c r="GRF308"/>
      <c r="GRG308"/>
      <c r="GRH308"/>
      <c r="GRI308"/>
      <c r="GRJ308"/>
      <c r="GRK308"/>
      <c r="GRL308"/>
      <c r="GRM308"/>
      <c r="GRN308"/>
      <c r="GRO308"/>
      <c r="GRP308"/>
      <c r="GRQ308"/>
      <c r="GRR308"/>
      <c r="GRS308"/>
      <c r="GRT308"/>
      <c r="GRU308"/>
      <c r="GRV308"/>
      <c r="GRW308"/>
      <c r="GRX308"/>
      <c r="GRY308"/>
      <c r="GRZ308"/>
      <c r="GSA308"/>
      <c r="GSB308"/>
      <c r="GSC308"/>
      <c r="GSD308"/>
      <c r="GSE308"/>
      <c r="GSF308"/>
      <c r="GSG308"/>
      <c r="GSH308"/>
      <c r="GSI308"/>
      <c r="GSJ308"/>
      <c r="GSK308"/>
      <c r="GSL308"/>
      <c r="GSM308"/>
      <c r="GSN308"/>
      <c r="GSO308"/>
      <c r="GSP308"/>
      <c r="GSQ308"/>
      <c r="GSR308"/>
      <c r="GSS308"/>
      <c r="GST308"/>
      <c r="GSU308"/>
      <c r="GSV308"/>
      <c r="GSW308"/>
      <c r="GSX308"/>
      <c r="GSY308"/>
      <c r="GSZ308"/>
      <c r="GTA308"/>
      <c r="GTB308"/>
      <c r="GTC308"/>
      <c r="GTD308"/>
      <c r="GTE308"/>
      <c r="GTF308"/>
      <c r="GTG308"/>
      <c r="GTH308"/>
      <c r="GTI308"/>
      <c r="GTJ308"/>
      <c r="GTK308"/>
      <c r="GTL308"/>
      <c r="GTM308"/>
      <c r="GTN308"/>
      <c r="GTO308"/>
      <c r="GTP308"/>
      <c r="GTQ308"/>
      <c r="GTR308"/>
      <c r="GTS308"/>
      <c r="GTT308"/>
      <c r="GTU308"/>
      <c r="GTV308"/>
      <c r="GTW308"/>
      <c r="GTX308"/>
      <c r="GTY308"/>
      <c r="GTZ308"/>
      <c r="GUA308"/>
      <c r="GUB308"/>
      <c r="GUC308"/>
      <c r="GUD308"/>
      <c r="GUE308"/>
      <c r="GUF308"/>
      <c r="GUG308"/>
      <c r="GUH308"/>
      <c r="GUI308"/>
      <c r="GUJ308"/>
      <c r="GUK308"/>
      <c r="GUL308"/>
      <c r="GUM308"/>
      <c r="GUN308"/>
      <c r="GUO308"/>
      <c r="GUP308"/>
      <c r="GUQ308"/>
      <c r="GUR308"/>
      <c r="GUS308"/>
      <c r="GUT308"/>
      <c r="GUU308"/>
      <c r="GUV308"/>
      <c r="GUW308"/>
      <c r="GUX308"/>
      <c r="GUY308"/>
      <c r="GUZ308"/>
      <c r="GVA308"/>
      <c r="GVB308"/>
      <c r="GVC308"/>
      <c r="GVD308"/>
      <c r="GVE308"/>
      <c r="GVF308"/>
      <c r="GVG308"/>
      <c r="GVH308"/>
      <c r="GVI308"/>
      <c r="GVJ308"/>
      <c r="GVK308"/>
      <c r="GVL308"/>
      <c r="GVM308"/>
      <c r="GVN308"/>
      <c r="GVO308"/>
      <c r="GVP308"/>
      <c r="GVQ308"/>
      <c r="GVR308"/>
      <c r="GVS308"/>
      <c r="GVT308"/>
      <c r="GVU308"/>
      <c r="GVV308"/>
      <c r="GVW308"/>
      <c r="GVX308"/>
      <c r="GVY308"/>
      <c r="GVZ308"/>
      <c r="GWA308"/>
      <c r="GWB308"/>
      <c r="GWC308"/>
      <c r="GWD308"/>
      <c r="GWE308"/>
      <c r="GWF308"/>
      <c r="GWG308"/>
      <c r="GWH308"/>
      <c r="GWI308"/>
      <c r="GWJ308"/>
      <c r="GWK308"/>
      <c r="GWL308"/>
      <c r="GWM308"/>
      <c r="GWN308"/>
      <c r="GWO308"/>
      <c r="GWP308"/>
      <c r="GWQ308"/>
      <c r="GWR308"/>
      <c r="GWS308"/>
      <c r="GWT308"/>
      <c r="GWU308"/>
      <c r="GWV308"/>
      <c r="GWW308"/>
      <c r="GWX308"/>
      <c r="GWY308"/>
      <c r="GWZ308"/>
      <c r="GXA308"/>
      <c r="GXB308"/>
      <c r="GXC308"/>
      <c r="GXD308"/>
      <c r="GXE308"/>
      <c r="GXF308"/>
      <c r="GXG308"/>
      <c r="GXH308"/>
      <c r="GXI308"/>
      <c r="GXJ308"/>
      <c r="GXK308"/>
      <c r="GXL308"/>
      <c r="GXM308"/>
      <c r="GXN308"/>
      <c r="GXO308"/>
      <c r="GXP308"/>
      <c r="GXQ308"/>
      <c r="GXR308"/>
      <c r="GXS308"/>
      <c r="GXT308"/>
      <c r="GXU308"/>
      <c r="GXV308"/>
      <c r="GXW308"/>
      <c r="GXX308"/>
      <c r="GXY308"/>
      <c r="GXZ308"/>
      <c r="GYA308"/>
      <c r="GYB308"/>
      <c r="GYC308"/>
      <c r="GYD308"/>
      <c r="GYE308"/>
      <c r="GYF308"/>
      <c r="GYG308"/>
      <c r="GYH308"/>
      <c r="GYI308"/>
      <c r="GYJ308"/>
      <c r="GYK308"/>
      <c r="GYL308"/>
      <c r="GYM308"/>
      <c r="GYN308"/>
      <c r="GYO308"/>
      <c r="GYP308"/>
      <c r="GYQ308"/>
      <c r="GYR308"/>
      <c r="GYS308"/>
      <c r="GYT308"/>
      <c r="GYU308"/>
      <c r="GYV308"/>
      <c r="GYW308"/>
      <c r="GYX308"/>
      <c r="GYY308"/>
      <c r="GYZ308"/>
      <c r="GZA308"/>
      <c r="GZB308"/>
      <c r="GZC308"/>
      <c r="GZD308"/>
      <c r="GZE308"/>
      <c r="GZF308"/>
      <c r="GZG308"/>
      <c r="GZH308"/>
      <c r="GZI308"/>
      <c r="GZJ308"/>
      <c r="GZK308"/>
      <c r="GZL308"/>
      <c r="GZM308"/>
      <c r="GZN308"/>
      <c r="GZO308"/>
      <c r="GZP308"/>
      <c r="GZQ308"/>
      <c r="GZR308"/>
      <c r="GZS308"/>
      <c r="GZT308"/>
      <c r="GZU308"/>
      <c r="GZV308"/>
      <c r="GZW308"/>
      <c r="GZX308"/>
      <c r="GZY308"/>
      <c r="GZZ308"/>
      <c r="HAA308"/>
      <c r="HAB308"/>
      <c r="HAC308"/>
      <c r="HAD308"/>
      <c r="HAE308"/>
      <c r="HAF308"/>
      <c r="HAG308"/>
      <c r="HAH308"/>
      <c r="HAI308"/>
      <c r="HAJ308"/>
      <c r="HAK308"/>
      <c r="HAL308"/>
      <c r="HAM308"/>
      <c r="HAN308"/>
      <c r="HAO308"/>
      <c r="HAP308"/>
      <c r="HAQ308"/>
      <c r="HAR308"/>
      <c r="HAS308"/>
      <c r="HAT308"/>
      <c r="HAU308"/>
      <c r="HAV308"/>
      <c r="HAW308"/>
      <c r="HAX308"/>
      <c r="HAY308"/>
      <c r="HAZ308"/>
      <c r="HBA308"/>
      <c r="HBB308"/>
      <c r="HBC308"/>
      <c r="HBD308"/>
      <c r="HBE308"/>
      <c r="HBF308"/>
      <c r="HBG308"/>
      <c r="HBH308"/>
      <c r="HBI308"/>
      <c r="HBJ308"/>
      <c r="HBK308"/>
      <c r="HBL308"/>
      <c r="HBM308"/>
      <c r="HBN308"/>
      <c r="HBO308"/>
      <c r="HBP308"/>
      <c r="HBQ308"/>
      <c r="HBR308"/>
      <c r="HBS308"/>
      <c r="HBT308"/>
      <c r="HBU308"/>
      <c r="HBV308"/>
      <c r="HBW308"/>
      <c r="HBX308"/>
      <c r="HBY308"/>
      <c r="HBZ308"/>
      <c r="HCA308"/>
      <c r="HCB308"/>
      <c r="HCC308"/>
      <c r="HCD308"/>
      <c r="HCE308"/>
      <c r="HCF308"/>
      <c r="HCG308"/>
      <c r="HCH308"/>
      <c r="HCI308"/>
      <c r="HCJ308"/>
      <c r="HCK308"/>
      <c r="HCL308"/>
      <c r="HCM308"/>
      <c r="HCN308"/>
      <c r="HCO308"/>
      <c r="HCP308"/>
      <c r="HCQ308"/>
      <c r="HCR308"/>
      <c r="HCS308"/>
      <c r="HCT308"/>
      <c r="HCU308"/>
      <c r="HCV308"/>
      <c r="HCW308"/>
      <c r="HCX308"/>
      <c r="HCY308"/>
      <c r="HCZ308"/>
      <c r="HDA308"/>
      <c r="HDB308"/>
      <c r="HDC308"/>
      <c r="HDD308"/>
      <c r="HDE308"/>
      <c r="HDF308"/>
      <c r="HDG308"/>
      <c r="HDH308"/>
      <c r="HDI308"/>
      <c r="HDJ308"/>
      <c r="HDK308"/>
      <c r="HDL308"/>
      <c r="HDM308"/>
      <c r="HDN308"/>
      <c r="HDO308"/>
      <c r="HDP308"/>
      <c r="HDQ308"/>
      <c r="HDR308"/>
      <c r="HDS308"/>
      <c r="HDT308"/>
      <c r="HDU308"/>
      <c r="HDV308"/>
      <c r="HDW308"/>
      <c r="HDX308"/>
      <c r="HDY308"/>
      <c r="HDZ308"/>
      <c r="HEA308"/>
      <c r="HEB308"/>
      <c r="HEC308"/>
      <c r="HED308"/>
      <c r="HEE308"/>
      <c r="HEF308"/>
      <c r="HEG308"/>
      <c r="HEH308"/>
      <c r="HEI308"/>
      <c r="HEJ308"/>
      <c r="HEK308"/>
      <c r="HEL308"/>
      <c r="HEM308"/>
      <c r="HEN308"/>
      <c r="HEO308"/>
      <c r="HEP308"/>
      <c r="HEQ308"/>
      <c r="HER308"/>
      <c r="HES308"/>
      <c r="HET308"/>
      <c r="HEU308"/>
      <c r="HEV308"/>
      <c r="HEW308"/>
      <c r="HEX308"/>
      <c r="HEY308"/>
      <c r="HEZ308"/>
      <c r="HFA308"/>
      <c r="HFB308"/>
      <c r="HFC308"/>
      <c r="HFD308"/>
      <c r="HFE308"/>
      <c r="HFF308"/>
      <c r="HFG308"/>
      <c r="HFH308"/>
      <c r="HFI308"/>
      <c r="HFJ308"/>
      <c r="HFK308"/>
      <c r="HFL308"/>
      <c r="HFM308"/>
      <c r="HFN308"/>
      <c r="HFO308"/>
      <c r="HFP308"/>
      <c r="HFQ308"/>
      <c r="HFR308"/>
      <c r="HFS308"/>
      <c r="HFT308"/>
      <c r="HFU308"/>
      <c r="HFV308"/>
      <c r="HFW308"/>
      <c r="HFX308"/>
      <c r="HFY308"/>
      <c r="HFZ308"/>
      <c r="HGA308"/>
      <c r="HGB308"/>
      <c r="HGC308"/>
      <c r="HGD308"/>
      <c r="HGE308"/>
      <c r="HGF308"/>
      <c r="HGG308"/>
      <c r="HGH308"/>
      <c r="HGI308"/>
      <c r="HGJ308"/>
      <c r="HGK308"/>
      <c r="HGL308"/>
      <c r="HGM308"/>
      <c r="HGN308"/>
      <c r="HGO308"/>
      <c r="HGP308"/>
      <c r="HGQ308"/>
      <c r="HGR308"/>
      <c r="HGS308"/>
      <c r="HGT308"/>
      <c r="HGU308"/>
      <c r="HGV308"/>
      <c r="HGW308"/>
      <c r="HGX308"/>
      <c r="HGY308"/>
      <c r="HGZ308"/>
      <c r="HHA308"/>
      <c r="HHB308"/>
      <c r="HHC308"/>
      <c r="HHD308"/>
      <c r="HHE308"/>
      <c r="HHF308"/>
      <c r="HHG308"/>
      <c r="HHH308"/>
      <c r="HHI308"/>
      <c r="HHJ308"/>
      <c r="HHK308"/>
      <c r="HHL308"/>
      <c r="HHM308"/>
      <c r="HHN308"/>
      <c r="HHO308"/>
      <c r="HHP308"/>
      <c r="HHQ308"/>
      <c r="HHR308"/>
      <c r="HHS308"/>
      <c r="HHT308"/>
      <c r="HHU308"/>
      <c r="HHV308"/>
      <c r="HHW308"/>
      <c r="HHX308"/>
      <c r="HHY308"/>
      <c r="HHZ308"/>
      <c r="HIA308"/>
      <c r="HIB308"/>
      <c r="HIC308"/>
      <c r="HID308"/>
      <c r="HIE308"/>
      <c r="HIF308"/>
      <c r="HIG308"/>
      <c r="HIH308"/>
      <c r="HII308"/>
      <c r="HIJ308"/>
      <c r="HIK308"/>
      <c r="HIL308"/>
      <c r="HIM308"/>
      <c r="HIN308"/>
      <c r="HIO308"/>
      <c r="HIP308"/>
      <c r="HIQ308"/>
      <c r="HIR308"/>
      <c r="HIS308"/>
      <c r="HIT308"/>
      <c r="HIU308"/>
      <c r="HIV308"/>
      <c r="HIW308"/>
      <c r="HIX308"/>
      <c r="HIY308"/>
      <c r="HIZ308"/>
      <c r="HJA308"/>
      <c r="HJB308"/>
      <c r="HJC308"/>
      <c r="HJD308"/>
      <c r="HJE308"/>
      <c r="HJF308"/>
      <c r="HJG308"/>
      <c r="HJH308"/>
      <c r="HJI308"/>
      <c r="HJJ308"/>
      <c r="HJK308"/>
      <c r="HJL308"/>
      <c r="HJM308"/>
      <c r="HJN308"/>
      <c r="HJO308"/>
      <c r="HJP308"/>
      <c r="HJQ308"/>
      <c r="HJR308"/>
      <c r="HJS308"/>
      <c r="HJT308"/>
      <c r="HJU308"/>
      <c r="HJV308"/>
      <c r="HJW308"/>
      <c r="HJX308"/>
      <c r="HJY308"/>
      <c r="HJZ308"/>
      <c r="HKA308"/>
      <c r="HKB308"/>
      <c r="HKC308"/>
      <c r="HKD308"/>
      <c r="HKE308"/>
      <c r="HKF308"/>
      <c r="HKG308"/>
      <c r="HKH308"/>
      <c r="HKI308"/>
      <c r="HKJ308"/>
      <c r="HKK308"/>
      <c r="HKL308"/>
      <c r="HKM308"/>
      <c r="HKN308"/>
      <c r="HKO308"/>
      <c r="HKP308"/>
      <c r="HKQ308"/>
      <c r="HKR308"/>
      <c r="HKS308"/>
      <c r="HKT308"/>
      <c r="HKU308"/>
      <c r="HKV308"/>
      <c r="HKW308"/>
      <c r="HKX308"/>
      <c r="HKY308"/>
      <c r="HKZ308"/>
      <c r="HLA308"/>
      <c r="HLB308"/>
      <c r="HLC308"/>
      <c r="HLD308"/>
      <c r="HLE308"/>
      <c r="HLF308"/>
      <c r="HLG308"/>
      <c r="HLH308"/>
      <c r="HLI308"/>
      <c r="HLJ308"/>
      <c r="HLK308"/>
      <c r="HLL308"/>
      <c r="HLM308"/>
      <c r="HLN308"/>
      <c r="HLO308"/>
      <c r="HLP308"/>
      <c r="HLQ308"/>
      <c r="HLR308"/>
      <c r="HLS308"/>
      <c r="HLT308"/>
      <c r="HLU308"/>
      <c r="HLV308"/>
      <c r="HLW308"/>
      <c r="HLX308"/>
      <c r="HLY308"/>
      <c r="HLZ308"/>
      <c r="HMA308"/>
      <c r="HMB308"/>
      <c r="HMC308"/>
      <c r="HMD308"/>
      <c r="HME308"/>
      <c r="HMF308"/>
      <c r="HMG308"/>
      <c r="HMH308"/>
      <c r="HMI308"/>
      <c r="HMJ308"/>
      <c r="HMK308"/>
      <c r="HML308"/>
      <c r="HMM308"/>
      <c r="HMN308"/>
      <c r="HMO308"/>
      <c r="HMP308"/>
      <c r="HMQ308"/>
      <c r="HMR308"/>
      <c r="HMS308"/>
      <c r="HMT308"/>
      <c r="HMU308"/>
      <c r="HMV308"/>
      <c r="HMW308"/>
      <c r="HMX308"/>
      <c r="HMY308"/>
      <c r="HMZ308"/>
      <c r="HNA308"/>
      <c r="HNB308"/>
      <c r="HNC308"/>
      <c r="HND308"/>
      <c r="HNE308"/>
      <c r="HNF308"/>
      <c r="HNG308"/>
      <c r="HNH308"/>
      <c r="HNI308"/>
      <c r="HNJ308"/>
      <c r="HNK308"/>
      <c r="HNL308"/>
      <c r="HNM308"/>
      <c r="HNN308"/>
      <c r="HNO308"/>
      <c r="HNP308"/>
      <c r="HNQ308"/>
      <c r="HNR308"/>
      <c r="HNS308"/>
      <c r="HNT308"/>
      <c r="HNU308"/>
      <c r="HNV308"/>
      <c r="HNW308"/>
      <c r="HNX308"/>
      <c r="HNY308"/>
      <c r="HNZ308"/>
      <c r="HOA308"/>
      <c r="HOB308"/>
      <c r="HOC308"/>
      <c r="HOD308"/>
      <c r="HOE308"/>
      <c r="HOF308"/>
      <c r="HOG308"/>
      <c r="HOH308"/>
      <c r="HOI308"/>
      <c r="HOJ308"/>
      <c r="HOK308"/>
      <c r="HOL308"/>
      <c r="HOM308"/>
      <c r="HON308"/>
      <c r="HOO308"/>
      <c r="HOP308"/>
      <c r="HOQ308"/>
      <c r="HOR308"/>
      <c r="HOS308"/>
      <c r="HOT308"/>
      <c r="HOU308"/>
      <c r="HOV308"/>
      <c r="HOW308"/>
      <c r="HOX308"/>
      <c r="HOY308"/>
      <c r="HOZ308"/>
      <c r="HPA308"/>
      <c r="HPB308"/>
      <c r="HPC308"/>
      <c r="HPD308"/>
      <c r="HPE308"/>
      <c r="HPF308"/>
      <c r="HPG308"/>
      <c r="HPH308"/>
      <c r="HPI308"/>
      <c r="HPJ308"/>
      <c r="HPK308"/>
      <c r="HPL308"/>
      <c r="HPM308"/>
      <c r="HPN308"/>
      <c r="HPO308"/>
      <c r="HPP308"/>
      <c r="HPQ308"/>
      <c r="HPR308"/>
      <c r="HPS308"/>
      <c r="HPT308"/>
      <c r="HPU308"/>
      <c r="HPV308"/>
      <c r="HPW308"/>
      <c r="HPX308"/>
      <c r="HPY308"/>
      <c r="HPZ308"/>
      <c r="HQA308"/>
      <c r="HQB308"/>
      <c r="HQC308"/>
      <c r="HQD308"/>
      <c r="HQE308"/>
      <c r="HQF308"/>
      <c r="HQG308"/>
      <c r="HQH308"/>
      <c r="HQI308"/>
      <c r="HQJ308"/>
      <c r="HQK308"/>
      <c r="HQL308"/>
      <c r="HQM308"/>
      <c r="HQN308"/>
      <c r="HQO308"/>
      <c r="HQP308"/>
      <c r="HQQ308"/>
      <c r="HQR308"/>
      <c r="HQS308"/>
      <c r="HQT308"/>
      <c r="HQU308"/>
      <c r="HQV308"/>
      <c r="HQW308"/>
      <c r="HQX308"/>
      <c r="HQY308"/>
      <c r="HQZ308"/>
      <c r="HRA308"/>
      <c r="HRB308"/>
      <c r="HRC308"/>
      <c r="HRD308"/>
      <c r="HRE308"/>
      <c r="HRF308"/>
      <c r="HRG308"/>
      <c r="HRH308"/>
      <c r="HRI308"/>
      <c r="HRJ308"/>
      <c r="HRK308"/>
      <c r="HRL308"/>
      <c r="HRM308"/>
      <c r="HRN308"/>
      <c r="HRO308"/>
      <c r="HRP308"/>
      <c r="HRQ308"/>
      <c r="HRR308"/>
      <c r="HRS308"/>
      <c r="HRT308"/>
      <c r="HRU308"/>
      <c r="HRV308"/>
      <c r="HRW308"/>
      <c r="HRX308"/>
      <c r="HRY308"/>
      <c r="HRZ308"/>
      <c r="HSA308"/>
      <c r="HSB308"/>
      <c r="HSC308"/>
      <c r="HSD308"/>
      <c r="HSE308"/>
      <c r="HSF308"/>
      <c r="HSG308"/>
      <c r="HSH308"/>
      <c r="HSI308"/>
      <c r="HSJ308"/>
      <c r="HSK308"/>
      <c r="HSL308"/>
      <c r="HSM308"/>
      <c r="HSN308"/>
      <c r="HSO308"/>
      <c r="HSP308"/>
      <c r="HSQ308"/>
      <c r="HSR308"/>
      <c r="HSS308"/>
      <c r="HST308"/>
      <c r="HSU308"/>
      <c r="HSV308"/>
      <c r="HSW308"/>
      <c r="HSX308"/>
      <c r="HSY308"/>
      <c r="HSZ308"/>
      <c r="HTA308"/>
      <c r="HTB308"/>
      <c r="HTC308"/>
      <c r="HTD308"/>
      <c r="HTE308"/>
      <c r="HTF308"/>
      <c r="HTG308"/>
      <c r="HTH308"/>
      <c r="HTI308"/>
      <c r="HTJ308"/>
      <c r="HTK308"/>
      <c r="HTL308"/>
      <c r="HTM308"/>
      <c r="HTN308"/>
      <c r="HTO308"/>
      <c r="HTP308"/>
      <c r="HTQ308"/>
      <c r="HTR308"/>
      <c r="HTS308"/>
      <c r="HTT308"/>
      <c r="HTU308"/>
      <c r="HTV308"/>
      <c r="HTW308"/>
      <c r="HTX308"/>
      <c r="HTY308"/>
      <c r="HTZ308"/>
      <c r="HUA308"/>
      <c r="HUB308"/>
      <c r="HUC308"/>
      <c r="HUD308"/>
      <c r="HUE308"/>
      <c r="HUF308"/>
      <c r="HUG308"/>
      <c r="HUH308"/>
      <c r="HUI308"/>
      <c r="HUJ308"/>
      <c r="HUK308"/>
      <c r="HUL308"/>
      <c r="HUM308"/>
      <c r="HUN308"/>
      <c r="HUO308"/>
      <c r="HUP308"/>
      <c r="HUQ308"/>
      <c r="HUR308"/>
      <c r="HUS308"/>
      <c r="HUT308"/>
      <c r="HUU308"/>
      <c r="HUV308"/>
      <c r="HUW308"/>
      <c r="HUX308"/>
      <c r="HUY308"/>
      <c r="HUZ308"/>
      <c r="HVA308"/>
      <c r="HVB308"/>
      <c r="HVC308"/>
      <c r="HVD308"/>
      <c r="HVE308"/>
      <c r="HVF308"/>
      <c r="HVG308"/>
      <c r="HVH308"/>
      <c r="HVI308"/>
      <c r="HVJ308"/>
      <c r="HVK308"/>
      <c r="HVL308"/>
      <c r="HVM308"/>
      <c r="HVN308"/>
      <c r="HVO308"/>
      <c r="HVP308"/>
      <c r="HVQ308"/>
      <c r="HVR308"/>
      <c r="HVS308"/>
      <c r="HVT308"/>
      <c r="HVU308"/>
      <c r="HVV308"/>
      <c r="HVW308"/>
      <c r="HVX308"/>
      <c r="HVY308"/>
      <c r="HVZ308"/>
      <c r="HWA308"/>
      <c r="HWB308"/>
      <c r="HWC308"/>
      <c r="HWD308"/>
      <c r="HWE308"/>
      <c r="HWF308"/>
      <c r="HWG308"/>
      <c r="HWH308"/>
      <c r="HWI308"/>
      <c r="HWJ308"/>
      <c r="HWK308"/>
      <c r="HWL308"/>
      <c r="HWM308"/>
      <c r="HWN308"/>
      <c r="HWO308"/>
      <c r="HWP308"/>
      <c r="HWQ308"/>
      <c r="HWR308"/>
      <c r="HWS308"/>
      <c r="HWT308"/>
      <c r="HWU308"/>
      <c r="HWV308"/>
      <c r="HWW308"/>
      <c r="HWX308"/>
      <c r="HWY308"/>
      <c r="HWZ308"/>
      <c r="HXA308"/>
      <c r="HXB308"/>
      <c r="HXC308"/>
      <c r="HXD308"/>
      <c r="HXE308"/>
      <c r="HXF308"/>
      <c r="HXG308"/>
      <c r="HXH308"/>
      <c r="HXI308"/>
      <c r="HXJ308"/>
      <c r="HXK308"/>
      <c r="HXL308"/>
      <c r="HXM308"/>
      <c r="HXN308"/>
      <c r="HXO308"/>
      <c r="HXP308"/>
      <c r="HXQ308"/>
      <c r="HXR308"/>
      <c r="HXS308"/>
      <c r="HXT308"/>
      <c r="HXU308"/>
      <c r="HXV308"/>
      <c r="HXW308"/>
      <c r="HXX308"/>
      <c r="HXY308"/>
      <c r="HXZ308"/>
      <c r="HYA308"/>
      <c r="HYB308"/>
      <c r="HYC308"/>
      <c r="HYD308"/>
      <c r="HYE308"/>
      <c r="HYF308"/>
      <c r="HYG308"/>
      <c r="HYH308"/>
      <c r="HYI308"/>
      <c r="HYJ308"/>
      <c r="HYK308"/>
      <c r="HYL308"/>
      <c r="HYM308"/>
      <c r="HYN308"/>
      <c r="HYO308"/>
      <c r="HYP308"/>
      <c r="HYQ308"/>
      <c r="HYR308"/>
      <c r="HYS308"/>
      <c r="HYT308"/>
      <c r="HYU308"/>
      <c r="HYV308"/>
      <c r="HYW308"/>
      <c r="HYX308"/>
      <c r="HYY308"/>
      <c r="HYZ308"/>
      <c r="HZA308"/>
      <c r="HZB308"/>
      <c r="HZC308"/>
      <c r="HZD308"/>
      <c r="HZE308"/>
      <c r="HZF308"/>
      <c r="HZG308"/>
      <c r="HZH308"/>
      <c r="HZI308"/>
      <c r="HZJ308"/>
      <c r="HZK308"/>
      <c r="HZL308"/>
      <c r="HZM308"/>
      <c r="HZN308"/>
      <c r="HZO308"/>
      <c r="HZP308"/>
      <c r="HZQ308"/>
      <c r="HZR308"/>
      <c r="HZS308"/>
      <c r="HZT308"/>
      <c r="HZU308"/>
      <c r="HZV308"/>
      <c r="HZW308"/>
      <c r="HZX308"/>
      <c r="HZY308"/>
      <c r="HZZ308"/>
      <c r="IAA308"/>
      <c r="IAB308"/>
      <c r="IAC308"/>
      <c r="IAD308"/>
      <c r="IAE308"/>
      <c r="IAF308"/>
      <c r="IAG308"/>
      <c r="IAH308"/>
      <c r="IAI308"/>
      <c r="IAJ308"/>
      <c r="IAK308"/>
      <c r="IAL308"/>
      <c r="IAM308"/>
      <c r="IAN308"/>
      <c r="IAO308"/>
      <c r="IAP308"/>
      <c r="IAQ308"/>
      <c r="IAR308"/>
      <c r="IAS308"/>
      <c r="IAT308"/>
      <c r="IAU308"/>
      <c r="IAV308"/>
      <c r="IAW308"/>
      <c r="IAX308"/>
      <c r="IAY308"/>
      <c r="IAZ308"/>
      <c r="IBA308"/>
      <c r="IBB308"/>
      <c r="IBC308"/>
      <c r="IBD308"/>
      <c r="IBE308"/>
      <c r="IBF308"/>
      <c r="IBG308"/>
      <c r="IBH308"/>
      <c r="IBI308"/>
      <c r="IBJ308"/>
      <c r="IBK308"/>
      <c r="IBL308"/>
      <c r="IBM308"/>
      <c r="IBN308"/>
      <c r="IBO308"/>
      <c r="IBP308"/>
      <c r="IBQ308"/>
      <c r="IBR308"/>
      <c r="IBS308"/>
      <c r="IBT308"/>
      <c r="IBU308"/>
      <c r="IBV308"/>
      <c r="IBW308"/>
      <c r="IBX308"/>
      <c r="IBY308"/>
      <c r="IBZ308"/>
      <c r="ICA308"/>
      <c r="ICB308"/>
      <c r="ICC308"/>
      <c r="ICD308"/>
      <c r="ICE308"/>
      <c r="ICF308"/>
      <c r="ICG308"/>
      <c r="ICH308"/>
      <c r="ICI308"/>
      <c r="ICJ308"/>
      <c r="ICK308"/>
      <c r="ICL308"/>
      <c r="ICM308"/>
      <c r="ICN308"/>
      <c r="ICO308"/>
      <c r="ICP308"/>
      <c r="ICQ308"/>
      <c r="ICR308"/>
      <c r="ICS308"/>
      <c r="ICT308"/>
      <c r="ICU308"/>
      <c r="ICV308"/>
      <c r="ICW308"/>
      <c r="ICX308"/>
      <c r="ICY308"/>
      <c r="ICZ308"/>
      <c r="IDA308"/>
      <c r="IDB308"/>
      <c r="IDC308"/>
      <c r="IDD308"/>
      <c r="IDE308"/>
      <c r="IDF308"/>
      <c r="IDG308"/>
      <c r="IDH308"/>
      <c r="IDI308"/>
      <c r="IDJ308"/>
      <c r="IDK308"/>
      <c r="IDL308"/>
      <c r="IDM308"/>
      <c r="IDN308"/>
      <c r="IDO308"/>
      <c r="IDP308"/>
      <c r="IDQ308"/>
      <c r="IDR308"/>
      <c r="IDS308"/>
      <c r="IDT308"/>
      <c r="IDU308"/>
      <c r="IDV308"/>
      <c r="IDW308"/>
      <c r="IDX308"/>
      <c r="IDY308"/>
      <c r="IDZ308"/>
      <c r="IEA308"/>
      <c r="IEB308"/>
      <c r="IEC308"/>
      <c r="IED308"/>
      <c r="IEE308"/>
      <c r="IEF308"/>
      <c r="IEG308"/>
      <c r="IEH308"/>
      <c r="IEI308"/>
      <c r="IEJ308"/>
      <c r="IEK308"/>
      <c r="IEL308"/>
      <c r="IEM308"/>
      <c r="IEN308"/>
      <c r="IEO308"/>
      <c r="IEP308"/>
      <c r="IEQ308"/>
      <c r="IER308"/>
      <c r="IES308"/>
      <c r="IET308"/>
      <c r="IEU308"/>
      <c r="IEV308"/>
      <c r="IEW308"/>
      <c r="IEX308"/>
      <c r="IEY308"/>
      <c r="IEZ308"/>
      <c r="IFA308"/>
      <c r="IFB308"/>
      <c r="IFC308"/>
      <c r="IFD308"/>
      <c r="IFE308"/>
      <c r="IFF308"/>
      <c r="IFG308"/>
      <c r="IFH308"/>
      <c r="IFI308"/>
      <c r="IFJ308"/>
      <c r="IFK308"/>
      <c r="IFL308"/>
      <c r="IFM308"/>
      <c r="IFN308"/>
      <c r="IFO308"/>
      <c r="IFP308"/>
      <c r="IFQ308"/>
      <c r="IFR308"/>
      <c r="IFS308"/>
      <c r="IFT308"/>
      <c r="IFU308"/>
      <c r="IFV308"/>
      <c r="IFW308"/>
      <c r="IFX308"/>
      <c r="IFY308"/>
      <c r="IFZ308"/>
      <c r="IGA308"/>
      <c r="IGB308"/>
      <c r="IGC308"/>
      <c r="IGD308"/>
      <c r="IGE308"/>
      <c r="IGF308"/>
      <c r="IGG308"/>
      <c r="IGH308"/>
      <c r="IGI308"/>
      <c r="IGJ308"/>
      <c r="IGK308"/>
      <c r="IGL308"/>
      <c r="IGM308"/>
      <c r="IGN308"/>
      <c r="IGO308"/>
      <c r="IGP308"/>
      <c r="IGQ308"/>
      <c r="IGR308"/>
      <c r="IGS308"/>
      <c r="IGT308"/>
      <c r="IGU308"/>
      <c r="IGV308"/>
      <c r="IGW308"/>
      <c r="IGX308"/>
      <c r="IGY308"/>
      <c r="IGZ308"/>
      <c r="IHA308"/>
      <c r="IHB308"/>
      <c r="IHC308"/>
      <c r="IHD308"/>
      <c r="IHE308"/>
      <c r="IHF308"/>
      <c r="IHG308"/>
      <c r="IHH308"/>
      <c r="IHI308"/>
      <c r="IHJ308"/>
      <c r="IHK308"/>
      <c r="IHL308"/>
      <c r="IHM308"/>
      <c r="IHN308"/>
      <c r="IHO308"/>
      <c r="IHP308"/>
      <c r="IHQ308"/>
      <c r="IHR308"/>
      <c r="IHS308"/>
      <c r="IHT308"/>
      <c r="IHU308"/>
      <c r="IHV308"/>
      <c r="IHW308"/>
      <c r="IHX308"/>
      <c r="IHY308"/>
      <c r="IHZ308"/>
      <c r="IIA308"/>
      <c r="IIB308"/>
      <c r="IIC308"/>
      <c r="IID308"/>
      <c r="IIE308"/>
      <c r="IIF308"/>
      <c r="IIG308"/>
      <c r="IIH308"/>
      <c r="III308"/>
      <c r="IIJ308"/>
      <c r="IIK308"/>
      <c r="IIL308"/>
      <c r="IIM308"/>
      <c r="IIN308"/>
      <c r="IIO308"/>
      <c r="IIP308"/>
      <c r="IIQ308"/>
      <c r="IIR308"/>
      <c r="IIS308"/>
      <c r="IIT308"/>
      <c r="IIU308"/>
      <c r="IIV308"/>
      <c r="IIW308"/>
      <c r="IIX308"/>
      <c r="IIY308"/>
      <c r="IIZ308"/>
      <c r="IJA308"/>
      <c r="IJB308"/>
      <c r="IJC308"/>
      <c r="IJD308"/>
      <c r="IJE308"/>
      <c r="IJF308"/>
      <c r="IJG308"/>
      <c r="IJH308"/>
      <c r="IJI308"/>
      <c r="IJJ308"/>
      <c r="IJK308"/>
      <c r="IJL308"/>
      <c r="IJM308"/>
      <c r="IJN308"/>
      <c r="IJO308"/>
      <c r="IJP308"/>
      <c r="IJQ308"/>
      <c r="IJR308"/>
      <c r="IJS308"/>
      <c r="IJT308"/>
      <c r="IJU308"/>
      <c r="IJV308"/>
      <c r="IJW308"/>
      <c r="IJX308"/>
      <c r="IJY308"/>
      <c r="IJZ308"/>
      <c r="IKA308"/>
      <c r="IKB308"/>
      <c r="IKC308"/>
      <c r="IKD308"/>
      <c r="IKE308"/>
      <c r="IKF308"/>
      <c r="IKG308"/>
      <c r="IKH308"/>
      <c r="IKI308"/>
      <c r="IKJ308"/>
      <c r="IKK308"/>
      <c r="IKL308"/>
      <c r="IKM308"/>
      <c r="IKN308"/>
      <c r="IKO308"/>
      <c r="IKP308"/>
      <c r="IKQ308"/>
      <c r="IKR308"/>
      <c r="IKS308"/>
      <c r="IKT308"/>
      <c r="IKU308"/>
      <c r="IKV308"/>
      <c r="IKW308"/>
      <c r="IKX308"/>
      <c r="IKY308"/>
      <c r="IKZ308"/>
      <c r="ILA308"/>
      <c r="ILB308"/>
      <c r="ILC308"/>
      <c r="ILD308"/>
      <c r="ILE308"/>
      <c r="ILF308"/>
      <c r="ILG308"/>
      <c r="ILH308"/>
      <c r="ILI308"/>
      <c r="ILJ308"/>
      <c r="ILK308"/>
      <c r="ILL308"/>
      <c r="ILM308"/>
      <c r="ILN308"/>
      <c r="ILO308"/>
      <c r="ILP308"/>
      <c r="ILQ308"/>
      <c r="ILR308"/>
      <c r="ILS308"/>
      <c r="ILT308"/>
      <c r="ILU308"/>
      <c r="ILV308"/>
      <c r="ILW308"/>
      <c r="ILX308"/>
      <c r="ILY308"/>
      <c r="ILZ308"/>
      <c r="IMA308"/>
      <c r="IMB308"/>
      <c r="IMC308"/>
      <c r="IMD308"/>
      <c r="IME308"/>
      <c r="IMF308"/>
      <c r="IMG308"/>
      <c r="IMH308"/>
      <c r="IMI308"/>
      <c r="IMJ308"/>
      <c r="IMK308"/>
      <c r="IML308"/>
      <c r="IMM308"/>
      <c r="IMN308"/>
      <c r="IMO308"/>
      <c r="IMP308"/>
      <c r="IMQ308"/>
      <c r="IMR308"/>
      <c r="IMS308"/>
      <c r="IMT308"/>
      <c r="IMU308"/>
      <c r="IMV308"/>
      <c r="IMW308"/>
      <c r="IMX308"/>
      <c r="IMY308"/>
      <c r="IMZ308"/>
      <c r="INA308"/>
      <c r="INB308"/>
      <c r="INC308"/>
      <c r="IND308"/>
      <c r="INE308"/>
      <c r="INF308"/>
      <c r="ING308"/>
      <c r="INH308"/>
      <c r="INI308"/>
      <c r="INJ308"/>
      <c r="INK308"/>
      <c r="INL308"/>
      <c r="INM308"/>
      <c r="INN308"/>
      <c r="INO308"/>
      <c r="INP308"/>
      <c r="INQ308"/>
      <c r="INR308"/>
      <c r="INS308"/>
      <c r="INT308"/>
      <c r="INU308"/>
      <c r="INV308"/>
      <c r="INW308"/>
      <c r="INX308"/>
      <c r="INY308"/>
      <c r="INZ308"/>
      <c r="IOA308"/>
      <c r="IOB308"/>
      <c r="IOC308"/>
      <c r="IOD308"/>
      <c r="IOE308"/>
      <c r="IOF308"/>
      <c r="IOG308"/>
      <c r="IOH308"/>
      <c r="IOI308"/>
      <c r="IOJ308"/>
      <c r="IOK308"/>
      <c r="IOL308"/>
      <c r="IOM308"/>
      <c r="ION308"/>
      <c r="IOO308"/>
      <c r="IOP308"/>
      <c r="IOQ308"/>
      <c r="IOR308"/>
      <c r="IOS308"/>
      <c r="IOT308"/>
      <c r="IOU308"/>
      <c r="IOV308"/>
      <c r="IOW308"/>
      <c r="IOX308"/>
      <c r="IOY308"/>
      <c r="IOZ308"/>
      <c r="IPA308"/>
      <c r="IPB308"/>
      <c r="IPC308"/>
      <c r="IPD308"/>
      <c r="IPE308"/>
      <c r="IPF308"/>
      <c r="IPG308"/>
      <c r="IPH308"/>
      <c r="IPI308"/>
      <c r="IPJ308"/>
      <c r="IPK308"/>
      <c r="IPL308"/>
      <c r="IPM308"/>
      <c r="IPN308"/>
      <c r="IPO308"/>
      <c r="IPP308"/>
      <c r="IPQ308"/>
      <c r="IPR308"/>
      <c r="IPS308"/>
      <c r="IPT308"/>
      <c r="IPU308"/>
      <c r="IPV308"/>
      <c r="IPW308"/>
      <c r="IPX308"/>
      <c r="IPY308"/>
      <c r="IPZ308"/>
      <c r="IQA308"/>
      <c r="IQB308"/>
      <c r="IQC308"/>
      <c r="IQD308"/>
      <c r="IQE308"/>
      <c r="IQF308"/>
      <c r="IQG308"/>
      <c r="IQH308"/>
      <c r="IQI308"/>
      <c r="IQJ308"/>
      <c r="IQK308"/>
      <c r="IQL308"/>
      <c r="IQM308"/>
      <c r="IQN308"/>
      <c r="IQO308"/>
      <c r="IQP308"/>
      <c r="IQQ308"/>
      <c r="IQR308"/>
      <c r="IQS308"/>
      <c r="IQT308"/>
      <c r="IQU308"/>
      <c r="IQV308"/>
      <c r="IQW308"/>
      <c r="IQX308"/>
      <c r="IQY308"/>
      <c r="IQZ308"/>
      <c r="IRA308"/>
      <c r="IRB308"/>
      <c r="IRC308"/>
      <c r="IRD308"/>
      <c r="IRE308"/>
      <c r="IRF308"/>
      <c r="IRG308"/>
      <c r="IRH308"/>
      <c r="IRI308"/>
      <c r="IRJ308"/>
      <c r="IRK308"/>
      <c r="IRL308"/>
      <c r="IRM308"/>
      <c r="IRN308"/>
      <c r="IRO308"/>
      <c r="IRP308"/>
      <c r="IRQ308"/>
      <c r="IRR308"/>
      <c r="IRS308"/>
      <c r="IRT308"/>
      <c r="IRU308"/>
      <c r="IRV308"/>
      <c r="IRW308"/>
      <c r="IRX308"/>
      <c r="IRY308"/>
      <c r="IRZ308"/>
      <c r="ISA308"/>
      <c r="ISB308"/>
      <c r="ISC308"/>
      <c r="ISD308"/>
      <c r="ISE308"/>
      <c r="ISF308"/>
      <c r="ISG308"/>
      <c r="ISH308"/>
      <c r="ISI308"/>
      <c r="ISJ308"/>
      <c r="ISK308"/>
      <c r="ISL308"/>
      <c r="ISM308"/>
      <c r="ISN308"/>
      <c r="ISO308"/>
      <c r="ISP308"/>
      <c r="ISQ308"/>
      <c r="ISR308"/>
      <c r="ISS308"/>
      <c r="IST308"/>
      <c r="ISU308"/>
      <c r="ISV308"/>
      <c r="ISW308"/>
      <c r="ISX308"/>
      <c r="ISY308"/>
      <c r="ISZ308"/>
      <c r="ITA308"/>
      <c r="ITB308"/>
      <c r="ITC308"/>
      <c r="ITD308"/>
      <c r="ITE308"/>
      <c r="ITF308"/>
      <c r="ITG308"/>
      <c r="ITH308"/>
      <c r="ITI308"/>
      <c r="ITJ308"/>
      <c r="ITK308"/>
      <c r="ITL308"/>
      <c r="ITM308"/>
      <c r="ITN308"/>
      <c r="ITO308"/>
      <c r="ITP308"/>
      <c r="ITQ308"/>
      <c r="ITR308"/>
      <c r="ITS308"/>
      <c r="ITT308"/>
      <c r="ITU308"/>
      <c r="ITV308"/>
      <c r="ITW308"/>
      <c r="ITX308"/>
      <c r="ITY308"/>
      <c r="ITZ308"/>
      <c r="IUA308"/>
      <c r="IUB308"/>
      <c r="IUC308"/>
      <c r="IUD308"/>
      <c r="IUE308"/>
      <c r="IUF308"/>
      <c r="IUG308"/>
      <c r="IUH308"/>
      <c r="IUI308"/>
      <c r="IUJ308"/>
      <c r="IUK308"/>
      <c r="IUL308"/>
      <c r="IUM308"/>
      <c r="IUN308"/>
      <c r="IUO308"/>
      <c r="IUP308"/>
      <c r="IUQ308"/>
      <c r="IUR308"/>
      <c r="IUS308"/>
      <c r="IUT308"/>
      <c r="IUU308"/>
      <c r="IUV308"/>
      <c r="IUW308"/>
      <c r="IUX308"/>
      <c r="IUY308"/>
      <c r="IUZ308"/>
      <c r="IVA308"/>
      <c r="IVB308"/>
      <c r="IVC308"/>
      <c r="IVD308"/>
      <c r="IVE308"/>
      <c r="IVF308"/>
      <c r="IVG308"/>
      <c r="IVH308"/>
      <c r="IVI308"/>
      <c r="IVJ308"/>
      <c r="IVK308"/>
      <c r="IVL308"/>
      <c r="IVM308"/>
      <c r="IVN308"/>
      <c r="IVO308"/>
      <c r="IVP308"/>
      <c r="IVQ308"/>
      <c r="IVR308"/>
      <c r="IVS308"/>
      <c r="IVT308"/>
      <c r="IVU308"/>
      <c r="IVV308"/>
      <c r="IVW308"/>
      <c r="IVX308"/>
      <c r="IVY308"/>
      <c r="IVZ308"/>
      <c r="IWA308"/>
      <c r="IWB308"/>
      <c r="IWC308"/>
      <c r="IWD308"/>
      <c r="IWE308"/>
      <c r="IWF308"/>
      <c r="IWG308"/>
      <c r="IWH308"/>
      <c r="IWI308"/>
      <c r="IWJ308"/>
      <c r="IWK308"/>
      <c r="IWL308"/>
      <c r="IWM308"/>
      <c r="IWN308"/>
      <c r="IWO308"/>
      <c r="IWP308"/>
      <c r="IWQ308"/>
      <c r="IWR308"/>
      <c r="IWS308"/>
      <c r="IWT308"/>
      <c r="IWU308"/>
      <c r="IWV308"/>
      <c r="IWW308"/>
      <c r="IWX308"/>
      <c r="IWY308"/>
      <c r="IWZ308"/>
      <c r="IXA308"/>
      <c r="IXB308"/>
      <c r="IXC308"/>
      <c r="IXD308"/>
      <c r="IXE308"/>
      <c r="IXF308"/>
      <c r="IXG308"/>
      <c r="IXH308"/>
      <c r="IXI308"/>
      <c r="IXJ308"/>
      <c r="IXK308"/>
      <c r="IXL308"/>
      <c r="IXM308"/>
      <c r="IXN308"/>
      <c r="IXO308"/>
      <c r="IXP308"/>
      <c r="IXQ308"/>
      <c r="IXR308"/>
      <c r="IXS308"/>
      <c r="IXT308"/>
      <c r="IXU308"/>
      <c r="IXV308"/>
      <c r="IXW308"/>
      <c r="IXX308"/>
      <c r="IXY308"/>
      <c r="IXZ308"/>
      <c r="IYA308"/>
      <c r="IYB308"/>
      <c r="IYC308"/>
      <c r="IYD308"/>
      <c r="IYE308"/>
      <c r="IYF308"/>
      <c r="IYG308"/>
      <c r="IYH308"/>
      <c r="IYI308"/>
      <c r="IYJ308"/>
      <c r="IYK308"/>
      <c r="IYL308"/>
      <c r="IYM308"/>
      <c r="IYN308"/>
      <c r="IYO308"/>
      <c r="IYP308"/>
      <c r="IYQ308"/>
      <c r="IYR308"/>
      <c r="IYS308"/>
      <c r="IYT308"/>
      <c r="IYU308"/>
      <c r="IYV308"/>
      <c r="IYW308"/>
      <c r="IYX308"/>
      <c r="IYY308"/>
      <c r="IYZ308"/>
      <c r="IZA308"/>
      <c r="IZB308"/>
      <c r="IZC308"/>
      <c r="IZD308"/>
      <c r="IZE308"/>
      <c r="IZF308"/>
      <c r="IZG308"/>
      <c r="IZH308"/>
      <c r="IZI308"/>
      <c r="IZJ308"/>
      <c r="IZK308"/>
      <c r="IZL308"/>
      <c r="IZM308"/>
      <c r="IZN308"/>
      <c r="IZO308"/>
      <c r="IZP308"/>
      <c r="IZQ308"/>
      <c r="IZR308"/>
      <c r="IZS308"/>
      <c r="IZT308"/>
      <c r="IZU308"/>
      <c r="IZV308"/>
      <c r="IZW308"/>
      <c r="IZX308"/>
      <c r="IZY308"/>
      <c r="IZZ308"/>
      <c r="JAA308"/>
      <c r="JAB308"/>
      <c r="JAC308"/>
      <c r="JAD308"/>
      <c r="JAE308"/>
      <c r="JAF308"/>
      <c r="JAG308"/>
      <c r="JAH308"/>
      <c r="JAI308"/>
      <c r="JAJ308"/>
      <c r="JAK308"/>
      <c r="JAL308"/>
      <c r="JAM308"/>
      <c r="JAN308"/>
      <c r="JAO308"/>
      <c r="JAP308"/>
      <c r="JAQ308"/>
      <c r="JAR308"/>
      <c r="JAS308"/>
      <c r="JAT308"/>
      <c r="JAU308"/>
      <c r="JAV308"/>
      <c r="JAW308"/>
      <c r="JAX308"/>
      <c r="JAY308"/>
      <c r="JAZ308"/>
      <c r="JBA308"/>
      <c r="JBB308"/>
      <c r="JBC308"/>
      <c r="JBD308"/>
      <c r="JBE308"/>
      <c r="JBF308"/>
      <c r="JBG308"/>
      <c r="JBH308"/>
      <c r="JBI308"/>
      <c r="JBJ308"/>
      <c r="JBK308"/>
      <c r="JBL308"/>
      <c r="JBM308"/>
      <c r="JBN308"/>
      <c r="JBO308"/>
      <c r="JBP308"/>
      <c r="JBQ308"/>
      <c r="JBR308"/>
      <c r="JBS308"/>
      <c r="JBT308"/>
      <c r="JBU308"/>
      <c r="JBV308"/>
      <c r="JBW308"/>
      <c r="JBX308"/>
      <c r="JBY308"/>
      <c r="JBZ308"/>
      <c r="JCA308"/>
      <c r="JCB308"/>
      <c r="JCC308"/>
      <c r="JCD308"/>
      <c r="JCE308"/>
      <c r="JCF308"/>
      <c r="JCG308"/>
      <c r="JCH308"/>
      <c r="JCI308"/>
      <c r="JCJ308"/>
      <c r="JCK308"/>
      <c r="JCL308"/>
      <c r="JCM308"/>
      <c r="JCN308"/>
      <c r="JCO308"/>
      <c r="JCP308"/>
      <c r="JCQ308"/>
      <c r="JCR308"/>
      <c r="JCS308"/>
      <c r="JCT308"/>
      <c r="JCU308"/>
      <c r="JCV308"/>
      <c r="JCW308"/>
      <c r="JCX308"/>
      <c r="JCY308"/>
      <c r="JCZ308"/>
      <c r="JDA308"/>
      <c r="JDB308"/>
      <c r="JDC308"/>
      <c r="JDD308"/>
      <c r="JDE308"/>
      <c r="JDF308"/>
      <c r="JDG308"/>
      <c r="JDH308"/>
      <c r="JDI308"/>
      <c r="JDJ308"/>
      <c r="JDK308"/>
      <c r="JDL308"/>
      <c r="JDM308"/>
      <c r="JDN308"/>
      <c r="JDO308"/>
      <c r="JDP308"/>
      <c r="JDQ308"/>
      <c r="JDR308"/>
      <c r="JDS308"/>
      <c r="JDT308"/>
      <c r="JDU308"/>
      <c r="JDV308"/>
      <c r="JDW308"/>
      <c r="JDX308"/>
      <c r="JDY308"/>
      <c r="JDZ308"/>
      <c r="JEA308"/>
      <c r="JEB308"/>
      <c r="JEC308"/>
      <c r="JED308"/>
      <c r="JEE308"/>
      <c r="JEF308"/>
      <c r="JEG308"/>
      <c r="JEH308"/>
      <c r="JEI308"/>
      <c r="JEJ308"/>
      <c r="JEK308"/>
      <c r="JEL308"/>
      <c r="JEM308"/>
      <c r="JEN308"/>
      <c r="JEO308"/>
      <c r="JEP308"/>
      <c r="JEQ308"/>
      <c r="JER308"/>
      <c r="JES308"/>
      <c r="JET308"/>
      <c r="JEU308"/>
      <c r="JEV308"/>
      <c r="JEW308"/>
      <c r="JEX308"/>
      <c r="JEY308"/>
      <c r="JEZ308"/>
      <c r="JFA308"/>
      <c r="JFB308"/>
      <c r="JFC308"/>
      <c r="JFD308"/>
      <c r="JFE308"/>
      <c r="JFF308"/>
      <c r="JFG308"/>
      <c r="JFH308"/>
      <c r="JFI308"/>
      <c r="JFJ308"/>
      <c r="JFK308"/>
      <c r="JFL308"/>
      <c r="JFM308"/>
      <c r="JFN308"/>
      <c r="JFO308"/>
      <c r="JFP308"/>
      <c r="JFQ308"/>
      <c r="JFR308"/>
      <c r="JFS308"/>
      <c r="JFT308"/>
      <c r="JFU308"/>
      <c r="JFV308"/>
      <c r="JFW308"/>
      <c r="JFX308"/>
      <c r="JFY308"/>
      <c r="JFZ308"/>
      <c r="JGA308"/>
      <c r="JGB308"/>
      <c r="JGC308"/>
      <c r="JGD308"/>
      <c r="JGE308"/>
      <c r="JGF308"/>
      <c r="JGG308"/>
      <c r="JGH308"/>
      <c r="JGI308"/>
      <c r="JGJ308"/>
      <c r="JGK308"/>
      <c r="JGL308"/>
      <c r="JGM308"/>
      <c r="JGN308"/>
      <c r="JGO308"/>
      <c r="JGP308"/>
      <c r="JGQ308"/>
      <c r="JGR308"/>
      <c r="JGS308"/>
      <c r="JGT308"/>
      <c r="JGU308"/>
      <c r="JGV308"/>
      <c r="JGW308"/>
      <c r="JGX308"/>
      <c r="JGY308"/>
      <c r="JGZ308"/>
      <c r="JHA308"/>
      <c r="JHB308"/>
      <c r="JHC308"/>
      <c r="JHD308"/>
      <c r="JHE308"/>
      <c r="JHF308"/>
      <c r="JHG308"/>
      <c r="JHH308"/>
      <c r="JHI308"/>
      <c r="JHJ308"/>
      <c r="JHK308"/>
      <c r="JHL308"/>
      <c r="JHM308"/>
      <c r="JHN308"/>
      <c r="JHO308"/>
      <c r="JHP308"/>
      <c r="JHQ308"/>
      <c r="JHR308"/>
      <c r="JHS308"/>
      <c r="JHT308"/>
      <c r="JHU308"/>
      <c r="JHV308"/>
      <c r="JHW308"/>
      <c r="JHX308"/>
      <c r="JHY308"/>
      <c r="JHZ308"/>
      <c r="JIA308"/>
      <c r="JIB308"/>
      <c r="JIC308"/>
      <c r="JID308"/>
      <c r="JIE308"/>
      <c r="JIF308"/>
      <c r="JIG308"/>
      <c r="JIH308"/>
      <c r="JII308"/>
      <c r="JIJ308"/>
      <c r="JIK308"/>
      <c r="JIL308"/>
      <c r="JIM308"/>
      <c r="JIN308"/>
      <c r="JIO308"/>
      <c r="JIP308"/>
      <c r="JIQ308"/>
      <c r="JIR308"/>
      <c r="JIS308"/>
      <c r="JIT308"/>
      <c r="JIU308"/>
      <c r="JIV308"/>
      <c r="JIW308"/>
      <c r="JIX308"/>
      <c r="JIY308"/>
      <c r="JIZ308"/>
      <c r="JJA308"/>
      <c r="JJB308"/>
      <c r="JJC308"/>
      <c r="JJD308"/>
      <c r="JJE308"/>
      <c r="JJF308"/>
      <c r="JJG308"/>
      <c r="JJH308"/>
      <c r="JJI308"/>
      <c r="JJJ308"/>
      <c r="JJK308"/>
      <c r="JJL308"/>
      <c r="JJM308"/>
      <c r="JJN308"/>
      <c r="JJO308"/>
      <c r="JJP308"/>
      <c r="JJQ308"/>
      <c r="JJR308"/>
      <c r="JJS308"/>
      <c r="JJT308"/>
      <c r="JJU308"/>
      <c r="JJV308"/>
      <c r="JJW308"/>
      <c r="JJX308"/>
      <c r="JJY308"/>
      <c r="JJZ308"/>
      <c r="JKA308"/>
      <c r="JKB308"/>
      <c r="JKC308"/>
      <c r="JKD308"/>
      <c r="JKE308"/>
      <c r="JKF308"/>
      <c r="JKG308"/>
      <c r="JKH308"/>
      <c r="JKI308"/>
      <c r="JKJ308"/>
      <c r="JKK308"/>
      <c r="JKL308"/>
      <c r="JKM308"/>
      <c r="JKN308"/>
      <c r="JKO308"/>
      <c r="JKP308"/>
      <c r="JKQ308"/>
      <c r="JKR308"/>
      <c r="JKS308"/>
      <c r="JKT308"/>
      <c r="JKU308"/>
      <c r="JKV308"/>
      <c r="JKW308"/>
      <c r="JKX308"/>
      <c r="JKY308"/>
      <c r="JKZ308"/>
      <c r="JLA308"/>
      <c r="JLB308"/>
      <c r="JLC308"/>
      <c r="JLD308"/>
      <c r="JLE308"/>
      <c r="JLF308"/>
      <c r="JLG308"/>
      <c r="JLH308"/>
      <c r="JLI308"/>
      <c r="JLJ308"/>
      <c r="JLK308"/>
      <c r="JLL308"/>
      <c r="JLM308"/>
      <c r="JLN308"/>
      <c r="JLO308"/>
      <c r="JLP308"/>
      <c r="JLQ308"/>
      <c r="JLR308"/>
      <c r="JLS308"/>
      <c r="JLT308"/>
      <c r="JLU308"/>
      <c r="JLV308"/>
      <c r="JLW308"/>
      <c r="JLX308"/>
      <c r="JLY308"/>
      <c r="JLZ308"/>
      <c r="JMA308"/>
      <c r="JMB308"/>
      <c r="JMC308"/>
      <c r="JMD308"/>
      <c r="JME308"/>
      <c r="JMF308"/>
      <c r="JMG308"/>
      <c r="JMH308"/>
      <c r="JMI308"/>
      <c r="JMJ308"/>
      <c r="JMK308"/>
      <c r="JML308"/>
      <c r="JMM308"/>
      <c r="JMN308"/>
      <c r="JMO308"/>
      <c r="JMP308"/>
      <c r="JMQ308"/>
      <c r="JMR308"/>
      <c r="JMS308"/>
      <c r="JMT308"/>
      <c r="JMU308"/>
      <c r="JMV308"/>
      <c r="JMW308"/>
      <c r="JMX308"/>
      <c r="JMY308"/>
      <c r="JMZ308"/>
      <c r="JNA308"/>
      <c r="JNB308"/>
      <c r="JNC308"/>
      <c r="JND308"/>
      <c r="JNE308"/>
      <c r="JNF308"/>
      <c r="JNG308"/>
      <c r="JNH308"/>
      <c r="JNI308"/>
      <c r="JNJ308"/>
      <c r="JNK308"/>
      <c r="JNL308"/>
      <c r="JNM308"/>
      <c r="JNN308"/>
      <c r="JNO308"/>
      <c r="JNP308"/>
      <c r="JNQ308"/>
      <c r="JNR308"/>
      <c r="JNS308"/>
      <c r="JNT308"/>
      <c r="JNU308"/>
      <c r="JNV308"/>
      <c r="JNW308"/>
      <c r="JNX308"/>
      <c r="JNY308"/>
      <c r="JNZ308"/>
      <c r="JOA308"/>
      <c r="JOB308"/>
      <c r="JOC308"/>
      <c r="JOD308"/>
      <c r="JOE308"/>
      <c r="JOF308"/>
      <c r="JOG308"/>
      <c r="JOH308"/>
      <c r="JOI308"/>
      <c r="JOJ308"/>
      <c r="JOK308"/>
      <c r="JOL308"/>
      <c r="JOM308"/>
      <c r="JON308"/>
      <c r="JOO308"/>
      <c r="JOP308"/>
      <c r="JOQ308"/>
      <c r="JOR308"/>
      <c r="JOS308"/>
      <c r="JOT308"/>
      <c r="JOU308"/>
      <c r="JOV308"/>
      <c r="JOW308"/>
      <c r="JOX308"/>
      <c r="JOY308"/>
      <c r="JOZ308"/>
      <c r="JPA308"/>
      <c r="JPB308"/>
      <c r="JPC308"/>
      <c r="JPD308"/>
      <c r="JPE308"/>
      <c r="JPF308"/>
      <c r="JPG308"/>
      <c r="JPH308"/>
      <c r="JPI308"/>
      <c r="JPJ308"/>
      <c r="JPK308"/>
      <c r="JPL308"/>
      <c r="JPM308"/>
      <c r="JPN308"/>
      <c r="JPO308"/>
      <c r="JPP308"/>
      <c r="JPQ308"/>
      <c r="JPR308"/>
      <c r="JPS308"/>
      <c r="JPT308"/>
      <c r="JPU308"/>
      <c r="JPV308"/>
      <c r="JPW308"/>
      <c r="JPX308"/>
      <c r="JPY308"/>
      <c r="JPZ308"/>
      <c r="JQA308"/>
      <c r="JQB308"/>
      <c r="JQC308"/>
      <c r="JQD308"/>
      <c r="JQE308"/>
      <c r="JQF308"/>
      <c r="JQG308"/>
      <c r="JQH308"/>
      <c r="JQI308"/>
      <c r="JQJ308"/>
      <c r="JQK308"/>
      <c r="JQL308"/>
      <c r="JQM308"/>
      <c r="JQN308"/>
      <c r="JQO308"/>
      <c r="JQP308"/>
      <c r="JQQ308"/>
      <c r="JQR308"/>
      <c r="JQS308"/>
      <c r="JQT308"/>
      <c r="JQU308"/>
      <c r="JQV308"/>
      <c r="JQW308"/>
      <c r="JQX308"/>
      <c r="JQY308"/>
      <c r="JQZ308"/>
      <c r="JRA308"/>
      <c r="JRB308"/>
      <c r="JRC308"/>
      <c r="JRD308"/>
      <c r="JRE308"/>
      <c r="JRF308"/>
      <c r="JRG308"/>
      <c r="JRH308"/>
      <c r="JRI308"/>
      <c r="JRJ308"/>
      <c r="JRK308"/>
      <c r="JRL308"/>
      <c r="JRM308"/>
      <c r="JRN308"/>
      <c r="JRO308"/>
      <c r="JRP308"/>
      <c r="JRQ308"/>
      <c r="JRR308"/>
      <c r="JRS308"/>
      <c r="JRT308"/>
      <c r="JRU308"/>
      <c r="JRV308"/>
      <c r="JRW308"/>
      <c r="JRX308"/>
      <c r="JRY308"/>
      <c r="JRZ308"/>
      <c r="JSA308"/>
      <c r="JSB308"/>
      <c r="JSC308"/>
      <c r="JSD308"/>
      <c r="JSE308"/>
      <c r="JSF308"/>
      <c r="JSG308"/>
      <c r="JSH308"/>
      <c r="JSI308"/>
      <c r="JSJ308"/>
      <c r="JSK308"/>
      <c r="JSL308"/>
      <c r="JSM308"/>
      <c r="JSN308"/>
      <c r="JSO308"/>
      <c r="JSP308"/>
      <c r="JSQ308"/>
      <c r="JSR308"/>
      <c r="JSS308"/>
      <c r="JST308"/>
      <c r="JSU308"/>
      <c r="JSV308"/>
      <c r="JSW308"/>
      <c r="JSX308"/>
      <c r="JSY308"/>
      <c r="JSZ308"/>
      <c r="JTA308"/>
      <c r="JTB308"/>
      <c r="JTC308"/>
      <c r="JTD308"/>
      <c r="JTE308"/>
      <c r="JTF308"/>
      <c r="JTG308"/>
      <c r="JTH308"/>
      <c r="JTI308"/>
      <c r="JTJ308"/>
      <c r="JTK308"/>
      <c r="JTL308"/>
      <c r="JTM308"/>
      <c r="JTN308"/>
      <c r="JTO308"/>
      <c r="JTP308"/>
      <c r="JTQ308"/>
      <c r="JTR308"/>
      <c r="JTS308"/>
      <c r="JTT308"/>
      <c r="JTU308"/>
      <c r="JTV308"/>
      <c r="JTW308"/>
      <c r="JTX308"/>
      <c r="JTY308"/>
      <c r="JTZ308"/>
      <c r="JUA308"/>
      <c r="JUB308"/>
      <c r="JUC308"/>
      <c r="JUD308"/>
      <c r="JUE308"/>
      <c r="JUF308"/>
      <c r="JUG308"/>
      <c r="JUH308"/>
      <c r="JUI308"/>
      <c r="JUJ308"/>
      <c r="JUK308"/>
      <c r="JUL308"/>
      <c r="JUM308"/>
      <c r="JUN308"/>
      <c r="JUO308"/>
      <c r="JUP308"/>
      <c r="JUQ308"/>
      <c r="JUR308"/>
      <c r="JUS308"/>
      <c r="JUT308"/>
      <c r="JUU308"/>
      <c r="JUV308"/>
      <c r="JUW308"/>
      <c r="JUX308"/>
      <c r="JUY308"/>
      <c r="JUZ308"/>
      <c r="JVA308"/>
      <c r="JVB308"/>
      <c r="JVC308"/>
      <c r="JVD308"/>
      <c r="JVE308"/>
      <c r="JVF308"/>
      <c r="JVG308"/>
      <c r="JVH308"/>
      <c r="JVI308"/>
      <c r="JVJ308"/>
      <c r="JVK308"/>
      <c r="JVL308"/>
      <c r="JVM308"/>
      <c r="JVN308"/>
      <c r="JVO308"/>
      <c r="JVP308"/>
      <c r="JVQ308"/>
      <c r="JVR308"/>
      <c r="JVS308"/>
      <c r="JVT308"/>
      <c r="JVU308"/>
      <c r="JVV308"/>
      <c r="JVW308"/>
      <c r="JVX308"/>
      <c r="JVY308"/>
      <c r="JVZ308"/>
      <c r="JWA308"/>
      <c r="JWB308"/>
      <c r="JWC308"/>
      <c r="JWD308"/>
      <c r="JWE308"/>
      <c r="JWF308"/>
      <c r="JWG308"/>
      <c r="JWH308"/>
      <c r="JWI308"/>
      <c r="JWJ308"/>
      <c r="JWK308"/>
      <c r="JWL308"/>
      <c r="JWM308"/>
      <c r="JWN308"/>
      <c r="JWO308"/>
      <c r="JWP308"/>
      <c r="JWQ308"/>
      <c r="JWR308"/>
      <c r="JWS308"/>
      <c r="JWT308"/>
      <c r="JWU308"/>
      <c r="JWV308"/>
      <c r="JWW308"/>
      <c r="JWX308"/>
      <c r="JWY308"/>
      <c r="JWZ308"/>
      <c r="JXA308"/>
      <c r="JXB308"/>
      <c r="JXC308"/>
      <c r="JXD308"/>
      <c r="JXE308"/>
      <c r="JXF308"/>
      <c r="JXG308"/>
      <c r="JXH308"/>
      <c r="JXI308"/>
      <c r="JXJ308"/>
      <c r="JXK308"/>
      <c r="JXL308"/>
      <c r="JXM308"/>
      <c r="JXN308"/>
      <c r="JXO308"/>
      <c r="JXP308"/>
      <c r="JXQ308"/>
      <c r="JXR308"/>
      <c r="JXS308"/>
      <c r="JXT308"/>
      <c r="JXU308"/>
      <c r="JXV308"/>
      <c r="JXW308"/>
      <c r="JXX308"/>
      <c r="JXY308"/>
      <c r="JXZ308"/>
      <c r="JYA308"/>
      <c r="JYB308"/>
      <c r="JYC308"/>
      <c r="JYD308"/>
      <c r="JYE308"/>
      <c r="JYF308"/>
      <c r="JYG308"/>
      <c r="JYH308"/>
      <c r="JYI308"/>
      <c r="JYJ308"/>
      <c r="JYK308"/>
      <c r="JYL308"/>
      <c r="JYM308"/>
      <c r="JYN308"/>
      <c r="JYO308"/>
      <c r="JYP308"/>
      <c r="JYQ308"/>
      <c r="JYR308"/>
      <c r="JYS308"/>
      <c r="JYT308"/>
      <c r="JYU308"/>
      <c r="JYV308"/>
      <c r="JYW308"/>
      <c r="JYX308"/>
      <c r="JYY308"/>
      <c r="JYZ308"/>
      <c r="JZA308"/>
      <c r="JZB308"/>
      <c r="JZC308"/>
      <c r="JZD308"/>
      <c r="JZE308"/>
      <c r="JZF308"/>
      <c r="JZG308"/>
      <c r="JZH308"/>
      <c r="JZI308"/>
      <c r="JZJ308"/>
      <c r="JZK308"/>
      <c r="JZL308"/>
      <c r="JZM308"/>
      <c r="JZN308"/>
      <c r="JZO308"/>
      <c r="JZP308"/>
      <c r="JZQ308"/>
      <c r="JZR308"/>
      <c r="JZS308"/>
      <c r="JZT308"/>
      <c r="JZU308"/>
      <c r="JZV308"/>
      <c r="JZW308"/>
      <c r="JZX308"/>
      <c r="JZY308"/>
      <c r="JZZ308"/>
      <c r="KAA308"/>
      <c r="KAB308"/>
      <c r="KAC308"/>
      <c r="KAD308"/>
      <c r="KAE308"/>
      <c r="KAF308"/>
      <c r="KAG308"/>
      <c r="KAH308"/>
      <c r="KAI308"/>
      <c r="KAJ308"/>
      <c r="KAK308"/>
      <c r="KAL308"/>
      <c r="KAM308"/>
      <c r="KAN308"/>
      <c r="KAO308"/>
      <c r="KAP308"/>
      <c r="KAQ308"/>
      <c r="KAR308"/>
      <c r="KAS308"/>
      <c r="KAT308"/>
      <c r="KAU308"/>
      <c r="KAV308"/>
      <c r="KAW308"/>
      <c r="KAX308"/>
      <c r="KAY308"/>
      <c r="KAZ308"/>
      <c r="KBA308"/>
      <c r="KBB308"/>
      <c r="KBC308"/>
      <c r="KBD308"/>
      <c r="KBE308"/>
      <c r="KBF308"/>
      <c r="KBG308"/>
      <c r="KBH308"/>
      <c r="KBI308"/>
      <c r="KBJ308"/>
      <c r="KBK308"/>
      <c r="KBL308"/>
      <c r="KBM308"/>
      <c r="KBN308"/>
      <c r="KBO308"/>
      <c r="KBP308"/>
      <c r="KBQ308"/>
      <c r="KBR308"/>
      <c r="KBS308"/>
      <c r="KBT308"/>
      <c r="KBU308"/>
      <c r="KBV308"/>
      <c r="KBW308"/>
      <c r="KBX308"/>
      <c r="KBY308"/>
      <c r="KBZ308"/>
      <c r="KCA308"/>
      <c r="KCB308"/>
      <c r="KCC308"/>
      <c r="KCD308"/>
      <c r="KCE308"/>
      <c r="KCF308"/>
      <c r="KCG308"/>
      <c r="KCH308"/>
      <c r="KCI308"/>
      <c r="KCJ308"/>
      <c r="KCK308"/>
      <c r="KCL308"/>
      <c r="KCM308"/>
      <c r="KCN308"/>
      <c r="KCO308"/>
      <c r="KCP308"/>
      <c r="KCQ308"/>
      <c r="KCR308"/>
      <c r="KCS308"/>
      <c r="KCT308"/>
      <c r="KCU308"/>
      <c r="KCV308"/>
      <c r="KCW308"/>
      <c r="KCX308"/>
      <c r="KCY308"/>
      <c r="KCZ308"/>
      <c r="KDA308"/>
      <c r="KDB308"/>
      <c r="KDC308"/>
      <c r="KDD308"/>
      <c r="KDE308"/>
      <c r="KDF308"/>
      <c r="KDG308"/>
      <c r="KDH308"/>
      <c r="KDI308"/>
      <c r="KDJ308"/>
      <c r="KDK308"/>
      <c r="KDL308"/>
      <c r="KDM308"/>
      <c r="KDN308"/>
      <c r="KDO308"/>
      <c r="KDP308"/>
      <c r="KDQ308"/>
      <c r="KDR308"/>
      <c r="KDS308"/>
      <c r="KDT308"/>
      <c r="KDU308"/>
      <c r="KDV308"/>
      <c r="KDW308"/>
      <c r="KDX308"/>
      <c r="KDY308"/>
      <c r="KDZ308"/>
      <c r="KEA308"/>
      <c r="KEB308"/>
      <c r="KEC308"/>
      <c r="KED308"/>
      <c r="KEE308"/>
      <c r="KEF308"/>
      <c r="KEG308"/>
      <c r="KEH308"/>
      <c r="KEI308"/>
      <c r="KEJ308"/>
      <c r="KEK308"/>
      <c r="KEL308"/>
      <c r="KEM308"/>
      <c r="KEN308"/>
      <c r="KEO308"/>
      <c r="KEP308"/>
      <c r="KEQ308"/>
      <c r="KER308"/>
      <c r="KES308"/>
      <c r="KET308"/>
      <c r="KEU308"/>
      <c r="KEV308"/>
      <c r="KEW308"/>
      <c r="KEX308"/>
      <c r="KEY308"/>
      <c r="KEZ308"/>
      <c r="KFA308"/>
      <c r="KFB308"/>
      <c r="KFC308"/>
      <c r="KFD308"/>
      <c r="KFE308"/>
      <c r="KFF308"/>
      <c r="KFG308"/>
      <c r="KFH308"/>
      <c r="KFI308"/>
      <c r="KFJ308"/>
      <c r="KFK308"/>
      <c r="KFL308"/>
      <c r="KFM308"/>
      <c r="KFN308"/>
      <c r="KFO308"/>
      <c r="KFP308"/>
      <c r="KFQ308"/>
      <c r="KFR308"/>
      <c r="KFS308"/>
      <c r="KFT308"/>
      <c r="KFU308"/>
      <c r="KFV308"/>
      <c r="KFW308"/>
      <c r="KFX308"/>
      <c r="KFY308"/>
      <c r="KFZ308"/>
      <c r="KGA308"/>
      <c r="KGB308"/>
      <c r="KGC308"/>
      <c r="KGD308"/>
      <c r="KGE308"/>
      <c r="KGF308"/>
      <c r="KGG308"/>
      <c r="KGH308"/>
      <c r="KGI308"/>
      <c r="KGJ308"/>
      <c r="KGK308"/>
      <c r="KGL308"/>
      <c r="KGM308"/>
      <c r="KGN308"/>
      <c r="KGO308"/>
      <c r="KGP308"/>
      <c r="KGQ308"/>
      <c r="KGR308"/>
      <c r="KGS308"/>
      <c r="KGT308"/>
      <c r="KGU308"/>
      <c r="KGV308"/>
      <c r="KGW308"/>
      <c r="KGX308"/>
      <c r="KGY308"/>
      <c r="KGZ308"/>
      <c r="KHA308"/>
      <c r="KHB308"/>
      <c r="KHC308"/>
      <c r="KHD308"/>
      <c r="KHE308"/>
      <c r="KHF308"/>
      <c r="KHG308"/>
      <c r="KHH308"/>
      <c r="KHI308"/>
      <c r="KHJ308"/>
      <c r="KHK308"/>
      <c r="KHL308"/>
      <c r="KHM308"/>
      <c r="KHN308"/>
      <c r="KHO308"/>
      <c r="KHP308"/>
      <c r="KHQ308"/>
      <c r="KHR308"/>
      <c r="KHS308"/>
      <c r="KHT308"/>
      <c r="KHU308"/>
      <c r="KHV308"/>
      <c r="KHW308"/>
      <c r="KHX308"/>
      <c r="KHY308"/>
      <c r="KHZ308"/>
      <c r="KIA308"/>
      <c r="KIB308"/>
      <c r="KIC308"/>
      <c r="KID308"/>
      <c r="KIE308"/>
      <c r="KIF308"/>
      <c r="KIG308"/>
      <c r="KIH308"/>
      <c r="KII308"/>
      <c r="KIJ308"/>
      <c r="KIK308"/>
      <c r="KIL308"/>
      <c r="KIM308"/>
      <c r="KIN308"/>
      <c r="KIO308"/>
      <c r="KIP308"/>
      <c r="KIQ308"/>
      <c r="KIR308"/>
      <c r="KIS308"/>
      <c r="KIT308"/>
      <c r="KIU308"/>
      <c r="KIV308"/>
      <c r="KIW308"/>
      <c r="KIX308"/>
      <c r="KIY308"/>
      <c r="KIZ308"/>
      <c r="KJA308"/>
      <c r="KJB308"/>
      <c r="KJC308"/>
      <c r="KJD308"/>
      <c r="KJE308"/>
      <c r="KJF308"/>
      <c r="KJG308"/>
      <c r="KJH308"/>
      <c r="KJI308"/>
      <c r="KJJ308"/>
      <c r="KJK308"/>
      <c r="KJL308"/>
      <c r="KJM308"/>
      <c r="KJN308"/>
      <c r="KJO308"/>
      <c r="KJP308"/>
      <c r="KJQ308"/>
      <c r="KJR308"/>
      <c r="KJS308"/>
      <c r="KJT308"/>
      <c r="KJU308"/>
      <c r="KJV308"/>
      <c r="KJW308"/>
      <c r="KJX308"/>
      <c r="KJY308"/>
      <c r="KJZ308"/>
      <c r="KKA308"/>
      <c r="KKB308"/>
      <c r="KKC308"/>
      <c r="KKD308"/>
      <c r="KKE308"/>
      <c r="KKF308"/>
      <c r="KKG308"/>
      <c r="KKH308"/>
      <c r="KKI308"/>
      <c r="KKJ308"/>
      <c r="KKK308"/>
      <c r="KKL308"/>
      <c r="KKM308"/>
      <c r="KKN308"/>
      <c r="KKO308"/>
      <c r="KKP308"/>
      <c r="KKQ308"/>
      <c r="KKR308"/>
      <c r="KKS308"/>
      <c r="KKT308"/>
      <c r="KKU308"/>
      <c r="KKV308"/>
      <c r="KKW308"/>
      <c r="KKX308"/>
      <c r="KKY308"/>
      <c r="KKZ308"/>
      <c r="KLA308"/>
      <c r="KLB308"/>
      <c r="KLC308"/>
      <c r="KLD308"/>
      <c r="KLE308"/>
      <c r="KLF308"/>
      <c r="KLG308"/>
      <c r="KLH308"/>
      <c r="KLI308"/>
      <c r="KLJ308"/>
      <c r="KLK308"/>
      <c r="KLL308"/>
      <c r="KLM308"/>
      <c r="KLN308"/>
      <c r="KLO308"/>
      <c r="KLP308"/>
      <c r="KLQ308"/>
      <c r="KLR308"/>
      <c r="KLS308"/>
      <c r="KLT308"/>
      <c r="KLU308"/>
      <c r="KLV308"/>
      <c r="KLW308"/>
      <c r="KLX308"/>
      <c r="KLY308"/>
      <c r="KLZ308"/>
      <c r="KMA308"/>
      <c r="KMB308"/>
      <c r="KMC308"/>
      <c r="KMD308"/>
      <c r="KME308"/>
      <c r="KMF308"/>
      <c r="KMG308"/>
      <c r="KMH308"/>
      <c r="KMI308"/>
      <c r="KMJ308"/>
      <c r="KMK308"/>
      <c r="KML308"/>
      <c r="KMM308"/>
      <c r="KMN308"/>
      <c r="KMO308"/>
      <c r="KMP308"/>
      <c r="KMQ308"/>
      <c r="KMR308"/>
      <c r="KMS308"/>
      <c r="KMT308"/>
      <c r="KMU308"/>
      <c r="KMV308"/>
      <c r="KMW308"/>
      <c r="KMX308"/>
      <c r="KMY308"/>
      <c r="KMZ308"/>
      <c r="KNA308"/>
      <c r="KNB308"/>
      <c r="KNC308"/>
      <c r="KND308"/>
      <c r="KNE308"/>
      <c r="KNF308"/>
      <c r="KNG308"/>
      <c r="KNH308"/>
      <c r="KNI308"/>
      <c r="KNJ308"/>
      <c r="KNK308"/>
      <c r="KNL308"/>
      <c r="KNM308"/>
      <c r="KNN308"/>
      <c r="KNO308"/>
      <c r="KNP308"/>
      <c r="KNQ308"/>
      <c r="KNR308"/>
      <c r="KNS308"/>
      <c r="KNT308"/>
      <c r="KNU308"/>
      <c r="KNV308"/>
      <c r="KNW308"/>
      <c r="KNX308"/>
      <c r="KNY308"/>
      <c r="KNZ308"/>
      <c r="KOA308"/>
      <c r="KOB308"/>
      <c r="KOC308"/>
      <c r="KOD308"/>
      <c r="KOE308"/>
      <c r="KOF308"/>
      <c r="KOG308"/>
      <c r="KOH308"/>
      <c r="KOI308"/>
      <c r="KOJ308"/>
      <c r="KOK308"/>
      <c r="KOL308"/>
      <c r="KOM308"/>
      <c r="KON308"/>
      <c r="KOO308"/>
      <c r="KOP308"/>
      <c r="KOQ308"/>
      <c r="KOR308"/>
      <c r="KOS308"/>
      <c r="KOT308"/>
      <c r="KOU308"/>
      <c r="KOV308"/>
      <c r="KOW308"/>
      <c r="KOX308"/>
      <c r="KOY308"/>
      <c r="KOZ308"/>
      <c r="KPA308"/>
      <c r="KPB308"/>
      <c r="KPC308"/>
      <c r="KPD308"/>
      <c r="KPE308"/>
      <c r="KPF308"/>
      <c r="KPG308"/>
      <c r="KPH308"/>
      <c r="KPI308"/>
      <c r="KPJ308"/>
      <c r="KPK308"/>
      <c r="KPL308"/>
      <c r="KPM308"/>
      <c r="KPN308"/>
      <c r="KPO308"/>
      <c r="KPP308"/>
      <c r="KPQ308"/>
      <c r="KPR308"/>
      <c r="KPS308"/>
      <c r="KPT308"/>
      <c r="KPU308"/>
      <c r="KPV308"/>
      <c r="KPW308"/>
      <c r="KPX308"/>
      <c r="KPY308"/>
      <c r="KPZ308"/>
      <c r="KQA308"/>
      <c r="KQB308"/>
      <c r="KQC308"/>
      <c r="KQD308"/>
      <c r="KQE308"/>
      <c r="KQF308"/>
      <c r="KQG308"/>
      <c r="KQH308"/>
      <c r="KQI308"/>
      <c r="KQJ308"/>
      <c r="KQK308"/>
      <c r="KQL308"/>
      <c r="KQM308"/>
      <c r="KQN308"/>
      <c r="KQO308"/>
      <c r="KQP308"/>
      <c r="KQQ308"/>
      <c r="KQR308"/>
      <c r="KQS308"/>
      <c r="KQT308"/>
      <c r="KQU308"/>
      <c r="KQV308"/>
      <c r="KQW308"/>
      <c r="KQX308"/>
      <c r="KQY308"/>
      <c r="KQZ308"/>
      <c r="KRA308"/>
      <c r="KRB308"/>
      <c r="KRC308"/>
      <c r="KRD308"/>
      <c r="KRE308"/>
      <c r="KRF308"/>
      <c r="KRG308"/>
      <c r="KRH308"/>
      <c r="KRI308"/>
      <c r="KRJ308"/>
      <c r="KRK308"/>
      <c r="KRL308"/>
      <c r="KRM308"/>
      <c r="KRN308"/>
      <c r="KRO308"/>
      <c r="KRP308"/>
      <c r="KRQ308"/>
      <c r="KRR308"/>
      <c r="KRS308"/>
      <c r="KRT308"/>
      <c r="KRU308"/>
      <c r="KRV308"/>
      <c r="KRW308"/>
      <c r="KRX308"/>
      <c r="KRY308"/>
      <c r="KRZ308"/>
      <c r="KSA308"/>
      <c r="KSB308"/>
      <c r="KSC308"/>
      <c r="KSD308"/>
      <c r="KSE308"/>
      <c r="KSF308"/>
      <c r="KSG308"/>
      <c r="KSH308"/>
      <c r="KSI308"/>
      <c r="KSJ308"/>
      <c r="KSK308"/>
      <c r="KSL308"/>
      <c r="KSM308"/>
      <c r="KSN308"/>
      <c r="KSO308"/>
      <c r="KSP308"/>
      <c r="KSQ308"/>
      <c r="KSR308"/>
      <c r="KSS308"/>
      <c r="KST308"/>
      <c r="KSU308"/>
      <c r="KSV308"/>
      <c r="KSW308"/>
      <c r="KSX308"/>
      <c r="KSY308"/>
      <c r="KSZ308"/>
      <c r="KTA308"/>
      <c r="KTB308"/>
      <c r="KTC308"/>
      <c r="KTD308"/>
      <c r="KTE308"/>
      <c r="KTF308"/>
      <c r="KTG308"/>
      <c r="KTH308"/>
      <c r="KTI308"/>
      <c r="KTJ308"/>
      <c r="KTK308"/>
      <c r="KTL308"/>
      <c r="KTM308"/>
      <c r="KTN308"/>
      <c r="KTO308"/>
      <c r="KTP308"/>
      <c r="KTQ308"/>
      <c r="KTR308"/>
      <c r="KTS308"/>
      <c r="KTT308"/>
      <c r="KTU308"/>
      <c r="KTV308"/>
      <c r="KTW308"/>
      <c r="KTX308"/>
      <c r="KTY308"/>
      <c r="KTZ308"/>
      <c r="KUA308"/>
      <c r="KUB308"/>
      <c r="KUC308"/>
      <c r="KUD308"/>
      <c r="KUE308"/>
      <c r="KUF308"/>
      <c r="KUG308"/>
      <c r="KUH308"/>
      <c r="KUI308"/>
      <c r="KUJ308"/>
      <c r="KUK308"/>
      <c r="KUL308"/>
      <c r="KUM308"/>
      <c r="KUN308"/>
      <c r="KUO308"/>
      <c r="KUP308"/>
      <c r="KUQ308"/>
      <c r="KUR308"/>
      <c r="KUS308"/>
      <c r="KUT308"/>
      <c r="KUU308"/>
      <c r="KUV308"/>
      <c r="KUW308"/>
      <c r="KUX308"/>
      <c r="KUY308"/>
      <c r="KUZ308"/>
      <c r="KVA308"/>
      <c r="KVB308"/>
      <c r="KVC308"/>
      <c r="KVD308"/>
      <c r="KVE308"/>
      <c r="KVF308"/>
      <c r="KVG308"/>
      <c r="KVH308"/>
      <c r="KVI308"/>
      <c r="KVJ308"/>
      <c r="KVK308"/>
      <c r="KVL308"/>
      <c r="KVM308"/>
      <c r="KVN308"/>
      <c r="KVO308"/>
      <c r="KVP308"/>
      <c r="KVQ308"/>
      <c r="KVR308"/>
      <c r="KVS308"/>
      <c r="KVT308"/>
      <c r="KVU308"/>
      <c r="KVV308"/>
      <c r="KVW308"/>
      <c r="KVX308"/>
      <c r="KVY308"/>
      <c r="KVZ308"/>
      <c r="KWA308"/>
      <c r="KWB308"/>
      <c r="KWC308"/>
      <c r="KWD308"/>
      <c r="KWE308"/>
      <c r="KWF308"/>
      <c r="KWG308"/>
      <c r="KWH308"/>
      <c r="KWI308"/>
      <c r="KWJ308"/>
      <c r="KWK308"/>
      <c r="KWL308"/>
      <c r="KWM308"/>
      <c r="KWN308"/>
      <c r="KWO308"/>
      <c r="KWP308"/>
      <c r="KWQ308"/>
      <c r="KWR308"/>
      <c r="KWS308"/>
      <c r="KWT308"/>
      <c r="KWU308"/>
      <c r="KWV308"/>
      <c r="KWW308"/>
      <c r="KWX308"/>
      <c r="KWY308"/>
      <c r="KWZ308"/>
      <c r="KXA308"/>
      <c r="KXB308"/>
      <c r="KXC308"/>
      <c r="KXD308"/>
      <c r="KXE308"/>
      <c r="KXF308"/>
      <c r="KXG308"/>
      <c r="KXH308"/>
      <c r="KXI308"/>
      <c r="KXJ308"/>
      <c r="KXK308"/>
      <c r="KXL308"/>
      <c r="KXM308"/>
      <c r="KXN308"/>
      <c r="KXO308"/>
      <c r="KXP308"/>
      <c r="KXQ308"/>
      <c r="KXR308"/>
      <c r="KXS308"/>
      <c r="KXT308"/>
      <c r="KXU308"/>
      <c r="KXV308"/>
      <c r="KXW308"/>
      <c r="KXX308"/>
      <c r="KXY308"/>
      <c r="KXZ308"/>
      <c r="KYA308"/>
      <c r="KYB308"/>
      <c r="KYC308"/>
      <c r="KYD308"/>
      <c r="KYE308"/>
      <c r="KYF308"/>
      <c r="KYG308"/>
      <c r="KYH308"/>
      <c r="KYI308"/>
      <c r="KYJ308"/>
      <c r="KYK308"/>
      <c r="KYL308"/>
      <c r="KYM308"/>
      <c r="KYN308"/>
      <c r="KYO308"/>
      <c r="KYP308"/>
      <c r="KYQ308"/>
      <c r="KYR308"/>
      <c r="KYS308"/>
      <c r="KYT308"/>
      <c r="KYU308"/>
      <c r="KYV308"/>
      <c r="KYW308"/>
      <c r="KYX308"/>
      <c r="KYY308"/>
      <c r="KYZ308"/>
      <c r="KZA308"/>
      <c r="KZB308"/>
      <c r="KZC308"/>
      <c r="KZD308"/>
      <c r="KZE308"/>
      <c r="KZF308"/>
      <c r="KZG308"/>
      <c r="KZH308"/>
      <c r="KZI308"/>
      <c r="KZJ308"/>
      <c r="KZK308"/>
      <c r="KZL308"/>
      <c r="KZM308"/>
      <c r="KZN308"/>
      <c r="KZO308"/>
      <c r="KZP308"/>
      <c r="KZQ308"/>
      <c r="KZR308"/>
      <c r="KZS308"/>
      <c r="KZT308"/>
      <c r="KZU308"/>
      <c r="KZV308"/>
      <c r="KZW308"/>
      <c r="KZX308"/>
      <c r="KZY308"/>
      <c r="KZZ308"/>
      <c r="LAA308"/>
      <c r="LAB308"/>
      <c r="LAC308"/>
      <c r="LAD308"/>
      <c r="LAE308"/>
      <c r="LAF308"/>
      <c r="LAG308"/>
      <c r="LAH308"/>
      <c r="LAI308"/>
      <c r="LAJ308"/>
      <c r="LAK308"/>
      <c r="LAL308"/>
      <c r="LAM308"/>
      <c r="LAN308"/>
      <c r="LAO308"/>
      <c r="LAP308"/>
      <c r="LAQ308"/>
      <c r="LAR308"/>
      <c r="LAS308"/>
      <c r="LAT308"/>
      <c r="LAU308"/>
      <c r="LAV308"/>
      <c r="LAW308"/>
      <c r="LAX308"/>
      <c r="LAY308"/>
      <c r="LAZ308"/>
      <c r="LBA308"/>
      <c r="LBB308"/>
      <c r="LBC308"/>
      <c r="LBD308"/>
      <c r="LBE308"/>
      <c r="LBF308"/>
      <c r="LBG308"/>
      <c r="LBH308"/>
      <c r="LBI308"/>
      <c r="LBJ308"/>
      <c r="LBK308"/>
      <c r="LBL308"/>
      <c r="LBM308"/>
      <c r="LBN308"/>
      <c r="LBO308"/>
      <c r="LBP308"/>
      <c r="LBQ308"/>
      <c r="LBR308"/>
      <c r="LBS308"/>
      <c r="LBT308"/>
      <c r="LBU308"/>
      <c r="LBV308"/>
      <c r="LBW308"/>
      <c r="LBX308"/>
      <c r="LBY308"/>
      <c r="LBZ308"/>
      <c r="LCA308"/>
      <c r="LCB308"/>
      <c r="LCC308"/>
      <c r="LCD308"/>
      <c r="LCE308"/>
      <c r="LCF308"/>
      <c r="LCG308"/>
      <c r="LCH308"/>
      <c r="LCI308"/>
      <c r="LCJ308"/>
      <c r="LCK308"/>
      <c r="LCL308"/>
      <c r="LCM308"/>
      <c r="LCN308"/>
      <c r="LCO308"/>
      <c r="LCP308"/>
      <c r="LCQ308"/>
      <c r="LCR308"/>
      <c r="LCS308"/>
      <c r="LCT308"/>
      <c r="LCU308"/>
      <c r="LCV308"/>
      <c r="LCW308"/>
      <c r="LCX308"/>
      <c r="LCY308"/>
      <c r="LCZ308"/>
      <c r="LDA308"/>
      <c r="LDB308"/>
      <c r="LDC308"/>
      <c r="LDD308"/>
      <c r="LDE308"/>
      <c r="LDF308"/>
      <c r="LDG308"/>
      <c r="LDH308"/>
      <c r="LDI308"/>
      <c r="LDJ308"/>
      <c r="LDK308"/>
      <c r="LDL308"/>
      <c r="LDM308"/>
      <c r="LDN308"/>
      <c r="LDO308"/>
      <c r="LDP308"/>
      <c r="LDQ308"/>
      <c r="LDR308"/>
      <c r="LDS308"/>
      <c r="LDT308"/>
      <c r="LDU308"/>
      <c r="LDV308"/>
      <c r="LDW308"/>
      <c r="LDX308"/>
      <c r="LDY308"/>
      <c r="LDZ308"/>
      <c r="LEA308"/>
      <c r="LEB308"/>
      <c r="LEC308"/>
      <c r="LED308"/>
      <c r="LEE308"/>
      <c r="LEF308"/>
      <c r="LEG308"/>
      <c r="LEH308"/>
      <c r="LEI308"/>
      <c r="LEJ308"/>
      <c r="LEK308"/>
      <c r="LEL308"/>
      <c r="LEM308"/>
      <c r="LEN308"/>
      <c r="LEO308"/>
      <c r="LEP308"/>
      <c r="LEQ308"/>
      <c r="LER308"/>
      <c r="LES308"/>
      <c r="LET308"/>
      <c r="LEU308"/>
      <c r="LEV308"/>
      <c r="LEW308"/>
      <c r="LEX308"/>
      <c r="LEY308"/>
      <c r="LEZ308"/>
      <c r="LFA308"/>
      <c r="LFB308"/>
      <c r="LFC308"/>
      <c r="LFD308"/>
      <c r="LFE308"/>
      <c r="LFF308"/>
      <c r="LFG308"/>
      <c r="LFH308"/>
      <c r="LFI308"/>
      <c r="LFJ308"/>
      <c r="LFK308"/>
      <c r="LFL308"/>
      <c r="LFM308"/>
      <c r="LFN308"/>
      <c r="LFO308"/>
      <c r="LFP308"/>
      <c r="LFQ308"/>
      <c r="LFR308"/>
      <c r="LFS308"/>
      <c r="LFT308"/>
      <c r="LFU308"/>
      <c r="LFV308"/>
      <c r="LFW308"/>
      <c r="LFX308"/>
      <c r="LFY308"/>
      <c r="LFZ308"/>
      <c r="LGA308"/>
      <c r="LGB308"/>
      <c r="LGC308"/>
      <c r="LGD308"/>
      <c r="LGE308"/>
      <c r="LGF308"/>
      <c r="LGG308"/>
      <c r="LGH308"/>
      <c r="LGI308"/>
      <c r="LGJ308"/>
      <c r="LGK308"/>
      <c r="LGL308"/>
      <c r="LGM308"/>
      <c r="LGN308"/>
      <c r="LGO308"/>
      <c r="LGP308"/>
      <c r="LGQ308"/>
      <c r="LGR308"/>
      <c r="LGS308"/>
      <c r="LGT308"/>
      <c r="LGU308"/>
      <c r="LGV308"/>
      <c r="LGW308"/>
      <c r="LGX308"/>
      <c r="LGY308"/>
      <c r="LGZ308"/>
      <c r="LHA308"/>
      <c r="LHB308"/>
      <c r="LHC308"/>
      <c r="LHD308"/>
      <c r="LHE308"/>
      <c r="LHF308"/>
      <c r="LHG308"/>
      <c r="LHH308"/>
      <c r="LHI308"/>
      <c r="LHJ308"/>
      <c r="LHK308"/>
      <c r="LHL308"/>
      <c r="LHM308"/>
      <c r="LHN308"/>
      <c r="LHO308"/>
      <c r="LHP308"/>
      <c r="LHQ308"/>
      <c r="LHR308"/>
      <c r="LHS308"/>
      <c r="LHT308"/>
      <c r="LHU308"/>
      <c r="LHV308"/>
      <c r="LHW308"/>
      <c r="LHX308"/>
      <c r="LHY308"/>
      <c r="LHZ308"/>
      <c r="LIA308"/>
      <c r="LIB308"/>
      <c r="LIC308"/>
      <c r="LID308"/>
      <c r="LIE308"/>
      <c r="LIF308"/>
      <c r="LIG308"/>
      <c r="LIH308"/>
      <c r="LII308"/>
      <c r="LIJ308"/>
      <c r="LIK308"/>
      <c r="LIL308"/>
      <c r="LIM308"/>
      <c r="LIN308"/>
      <c r="LIO308"/>
      <c r="LIP308"/>
      <c r="LIQ308"/>
      <c r="LIR308"/>
      <c r="LIS308"/>
      <c r="LIT308"/>
      <c r="LIU308"/>
      <c r="LIV308"/>
      <c r="LIW308"/>
      <c r="LIX308"/>
      <c r="LIY308"/>
      <c r="LIZ308"/>
      <c r="LJA308"/>
      <c r="LJB308"/>
      <c r="LJC308"/>
      <c r="LJD308"/>
      <c r="LJE308"/>
      <c r="LJF308"/>
      <c r="LJG308"/>
      <c r="LJH308"/>
      <c r="LJI308"/>
      <c r="LJJ308"/>
      <c r="LJK308"/>
      <c r="LJL308"/>
      <c r="LJM308"/>
      <c r="LJN308"/>
      <c r="LJO308"/>
      <c r="LJP308"/>
      <c r="LJQ308"/>
      <c r="LJR308"/>
      <c r="LJS308"/>
      <c r="LJT308"/>
      <c r="LJU308"/>
      <c r="LJV308"/>
      <c r="LJW308"/>
      <c r="LJX308"/>
      <c r="LJY308"/>
      <c r="LJZ308"/>
      <c r="LKA308"/>
      <c r="LKB308"/>
      <c r="LKC308"/>
      <c r="LKD308"/>
      <c r="LKE308"/>
      <c r="LKF308"/>
      <c r="LKG308"/>
      <c r="LKH308"/>
      <c r="LKI308"/>
      <c r="LKJ308"/>
      <c r="LKK308"/>
      <c r="LKL308"/>
      <c r="LKM308"/>
      <c r="LKN308"/>
      <c r="LKO308"/>
      <c r="LKP308"/>
      <c r="LKQ308"/>
      <c r="LKR308"/>
      <c r="LKS308"/>
      <c r="LKT308"/>
      <c r="LKU308"/>
      <c r="LKV308"/>
      <c r="LKW308"/>
      <c r="LKX308"/>
      <c r="LKY308"/>
      <c r="LKZ308"/>
      <c r="LLA308"/>
      <c r="LLB308"/>
      <c r="LLC308"/>
      <c r="LLD308"/>
      <c r="LLE308"/>
      <c r="LLF308"/>
      <c r="LLG308"/>
      <c r="LLH308"/>
      <c r="LLI308"/>
      <c r="LLJ308"/>
      <c r="LLK308"/>
      <c r="LLL308"/>
      <c r="LLM308"/>
      <c r="LLN308"/>
      <c r="LLO308"/>
      <c r="LLP308"/>
      <c r="LLQ308"/>
      <c r="LLR308"/>
      <c r="LLS308"/>
      <c r="LLT308"/>
      <c r="LLU308"/>
      <c r="LLV308"/>
      <c r="LLW308"/>
      <c r="LLX308"/>
      <c r="LLY308"/>
      <c r="LLZ308"/>
      <c r="LMA308"/>
      <c r="LMB308"/>
      <c r="LMC308"/>
      <c r="LMD308"/>
      <c r="LME308"/>
      <c r="LMF308"/>
      <c r="LMG308"/>
      <c r="LMH308"/>
      <c r="LMI308"/>
      <c r="LMJ308"/>
      <c r="LMK308"/>
      <c r="LML308"/>
      <c r="LMM308"/>
      <c r="LMN308"/>
      <c r="LMO308"/>
      <c r="LMP308"/>
      <c r="LMQ308"/>
      <c r="LMR308"/>
      <c r="LMS308"/>
      <c r="LMT308"/>
      <c r="LMU308"/>
      <c r="LMV308"/>
      <c r="LMW308"/>
      <c r="LMX308"/>
      <c r="LMY308"/>
      <c r="LMZ308"/>
      <c r="LNA308"/>
      <c r="LNB308"/>
      <c r="LNC308"/>
      <c r="LND308"/>
      <c r="LNE308"/>
      <c r="LNF308"/>
      <c r="LNG308"/>
      <c r="LNH308"/>
      <c r="LNI308"/>
      <c r="LNJ308"/>
      <c r="LNK308"/>
      <c r="LNL308"/>
      <c r="LNM308"/>
      <c r="LNN308"/>
      <c r="LNO308"/>
      <c r="LNP308"/>
      <c r="LNQ308"/>
      <c r="LNR308"/>
      <c r="LNS308"/>
      <c r="LNT308"/>
      <c r="LNU308"/>
      <c r="LNV308"/>
      <c r="LNW308"/>
      <c r="LNX308"/>
      <c r="LNY308"/>
      <c r="LNZ308"/>
      <c r="LOA308"/>
      <c r="LOB308"/>
      <c r="LOC308"/>
      <c r="LOD308"/>
      <c r="LOE308"/>
      <c r="LOF308"/>
      <c r="LOG308"/>
      <c r="LOH308"/>
      <c r="LOI308"/>
      <c r="LOJ308"/>
      <c r="LOK308"/>
      <c r="LOL308"/>
      <c r="LOM308"/>
      <c r="LON308"/>
      <c r="LOO308"/>
      <c r="LOP308"/>
      <c r="LOQ308"/>
      <c r="LOR308"/>
      <c r="LOS308"/>
      <c r="LOT308"/>
      <c r="LOU308"/>
      <c r="LOV308"/>
      <c r="LOW308"/>
      <c r="LOX308"/>
      <c r="LOY308"/>
      <c r="LOZ308"/>
      <c r="LPA308"/>
      <c r="LPB308"/>
      <c r="LPC308"/>
      <c r="LPD308"/>
      <c r="LPE308"/>
      <c r="LPF308"/>
      <c r="LPG308"/>
      <c r="LPH308"/>
      <c r="LPI308"/>
      <c r="LPJ308"/>
      <c r="LPK308"/>
      <c r="LPL308"/>
      <c r="LPM308"/>
      <c r="LPN308"/>
      <c r="LPO308"/>
      <c r="LPP308"/>
      <c r="LPQ308"/>
      <c r="LPR308"/>
      <c r="LPS308"/>
      <c r="LPT308"/>
      <c r="LPU308"/>
      <c r="LPV308"/>
      <c r="LPW308"/>
      <c r="LPX308"/>
      <c r="LPY308"/>
      <c r="LPZ308"/>
      <c r="LQA308"/>
      <c r="LQB308"/>
      <c r="LQC308"/>
      <c r="LQD308"/>
      <c r="LQE308"/>
      <c r="LQF308"/>
      <c r="LQG308"/>
      <c r="LQH308"/>
      <c r="LQI308"/>
      <c r="LQJ308"/>
      <c r="LQK308"/>
      <c r="LQL308"/>
      <c r="LQM308"/>
      <c r="LQN308"/>
      <c r="LQO308"/>
      <c r="LQP308"/>
      <c r="LQQ308"/>
      <c r="LQR308"/>
      <c r="LQS308"/>
      <c r="LQT308"/>
      <c r="LQU308"/>
      <c r="LQV308"/>
      <c r="LQW308"/>
      <c r="LQX308"/>
      <c r="LQY308"/>
      <c r="LQZ308"/>
      <c r="LRA308"/>
      <c r="LRB308"/>
      <c r="LRC308"/>
      <c r="LRD308"/>
      <c r="LRE308"/>
      <c r="LRF308"/>
      <c r="LRG308"/>
      <c r="LRH308"/>
      <c r="LRI308"/>
      <c r="LRJ308"/>
      <c r="LRK308"/>
      <c r="LRL308"/>
      <c r="LRM308"/>
      <c r="LRN308"/>
      <c r="LRO308"/>
      <c r="LRP308"/>
      <c r="LRQ308"/>
      <c r="LRR308"/>
      <c r="LRS308"/>
      <c r="LRT308"/>
      <c r="LRU308"/>
      <c r="LRV308"/>
      <c r="LRW308"/>
      <c r="LRX308"/>
      <c r="LRY308"/>
      <c r="LRZ308"/>
      <c r="LSA308"/>
      <c r="LSB308"/>
      <c r="LSC308"/>
      <c r="LSD308"/>
      <c r="LSE308"/>
      <c r="LSF308"/>
      <c r="LSG308"/>
      <c r="LSH308"/>
      <c r="LSI308"/>
      <c r="LSJ308"/>
      <c r="LSK308"/>
      <c r="LSL308"/>
      <c r="LSM308"/>
      <c r="LSN308"/>
      <c r="LSO308"/>
      <c r="LSP308"/>
      <c r="LSQ308"/>
      <c r="LSR308"/>
      <c r="LSS308"/>
      <c r="LST308"/>
      <c r="LSU308"/>
      <c r="LSV308"/>
      <c r="LSW308"/>
      <c r="LSX308"/>
      <c r="LSY308"/>
      <c r="LSZ308"/>
      <c r="LTA308"/>
      <c r="LTB308"/>
      <c r="LTC308"/>
      <c r="LTD308"/>
      <c r="LTE308"/>
      <c r="LTF308"/>
      <c r="LTG308"/>
      <c r="LTH308"/>
      <c r="LTI308"/>
      <c r="LTJ308"/>
      <c r="LTK308"/>
      <c r="LTL308"/>
      <c r="LTM308"/>
      <c r="LTN308"/>
      <c r="LTO308"/>
      <c r="LTP308"/>
      <c r="LTQ308"/>
      <c r="LTR308"/>
      <c r="LTS308"/>
      <c r="LTT308"/>
      <c r="LTU308"/>
      <c r="LTV308"/>
      <c r="LTW308"/>
      <c r="LTX308"/>
      <c r="LTY308"/>
      <c r="LTZ308"/>
      <c r="LUA308"/>
      <c r="LUB308"/>
      <c r="LUC308"/>
      <c r="LUD308"/>
      <c r="LUE308"/>
      <c r="LUF308"/>
      <c r="LUG308"/>
      <c r="LUH308"/>
      <c r="LUI308"/>
      <c r="LUJ308"/>
      <c r="LUK308"/>
      <c r="LUL308"/>
      <c r="LUM308"/>
      <c r="LUN308"/>
      <c r="LUO308"/>
      <c r="LUP308"/>
      <c r="LUQ308"/>
      <c r="LUR308"/>
      <c r="LUS308"/>
      <c r="LUT308"/>
      <c r="LUU308"/>
      <c r="LUV308"/>
      <c r="LUW308"/>
      <c r="LUX308"/>
      <c r="LUY308"/>
      <c r="LUZ308"/>
      <c r="LVA308"/>
      <c r="LVB308"/>
      <c r="LVC308"/>
      <c r="LVD308"/>
      <c r="LVE308"/>
      <c r="LVF308"/>
      <c r="LVG308"/>
      <c r="LVH308"/>
      <c r="LVI308"/>
      <c r="LVJ308"/>
      <c r="LVK308"/>
      <c r="LVL308"/>
      <c r="LVM308"/>
      <c r="LVN308"/>
      <c r="LVO308"/>
      <c r="LVP308"/>
      <c r="LVQ308"/>
      <c r="LVR308"/>
      <c r="LVS308"/>
      <c r="LVT308"/>
      <c r="LVU308"/>
      <c r="LVV308"/>
      <c r="LVW308"/>
      <c r="LVX308"/>
      <c r="LVY308"/>
      <c r="LVZ308"/>
      <c r="LWA308"/>
      <c r="LWB308"/>
      <c r="LWC308"/>
      <c r="LWD308"/>
      <c r="LWE308"/>
      <c r="LWF308"/>
      <c r="LWG308"/>
      <c r="LWH308"/>
      <c r="LWI308"/>
      <c r="LWJ308"/>
      <c r="LWK308"/>
      <c r="LWL308"/>
      <c r="LWM308"/>
      <c r="LWN308"/>
      <c r="LWO308"/>
      <c r="LWP308"/>
      <c r="LWQ308"/>
      <c r="LWR308"/>
      <c r="LWS308"/>
      <c r="LWT308"/>
      <c r="LWU308"/>
      <c r="LWV308"/>
      <c r="LWW308"/>
      <c r="LWX308"/>
      <c r="LWY308"/>
      <c r="LWZ308"/>
      <c r="LXA308"/>
      <c r="LXB308"/>
      <c r="LXC308"/>
      <c r="LXD308"/>
      <c r="LXE308"/>
      <c r="LXF308"/>
      <c r="LXG308"/>
      <c r="LXH308"/>
      <c r="LXI308"/>
      <c r="LXJ308"/>
      <c r="LXK308"/>
      <c r="LXL308"/>
      <c r="LXM308"/>
      <c r="LXN308"/>
      <c r="LXO308"/>
      <c r="LXP308"/>
      <c r="LXQ308"/>
      <c r="LXR308"/>
      <c r="LXS308"/>
      <c r="LXT308"/>
      <c r="LXU308"/>
      <c r="LXV308"/>
      <c r="LXW308"/>
      <c r="LXX308"/>
      <c r="LXY308"/>
      <c r="LXZ308"/>
      <c r="LYA308"/>
      <c r="LYB308"/>
      <c r="LYC308"/>
      <c r="LYD308"/>
      <c r="LYE308"/>
      <c r="LYF308"/>
      <c r="LYG308"/>
      <c r="LYH308"/>
      <c r="LYI308"/>
      <c r="LYJ308"/>
      <c r="LYK308"/>
      <c r="LYL308"/>
      <c r="LYM308"/>
      <c r="LYN308"/>
      <c r="LYO308"/>
      <c r="LYP308"/>
      <c r="LYQ308"/>
      <c r="LYR308"/>
      <c r="LYS308"/>
      <c r="LYT308"/>
      <c r="LYU308"/>
      <c r="LYV308"/>
      <c r="LYW308"/>
      <c r="LYX308"/>
      <c r="LYY308"/>
      <c r="LYZ308"/>
      <c r="LZA308"/>
      <c r="LZB308"/>
      <c r="LZC308"/>
      <c r="LZD308"/>
      <c r="LZE308"/>
      <c r="LZF308"/>
      <c r="LZG308"/>
      <c r="LZH308"/>
      <c r="LZI308"/>
      <c r="LZJ308"/>
      <c r="LZK308"/>
      <c r="LZL308"/>
      <c r="LZM308"/>
      <c r="LZN308"/>
      <c r="LZO308"/>
      <c r="LZP308"/>
      <c r="LZQ308"/>
      <c r="LZR308"/>
      <c r="LZS308"/>
      <c r="LZT308"/>
      <c r="LZU308"/>
      <c r="LZV308"/>
      <c r="LZW308"/>
      <c r="LZX308"/>
      <c r="LZY308"/>
      <c r="LZZ308"/>
      <c r="MAA308"/>
      <c r="MAB308"/>
      <c r="MAC308"/>
      <c r="MAD308"/>
      <c r="MAE308"/>
      <c r="MAF308"/>
      <c r="MAG308"/>
      <c r="MAH308"/>
      <c r="MAI308"/>
      <c r="MAJ308"/>
      <c r="MAK308"/>
      <c r="MAL308"/>
      <c r="MAM308"/>
      <c r="MAN308"/>
      <c r="MAO308"/>
      <c r="MAP308"/>
      <c r="MAQ308"/>
      <c r="MAR308"/>
      <c r="MAS308"/>
      <c r="MAT308"/>
      <c r="MAU308"/>
      <c r="MAV308"/>
      <c r="MAW308"/>
      <c r="MAX308"/>
      <c r="MAY308"/>
      <c r="MAZ308"/>
      <c r="MBA308"/>
      <c r="MBB308"/>
      <c r="MBC308"/>
      <c r="MBD308"/>
      <c r="MBE308"/>
      <c r="MBF308"/>
      <c r="MBG308"/>
      <c r="MBH308"/>
      <c r="MBI308"/>
      <c r="MBJ308"/>
      <c r="MBK308"/>
      <c r="MBL308"/>
      <c r="MBM308"/>
      <c r="MBN308"/>
      <c r="MBO308"/>
      <c r="MBP308"/>
      <c r="MBQ308"/>
      <c r="MBR308"/>
      <c r="MBS308"/>
      <c r="MBT308"/>
      <c r="MBU308"/>
      <c r="MBV308"/>
      <c r="MBW308"/>
      <c r="MBX308"/>
      <c r="MBY308"/>
      <c r="MBZ308"/>
      <c r="MCA308"/>
      <c r="MCB308"/>
      <c r="MCC308"/>
      <c r="MCD308"/>
      <c r="MCE308"/>
      <c r="MCF308"/>
      <c r="MCG308"/>
      <c r="MCH308"/>
      <c r="MCI308"/>
      <c r="MCJ308"/>
      <c r="MCK308"/>
      <c r="MCL308"/>
      <c r="MCM308"/>
      <c r="MCN308"/>
      <c r="MCO308"/>
      <c r="MCP308"/>
      <c r="MCQ308"/>
      <c r="MCR308"/>
      <c r="MCS308"/>
      <c r="MCT308"/>
      <c r="MCU308"/>
      <c r="MCV308"/>
      <c r="MCW308"/>
      <c r="MCX308"/>
      <c r="MCY308"/>
      <c r="MCZ308"/>
      <c r="MDA308"/>
      <c r="MDB308"/>
      <c r="MDC308"/>
      <c r="MDD308"/>
      <c r="MDE308"/>
      <c r="MDF308"/>
      <c r="MDG308"/>
      <c r="MDH308"/>
      <c r="MDI308"/>
      <c r="MDJ308"/>
      <c r="MDK308"/>
      <c r="MDL308"/>
      <c r="MDM308"/>
      <c r="MDN308"/>
      <c r="MDO308"/>
      <c r="MDP308"/>
      <c r="MDQ308"/>
      <c r="MDR308"/>
      <c r="MDS308"/>
      <c r="MDT308"/>
      <c r="MDU308"/>
      <c r="MDV308"/>
      <c r="MDW308"/>
      <c r="MDX308"/>
      <c r="MDY308"/>
      <c r="MDZ308"/>
      <c r="MEA308"/>
      <c r="MEB308"/>
      <c r="MEC308"/>
      <c r="MED308"/>
      <c r="MEE308"/>
      <c r="MEF308"/>
      <c r="MEG308"/>
      <c r="MEH308"/>
      <c r="MEI308"/>
      <c r="MEJ308"/>
      <c r="MEK308"/>
      <c r="MEL308"/>
      <c r="MEM308"/>
      <c r="MEN308"/>
      <c r="MEO308"/>
      <c r="MEP308"/>
      <c r="MEQ308"/>
      <c r="MER308"/>
      <c r="MES308"/>
      <c r="MET308"/>
      <c r="MEU308"/>
      <c r="MEV308"/>
      <c r="MEW308"/>
      <c r="MEX308"/>
      <c r="MEY308"/>
      <c r="MEZ308"/>
      <c r="MFA308"/>
      <c r="MFB308"/>
      <c r="MFC308"/>
      <c r="MFD308"/>
      <c r="MFE308"/>
      <c r="MFF308"/>
      <c r="MFG308"/>
      <c r="MFH308"/>
      <c r="MFI308"/>
      <c r="MFJ308"/>
      <c r="MFK308"/>
      <c r="MFL308"/>
      <c r="MFM308"/>
      <c r="MFN308"/>
      <c r="MFO308"/>
      <c r="MFP308"/>
      <c r="MFQ308"/>
      <c r="MFR308"/>
      <c r="MFS308"/>
      <c r="MFT308"/>
      <c r="MFU308"/>
      <c r="MFV308"/>
      <c r="MFW308"/>
      <c r="MFX308"/>
      <c r="MFY308"/>
      <c r="MFZ308"/>
      <c r="MGA308"/>
      <c r="MGB308"/>
      <c r="MGC308"/>
      <c r="MGD308"/>
      <c r="MGE308"/>
      <c r="MGF308"/>
      <c r="MGG308"/>
      <c r="MGH308"/>
      <c r="MGI308"/>
      <c r="MGJ308"/>
      <c r="MGK308"/>
      <c r="MGL308"/>
      <c r="MGM308"/>
      <c r="MGN308"/>
      <c r="MGO308"/>
      <c r="MGP308"/>
      <c r="MGQ308"/>
      <c r="MGR308"/>
      <c r="MGS308"/>
      <c r="MGT308"/>
      <c r="MGU308"/>
      <c r="MGV308"/>
      <c r="MGW308"/>
      <c r="MGX308"/>
      <c r="MGY308"/>
      <c r="MGZ308"/>
      <c r="MHA308"/>
      <c r="MHB308"/>
      <c r="MHC308"/>
      <c r="MHD308"/>
      <c r="MHE308"/>
      <c r="MHF308"/>
      <c r="MHG308"/>
      <c r="MHH308"/>
      <c r="MHI308"/>
      <c r="MHJ308"/>
      <c r="MHK308"/>
      <c r="MHL308"/>
      <c r="MHM308"/>
      <c r="MHN308"/>
      <c r="MHO308"/>
      <c r="MHP308"/>
      <c r="MHQ308"/>
      <c r="MHR308"/>
      <c r="MHS308"/>
      <c r="MHT308"/>
      <c r="MHU308"/>
      <c r="MHV308"/>
      <c r="MHW308"/>
      <c r="MHX308"/>
      <c r="MHY308"/>
      <c r="MHZ308"/>
      <c r="MIA308"/>
      <c r="MIB308"/>
      <c r="MIC308"/>
      <c r="MID308"/>
      <c r="MIE308"/>
      <c r="MIF308"/>
      <c r="MIG308"/>
      <c r="MIH308"/>
      <c r="MII308"/>
      <c r="MIJ308"/>
      <c r="MIK308"/>
      <c r="MIL308"/>
      <c r="MIM308"/>
      <c r="MIN308"/>
      <c r="MIO308"/>
      <c r="MIP308"/>
      <c r="MIQ308"/>
      <c r="MIR308"/>
      <c r="MIS308"/>
      <c r="MIT308"/>
      <c r="MIU308"/>
      <c r="MIV308"/>
      <c r="MIW308"/>
      <c r="MIX308"/>
      <c r="MIY308"/>
      <c r="MIZ308"/>
      <c r="MJA308"/>
      <c r="MJB308"/>
      <c r="MJC308"/>
      <c r="MJD308"/>
      <c r="MJE308"/>
      <c r="MJF308"/>
      <c r="MJG308"/>
      <c r="MJH308"/>
      <c r="MJI308"/>
      <c r="MJJ308"/>
      <c r="MJK308"/>
      <c r="MJL308"/>
      <c r="MJM308"/>
      <c r="MJN308"/>
      <c r="MJO308"/>
      <c r="MJP308"/>
      <c r="MJQ308"/>
      <c r="MJR308"/>
      <c r="MJS308"/>
      <c r="MJT308"/>
      <c r="MJU308"/>
      <c r="MJV308"/>
      <c r="MJW308"/>
      <c r="MJX308"/>
      <c r="MJY308"/>
      <c r="MJZ308"/>
      <c r="MKA308"/>
      <c r="MKB308"/>
      <c r="MKC308"/>
      <c r="MKD308"/>
      <c r="MKE308"/>
      <c r="MKF308"/>
      <c r="MKG308"/>
      <c r="MKH308"/>
      <c r="MKI308"/>
      <c r="MKJ308"/>
      <c r="MKK308"/>
      <c r="MKL308"/>
      <c r="MKM308"/>
      <c r="MKN308"/>
      <c r="MKO308"/>
      <c r="MKP308"/>
      <c r="MKQ308"/>
      <c r="MKR308"/>
      <c r="MKS308"/>
      <c r="MKT308"/>
      <c r="MKU308"/>
      <c r="MKV308"/>
      <c r="MKW308"/>
      <c r="MKX308"/>
      <c r="MKY308"/>
      <c r="MKZ308"/>
      <c r="MLA308"/>
      <c r="MLB308"/>
      <c r="MLC308"/>
      <c r="MLD308"/>
      <c r="MLE308"/>
      <c r="MLF308"/>
      <c r="MLG308"/>
      <c r="MLH308"/>
      <c r="MLI308"/>
      <c r="MLJ308"/>
      <c r="MLK308"/>
      <c r="MLL308"/>
      <c r="MLM308"/>
      <c r="MLN308"/>
      <c r="MLO308"/>
      <c r="MLP308"/>
      <c r="MLQ308"/>
      <c r="MLR308"/>
      <c r="MLS308"/>
      <c r="MLT308"/>
      <c r="MLU308"/>
      <c r="MLV308"/>
      <c r="MLW308"/>
      <c r="MLX308"/>
      <c r="MLY308"/>
      <c r="MLZ308"/>
      <c r="MMA308"/>
      <c r="MMB308"/>
      <c r="MMC308"/>
      <c r="MMD308"/>
      <c r="MME308"/>
      <c r="MMF308"/>
      <c r="MMG308"/>
      <c r="MMH308"/>
      <c r="MMI308"/>
      <c r="MMJ308"/>
      <c r="MMK308"/>
      <c r="MML308"/>
      <c r="MMM308"/>
      <c r="MMN308"/>
      <c r="MMO308"/>
      <c r="MMP308"/>
      <c r="MMQ308"/>
      <c r="MMR308"/>
      <c r="MMS308"/>
      <c r="MMT308"/>
      <c r="MMU308"/>
      <c r="MMV308"/>
      <c r="MMW308"/>
      <c r="MMX308"/>
      <c r="MMY308"/>
      <c r="MMZ308"/>
      <c r="MNA308"/>
      <c r="MNB308"/>
      <c r="MNC308"/>
      <c r="MND308"/>
      <c r="MNE308"/>
      <c r="MNF308"/>
      <c r="MNG308"/>
      <c r="MNH308"/>
      <c r="MNI308"/>
      <c r="MNJ308"/>
      <c r="MNK308"/>
      <c r="MNL308"/>
      <c r="MNM308"/>
      <c r="MNN308"/>
      <c r="MNO308"/>
      <c r="MNP308"/>
      <c r="MNQ308"/>
      <c r="MNR308"/>
      <c r="MNS308"/>
      <c r="MNT308"/>
      <c r="MNU308"/>
      <c r="MNV308"/>
      <c r="MNW308"/>
      <c r="MNX308"/>
      <c r="MNY308"/>
      <c r="MNZ308"/>
      <c r="MOA308"/>
      <c r="MOB308"/>
      <c r="MOC308"/>
      <c r="MOD308"/>
      <c r="MOE308"/>
      <c r="MOF308"/>
      <c r="MOG308"/>
      <c r="MOH308"/>
      <c r="MOI308"/>
      <c r="MOJ308"/>
      <c r="MOK308"/>
      <c r="MOL308"/>
      <c r="MOM308"/>
      <c r="MON308"/>
      <c r="MOO308"/>
      <c r="MOP308"/>
      <c r="MOQ308"/>
      <c r="MOR308"/>
      <c r="MOS308"/>
      <c r="MOT308"/>
      <c r="MOU308"/>
      <c r="MOV308"/>
      <c r="MOW308"/>
      <c r="MOX308"/>
      <c r="MOY308"/>
      <c r="MOZ308"/>
      <c r="MPA308"/>
      <c r="MPB308"/>
      <c r="MPC308"/>
      <c r="MPD308"/>
      <c r="MPE308"/>
      <c r="MPF308"/>
      <c r="MPG308"/>
      <c r="MPH308"/>
      <c r="MPI308"/>
      <c r="MPJ308"/>
      <c r="MPK308"/>
      <c r="MPL308"/>
      <c r="MPM308"/>
      <c r="MPN308"/>
      <c r="MPO308"/>
      <c r="MPP308"/>
      <c r="MPQ308"/>
      <c r="MPR308"/>
      <c r="MPS308"/>
      <c r="MPT308"/>
      <c r="MPU308"/>
      <c r="MPV308"/>
      <c r="MPW308"/>
      <c r="MPX308"/>
      <c r="MPY308"/>
      <c r="MPZ308"/>
      <c r="MQA308"/>
      <c r="MQB308"/>
      <c r="MQC308"/>
      <c r="MQD308"/>
      <c r="MQE308"/>
      <c r="MQF308"/>
      <c r="MQG308"/>
      <c r="MQH308"/>
      <c r="MQI308"/>
      <c r="MQJ308"/>
      <c r="MQK308"/>
      <c r="MQL308"/>
      <c r="MQM308"/>
      <c r="MQN308"/>
      <c r="MQO308"/>
      <c r="MQP308"/>
      <c r="MQQ308"/>
      <c r="MQR308"/>
      <c r="MQS308"/>
      <c r="MQT308"/>
      <c r="MQU308"/>
      <c r="MQV308"/>
      <c r="MQW308"/>
      <c r="MQX308"/>
      <c r="MQY308"/>
      <c r="MQZ308"/>
      <c r="MRA308"/>
      <c r="MRB308"/>
      <c r="MRC308"/>
      <c r="MRD308"/>
      <c r="MRE308"/>
      <c r="MRF308"/>
      <c r="MRG308"/>
      <c r="MRH308"/>
      <c r="MRI308"/>
      <c r="MRJ308"/>
      <c r="MRK308"/>
      <c r="MRL308"/>
      <c r="MRM308"/>
      <c r="MRN308"/>
      <c r="MRO308"/>
      <c r="MRP308"/>
      <c r="MRQ308"/>
      <c r="MRR308"/>
      <c r="MRS308"/>
      <c r="MRT308"/>
      <c r="MRU308"/>
      <c r="MRV308"/>
      <c r="MRW308"/>
      <c r="MRX308"/>
      <c r="MRY308"/>
      <c r="MRZ308"/>
      <c r="MSA308"/>
      <c r="MSB308"/>
      <c r="MSC308"/>
      <c r="MSD308"/>
      <c r="MSE308"/>
      <c r="MSF308"/>
      <c r="MSG308"/>
      <c r="MSH308"/>
      <c r="MSI308"/>
      <c r="MSJ308"/>
      <c r="MSK308"/>
      <c r="MSL308"/>
      <c r="MSM308"/>
      <c r="MSN308"/>
      <c r="MSO308"/>
      <c r="MSP308"/>
      <c r="MSQ308"/>
      <c r="MSR308"/>
      <c r="MSS308"/>
      <c r="MST308"/>
      <c r="MSU308"/>
      <c r="MSV308"/>
      <c r="MSW308"/>
      <c r="MSX308"/>
      <c r="MSY308"/>
      <c r="MSZ308"/>
      <c r="MTA308"/>
      <c r="MTB308"/>
      <c r="MTC308"/>
      <c r="MTD308"/>
      <c r="MTE308"/>
      <c r="MTF308"/>
      <c r="MTG308"/>
      <c r="MTH308"/>
      <c r="MTI308"/>
      <c r="MTJ308"/>
      <c r="MTK308"/>
      <c r="MTL308"/>
      <c r="MTM308"/>
      <c r="MTN308"/>
      <c r="MTO308"/>
      <c r="MTP308"/>
      <c r="MTQ308"/>
      <c r="MTR308"/>
      <c r="MTS308"/>
      <c r="MTT308"/>
      <c r="MTU308"/>
      <c r="MTV308"/>
      <c r="MTW308"/>
      <c r="MTX308"/>
      <c r="MTY308"/>
      <c r="MTZ308"/>
      <c r="MUA308"/>
      <c r="MUB308"/>
      <c r="MUC308"/>
      <c r="MUD308"/>
      <c r="MUE308"/>
      <c r="MUF308"/>
      <c r="MUG308"/>
      <c r="MUH308"/>
      <c r="MUI308"/>
      <c r="MUJ308"/>
      <c r="MUK308"/>
      <c r="MUL308"/>
      <c r="MUM308"/>
      <c r="MUN308"/>
      <c r="MUO308"/>
      <c r="MUP308"/>
      <c r="MUQ308"/>
      <c r="MUR308"/>
      <c r="MUS308"/>
      <c r="MUT308"/>
      <c r="MUU308"/>
      <c r="MUV308"/>
      <c r="MUW308"/>
      <c r="MUX308"/>
      <c r="MUY308"/>
      <c r="MUZ308"/>
      <c r="MVA308"/>
      <c r="MVB308"/>
      <c r="MVC308"/>
      <c r="MVD308"/>
      <c r="MVE308"/>
      <c r="MVF308"/>
      <c r="MVG308"/>
      <c r="MVH308"/>
      <c r="MVI308"/>
      <c r="MVJ308"/>
      <c r="MVK308"/>
      <c r="MVL308"/>
      <c r="MVM308"/>
      <c r="MVN308"/>
      <c r="MVO308"/>
      <c r="MVP308"/>
      <c r="MVQ308"/>
      <c r="MVR308"/>
      <c r="MVS308"/>
      <c r="MVT308"/>
      <c r="MVU308"/>
      <c r="MVV308"/>
      <c r="MVW308"/>
      <c r="MVX308"/>
      <c r="MVY308"/>
      <c r="MVZ308"/>
      <c r="MWA308"/>
      <c r="MWB308"/>
      <c r="MWC308"/>
      <c r="MWD308"/>
      <c r="MWE308"/>
      <c r="MWF308"/>
      <c r="MWG308"/>
      <c r="MWH308"/>
      <c r="MWI308"/>
      <c r="MWJ308"/>
      <c r="MWK308"/>
      <c r="MWL308"/>
      <c r="MWM308"/>
      <c r="MWN308"/>
      <c r="MWO308"/>
      <c r="MWP308"/>
      <c r="MWQ308"/>
      <c r="MWR308"/>
      <c r="MWS308"/>
      <c r="MWT308"/>
      <c r="MWU308"/>
      <c r="MWV308"/>
      <c r="MWW308"/>
      <c r="MWX308"/>
      <c r="MWY308"/>
      <c r="MWZ308"/>
      <c r="MXA308"/>
      <c r="MXB308"/>
      <c r="MXC308"/>
      <c r="MXD308"/>
      <c r="MXE308"/>
      <c r="MXF308"/>
      <c r="MXG308"/>
      <c r="MXH308"/>
      <c r="MXI308"/>
      <c r="MXJ308"/>
      <c r="MXK308"/>
      <c r="MXL308"/>
      <c r="MXM308"/>
      <c r="MXN308"/>
      <c r="MXO308"/>
      <c r="MXP308"/>
      <c r="MXQ308"/>
      <c r="MXR308"/>
      <c r="MXS308"/>
      <c r="MXT308"/>
      <c r="MXU308"/>
      <c r="MXV308"/>
      <c r="MXW308"/>
      <c r="MXX308"/>
      <c r="MXY308"/>
      <c r="MXZ308"/>
      <c r="MYA308"/>
      <c r="MYB308"/>
      <c r="MYC308"/>
      <c r="MYD308"/>
      <c r="MYE308"/>
      <c r="MYF308"/>
      <c r="MYG308"/>
      <c r="MYH308"/>
      <c r="MYI308"/>
      <c r="MYJ308"/>
      <c r="MYK308"/>
      <c r="MYL308"/>
      <c r="MYM308"/>
      <c r="MYN308"/>
      <c r="MYO308"/>
      <c r="MYP308"/>
      <c r="MYQ308"/>
      <c r="MYR308"/>
      <c r="MYS308"/>
      <c r="MYT308"/>
      <c r="MYU308"/>
      <c r="MYV308"/>
      <c r="MYW308"/>
      <c r="MYX308"/>
      <c r="MYY308"/>
      <c r="MYZ308"/>
      <c r="MZA308"/>
      <c r="MZB308"/>
      <c r="MZC308"/>
      <c r="MZD308"/>
      <c r="MZE308"/>
      <c r="MZF308"/>
      <c r="MZG308"/>
      <c r="MZH308"/>
      <c r="MZI308"/>
      <c r="MZJ308"/>
      <c r="MZK308"/>
      <c r="MZL308"/>
      <c r="MZM308"/>
      <c r="MZN308"/>
      <c r="MZO308"/>
      <c r="MZP308"/>
      <c r="MZQ308"/>
      <c r="MZR308"/>
      <c r="MZS308"/>
      <c r="MZT308"/>
      <c r="MZU308"/>
      <c r="MZV308"/>
      <c r="MZW308"/>
      <c r="MZX308"/>
      <c r="MZY308"/>
      <c r="MZZ308"/>
      <c r="NAA308"/>
      <c r="NAB308"/>
      <c r="NAC308"/>
      <c r="NAD308"/>
      <c r="NAE308"/>
      <c r="NAF308"/>
      <c r="NAG308"/>
      <c r="NAH308"/>
      <c r="NAI308"/>
      <c r="NAJ308"/>
      <c r="NAK308"/>
      <c r="NAL308"/>
      <c r="NAM308"/>
      <c r="NAN308"/>
      <c r="NAO308"/>
      <c r="NAP308"/>
      <c r="NAQ308"/>
      <c r="NAR308"/>
      <c r="NAS308"/>
      <c r="NAT308"/>
      <c r="NAU308"/>
      <c r="NAV308"/>
      <c r="NAW308"/>
      <c r="NAX308"/>
      <c r="NAY308"/>
      <c r="NAZ308"/>
      <c r="NBA308"/>
      <c r="NBB308"/>
      <c r="NBC308"/>
      <c r="NBD308"/>
      <c r="NBE308"/>
      <c r="NBF308"/>
      <c r="NBG308"/>
      <c r="NBH308"/>
      <c r="NBI308"/>
      <c r="NBJ308"/>
      <c r="NBK308"/>
      <c r="NBL308"/>
      <c r="NBM308"/>
      <c r="NBN308"/>
      <c r="NBO308"/>
      <c r="NBP308"/>
      <c r="NBQ308"/>
      <c r="NBR308"/>
      <c r="NBS308"/>
      <c r="NBT308"/>
      <c r="NBU308"/>
      <c r="NBV308"/>
      <c r="NBW308"/>
      <c r="NBX308"/>
      <c r="NBY308"/>
      <c r="NBZ308"/>
      <c r="NCA308"/>
      <c r="NCB308"/>
      <c r="NCC308"/>
      <c r="NCD308"/>
      <c r="NCE308"/>
      <c r="NCF308"/>
      <c r="NCG308"/>
      <c r="NCH308"/>
      <c r="NCI308"/>
      <c r="NCJ308"/>
      <c r="NCK308"/>
      <c r="NCL308"/>
      <c r="NCM308"/>
      <c r="NCN308"/>
      <c r="NCO308"/>
      <c r="NCP308"/>
      <c r="NCQ308"/>
      <c r="NCR308"/>
      <c r="NCS308"/>
      <c r="NCT308"/>
      <c r="NCU308"/>
      <c r="NCV308"/>
      <c r="NCW308"/>
      <c r="NCX308"/>
      <c r="NCY308"/>
      <c r="NCZ308"/>
      <c r="NDA308"/>
      <c r="NDB308"/>
      <c r="NDC308"/>
      <c r="NDD308"/>
      <c r="NDE308"/>
      <c r="NDF308"/>
      <c r="NDG308"/>
      <c r="NDH308"/>
      <c r="NDI308"/>
      <c r="NDJ308"/>
      <c r="NDK308"/>
      <c r="NDL308"/>
      <c r="NDM308"/>
      <c r="NDN308"/>
      <c r="NDO308"/>
      <c r="NDP308"/>
      <c r="NDQ308"/>
      <c r="NDR308"/>
      <c r="NDS308"/>
      <c r="NDT308"/>
      <c r="NDU308"/>
      <c r="NDV308"/>
      <c r="NDW308"/>
      <c r="NDX308"/>
      <c r="NDY308"/>
      <c r="NDZ308"/>
      <c r="NEA308"/>
      <c r="NEB308"/>
      <c r="NEC308"/>
      <c r="NED308"/>
      <c r="NEE308"/>
      <c r="NEF308"/>
      <c r="NEG308"/>
      <c r="NEH308"/>
      <c r="NEI308"/>
      <c r="NEJ308"/>
      <c r="NEK308"/>
      <c r="NEL308"/>
      <c r="NEM308"/>
      <c r="NEN308"/>
      <c r="NEO308"/>
      <c r="NEP308"/>
      <c r="NEQ308"/>
      <c r="NER308"/>
      <c r="NES308"/>
      <c r="NET308"/>
      <c r="NEU308"/>
      <c r="NEV308"/>
      <c r="NEW308"/>
      <c r="NEX308"/>
      <c r="NEY308"/>
      <c r="NEZ308"/>
      <c r="NFA308"/>
      <c r="NFB308"/>
      <c r="NFC308"/>
      <c r="NFD308"/>
      <c r="NFE308"/>
      <c r="NFF308"/>
      <c r="NFG308"/>
      <c r="NFH308"/>
      <c r="NFI308"/>
      <c r="NFJ308"/>
      <c r="NFK308"/>
      <c r="NFL308"/>
      <c r="NFM308"/>
      <c r="NFN308"/>
      <c r="NFO308"/>
      <c r="NFP308"/>
      <c r="NFQ308"/>
      <c r="NFR308"/>
      <c r="NFS308"/>
      <c r="NFT308"/>
      <c r="NFU308"/>
      <c r="NFV308"/>
      <c r="NFW308"/>
      <c r="NFX308"/>
      <c r="NFY308"/>
      <c r="NFZ308"/>
      <c r="NGA308"/>
      <c r="NGB308"/>
      <c r="NGC308"/>
      <c r="NGD308"/>
      <c r="NGE308"/>
      <c r="NGF308"/>
      <c r="NGG308"/>
      <c r="NGH308"/>
      <c r="NGI308"/>
      <c r="NGJ308"/>
      <c r="NGK308"/>
      <c r="NGL308"/>
      <c r="NGM308"/>
      <c r="NGN308"/>
      <c r="NGO308"/>
      <c r="NGP308"/>
      <c r="NGQ308"/>
      <c r="NGR308"/>
      <c r="NGS308"/>
      <c r="NGT308"/>
      <c r="NGU308"/>
      <c r="NGV308"/>
      <c r="NGW308"/>
      <c r="NGX308"/>
      <c r="NGY308"/>
      <c r="NGZ308"/>
      <c r="NHA308"/>
      <c r="NHB308"/>
      <c r="NHC308"/>
      <c r="NHD308"/>
      <c r="NHE308"/>
      <c r="NHF308"/>
      <c r="NHG308"/>
      <c r="NHH308"/>
      <c r="NHI308"/>
      <c r="NHJ308"/>
      <c r="NHK308"/>
      <c r="NHL308"/>
      <c r="NHM308"/>
      <c r="NHN308"/>
      <c r="NHO308"/>
      <c r="NHP308"/>
      <c r="NHQ308"/>
      <c r="NHR308"/>
      <c r="NHS308"/>
      <c r="NHT308"/>
      <c r="NHU308"/>
      <c r="NHV308"/>
      <c r="NHW308"/>
      <c r="NHX308"/>
      <c r="NHY308"/>
      <c r="NHZ308"/>
      <c r="NIA308"/>
      <c r="NIB308"/>
      <c r="NIC308"/>
      <c r="NID308"/>
      <c r="NIE308"/>
      <c r="NIF308"/>
      <c r="NIG308"/>
      <c r="NIH308"/>
      <c r="NII308"/>
      <c r="NIJ308"/>
      <c r="NIK308"/>
      <c r="NIL308"/>
      <c r="NIM308"/>
      <c r="NIN308"/>
      <c r="NIO308"/>
      <c r="NIP308"/>
      <c r="NIQ308"/>
      <c r="NIR308"/>
      <c r="NIS308"/>
      <c r="NIT308"/>
      <c r="NIU308"/>
      <c r="NIV308"/>
      <c r="NIW308"/>
      <c r="NIX308"/>
      <c r="NIY308"/>
      <c r="NIZ308"/>
      <c r="NJA308"/>
      <c r="NJB308"/>
      <c r="NJC308"/>
      <c r="NJD308"/>
      <c r="NJE308"/>
      <c r="NJF308"/>
      <c r="NJG308"/>
      <c r="NJH308"/>
      <c r="NJI308"/>
      <c r="NJJ308"/>
      <c r="NJK308"/>
      <c r="NJL308"/>
      <c r="NJM308"/>
      <c r="NJN308"/>
      <c r="NJO308"/>
      <c r="NJP308"/>
      <c r="NJQ308"/>
      <c r="NJR308"/>
      <c r="NJS308"/>
      <c r="NJT308"/>
      <c r="NJU308"/>
      <c r="NJV308"/>
      <c r="NJW308"/>
      <c r="NJX308"/>
      <c r="NJY308"/>
      <c r="NJZ308"/>
      <c r="NKA308"/>
      <c r="NKB308"/>
      <c r="NKC308"/>
      <c r="NKD308"/>
      <c r="NKE308"/>
      <c r="NKF308"/>
      <c r="NKG308"/>
      <c r="NKH308"/>
      <c r="NKI308"/>
      <c r="NKJ308"/>
      <c r="NKK308"/>
      <c r="NKL308"/>
      <c r="NKM308"/>
      <c r="NKN308"/>
      <c r="NKO308"/>
      <c r="NKP308"/>
      <c r="NKQ308"/>
      <c r="NKR308"/>
      <c r="NKS308"/>
      <c r="NKT308"/>
      <c r="NKU308"/>
      <c r="NKV308"/>
      <c r="NKW308"/>
      <c r="NKX308"/>
      <c r="NKY308"/>
      <c r="NKZ308"/>
      <c r="NLA308"/>
      <c r="NLB308"/>
      <c r="NLC308"/>
      <c r="NLD308"/>
      <c r="NLE308"/>
      <c r="NLF308"/>
      <c r="NLG308"/>
      <c r="NLH308"/>
      <c r="NLI308"/>
      <c r="NLJ308"/>
      <c r="NLK308"/>
      <c r="NLL308"/>
      <c r="NLM308"/>
      <c r="NLN308"/>
      <c r="NLO308"/>
      <c r="NLP308"/>
      <c r="NLQ308"/>
      <c r="NLR308"/>
      <c r="NLS308"/>
      <c r="NLT308"/>
      <c r="NLU308"/>
      <c r="NLV308"/>
      <c r="NLW308"/>
      <c r="NLX308"/>
      <c r="NLY308"/>
      <c r="NLZ308"/>
      <c r="NMA308"/>
      <c r="NMB308"/>
      <c r="NMC308"/>
      <c r="NMD308"/>
      <c r="NME308"/>
      <c r="NMF308"/>
      <c r="NMG308"/>
      <c r="NMH308"/>
      <c r="NMI308"/>
      <c r="NMJ308"/>
      <c r="NMK308"/>
      <c r="NML308"/>
      <c r="NMM308"/>
      <c r="NMN308"/>
      <c r="NMO308"/>
      <c r="NMP308"/>
      <c r="NMQ308"/>
      <c r="NMR308"/>
      <c r="NMS308"/>
      <c r="NMT308"/>
      <c r="NMU308"/>
      <c r="NMV308"/>
      <c r="NMW308"/>
      <c r="NMX308"/>
      <c r="NMY308"/>
      <c r="NMZ308"/>
      <c r="NNA308"/>
      <c r="NNB308"/>
      <c r="NNC308"/>
      <c r="NND308"/>
      <c r="NNE308"/>
      <c r="NNF308"/>
      <c r="NNG308"/>
      <c r="NNH308"/>
      <c r="NNI308"/>
      <c r="NNJ308"/>
      <c r="NNK308"/>
      <c r="NNL308"/>
      <c r="NNM308"/>
      <c r="NNN308"/>
      <c r="NNO308"/>
      <c r="NNP308"/>
      <c r="NNQ308"/>
      <c r="NNR308"/>
      <c r="NNS308"/>
      <c r="NNT308"/>
      <c r="NNU308"/>
      <c r="NNV308"/>
      <c r="NNW308"/>
      <c r="NNX308"/>
      <c r="NNY308"/>
      <c r="NNZ308"/>
      <c r="NOA308"/>
      <c r="NOB308"/>
      <c r="NOC308"/>
      <c r="NOD308"/>
      <c r="NOE308"/>
      <c r="NOF308"/>
      <c r="NOG308"/>
      <c r="NOH308"/>
      <c r="NOI308"/>
      <c r="NOJ308"/>
      <c r="NOK308"/>
      <c r="NOL308"/>
      <c r="NOM308"/>
      <c r="NON308"/>
      <c r="NOO308"/>
      <c r="NOP308"/>
      <c r="NOQ308"/>
      <c r="NOR308"/>
      <c r="NOS308"/>
      <c r="NOT308"/>
      <c r="NOU308"/>
      <c r="NOV308"/>
      <c r="NOW308"/>
      <c r="NOX308"/>
      <c r="NOY308"/>
      <c r="NOZ308"/>
      <c r="NPA308"/>
      <c r="NPB308"/>
      <c r="NPC308"/>
      <c r="NPD308"/>
      <c r="NPE308"/>
      <c r="NPF308"/>
      <c r="NPG308"/>
      <c r="NPH308"/>
      <c r="NPI308"/>
      <c r="NPJ308"/>
      <c r="NPK308"/>
      <c r="NPL308"/>
      <c r="NPM308"/>
      <c r="NPN308"/>
      <c r="NPO308"/>
      <c r="NPP308"/>
      <c r="NPQ308"/>
      <c r="NPR308"/>
      <c r="NPS308"/>
      <c r="NPT308"/>
      <c r="NPU308"/>
      <c r="NPV308"/>
      <c r="NPW308"/>
      <c r="NPX308"/>
      <c r="NPY308"/>
      <c r="NPZ308"/>
      <c r="NQA308"/>
      <c r="NQB308"/>
      <c r="NQC308"/>
      <c r="NQD308"/>
      <c r="NQE308"/>
      <c r="NQF308"/>
      <c r="NQG308"/>
      <c r="NQH308"/>
      <c r="NQI308"/>
      <c r="NQJ308"/>
      <c r="NQK308"/>
      <c r="NQL308"/>
      <c r="NQM308"/>
      <c r="NQN308"/>
      <c r="NQO308"/>
      <c r="NQP308"/>
      <c r="NQQ308"/>
      <c r="NQR308"/>
      <c r="NQS308"/>
      <c r="NQT308"/>
      <c r="NQU308"/>
      <c r="NQV308"/>
      <c r="NQW308"/>
      <c r="NQX308"/>
      <c r="NQY308"/>
      <c r="NQZ308"/>
      <c r="NRA308"/>
      <c r="NRB308"/>
      <c r="NRC308"/>
      <c r="NRD308"/>
      <c r="NRE308"/>
      <c r="NRF308"/>
      <c r="NRG308"/>
      <c r="NRH308"/>
      <c r="NRI308"/>
      <c r="NRJ308"/>
      <c r="NRK308"/>
      <c r="NRL308"/>
      <c r="NRM308"/>
      <c r="NRN308"/>
      <c r="NRO308"/>
      <c r="NRP308"/>
      <c r="NRQ308"/>
      <c r="NRR308"/>
      <c r="NRS308"/>
      <c r="NRT308"/>
      <c r="NRU308"/>
      <c r="NRV308"/>
      <c r="NRW308"/>
      <c r="NRX308"/>
      <c r="NRY308"/>
      <c r="NRZ308"/>
      <c r="NSA308"/>
      <c r="NSB308"/>
      <c r="NSC308"/>
      <c r="NSD308"/>
      <c r="NSE308"/>
      <c r="NSF308"/>
      <c r="NSG308"/>
      <c r="NSH308"/>
      <c r="NSI308"/>
      <c r="NSJ308"/>
      <c r="NSK308"/>
      <c r="NSL308"/>
      <c r="NSM308"/>
      <c r="NSN308"/>
      <c r="NSO308"/>
      <c r="NSP308"/>
      <c r="NSQ308"/>
      <c r="NSR308"/>
      <c r="NSS308"/>
      <c r="NST308"/>
      <c r="NSU308"/>
      <c r="NSV308"/>
      <c r="NSW308"/>
      <c r="NSX308"/>
      <c r="NSY308"/>
      <c r="NSZ308"/>
      <c r="NTA308"/>
      <c r="NTB308"/>
      <c r="NTC308"/>
      <c r="NTD308"/>
      <c r="NTE308"/>
      <c r="NTF308"/>
      <c r="NTG308"/>
      <c r="NTH308"/>
      <c r="NTI308"/>
      <c r="NTJ308"/>
      <c r="NTK308"/>
      <c r="NTL308"/>
      <c r="NTM308"/>
      <c r="NTN308"/>
      <c r="NTO308"/>
      <c r="NTP308"/>
      <c r="NTQ308"/>
      <c r="NTR308"/>
      <c r="NTS308"/>
      <c r="NTT308"/>
      <c r="NTU308"/>
      <c r="NTV308"/>
      <c r="NTW308"/>
      <c r="NTX308"/>
      <c r="NTY308"/>
      <c r="NTZ308"/>
      <c r="NUA308"/>
      <c r="NUB308"/>
      <c r="NUC308"/>
      <c r="NUD308"/>
      <c r="NUE308"/>
      <c r="NUF308"/>
      <c r="NUG308"/>
      <c r="NUH308"/>
      <c r="NUI308"/>
      <c r="NUJ308"/>
      <c r="NUK308"/>
      <c r="NUL308"/>
      <c r="NUM308"/>
      <c r="NUN308"/>
      <c r="NUO308"/>
      <c r="NUP308"/>
      <c r="NUQ308"/>
      <c r="NUR308"/>
      <c r="NUS308"/>
      <c r="NUT308"/>
      <c r="NUU308"/>
      <c r="NUV308"/>
      <c r="NUW308"/>
      <c r="NUX308"/>
      <c r="NUY308"/>
      <c r="NUZ308"/>
      <c r="NVA308"/>
      <c r="NVB308"/>
      <c r="NVC308"/>
      <c r="NVD308"/>
      <c r="NVE308"/>
      <c r="NVF308"/>
      <c r="NVG308"/>
      <c r="NVH308"/>
      <c r="NVI308"/>
      <c r="NVJ308"/>
      <c r="NVK308"/>
      <c r="NVL308"/>
      <c r="NVM308"/>
      <c r="NVN308"/>
      <c r="NVO308"/>
      <c r="NVP308"/>
      <c r="NVQ308"/>
      <c r="NVR308"/>
      <c r="NVS308"/>
      <c r="NVT308"/>
      <c r="NVU308"/>
      <c r="NVV308"/>
      <c r="NVW308"/>
      <c r="NVX308"/>
      <c r="NVY308"/>
      <c r="NVZ308"/>
      <c r="NWA308"/>
      <c r="NWB308"/>
      <c r="NWC308"/>
      <c r="NWD308"/>
      <c r="NWE308"/>
      <c r="NWF308"/>
      <c r="NWG308"/>
      <c r="NWH308"/>
      <c r="NWI308"/>
      <c r="NWJ308"/>
      <c r="NWK308"/>
      <c r="NWL308"/>
      <c r="NWM308"/>
      <c r="NWN308"/>
      <c r="NWO308"/>
      <c r="NWP308"/>
      <c r="NWQ308"/>
      <c r="NWR308"/>
      <c r="NWS308"/>
      <c r="NWT308"/>
      <c r="NWU308"/>
      <c r="NWV308"/>
      <c r="NWW308"/>
      <c r="NWX308"/>
      <c r="NWY308"/>
      <c r="NWZ308"/>
      <c r="NXA308"/>
      <c r="NXB308"/>
      <c r="NXC308"/>
      <c r="NXD308"/>
      <c r="NXE308"/>
      <c r="NXF308"/>
      <c r="NXG308"/>
      <c r="NXH308"/>
      <c r="NXI308"/>
      <c r="NXJ308"/>
      <c r="NXK308"/>
      <c r="NXL308"/>
      <c r="NXM308"/>
      <c r="NXN308"/>
      <c r="NXO308"/>
      <c r="NXP308"/>
      <c r="NXQ308"/>
      <c r="NXR308"/>
      <c r="NXS308"/>
      <c r="NXT308"/>
      <c r="NXU308"/>
      <c r="NXV308"/>
      <c r="NXW308"/>
      <c r="NXX308"/>
      <c r="NXY308"/>
      <c r="NXZ308"/>
      <c r="NYA308"/>
      <c r="NYB308"/>
      <c r="NYC308"/>
      <c r="NYD308"/>
      <c r="NYE308"/>
      <c r="NYF308"/>
      <c r="NYG308"/>
      <c r="NYH308"/>
      <c r="NYI308"/>
      <c r="NYJ308"/>
      <c r="NYK308"/>
      <c r="NYL308"/>
      <c r="NYM308"/>
      <c r="NYN308"/>
      <c r="NYO308"/>
      <c r="NYP308"/>
      <c r="NYQ308"/>
      <c r="NYR308"/>
      <c r="NYS308"/>
      <c r="NYT308"/>
      <c r="NYU308"/>
      <c r="NYV308"/>
      <c r="NYW308"/>
      <c r="NYX308"/>
      <c r="NYY308"/>
      <c r="NYZ308"/>
      <c r="NZA308"/>
      <c r="NZB308"/>
      <c r="NZC308"/>
      <c r="NZD308"/>
      <c r="NZE308"/>
      <c r="NZF308"/>
      <c r="NZG308"/>
      <c r="NZH308"/>
      <c r="NZI308"/>
      <c r="NZJ308"/>
      <c r="NZK308"/>
      <c r="NZL308"/>
      <c r="NZM308"/>
      <c r="NZN308"/>
      <c r="NZO308"/>
      <c r="NZP308"/>
      <c r="NZQ308"/>
      <c r="NZR308"/>
      <c r="NZS308"/>
      <c r="NZT308"/>
      <c r="NZU308"/>
      <c r="NZV308"/>
      <c r="NZW308"/>
      <c r="NZX308"/>
      <c r="NZY308"/>
      <c r="NZZ308"/>
      <c r="OAA308"/>
      <c r="OAB308"/>
      <c r="OAC308"/>
      <c r="OAD308"/>
      <c r="OAE308"/>
      <c r="OAF308"/>
      <c r="OAG308"/>
      <c r="OAH308"/>
      <c r="OAI308"/>
      <c r="OAJ308"/>
      <c r="OAK308"/>
      <c r="OAL308"/>
      <c r="OAM308"/>
      <c r="OAN308"/>
      <c r="OAO308"/>
      <c r="OAP308"/>
      <c r="OAQ308"/>
      <c r="OAR308"/>
      <c r="OAS308"/>
      <c r="OAT308"/>
      <c r="OAU308"/>
      <c r="OAV308"/>
      <c r="OAW308"/>
      <c r="OAX308"/>
      <c r="OAY308"/>
      <c r="OAZ308"/>
      <c r="OBA308"/>
      <c r="OBB308"/>
      <c r="OBC308"/>
      <c r="OBD308"/>
      <c r="OBE308"/>
      <c r="OBF308"/>
      <c r="OBG308"/>
      <c r="OBH308"/>
      <c r="OBI308"/>
      <c r="OBJ308"/>
      <c r="OBK308"/>
      <c r="OBL308"/>
      <c r="OBM308"/>
      <c r="OBN308"/>
      <c r="OBO308"/>
      <c r="OBP308"/>
      <c r="OBQ308"/>
      <c r="OBR308"/>
      <c r="OBS308"/>
      <c r="OBT308"/>
      <c r="OBU308"/>
      <c r="OBV308"/>
      <c r="OBW308"/>
      <c r="OBX308"/>
      <c r="OBY308"/>
      <c r="OBZ308"/>
      <c r="OCA308"/>
      <c r="OCB308"/>
      <c r="OCC308"/>
      <c r="OCD308"/>
      <c r="OCE308"/>
      <c r="OCF308"/>
      <c r="OCG308"/>
      <c r="OCH308"/>
      <c r="OCI308"/>
      <c r="OCJ308"/>
      <c r="OCK308"/>
      <c r="OCL308"/>
      <c r="OCM308"/>
      <c r="OCN308"/>
      <c r="OCO308"/>
      <c r="OCP308"/>
      <c r="OCQ308"/>
      <c r="OCR308"/>
      <c r="OCS308"/>
      <c r="OCT308"/>
      <c r="OCU308"/>
      <c r="OCV308"/>
      <c r="OCW308"/>
      <c r="OCX308"/>
      <c r="OCY308"/>
      <c r="OCZ308"/>
      <c r="ODA308"/>
      <c r="ODB308"/>
      <c r="ODC308"/>
      <c r="ODD308"/>
      <c r="ODE308"/>
      <c r="ODF308"/>
      <c r="ODG308"/>
      <c r="ODH308"/>
      <c r="ODI308"/>
      <c r="ODJ308"/>
      <c r="ODK308"/>
      <c r="ODL308"/>
      <c r="ODM308"/>
      <c r="ODN308"/>
      <c r="ODO308"/>
      <c r="ODP308"/>
      <c r="ODQ308"/>
      <c r="ODR308"/>
      <c r="ODS308"/>
      <c r="ODT308"/>
      <c r="ODU308"/>
      <c r="ODV308"/>
      <c r="ODW308"/>
      <c r="ODX308"/>
      <c r="ODY308"/>
      <c r="ODZ308"/>
      <c r="OEA308"/>
      <c r="OEB308"/>
      <c r="OEC308"/>
      <c r="OED308"/>
      <c r="OEE308"/>
      <c r="OEF308"/>
      <c r="OEG308"/>
      <c r="OEH308"/>
      <c r="OEI308"/>
      <c r="OEJ308"/>
      <c r="OEK308"/>
      <c r="OEL308"/>
      <c r="OEM308"/>
      <c r="OEN308"/>
      <c r="OEO308"/>
      <c r="OEP308"/>
      <c r="OEQ308"/>
      <c r="OER308"/>
      <c r="OES308"/>
      <c r="OET308"/>
      <c r="OEU308"/>
      <c r="OEV308"/>
      <c r="OEW308"/>
      <c r="OEX308"/>
      <c r="OEY308"/>
      <c r="OEZ308"/>
      <c r="OFA308"/>
      <c r="OFB308"/>
      <c r="OFC308"/>
      <c r="OFD308"/>
      <c r="OFE308"/>
      <c r="OFF308"/>
      <c r="OFG308"/>
      <c r="OFH308"/>
      <c r="OFI308"/>
      <c r="OFJ308"/>
      <c r="OFK308"/>
      <c r="OFL308"/>
      <c r="OFM308"/>
      <c r="OFN308"/>
      <c r="OFO308"/>
      <c r="OFP308"/>
      <c r="OFQ308"/>
      <c r="OFR308"/>
      <c r="OFS308"/>
      <c r="OFT308"/>
      <c r="OFU308"/>
      <c r="OFV308"/>
      <c r="OFW308"/>
      <c r="OFX308"/>
      <c r="OFY308"/>
      <c r="OFZ308"/>
      <c r="OGA308"/>
      <c r="OGB308"/>
      <c r="OGC308"/>
      <c r="OGD308"/>
      <c r="OGE308"/>
      <c r="OGF308"/>
      <c r="OGG308"/>
      <c r="OGH308"/>
      <c r="OGI308"/>
      <c r="OGJ308"/>
      <c r="OGK308"/>
      <c r="OGL308"/>
      <c r="OGM308"/>
      <c r="OGN308"/>
      <c r="OGO308"/>
      <c r="OGP308"/>
      <c r="OGQ308"/>
      <c r="OGR308"/>
      <c r="OGS308"/>
      <c r="OGT308"/>
      <c r="OGU308"/>
      <c r="OGV308"/>
      <c r="OGW308"/>
      <c r="OGX308"/>
      <c r="OGY308"/>
      <c r="OGZ308"/>
      <c r="OHA308"/>
      <c r="OHB308"/>
      <c r="OHC308"/>
      <c r="OHD308"/>
      <c r="OHE308"/>
      <c r="OHF308"/>
      <c r="OHG308"/>
      <c r="OHH308"/>
      <c r="OHI308"/>
      <c r="OHJ308"/>
      <c r="OHK308"/>
      <c r="OHL308"/>
      <c r="OHM308"/>
      <c r="OHN308"/>
      <c r="OHO308"/>
      <c r="OHP308"/>
      <c r="OHQ308"/>
      <c r="OHR308"/>
      <c r="OHS308"/>
      <c r="OHT308"/>
      <c r="OHU308"/>
      <c r="OHV308"/>
      <c r="OHW308"/>
      <c r="OHX308"/>
      <c r="OHY308"/>
      <c r="OHZ308"/>
      <c r="OIA308"/>
      <c r="OIB308"/>
      <c r="OIC308"/>
      <c r="OID308"/>
      <c r="OIE308"/>
      <c r="OIF308"/>
      <c r="OIG308"/>
      <c r="OIH308"/>
      <c r="OII308"/>
      <c r="OIJ308"/>
      <c r="OIK308"/>
      <c r="OIL308"/>
      <c r="OIM308"/>
      <c r="OIN308"/>
      <c r="OIO308"/>
      <c r="OIP308"/>
      <c r="OIQ308"/>
      <c r="OIR308"/>
      <c r="OIS308"/>
      <c r="OIT308"/>
      <c r="OIU308"/>
      <c r="OIV308"/>
      <c r="OIW308"/>
      <c r="OIX308"/>
      <c r="OIY308"/>
      <c r="OIZ308"/>
      <c r="OJA308"/>
      <c r="OJB308"/>
      <c r="OJC308"/>
      <c r="OJD308"/>
      <c r="OJE308"/>
      <c r="OJF308"/>
      <c r="OJG308"/>
      <c r="OJH308"/>
      <c r="OJI308"/>
      <c r="OJJ308"/>
      <c r="OJK308"/>
      <c r="OJL308"/>
      <c r="OJM308"/>
      <c r="OJN308"/>
      <c r="OJO308"/>
      <c r="OJP308"/>
      <c r="OJQ308"/>
      <c r="OJR308"/>
      <c r="OJS308"/>
      <c r="OJT308"/>
      <c r="OJU308"/>
      <c r="OJV308"/>
      <c r="OJW308"/>
      <c r="OJX308"/>
      <c r="OJY308"/>
      <c r="OJZ308"/>
      <c r="OKA308"/>
      <c r="OKB308"/>
      <c r="OKC308"/>
      <c r="OKD308"/>
      <c r="OKE308"/>
      <c r="OKF308"/>
      <c r="OKG308"/>
      <c r="OKH308"/>
      <c r="OKI308"/>
      <c r="OKJ308"/>
      <c r="OKK308"/>
      <c r="OKL308"/>
      <c r="OKM308"/>
      <c r="OKN308"/>
      <c r="OKO308"/>
      <c r="OKP308"/>
      <c r="OKQ308"/>
      <c r="OKR308"/>
      <c r="OKS308"/>
      <c r="OKT308"/>
      <c r="OKU308"/>
      <c r="OKV308"/>
      <c r="OKW308"/>
      <c r="OKX308"/>
      <c r="OKY308"/>
      <c r="OKZ308"/>
      <c r="OLA308"/>
      <c r="OLB308"/>
      <c r="OLC308"/>
      <c r="OLD308"/>
      <c r="OLE308"/>
      <c r="OLF308"/>
      <c r="OLG308"/>
      <c r="OLH308"/>
      <c r="OLI308"/>
      <c r="OLJ308"/>
      <c r="OLK308"/>
      <c r="OLL308"/>
      <c r="OLM308"/>
      <c r="OLN308"/>
      <c r="OLO308"/>
      <c r="OLP308"/>
      <c r="OLQ308"/>
      <c r="OLR308"/>
      <c r="OLS308"/>
      <c r="OLT308"/>
      <c r="OLU308"/>
      <c r="OLV308"/>
      <c r="OLW308"/>
      <c r="OLX308"/>
      <c r="OLY308"/>
      <c r="OLZ308"/>
      <c r="OMA308"/>
      <c r="OMB308"/>
      <c r="OMC308"/>
      <c r="OMD308"/>
      <c r="OME308"/>
      <c r="OMF308"/>
      <c r="OMG308"/>
      <c r="OMH308"/>
      <c r="OMI308"/>
      <c r="OMJ308"/>
      <c r="OMK308"/>
      <c r="OML308"/>
      <c r="OMM308"/>
      <c r="OMN308"/>
      <c r="OMO308"/>
      <c r="OMP308"/>
      <c r="OMQ308"/>
      <c r="OMR308"/>
      <c r="OMS308"/>
      <c r="OMT308"/>
      <c r="OMU308"/>
      <c r="OMV308"/>
      <c r="OMW308"/>
      <c r="OMX308"/>
      <c r="OMY308"/>
      <c r="OMZ308"/>
      <c r="ONA308"/>
      <c r="ONB308"/>
      <c r="ONC308"/>
      <c r="OND308"/>
      <c r="ONE308"/>
      <c r="ONF308"/>
      <c r="ONG308"/>
      <c r="ONH308"/>
      <c r="ONI308"/>
      <c r="ONJ308"/>
      <c r="ONK308"/>
      <c r="ONL308"/>
      <c r="ONM308"/>
      <c r="ONN308"/>
      <c r="ONO308"/>
      <c r="ONP308"/>
      <c r="ONQ308"/>
      <c r="ONR308"/>
      <c r="ONS308"/>
      <c r="ONT308"/>
      <c r="ONU308"/>
      <c r="ONV308"/>
      <c r="ONW308"/>
      <c r="ONX308"/>
      <c r="ONY308"/>
      <c r="ONZ308"/>
      <c r="OOA308"/>
      <c r="OOB308"/>
      <c r="OOC308"/>
      <c r="OOD308"/>
      <c r="OOE308"/>
      <c r="OOF308"/>
      <c r="OOG308"/>
      <c r="OOH308"/>
      <c r="OOI308"/>
      <c r="OOJ308"/>
      <c r="OOK308"/>
      <c r="OOL308"/>
      <c r="OOM308"/>
      <c r="OON308"/>
      <c r="OOO308"/>
      <c r="OOP308"/>
      <c r="OOQ308"/>
      <c r="OOR308"/>
      <c r="OOS308"/>
      <c r="OOT308"/>
      <c r="OOU308"/>
      <c r="OOV308"/>
      <c r="OOW308"/>
      <c r="OOX308"/>
      <c r="OOY308"/>
      <c r="OOZ308"/>
      <c r="OPA308"/>
      <c r="OPB308"/>
      <c r="OPC308"/>
      <c r="OPD308"/>
      <c r="OPE308"/>
      <c r="OPF308"/>
      <c r="OPG308"/>
      <c r="OPH308"/>
      <c r="OPI308"/>
      <c r="OPJ308"/>
      <c r="OPK308"/>
      <c r="OPL308"/>
      <c r="OPM308"/>
      <c r="OPN308"/>
      <c r="OPO308"/>
      <c r="OPP308"/>
      <c r="OPQ308"/>
      <c r="OPR308"/>
      <c r="OPS308"/>
      <c r="OPT308"/>
      <c r="OPU308"/>
      <c r="OPV308"/>
      <c r="OPW308"/>
      <c r="OPX308"/>
      <c r="OPY308"/>
      <c r="OPZ308"/>
      <c r="OQA308"/>
      <c r="OQB308"/>
      <c r="OQC308"/>
      <c r="OQD308"/>
      <c r="OQE308"/>
      <c r="OQF308"/>
      <c r="OQG308"/>
      <c r="OQH308"/>
      <c r="OQI308"/>
      <c r="OQJ308"/>
      <c r="OQK308"/>
      <c r="OQL308"/>
      <c r="OQM308"/>
      <c r="OQN308"/>
      <c r="OQO308"/>
      <c r="OQP308"/>
      <c r="OQQ308"/>
      <c r="OQR308"/>
      <c r="OQS308"/>
      <c r="OQT308"/>
      <c r="OQU308"/>
      <c r="OQV308"/>
      <c r="OQW308"/>
      <c r="OQX308"/>
      <c r="OQY308"/>
      <c r="OQZ308"/>
      <c r="ORA308"/>
      <c r="ORB308"/>
      <c r="ORC308"/>
      <c r="ORD308"/>
      <c r="ORE308"/>
      <c r="ORF308"/>
      <c r="ORG308"/>
      <c r="ORH308"/>
      <c r="ORI308"/>
      <c r="ORJ308"/>
      <c r="ORK308"/>
      <c r="ORL308"/>
      <c r="ORM308"/>
      <c r="ORN308"/>
      <c r="ORO308"/>
      <c r="ORP308"/>
      <c r="ORQ308"/>
      <c r="ORR308"/>
      <c r="ORS308"/>
      <c r="ORT308"/>
      <c r="ORU308"/>
      <c r="ORV308"/>
      <c r="ORW308"/>
      <c r="ORX308"/>
      <c r="ORY308"/>
      <c r="ORZ308"/>
      <c r="OSA308"/>
      <c r="OSB308"/>
      <c r="OSC308"/>
      <c r="OSD308"/>
      <c r="OSE308"/>
      <c r="OSF308"/>
      <c r="OSG308"/>
      <c r="OSH308"/>
      <c r="OSI308"/>
      <c r="OSJ308"/>
      <c r="OSK308"/>
      <c r="OSL308"/>
      <c r="OSM308"/>
      <c r="OSN308"/>
      <c r="OSO308"/>
      <c r="OSP308"/>
      <c r="OSQ308"/>
      <c r="OSR308"/>
      <c r="OSS308"/>
      <c r="OST308"/>
      <c r="OSU308"/>
      <c r="OSV308"/>
      <c r="OSW308"/>
      <c r="OSX308"/>
      <c r="OSY308"/>
      <c r="OSZ308"/>
      <c r="OTA308"/>
      <c r="OTB308"/>
      <c r="OTC308"/>
      <c r="OTD308"/>
      <c r="OTE308"/>
      <c r="OTF308"/>
      <c r="OTG308"/>
      <c r="OTH308"/>
      <c r="OTI308"/>
      <c r="OTJ308"/>
      <c r="OTK308"/>
      <c r="OTL308"/>
      <c r="OTM308"/>
      <c r="OTN308"/>
      <c r="OTO308"/>
      <c r="OTP308"/>
      <c r="OTQ308"/>
      <c r="OTR308"/>
      <c r="OTS308"/>
      <c r="OTT308"/>
      <c r="OTU308"/>
      <c r="OTV308"/>
      <c r="OTW308"/>
      <c r="OTX308"/>
      <c r="OTY308"/>
      <c r="OTZ308"/>
      <c r="OUA308"/>
      <c r="OUB308"/>
      <c r="OUC308"/>
      <c r="OUD308"/>
      <c r="OUE308"/>
      <c r="OUF308"/>
      <c r="OUG308"/>
      <c r="OUH308"/>
      <c r="OUI308"/>
      <c r="OUJ308"/>
      <c r="OUK308"/>
      <c r="OUL308"/>
      <c r="OUM308"/>
      <c r="OUN308"/>
      <c r="OUO308"/>
      <c r="OUP308"/>
      <c r="OUQ308"/>
      <c r="OUR308"/>
      <c r="OUS308"/>
      <c r="OUT308"/>
      <c r="OUU308"/>
      <c r="OUV308"/>
      <c r="OUW308"/>
      <c r="OUX308"/>
      <c r="OUY308"/>
      <c r="OUZ308"/>
      <c r="OVA308"/>
      <c r="OVB308"/>
      <c r="OVC308"/>
      <c r="OVD308"/>
      <c r="OVE308"/>
      <c r="OVF308"/>
      <c r="OVG308"/>
      <c r="OVH308"/>
      <c r="OVI308"/>
      <c r="OVJ308"/>
      <c r="OVK308"/>
      <c r="OVL308"/>
      <c r="OVM308"/>
      <c r="OVN308"/>
      <c r="OVO308"/>
      <c r="OVP308"/>
      <c r="OVQ308"/>
      <c r="OVR308"/>
      <c r="OVS308"/>
      <c r="OVT308"/>
      <c r="OVU308"/>
      <c r="OVV308"/>
      <c r="OVW308"/>
      <c r="OVX308"/>
      <c r="OVY308"/>
      <c r="OVZ308"/>
      <c r="OWA308"/>
      <c r="OWB308"/>
      <c r="OWC308"/>
      <c r="OWD308"/>
      <c r="OWE308"/>
      <c r="OWF308"/>
      <c r="OWG308"/>
      <c r="OWH308"/>
      <c r="OWI308"/>
      <c r="OWJ308"/>
      <c r="OWK308"/>
      <c r="OWL308"/>
      <c r="OWM308"/>
      <c r="OWN308"/>
      <c r="OWO308"/>
      <c r="OWP308"/>
      <c r="OWQ308"/>
      <c r="OWR308"/>
      <c r="OWS308"/>
      <c r="OWT308"/>
      <c r="OWU308"/>
      <c r="OWV308"/>
      <c r="OWW308"/>
      <c r="OWX308"/>
      <c r="OWY308"/>
      <c r="OWZ308"/>
      <c r="OXA308"/>
      <c r="OXB308"/>
      <c r="OXC308"/>
      <c r="OXD308"/>
      <c r="OXE308"/>
      <c r="OXF308"/>
      <c r="OXG308"/>
      <c r="OXH308"/>
      <c r="OXI308"/>
      <c r="OXJ308"/>
      <c r="OXK308"/>
      <c r="OXL308"/>
      <c r="OXM308"/>
      <c r="OXN308"/>
      <c r="OXO308"/>
      <c r="OXP308"/>
      <c r="OXQ308"/>
      <c r="OXR308"/>
      <c r="OXS308"/>
      <c r="OXT308"/>
      <c r="OXU308"/>
      <c r="OXV308"/>
      <c r="OXW308"/>
      <c r="OXX308"/>
      <c r="OXY308"/>
      <c r="OXZ308"/>
      <c r="OYA308"/>
      <c r="OYB308"/>
      <c r="OYC308"/>
      <c r="OYD308"/>
      <c r="OYE308"/>
      <c r="OYF308"/>
      <c r="OYG308"/>
      <c r="OYH308"/>
      <c r="OYI308"/>
      <c r="OYJ308"/>
      <c r="OYK308"/>
      <c r="OYL308"/>
      <c r="OYM308"/>
      <c r="OYN308"/>
      <c r="OYO308"/>
      <c r="OYP308"/>
      <c r="OYQ308"/>
      <c r="OYR308"/>
      <c r="OYS308"/>
      <c r="OYT308"/>
      <c r="OYU308"/>
      <c r="OYV308"/>
      <c r="OYW308"/>
      <c r="OYX308"/>
      <c r="OYY308"/>
      <c r="OYZ308"/>
      <c r="OZA308"/>
      <c r="OZB308"/>
      <c r="OZC308"/>
      <c r="OZD308"/>
      <c r="OZE308"/>
      <c r="OZF308"/>
      <c r="OZG308"/>
      <c r="OZH308"/>
      <c r="OZI308"/>
      <c r="OZJ308"/>
      <c r="OZK308"/>
      <c r="OZL308"/>
      <c r="OZM308"/>
      <c r="OZN308"/>
      <c r="OZO308"/>
      <c r="OZP308"/>
      <c r="OZQ308"/>
      <c r="OZR308"/>
      <c r="OZS308"/>
      <c r="OZT308"/>
      <c r="OZU308"/>
      <c r="OZV308"/>
      <c r="OZW308"/>
      <c r="OZX308"/>
      <c r="OZY308"/>
      <c r="OZZ308"/>
      <c r="PAA308"/>
      <c r="PAB308"/>
      <c r="PAC308"/>
      <c r="PAD308"/>
      <c r="PAE308"/>
      <c r="PAF308"/>
      <c r="PAG308"/>
      <c r="PAH308"/>
      <c r="PAI308"/>
      <c r="PAJ308"/>
      <c r="PAK308"/>
      <c r="PAL308"/>
      <c r="PAM308"/>
      <c r="PAN308"/>
      <c r="PAO308"/>
      <c r="PAP308"/>
      <c r="PAQ308"/>
      <c r="PAR308"/>
      <c r="PAS308"/>
      <c r="PAT308"/>
      <c r="PAU308"/>
      <c r="PAV308"/>
      <c r="PAW308"/>
      <c r="PAX308"/>
      <c r="PAY308"/>
      <c r="PAZ308"/>
      <c r="PBA308"/>
      <c r="PBB308"/>
      <c r="PBC308"/>
      <c r="PBD308"/>
      <c r="PBE308"/>
      <c r="PBF308"/>
      <c r="PBG308"/>
      <c r="PBH308"/>
      <c r="PBI308"/>
      <c r="PBJ308"/>
      <c r="PBK308"/>
      <c r="PBL308"/>
      <c r="PBM308"/>
      <c r="PBN308"/>
      <c r="PBO308"/>
      <c r="PBP308"/>
      <c r="PBQ308"/>
      <c r="PBR308"/>
      <c r="PBS308"/>
      <c r="PBT308"/>
      <c r="PBU308"/>
      <c r="PBV308"/>
      <c r="PBW308"/>
      <c r="PBX308"/>
      <c r="PBY308"/>
      <c r="PBZ308"/>
      <c r="PCA308"/>
      <c r="PCB308"/>
      <c r="PCC308"/>
      <c r="PCD308"/>
      <c r="PCE308"/>
      <c r="PCF308"/>
      <c r="PCG308"/>
      <c r="PCH308"/>
      <c r="PCI308"/>
      <c r="PCJ308"/>
      <c r="PCK308"/>
      <c r="PCL308"/>
      <c r="PCM308"/>
      <c r="PCN308"/>
      <c r="PCO308"/>
      <c r="PCP308"/>
      <c r="PCQ308"/>
      <c r="PCR308"/>
      <c r="PCS308"/>
      <c r="PCT308"/>
      <c r="PCU308"/>
      <c r="PCV308"/>
      <c r="PCW308"/>
      <c r="PCX308"/>
      <c r="PCY308"/>
      <c r="PCZ308"/>
      <c r="PDA308"/>
      <c r="PDB308"/>
      <c r="PDC308"/>
      <c r="PDD308"/>
      <c r="PDE308"/>
      <c r="PDF308"/>
      <c r="PDG308"/>
      <c r="PDH308"/>
      <c r="PDI308"/>
      <c r="PDJ308"/>
      <c r="PDK308"/>
      <c r="PDL308"/>
      <c r="PDM308"/>
      <c r="PDN308"/>
      <c r="PDO308"/>
      <c r="PDP308"/>
      <c r="PDQ308"/>
      <c r="PDR308"/>
      <c r="PDS308"/>
      <c r="PDT308"/>
      <c r="PDU308"/>
      <c r="PDV308"/>
      <c r="PDW308"/>
      <c r="PDX308"/>
      <c r="PDY308"/>
      <c r="PDZ308"/>
      <c r="PEA308"/>
      <c r="PEB308"/>
      <c r="PEC308"/>
      <c r="PED308"/>
      <c r="PEE308"/>
      <c r="PEF308"/>
      <c r="PEG308"/>
      <c r="PEH308"/>
      <c r="PEI308"/>
      <c r="PEJ308"/>
      <c r="PEK308"/>
      <c r="PEL308"/>
      <c r="PEM308"/>
      <c r="PEN308"/>
      <c r="PEO308"/>
      <c r="PEP308"/>
      <c r="PEQ308"/>
      <c r="PER308"/>
      <c r="PES308"/>
      <c r="PET308"/>
      <c r="PEU308"/>
      <c r="PEV308"/>
      <c r="PEW308"/>
      <c r="PEX308"/>
      <c r="PEY308"/>
      <c r="PEZ308"/>
      <c r="PFA308"/>
      <c r="PFB308"/>
      <c r="PFC308"/>
      <c r="PFD308"/>
      <c r="PFE308"/>
      <c r="PFF308"/>
      <c r="PFG308"/>
      <c r="PFH308"/>
      <c r="PFI308"/>
      <c r="PFJ308"/>
      <c r="PFK308"/>
      <c r="PFL308"/>
      <c r="PFM308"/>
      <c r="PFN308"/>
      <c r="PFO308"/>
      <c r="PFP308"/>
      <c r="PFQ308"/>
      <c r="PFR308"/>
      <c r="PFS308"/>
      <c r="PFT308"/>
      <c r="PFU308"/>
      <c r="PFV308"/>
      <c r="PFW308"/>
      <c r="PFX308"/>
      <c r="PFY308"/>
      <c r="PFZ308"/>
      <c r="PGA308"/>
      <c r="PGB308"/>
      <c r="PGC308"/>
      <c r="PGD308"/>
      <c r="PGE308"/>
      <c r="PGF308"/>
      <c r="PGG308"/>
      <c r="PGH308"/>
      <c r="PGI308"/>
      <c r="PGJ308"/>
      <c r="PGK308"/>
      <c r="PGL308"/>
      <c r="PGM308"/>
      <c r="PGN308"/>
      <c r="PGO308"/>
      <c r="PGP308"/>
      <c r="PGQ308"/>
      <c r="PGR308"/>
      <c r="PGS308"/>
      <c r="PGT308"/>
      <c r="PGU308"/>
      <c r="PGV308"/>
      <c r="PGW308"/>
      <c r="PGX308"/>
      <c r="PGY308"/>
      <c r="PGZ308"/>
      <c r="PHA308"/>
      <c r="PHB308"/>
      <c r="PHC308"/>
      <c r="PHD308"/>
      <c r="PHE308"/>
      <c r="PHF308"/>
      <c r="PHG308"/>
      <c r="PHH308"/>
      <c r="PHI308"/>
      <c r="PHJ308"/>
      <c r="PHK308"/>
      <c r="PHL308"/>
      <c r="PHM308"/>
      <c r="PHN308"/>
      <c r="PHO308"/>
      <c r="PHP308"/>
      <c r="PHQ308"/>
      <c r="PHR308"/>
      <c r="PHS308"/>
      <c r="PHT308"/>
      <c r="PHU308"/>
      <c r="PHV308"/>
      <c r="PHW308"/>
      <c r="PHX308"/>
      <c r="PHY308"/>
      <c r="PHZ308"/>
      <c r="PIA308"/>
      <c r="PIB308"/>
      <c r="PIC308"/>
      <c r="PID308"/>
      <c r="PIE308"/>
      <c r="PIF308"/>
      <c r="PIG308"/>
      <c r="PIH308"/>
      <c r="PII308"/>
      <c r="PIJ308"/>
      <c r="PIK308"/>
      <c r="PIL308"/>
      <c r="PIM308"/>
      <c r="PIN308"/>
      <c r="PIO308"/>
      <c r="PIP308"/>
      <c r="PIQ308"/>
      <c r="PIR308"/>
      <c r="PIS308"/>
      <c r="PIT308"/>
      <c r="PIU308"/>
      <c r="PIV308"/>
      <c r="PIW308"/>
      <c r="PIX308"/>
      <c r="PIY308"/>
      <c r="PIZ308"/>
      <c r="PJA308"/>
      <c r="PJB308"/>
      <c r="PJC308"/>
      <c r="PJD308"/>
      <c r="PJE308"/>
      <c r="PJF308"/>
      <c r="PJG308"/>
      <c r="PJH308"/>
      <c r="PJI308"/>
      <c r="PJJ308"/>
      <c r="PJK308"/>
      <c r="PJL308"/>
      <c r="PJM308"/>
      <c r="PJN308"/>
      <c r="PJO308"/>
      <c r="PJP308"/>
      <c r="PJQ308"/>
      <c r="PJR308"/>
      <c r="PJS308"/>
      <c r="PJT308"/>
      <c r="PJU308"/>
      <c r="PJV308"/>
      <c r="PJW308"/>
      <c r="PJX308"/>
      <c r="PJY308"/>
      <c r="PJZ308"/>
      <c r="PKA308"/>
      <c r="PKB308"/>
      <c r="PKC308"/>
      <c r="PKD308"/>
      <c r="PKE308"/>
      <c r="PKF308"/>
      <c r="PKG308"/>
      <c r="PKH308"/>
      <c r="PKI308"/>
      <c r="PKJ308"/>
      <c r="PKK308"/>
      <c r="PKL308"/>
      <c r="PKM308"/>
      <c r="PKN308"/>
      <c r="PKO308"/>
      <c r="PKP308"/>
      <c r="PKQ308"/>
      <c r="PKR308"/>
      <c r="PKS308"/>
      <c r="PKT308"/>
      <c r="PKU308"/>
      <c r="PKV308"/>
      <c r="PKW308"/>
      <c r="PKX308"/>
      <c r="PKY308"/>
      <c r="PKZ308"/>
      <c r="PLA308"/>
      <c r="PLB308"/>
      <c r="PLC308"/>
      <c r="PLD308"/>
      <c r="PLE308"/>
      <c r="PLF308"/>
      <c r="PLG308"/>
      <c r="PLH308"/>
      <c r="PLI308"/>
      <c r="PLJ308"/>
      <c r="PLK308"/>
      <c r="PLL308"/>
      <c r="PLM308"/>
      <c r="PLN308"/>
      <c r="PLO308"/>
      <c r="PLP308"/>
      <c r="PLQ308"/>
      <c r="PLR308"/>
      <c r="PLS308"/>
      <c r="PLT308"/>
      <c r="PLU308"/>
      <c r="PLV308"/>
      <c r="PLW308"/>
      <c r="PLX308"/>
      <c r="PLY308"/>
      <c r="PLZ308"/>
      <c r="PMA308"/>
      <c r="PMB308"/>
      <c r="PMC308"/>
      <c r="PMD308"/>
      <c r="PME308"/>
      <c r="PMF308"/>
      <c r="PMG308"/>
      <c r="PMH308"/>
      <c r="PMI308"/>
      <c r="PMJ308"/>
      <c r="PMK308"/>
      <c r="PML308"/>
      <c r="PMM308"/>
      <c r="PMN308"/>
      <c r="PMO308"/>
      <c r="PMP308"/>
      <c r="PMQ308"/>
      <c r="PMR308"/>
      <c r="PMS308"/>
      <c r="PMT308"/>
      <c r="PMU308"/>
      <c r="PMV308"/>
      <c r="PMW308"/>
      <c r="PMX308"/>
      <c r="PMY308"/>
      <c r="PMZ308"/>
      <c r="PNA308"/>
      <c r="PNB308"/>
      <c r="PNC308"/>
      <c r="PND308"/>
      <c r="PNE308"/>
      <c r="PNF308"/>
      <c r="PNG308"/>
      <c r="PNH308"/>
      <c r="PNI308"/>
      <c r="PNJ308"/>
      <c r="PNK308"/>
      <c r="PNL308"/>
      <c r="PNM308"/>
      <c r="PNN308"/>
      <c r="PNO308"/>
      <c r="PNP308"/>
      <c r="PNQ308"/>
      <c r="PNR308"/>
      <c r="PNS308"/>
      <c r="PNT308"/>
      <c r="PNU308"/>
      <c r="PNV308"/>
      <c r="PNW308"/>
      <c r="PNX308"/>
      <c r="PNY308"/>
      <c r="PNZ308"/>
      <c r="POA308"/>
      <c r="POB308"/>
      <c r="POC308"/>
      <c r="POD308"/>
      <c r="POE308"/>
      <c r="POF308"/>
      <c r="POG308"/>
      <c r="POH308"/>
      <c r="POI308"/>
      <c r="POJ308"/>
      <c r="POK308"/>
      <c r="POL308"/>
      <c r="POM308"/>
      <c r="PON308"/>
      <c r="POO308"/>
      <c r="POP308"/>
      <c r="POQ308"/>
      <c r="POR308"/>
      <c r="POS308"/>
      <c r="POT308"/>
      <c r="POU308"/>
      <c r="POV308"/>
      <c r="POW308"/>
      <c r="POX308"/>
      <c r="POY308"/>
      <c r="POZ308"/>
      <c r="PPA308"/>
      <c r="PPB308"/>
      <c r="PPC308"/>
      <c r="PPD308"/>
      <c r="PPE308"/>
      <c r="PPF308"/>
      <c r="PPG308"/>
      <c r="PPH308"/>
      <c r="PPI308"/>
      <c r="PPJ308"/>
      <c r="PPK308"/>
      <c r="PPL308"/>
      <c r="PPM308"/>
      <c r="PPN308"/>
      <c r="PPO308"/>
      <c r="PPP308"/>
      <c r="PPQ308"/>
      <c r="PPR308"/>
      <c r="PPS308"/>
      <c r="PPT308"/>
      <c r="PPU308"/>
      <c r="PPV308"/>
      <c r="PPW308"/>
      <c r="PPX308"/>
      <c r="PPY308"/>
      <c r="PPZ308"/>
      <c r="PQA308"/>
      <c r="PQB308"/>
      <c r="PQC308"/>
      <c r="PQD308"/>
      <c r="PQE308"/>
      <c r="PQF308"/>
      <c r="PQG308"/>
      <c r="PQH308"/>
      <c r="PQI308"/>
      <c r="PQJ308"/>
      <c r="PQK308"/>
      <c r="PQL308"/>
      <c r="PQM308"/>
      <c r="PQN308"/>
      <c r="PQO308"/>
      <c r="PQP308"/>
      <c r="PQQ308"/>
      <c r="PQR308"/>
      <c r="PQS308"/>
      <c r="PQT308"/>
      <c r="PQU308"/>
      <c r="PQV308"/>
      <c r="PQW308"/>
      <c r="PQX308"/>
      <c r="PQY308"/>
      <c r="PQZ308"/>
      <c r="PRA308"/>
      <c r="PRB308"/>
      <c r="PRC308"/>
      <c r="PRD308"/>
      <c r="PRE308"/>
      <c r="PRF308"/>
      <c r="PRG308"/>
      <c r="PRH308"/>
      <c r="PRI308"/>
      <c r="PRJ308"/>
      <c r="PRK308"/>
      <c r="PRL308"/>
      <c r="PRM308"/>
      <c r="PRN308"/>
      <c r="PRO308"/>
      <c r="PRP308"/>
      <c r="PRQ308"/>
      <c r="PRR308"/>
      <c r="PRS308"/>
      <c r="PRT308"/>
      <c r="PRU308"/>
      <c r="PRV308"/>
      <c r="PRW308"/>
      <c r="PRX308"/>
      <c r="PRY308"/>
      <c r="PRZ308"/>
      <c r="PSA308"/>
      <c r="PSB308"/>
      <c r="PSC308"/>
      <c r="PSD308"/>
      <c r="PSE308"/>
      <c r="PSF308"/>
      <c r="PSG308"/>
      <c r="PSH308"/>
      <c r="PSI308"/>
      <c r="PSJ308"/>
      <c r="PSK308"/>
      <c r="PSL308"/>
      <c r="PSM308"/>
      <c r="PSN308"/>
      <c r="PSO308"/>
      <c r="PSP308"/>
      <c r="PSQ308"/>
      <c r="PSR308"/>
      <c r="PSS308"/>
      <c r="PST308"/>
      <c r="PSU308"/>
      <c r="PSV308"/>
      <c r="PSW308"/>
      <c r="PSX308"/>
      <c r="PSY308"/>
      <c r="PSZ308"/>
      <c r="PTA308"/>
      <c r="PTB308"/>
      <c r="PTC308"/>
      <c r="PTD308"/>
      <c r="PTE308"/>
      <c r="PTF308"/>
      <c r="PTG308"/>
      <c r="PTH308"/>
      <c r="PTI308"/>
      <c r="PTJ308"/>
      <c r="PTK308"/>
      <c r="PTL308"/>
      <c r="PTM308"/>
      <c r="PTN308"/>
      <c r="PTO308"/>
      <c r="PTP308"/>
      <c r="PTQ308"/>
      <c r="PTR308"/>
      <c r="PTS308"/>
      <c r="PTT308"/>
      <c r="PTU308"/>
      <c r="PTV308"/>
      <c r="PTW308"/>
      <c r="PTX308"/>
      <c r="PTY308"/>
      <c r="PTZ308"/>
      <c r="PUA308"/>
      <c r="PUB308"/>
      <c r="PUC308"/>
      <c r="PUD308"/>
      <c r="PUE308"/>
      <c r="PUF308"/>
      <c r="PUG308"/>
      <c r="PUH308"/>
      <c r="PUI308"/>
      <c r="PUJ308"/>
      <c r="PUK308"/>
      <c r="PUL308"/>
      <c r="PUM308"/>
      <c r="PUN308"/>
      <c r="PUO308"/>
      <c r="PUP308"/>
      <c r="PUQ308"/>
      <c r="PUR308"/>
      <c r="PUS308"/>
      <c r="PUT308"/>
      <c r="PUU308"/>
      <c r="PUV308"/>
      <c r="PUW308"/>
      <c r="PUX308"/>
      <c r="PUY308"/>
      <c r="PUZ308"/>
      <c r="PVA308"/>
      <c r="PVB308"/>
      <c r="PVC308"/>
      <c r="PVD308"/>
      <c r="PVE308"/>
      <c r="PVF308"/>
      <c r="PVG308"/>
      <c r="PVH308"/>
      <c r="PVI308"/>
      <c r="PVJ308"/>
      <c r="PVK308"/>
      <c r="PVL308"/>
      <c r="PVM308"/>
      <c r="PVN308"/>
      <c r="PVO308"/>
      <c r="PVP308"/>
      <c r="PVQ308"/>
      <c r="PVR308"/>
      <c r="PVS308"/>
      <c r="PVT308"/>
      <c r="PVU308"/>
      <c r="PVV308"/>
      <c r="PVW308"/>
      <c r="PVX308"/>
      <c r="PVY308"/>
      <c r="PVZ308"/>
      <c r="PWA308"/>
      <c r="PWB308"/>
      <c r="PWC308"/>
      <c r="PWD308"/>
      <c r="PWE308"/>
      <c r="PWF308"/>
      <c r="PWG308"/>
      <c r="PWH308"/>
      <c r="PWI308"/>
      <c r="PWJ308"/>
      <c r="PWK308"/>
      <c r="PWL308"/>
      <c r="PWM308"/>
      <c r="PWN308"/>
      <c r="PWO308"/>
      <c r="PWP308"/>
      <c r="PWQ308"/>
      <c r="PWR308"/>
      <c r="PWS308"/>
      <c r="PWT308"/>
      <c r="PWU308"/>
      <c r="PWV308"/>
      <c r="PWW308"/>
      <c r="PWX308"/>
      <c r="PWY308"/>
      <c r="PWZ308"/>
      <c r="PXA308"/>
      <c r="PXB308"/>
      <c r="PXC308"/>
      <c r="PXD308"/>
      <c r="PXE308"/>
      <c r="PXF308"/>
      <c r="PXG308"/>
      <c r="PXH308"/>
      <c r="PXI308"/>
      <c r="PXJ308"/>
      <c r="PXK308"/>
      <c r="PXL308"/>
      <c r="PXM308"/>
      <c r="PXN308"/>
      <c r="PXO308"/>
      <c r="PXP308"/>
      <c r="PXQ308"/>
      <c r="PXR308"/>
      <c r="PXS308"/>
      <c r="PXT308"/>
      <c r="PXU308"/>
      <c r="PXV308"/>
      <c r="PXW308"/>
      <c r="PXX308"/>
      <c r="PXY308"/>
      <c r="PXZ308"/>
      <c r="PYA308"/>
      <c r="PYB308"/>
      <c r="PYC308"/>
      <c r="PYD308"/>
      <c r="PYE308"/>
      <c r="PYF308"/>
      <c r="PYG308"/>
      <c r="PYH308"/>
      <c r="PYI308"/>
      <c r="PYJ308"/>
      <c r="PYK308"/>
      <c r="PYL308"/>
      <c r="PYM308"/>
      <c r="PYN308"/>
      <c r="PYO308"/>
      <c r="PYP308"/>
      <c r="PYQ308"/>
      <c r="PYR308"/>
      <c r="PYS308"/>
      <c r="PYT308"/>
      <c r="PYU308"/>
      <c r="PYV308"/>
      <c r="PYW308"/>
      <c r="PYX308"/>
      <c r="PYY308"/>
      <c r="PYZ308"/>
      <c r="PZA308"/>
      <c r="PZB308"/>
      <c r="PZC308"/>
      <c r="PZD308"/>
      <c r="PZE308"/>
      <c r="PZF308"/>
      <c r="PZG308"/>
      <c r="PZH308"/>
      <c r="PZI308"/>
      <c r="PZJ308"/>
      <c r="PZK308"/>
      <c r="PZL308"/>
      <c r="PZM308"/>
      <c r="PZN308"/>
      <c r="PZO308"/>
      <c r="PZP308"/>
      <c r="PZQ308"/>
      <c r="PZR308"/>
      <c r="PZS308"/>
      <c r="PZT308"/>
      <c r="PZU308"/>
      <c r="PZV308"/>
      <c r="PZW308"/>
      <c r="PZX308"/>
      <c r="PZY308"/>
      <c r="PZZ308"/>
      <c r="QAA308"/>
      <c r="QAB308"/>
      <c r="QAC308"/>
      <c r="QAD308"/>
      <c r="QAE308"/>
      <c r="QAF308"/>
      <c r="QAG308"/>
      <c r="QAH308"/>
      <c r="QAI308"/>
      <c r="QAJ308"/>
      <c r="QAK308"/>
      <c r="QAL308"/>
      <c r="QAM308"/>
      <c r="QAN308"/>
      <c r="QAO308"/>
      <c r="QAP308"/>
      <c r="QAQ308"/>
      <c r="QAR308"/>
      <c r="QAS308"/>
      <c r="QAT308"/>
      <c r="QAU308"/>
      <c r="QAV308"/>
      <c r="QAW308"/>
      <c r="QAX308"/>
      <c r="QAY308"/>
      <c r="QAZ308"/>
      <c r="QBA308"/>
      <c r="QBB308"/>
      <c r="QBC308"/>
      <c r="QBD308"/>
      <c r="QBE308"/>
      <c r="QBF308"/>
      <c r="QBG308"/>
      <c r="QBH308"/>
      <c r="QBI308"/>
      <c r="QBJ308"/>
      <c r="QBK308"/>
      <c r="QBL308"/>
      <c r="QBM308"/>
      <c r="QBN308"/>
      <c r="QBO308"/>
      <c r="QBP308"/>
      <c r="QBQ308"/>
      <c r="QBR308"/>
      <c r="QBS308"/>
      <c r="QBT308"/>
      <c r="QBU308"/>
      <c r="QBV308"/>
      <c r="QBW308"/>
      <c r="QBX308"/>
      <c r="QBY308"/>
      <c r="QBZ308"/>
      <c r="QCA308"/>
      <c r="QCB308"/>
      <c r="QCC308"/>
      <c r="QCD308"/>
      <c r="QCE308"/>
      <c r="QCF308"/>
      <c r="QCG308"/>
      <c r="QCH308"/>
      <c r="QCI308"/>
      <c r="QCJ308"/>
      <c r="QCK308"/>
      <c r="QCL308"/>
      <c r="QCM308"/>
      <c r="QCN308"/>
      <c r="QCO308"/>
      <c r="QCP308"/>
      <c r="QCQ308"/>
      <c r="QCR308"/>
      <c r="QCS308"/>
      <c r="QCT308"/>
      <c r="QCU308"/>
      <c r="QCV308"/>
      <c r="QCW308"/>
      <c r="QCX308"/>
      <c r="QCY308"/>
      <c r="QCZ308"/>
      <c r="QDA308"/>
      <c r="QDB308"/>
      <c r="QDC308"/>
      <c r="QDD308"/>
      <c r="QDE308"/>
      <c r="QDF308"/>
      <c r="QDG308"/>
      <c r="QDH308"/>
      <c r="QDI308"/>
      <c r="QDJ308"/>
      <c r="QDK308"/>
      <c r="QDL308"/>
      <c r="QDM308"/>
      <c r="QDN308"/>
      <c r="QDO308"/>
      <c r="QDP308"/>
      <c r="QDQ308"/>
      <c r="QDR308"/>
      <c r="QDS308"/>
      <c r="QDT308"/>
      <c r="QDU308"/>
      <c r="QDV308"/>
      <c r="QDW308"/>
      <c r="QDX308"/>
      <c r="QDY308"/>
      <c r="QDZ308"/>
      <c r="QEA308"/>
      <c r="QEB308"/>
      <c r="QEC308"/>
      <c r="QED308"/>
      <c r="QEE308"/>
      <c r="QEF308"/>
      <c r="QEG308"/>
      <c r="QEH308"/>
      <c r="QEI308"/>
      <c r="QEJ308"/>
      <c r="QEK308"/>
      <c r="QEL308"/>
      <c r="QEM308"/>
      <c r="QEN308"/>
      <c r="QEO308"/>
      <c r="QEP308"/>
      <c r="QEQ308"/>
      <c r="QER308"/>
      <c r="QES308"/>
      <c r="QET308"/>
      <c r="QEU308"/>
      <c r="QEV308"/>
      <c r="QEW308"/>
      <c r="QEX308"/>
      <c r="QEY308"/>
      <c r="QEZ308"/>
      <c r="QFA308"/>
      <c r="QFB308"/>
      <c r="QFC308"/>
      <c r="QFD308"/>
      <c r="QFE308"/>
      <c r="QFF308"/>
      <c r="QFG308"/>
      <c r="QFH308"/>
      <c r="QFI308"/>
      <c r="QFJ308"/>
      <c r="QFK308"/>
      <c r="QFL308"/>
      <c r="QFM308"/>
      <c r="QFN308"/>
      <c r="QFO308"/>
      <c r="QFP308"/>
      <c r="QFQ308"/>
      <c r="QFR308"/>
      <c r="QFS308"/>
      <c r="QFT308"/>
      <c r="QFU308"/>
      <c r="QFV308"/>
      <c r="QFW308"/>
      <c r="QFX308"/>
      <c r="QFY308"/>
      <c r="QFZ308"/>
      <c r="QGA308"/>
      <c r="QGB308"/>
      <c r="QGC308"/>
      <c r="QGD308"/>
      <c r="QGE308"/>
      <c r="QGF308"/>
      <c r="QGG308"/>
      <c r="QGH308"/>
      <c r="QGI308"/>
      <c r="QGJ308"/>
      <c r="QGK308"/>
      <c r="QGL308"/>
      <c r="QGM308"/>
      <c r="QGN308"/>
      <c r="QGO308"/>
      <c r="QGP308"/>
      <c r="QGQ308"/>
      <c r="QGR308"/>
      <c r="QGS308"/>
      <c r="QGT308"/>
      <c r="QGU308"/>
      <c r="QGV308"/>
      <c r="QGW308"/>
      <c r="QGX308"/>
      <c r="QGY308"/>
      <c r="QGZ308"/>
      <c r="QHA308"/>
      <c r="QHB308"/>
      <c r="QHC308"/>
      <c r="QHD308"/>
      <c r="QHE308"/>
      <c r="QHF308"/>
      <c r="QHG308"/>
      <c r="QHH308"/>
      <c r="QHI308"/>
      <c r="QHJ308"/>
      <c r="QHK308"/>
      <c r="QHL308"/>
      <c r="QHM308"/>
      <c r="QHN308"/>
      <c r="QHO308"/>
      <c r="QHP308"/>
      <c r="QHQ308"/>
      <c r="QHR308"/>
      <c r="QHS308"/>
      <c r="QHT308"/>
      <c r="QHU308"/>
      <c r="QHV308"/>
      <c r="QHW308"/>
      <c r="QHX308"/>
      <c r="QHY308"/>
      <c r="QHZ308"/>
      <c r="QIA308"/>
      <c r="QIB308"/>
      <c r="QIC308"/>
      <c r="QID308"/>
      <c r="QIE308"/>
      <c r="QIF308"/>
      <c r="QIG308"/>
      <c r="QIH308"/>
      <c r="QII308"/>
      <c r="QIJ308"/>
      <c r="QIK308"/>
      <c r="QIL308"/>
      <c r="QIM308"/>
      <c r="QIN308"/>
      <c r="QIO308"/>
      <c r="QIP308"/>
      <c r="QIQ308"/>
      <c r="QIR308"/>
      <c r="QIS308"/>
      <c r="QIT308"/>
      <c r="QIU308"/>
      <c r="QIV308"/>
      <c r="QIW308"/>
      <c r="QIX308"/>
      <c r="QIY308"/>
      <c r="QIZ308"/>
      <c r="QJA308"/>
      <c r="QJB308"/>
      <c r="QJC308"/>
      <c r="QJD308"/>
      <c r="QJE308"/>
      <c r="QJF308"/>
      <c r="QJG308"/>
      <c r="QJH308"/>
      <c r="QJI308"/>
      <c r="QJJ308"/>
      <c r="QJK308"/>
      <c r="QJL308"/>
      <c r="QJM308"/>
      <c r="QJN308"/>
      <c r="QJO308"/>
      <c r="QJP308"/>
      <c r="QJQ308"/>
      <c r="QJR308"/>
      <c r="QJS308"/>
      <c r="QJT308"/>
      <c r="QJU308"/>
      <c r="QJV308"/>
      <c r="QJW308"/>
      <c r="QJX308"/>
      <c r="QJY308"/>
      <c r="QJZ308"/>
      <c r="QKA308"/>
      <c r="QKB308"/>
      <c r="QKC308"/>
      <c r="QKD308"/>
      <c r="QKE308"/>
      <c r="QKF308"/>
      <c r="QKG308"/>
      <c r="QKH308"/>
      <c r="QKI308"/>
      <c r="QKJ308"/>
      <c r="QKK308"/>
      <c r="QKL308"/>
      <c r="QKM308"/>
      <c r="QKN308"/>
      <c r="QKO308"/>
      <c r="QKP308"/>
      <c r="QKQ308"/>
      <c r="QKR308"/>
      <c r="QKS308"/>
      <c r="QKT308"/>
      <c r="QKU308"/>
      <c r="QKV308"/>
      <c r="QKW308"/>
      <c r="QKX308"/>
      <c r="QKY308"/>
      <c r="QKZ308"/>
      <c r="QLA308"/>
      <c r="QLB308"/>
      <c r="QLC308"/>
      <c r="QLD308"/>
      <c r="QLE308"/>
      <c r="QLF308"/>
      <c r="QLG308"/>
      <c r="QLH308"/>
      <c r="QLI308"/>
      <c r="QLJ308"/>
      <c r="QLK308"/>
      <c r="QLL308"/>
      <c r="QLM308"/>
      <c r="QLN308"/>
      <c r="QLO308"/>
      <c r="QLP308"/>
      <c r="QLQ308"/>
      <c r="QLR308"/>
      <c r="QLS308"/>
      <c r="QLT308"/>
      <c r="QLU308"/>
      <c r="QLV308"/>
      <c r="QLW308"/>
      <c r="QLX308"/>
      <c r="QLY308"/>
      <c r="QLZ308"/>
      <c r="QMA308"/>
      <c r="QMB308"/>
      <c r="QMC308"/>
      <c r="QMD308"/>
      <c r="QME308"/>
      <c r="QMF308"/>
      <c r="QMG308"/>
      <c r="QMH308"/>
      <c r="QMI308"/>
      <c r="QMJ308"/>
      <c r="QMK308"/>
      <c r="QML308"/>
      <c r="QMM308"/>
      <c r="QMN308"/>
      <c r="QMO308"/>
      <c r="QMP308"/>
      <c r="QMQ308"/>
      <c r="QMR308"/>
      <c r="QMS308"/>
      <c r="QMT308"/>
      <c r="QMU308"/>
      <c r="QMV308"/>
      <c r="QMW308"/>
      <c r="QMX308"/>
      <c r="QMY308"/>
      <c r="QMZ308"/>
      <c r="QNA308"/>
      <c r="QNB308"/>
      <c r="QNC308"/>
      <c r="QND308"/>
      <c r="QNE308"/>
      <c r="QNF308"/>
      <c r="QNG308"/>
      <c r="QNH308"/>
      <c r="QNI308"/>
      <c r="QNJ308"/>
      <c r="QNK308"/>
      <c r="QNL308"/>
      <c r="QNM308"/>
      <c r="QNN308"/>
      <c r="QNO308"/>
      <c r="QNP308"/>
      <c r="QNQ308"/>
      <c r="QNR308"/>
      <c r="QNS308"/>
      <c r="QNT308"/>
      <c r="QNU308"/>
      <c r="QNV308"/>
      <c r="QNW308"/>
      <c r="QNX308"/>
      <c r="QNY308"/>
      <c r="QNZ308"/>
      <c r="QOA308"/>
      <c r="QOB308"/>
      <c r="QOC308"/>
      <c r="QOD308"/>
      <c r="QOE308"/>
      <c r="QOF308"/>
      <c r="QOG308"/>
      <c r="QOH308"/>
      <c r="QOI308"/>
      <c r="QOJ308"/>
      <c r="QOK308"/>
      <c r="QOL308"/>
      <c r="QOM308"/>
      <c r="QON308"/>
      <c r="QOO308"/>
      <c r="QOP308"/>
      <c r="QOQ308"/>
      <c r="QOR308"/>
      <c r="QOS308"/>
      <c r="QOT308"/>
      <c r="QOU308"/>
      <c r="QOV308"/>
      <c r="QOW308"/>
      <c r="QOX308"/>
      <c r="QOY308"/>
      <c r="QOZ308"/>
      <c r="QPA308"/>
      <c r="QPB308"/>
      <c r="QPC308"/>
      <c r="QPD308"/>
      <c r="QPE308"/>
      <c r="QPF308"/>
      <c r="QPG308"/>
      <c r="QPH308"/>
      <c r="QPI308"/>
      <c r="QPJ308"/>
      <c r="QPK308"/>
      <c r="QPL308"/>
      <c r="QPM308"/>
      <c r="QPN308"/>
      <c r="QPO308"/>
      <c r="QPP308"/>
      <c r="QPQ308"/>
      <c r="QPR308"/>
      <c r="QPS308"/>
      <c r="QPT308"/>
      <c r="QPU308"/>
      <c r="QPV308"/>
      <c r="QPW308"/>
      <c r="QPX308"/>
      <c r="QPY308"/>
      <c r="QPZ308"/>
      <c r="QQA308"/>
      <c r="QQB308"/>
      <c r="QQC308"/>
      <c r="QQD308"/>
      <c r="QQE308"/>
      <c r="QQF308"/>
      <c r="QQG308"/>
      <c r="QQH308"/>
      <c r="QQI308"/>
      <c r="QQJ308"/>
      <c r="QQK308"/>
      <c r="QQL308"/>
      <c r="QQM308"/>
      <c r="QQN308"/>
      <c r="QQO308"/>
      <c r="QQP308"/>
      <c r="QQQ308"/>
      <c r="QQR308"/>
      <c r="QQS308"/>
      <c r="QQT308"/>
      <c r="QQU308"/>
      <c r="QQV308"/>
      <c r="QQW308"/>
      <c r="QQX308"/>
      <c r="QQY308"/>
      <c r="QQZ308"/>
      <c r="QRA308"/>
      <c r="QRB308"/>
      <c r="QRC308"/>
      <c r="QRD308"/>
      <c r="QRE308"/>
      <c r="QRF308"/>
      <c r="QRG308"/>
      <c r="QRH308"/>
      <c r="QRI308"/>
      <c r="QRJ308"/>
      <c r="QRK308"/>
      <c r="QRL308"/>
      <c r="QRM308"/>
      <c r="QRN308"/>
      <c r="QRO308"/>
      <c r="QRP308"/>
      <c r="QRQ308"/>
      <c r="QRR308"/>
      <c r="QRS308"/>
      <c r="QRT308"/>
      <c r="QRU308"/>
      <c r="QRV308"/>
      <c r="QRW308"/>
      <c r="QRX308"/>
      <c r="QRY308"/>
      <c r="QRZ308"/>
      <c r="QSA308"/>
      <c r="QSB308"/>
      <c r="QSC308"/>
      <c r="QSD308"/>
      <c r="QSE308"/>
      <c r="QSF308"/>
      <c r="QSG308"/>
      <c r="QSH308"/>
      <c r="QSI308"/>
      <c r="QSJ308"/>
      <c r="QSK308"/>
      <c r="QSL308"/>
      <c r="QSM308"/>
      <c r="QSN308"/>
      <c r="QSO308"/>
      <c r="QSP308"/>
      <c r="QSQ308"/>
      <c r="QSR308"/>
      <c r="QSS308"/>
      <c r="QST308"/>
      <c r="QSU308"/>
      <c r="QSV308"/>
      <c r="QSW308"/>
      <c r="QSX308"/>
      <c r="QSY308"/>
      <c r="QSZ308"/>
      <c r="QTA308"/>
      <c r="QTB308"/>
      <c r="QTC308"/>
      <c r="QTD308"/>
      <c r="QTE308"/>
      <c r="QTF308"/>
      <c r="QTG308"/>
      <c r="QTH308"/>
      <c r="QTI308"/>
      <c r="QTJ308"/>
      <c r="QTK308"/>
      <c r="QTL308"/>
      <c r="QTM308"/>
      <c r="QTN308"/>
      <c r="QTO308"/>
      <c r="QTP308"/>
      <c r="QTQ308"/>
      <c r="QTR308"/>
      <c r="QTS308"/>
      <c r="QTT308"/>
      <c r="QTU308"/>
      <c r="QTV308"/>
      <c r="QTW308"/>
      <c r="QTX308"/>
      <c r="QTY308"/>
      <c r="QTZ308"/>
      <c r="QUA308"/>
      <c r="QUB308"/>
      <c r="QUC308"/>
      <c r="QUD308"/>
      <c r="QUE308"/>
      <c r="QUF308"/>
      <c r="QUG308"/>
      <c r="QUH308"/>
      <c r="QUI308"/>
      <c r="QUJ308"/>
      <c r="QUK308"/>
      <c r="QUL308"/>
      <c r="QUM308"/>
      <c r="QUN308"/>
      <c r="QUO308"/>
      <c r="QUP308"/>
      <c r="QUQ308"/>
      <c r="QUR308"/>
      <c r="QUS308"/>
      <c r="QUT308"/>
      <c r="QUU308"/>
      <c r="QUV308"/>
      <c r="QUW308"/>
      <c r="QUX308"/>
      <c r="QUY308"/>
      <c r="QUZ308"/>
      <c r="QVA308"/>
      <c r="QVB308"/>
      <c r="QVC308"/>
      <c r="QVD308"/>
      <c r="QVE308"/>
      <c r="QVF308"/>
      <c r="QVG308"/>
      <c r="QVH308"/>
      <c r="QVI308"/>
      <c r="QVJ308"/>
      <c r="QVK308"/>
      <c r="QVL308"/>
      <c r="QVM308"/>
      <c r="QVN308"/>
      <c r="QVO308"/>
      <c r="QVP308"/>
      <c r="QVQ308"/>
      <c r="QVR308"/>
      <c r="QVS308"/>
      <c r="QVT308"/>
      <c r="QVU308"/>
      <c r="QVV308"/>
      <c r="QVW308"/>
      <c r="QVX308"/>
      <c r="QVY308"/>
      <c r="QVZ308"/>
      <c r="QWA308"/>
      <c r="QWB308"/>
      <c r="QWC308"/>
      <c r="QWD308"/>
      <c r="QWE308"/>
      <c r="QWF308"/>
      <c r="QWG308"/>
      <c r="QWH308"/>
      <c r="QWI308"/>
      <c r="QWJ308"/>
      <c r="QWK308"/>
      <c r="QWL308"/>
      <c r="QWM308"/>
      <c r="QWN308"/>
      <c r="QWO308"/>
      <c r="QWP308"/>
      <c r="QWQ308"/>
      <c r="QWR308"/>
      <c r="QWS308"/>
      <c r="QWT308"/>
      <c r="QWU308"/>
      <c r="QWV308"/>
      <c r="QWW308"/>
      <c r="QWX308"/>
      <c r="QWY308"/>
      <c r="QWZ308"/>
      <c r="QXA308"/>
      <c r="QXB308"/>
      <c r="QXC308"/>
      <c r="QXD308"/>
      <c r="QXE308"/>
      <c r="QXF308"/>
      <c r="QXG308"/>
      <c r="QXH308"/>
      <c r="QXI308"/>
      <c r="QXJ308"/>
      <c r="QXK308"/>
      <c r="QXL308"/>
      <c r="QXM308"/>
      <c r="QXN308"/>
      <c r="QXO308"/>
      <c r="QXP308"/>
      <c r="QXQ308"/>
      <c r="QXR308"/>
      <c r="QXS308"/>
      <c r="QXT308"/>
      <c r="QXU308"/>
      <c r="QXV308"/>
      <c r="QXW308"/>
      <c r="QXX308"/>
      <c r="QXY308"/>
      <c r="QXZ308"/>
      <c r="QYA308"/>
      <c r="QYB308"/>
      <c r="QYC308"/>
      <c r="QYD308"/>
      <c r="QYE308"/>
      <c r="QYF308"/>
      <c r="QYG308"/>
      <c r="QYH308"/>
      <c r="QYI308"/>
      <c r="QYJ308"/>
      <c r="QYK308"/>
      <c r="QYL308"/>
      <c r="QYM308"/>
      <c r="QYN308"/>
      <c r="QYO308"/>
      <c r="QYP308"/>
      <c r="QYQ308"/>
      <c r="QYR308"/>
      <c r="QYS308"/>
      <c r="QYT308"/>
      <c r="QYU308"/>
      <c r="QYV308"/>
      <c r="QYW308"/>
      <c r="QYX308"/>
      <c r="QYY308"/>
      <c r="QYZ308"/>
      <c r="QZA308"/>
      <c r="QZB308"/>
      <c r="QZC308"/>
      <c r="QZD308"/>
      <c r="QZE308"/>
      <c r="QZF308"/>
      <c r="QZG308"/>
      <c r="QZH308"/>
      <c r="QZI308"/>
      <c r="QZJ308"/>
      <c r="QZK308"/>
      <c r="QZL308"/>
      <c r="QZM308"/>
      <c r="QZN308"/>
      <c r="QZO308"/>
      <c r="QZP308"/>
      <c r="QZQ308"/>
      <c r="QZR308"/>
      <c r="QZS308"/>
      <c r="QZT308"/>
      <c r="QZU308"/>
      <c r="QZV308"/>
      <c r="QZW308"/>
      <c r="QZX308"/>
      <c r="QZY308"/>
      <c r="QZZ308"/>
      <c r="RAA308"/>
      <c r="RAB308"/>
      <c r="RAC308"/>
      <c r="RAD308"/>
      <c r="RAE308"/>
      <c r="RAF308"/>
      <c r="RAG308"/>
      <c r="RAH308"/>
      <c r="RAI308"/>
      <c r="RAJ308"/>
      <c r="RAK308"/>
      <c r="RAL308"/>
      <c r="RAM308"/>
      <c r="RAN308"/>
      <c r="RAO308"/>
      <c r="RAP308"/>
      <c r="RAQ308"/>
      <c r="RAR308"/>
      <c r="RAS308"/>
      <c r="RAT308"/>
      <c r="RAU308"/>
      <c r="RAV308"/>
      <c r="RAW308"/>
      <c r="RAX308"/>
      <c r="RAY308"/>
      <c r="RAZ308"/>
      <c r="RBA308"/>
      <c r="RBB308"/>
      <c r="RBC308"/>
      <c r="RBD308"/>
      <c r="RBE308"/>
      <c r="RBF308"/>
      <c r="RBG308"/>
      <c r="RBH308"/>
      <c r="RBI308"/>
      <c r="RBJ308"/>
      <c r="RBK308"/>
      <c r="RBL308"/>
      <c r="RBM308"/>
      <c r="RBN308"/>
      <c r="RBO308"/>
      <c r="RBP308"/>
      <c r="RBQ308"/>
      <c r="RBR308"/>
      <c r="RBS308"/>
      <c r="RBT308"/>
      <c r="RBU308"/>
      <c r="RBV308"/>
      <c r="RBW308"/>
      <c r="RBX308"/>
      <c r="RBY308"/>
      <c r="RBZ308"/>
      <c r="RCA308"/>
      <c r="RCB308"/>
      <c r="RCC308"/>
      <c r="RCD308"/>
      <c r="RCE308"/>
      <c r="RCF308"/>
      <c r="RCG308"/>
      <c r="RCH308"/>
      <c r="RCI308"/>
      <c r="RCJ308"/>
      <c r="RCK308"/>
      <c r="RCL308"/>
      <c r="RCM308"/>
      <c r="RCN308"/>
      <c r="RCO308"/>
      <c r="RCP308"/>
      <c r="RCQ308"/>
      <c r="RCR308"/>
      <c r="RCS308"/>
      <c r="RCT308"/>
      <c r="RCU308"/>
      <c r="RCV308"/>
      <c r="RCW308"/>
      <c r="RCX308"/>
      <c r="RCY308"/>
      <c r="RCZ308"/>
      <c r="RDA308"/>
      <c r="RDB308"/>
      <c r="RDC308"/>
      <c r="RDD308"/>
      <c r="RDE308"/>
      <c r="RDF308"/>
      <c r="RDG308"/>
      <c r="RDH308"/>
      <c r="RDI308"/>
      <c r="RDJ308"/>
      <c r="RDK308"/>
      <c r="RDL308"/>
      <c r="RDM308"/>
      <c r="RDN308"/>
      <c r="RDO308"/>
      <c r="RDP308"/>
      <c r="RDQ308"/>
      <c r="RDR308"/>
      <c r="RDS308"/>
      <c r="RDT308"/>
      <c r="RDU308"/>
      <c r="RDV308"/>
      <c r="RDW308"/>
      <c r="RDX308"/>
      <c r="RDY308"/>
      <c r="RDZ308"/>
      <c r="REA308"/>
      <c r="REB308"/>
      <c r="REC308"/>
      <c r="RED308"/>
      <c r="REE308"/>
      <c r="REF308"/>
      <c r="REG308"/>
      <c r="REH308"/>
      <c r="REI308"/>
      <c r="REJ308"/>
      <c r="REK308"/>
      <c r="REL308"/>
      <c r="REM308"/>
      <c r="REN308"/>
      <c r="REO308"/>
      <c r="REP308"/>
      <c r="REQ308"/>
      <c r="RER308"/>
      <c r="RES308"/>
      <c r="RET308"/>
      <c r="REU308"/>
      <c r="REV308"/>
      <c r="REW308"/>
      <c r="REX308"/>
      <c r="REY308"/>
      <c r="REZ308"/>
      <c r="RFA308"/>
      <c r="RFB308"/>
      <c r="RFC308"/>
      <c r="RFD308"/>
      <c r="RFE308"/>
      <c r="RFF308"/>
      <c r="RFG308"/>
      <c r="RFH308"/>
      <c r="RFI308"/>
      <c r="RFJ308"/>
      <c r="RFK308"/>
      <c r="RFL308"/>
      <c r="RFM308"/>
      <c r="RFN308"/>
      <c r="RFO308"/>
      <c r="RFP308"/>
      <c r="RFQ308"/>
      <c r="RFR308"/>
      <c r="RFS308"/>
      <c r="RFT308"/>
      <c r="RFU308"/>
      <c r="RFV308"/>
      <c r="RFW308"/>
      <c r="RFX308"/>
      <c r="RFY308"/>
      <c r="RFZ308"/>
      <c r="RGA308"/>
      <c r="RGB308"/>
      <c r="RGC308"/>
      <c r="RGD308"/>
      <c r="RGE308"/>
      <c r="RGF308"/>
      <c r="RGG308"/>
      <c r="RGH308"/>
      <c r="RGI308"/>
      <c r="RGJ308"/>
      <c r="RGK308"/>
      <c r="RGL308"/>
      <c r="RGM308"/>
      <c r="RGN308"/>
      <c r="RGO308"/>
      <c r="RGP308"/>
      <c r="RGQ308"/>
      <c r="RGR308"/>
      <c r="RGS308"/>
      <c r="RGT308"/>
      <c r="RGU308"/>
      <c r="RGV308"/>
      <c r="RGW308"/>
      <c r="RGX308"/>
      <c r="RGY308"/>
      <c r="RGZ308"/>
      <c r="RHA308"/>
      <c r="RHB308"/>
      <c r="RHC308"/>
      <c r="RHD308"/>
      <c r="RHE308"/>
      <c r="RHF308"/>
      <c r="RHG308"/>
      <c r="RHH308"/>
      <c r="RHI308"/>
      <c r="RHJ308"/>
      <c r="RHK308"/>
      <c r="RHL308"/>
      <c r="RHM308"/>
      <c r="RHN308"/>
      <c r="RHO308"/>
      <c r="RHP308"/>
      <c r="RHQ308"/>
      <c r="RHR308"/>
      <c r="RHS308"/>
      <c r="RHT308"/>
      <c r="RHU308"/>
      <c r="RHV308"/>
      <c r="RHW308"/>
      <c r="RHX308"/>
      <c r="RHY308"/>
      <c r="RHZ308"/>
      <c r="RIA308"/>
      <c r="RIB308"/>
      <c r="RIC308"/>
      <c r="RID308"/>
      <c r="RIE308"/>
      <c r="RIF308"/>
      <c r="RIG308"/>
      <c r="RIH308"/>
      <c r="RII308"/>
      <c r="RIJ308"/>
      <c r="RIK308"/>
      <c r="RIL308"/>
      <c r="RIM308"/>
      <c r="RIN308"/>
      <c r="RIO308"/>
      <c r="RIP308"/>
      <c r="RIQ308"/>
      <c r="RIR308"/>
      <c r="RIS308"/>
      <c r="RIT308"/>
      <c r="RIU308"/>
      <c r="RIV308"/>
      <c r="RIW308"/>
      <c r="RIX308"/>
      <c r="RIY308"/>
      <c r="RIZ308"/>
      <c r="RJA308"/>
      <c r="RJB308"/>
      <c r="RJC308"/>
      <c r="RJD308"/>
      <c r="RJE308"/>
      <c r="RJF308"/>
      <c r="RJG308"/>
      <c r="RJH308"/>
      <c r="RJI308"/>
      <c r="RJJ308"/>
      <c r="RJK308"/>
      <c r="RJL308"/>
      <c r="RJM308"/>
      <c r="RJN308"/>
      <c r="RJO308"/>
      <c r="RJP308"/>
      <c r="RJQ308"/>
      <c r="RJR308"/>
      <c r="RJS308"/>
      <c r="RJT308"/>
      <c r="RJU308"/>
      <c r="RJV308"/>
      <c r="RJW308"/>
      <c r="RJX308"/>
      <c r="RJY308"/>
      <c r="RJZ308"/>
      <c r="RKA308"/>
      <c r="RKB308"/>
      <c r="RKC308"/>
      <c r="RKD308"/>
      <c r="RKE308"/>
      <c r="RKF308"/>
      <c r="RKG308"/>
      <c r="RKH308"/>
      <c r="RKI308"/>
      <c r="RKJ308"/>
      <c r="RKK308"/>
      <c r="RKL308"/>
      <c r="RKM308"/>
      <c r="RKN308"/>
      <c r="RKO308"/>
      <c r="RKP308"/>
      <c r="RKQ308"/>
      <c r="RKR308"/>
      <c r="RKS308"/>
      <c r="RKT308"/>
      <c r="RKU308"/>
      <c r="RKV308"/>
      <c r="RKW308"/>
      <c r="RKX308"/>
      <c r="RKY308"/>
      <c r="RKZ308"/>
      <c r="RLA308"/>
      <c r="RLB308"/>
      <c r="RLC308"/>
      <c r="RLD308"/>
      <c r="RLE308"/>
      <c r="RLF308"/>
      <c r="RLG308"/>
      <c r="RLH308"/>
      <c r="RLI308"/>
      <c r="RLJ308"/>
      <c r="RLK308"/>
      <c r="RLL308"/>
      <c r="RLM308"/>
      <c r="RLN308"/>
      <c r="RLO308"/>
      <c r="RLP308"/>
      <c r="RLQ308"/>
      <c r="RLR308"/>
      <c r="RLS308"/>
      <c r="RLT308"/>
      <c r="RLU308"/>
      <c r="RLV308"/>
      <c r="RLW308"/>
      <c r="RLX308"/>
      <c r="RLY308"/>
      <c r="RLZ308"/>
      <c r="RMA308"/>
      <c r="RMB308"/>
      <c r="RMC308"/>
      <c r="RMD308"/>
      <c r="RME308"/>
      <c r="RMF308"/>
      <c r="RMG308"/>
      <c r="RMH308"/>
      <c r="RMI308"/>
      <c r="RMJ308"/>
      <c r="RMK308"/>
      <c r="RML308"/>
      <c r="RMM308"/>
      <c r="RMN308"/>
      <c r="RMO308"/>
      <c r="RMP308"/>
      <c r="RMQ308"/>
      <c r="RMR308"/>
      <c r="RMS308"/>
      <c r="RMT308"/>
      <c r="RMU308"/>
      <c r="RMV308"/>
      <c r="RMW308"/>
      <c r="RMX308"/>
      <c r="RMY308"/>
      <c r="RMZ308"/>
      <c r="RNA308"/>
      <c r="RNB308"/>
      <c r="RNC308"/>
      <c r="RND308"/>
      <c r="RNE308"/>
      <c r="RNF308"/>
      <c r="RNG308"/>
      <c r="RNH308"/>
      <c r="RNI308"/>
      <c r="RNJ308"/>
      <c r="RNK308"/>
      <c r="RNL308"/>
      <c r="RNM308"/>
      <c r="RNN308"/>
      <c r="RNO308"/>
      <c r="RNP308"/>
      <c r="RNQ308"/>
      <c r="RNR308"/>
      <c r="RNS308"/>
      <c r="RNT308"/>
      <c r="RNU308"/>
      <c r="RNV308"/>
      <c r="RNW308"/>
      <c r="RNX308"/>
      <c r="RNY308"/>
      <c r="RNZ308"/>
      <c r="ROA308"/>
      <c r="ROB308"/>
      <c r="ROC308"/>
      <c r="ROD308"/>
      <c r="ROE308"/>
      <c r="ROF308"/>
      <c r="ROG308"/>
      <c r="ROH308"/>
      <c r="ROI308"/>
      <c r="ROJ308"/>
      <c r="ROK308"/>
      <c r="ROL308"/>
      <c r="ROM308"/>
      <c r="RON308"/>
      <c r="ROO308"/>
      <c r="ROP308"/>
      <c r="ROQ308"/>
      <c r="ROR308"/>
      <c r="ROS308"/>
      <c r="ROT308"/>
      <c r="ROU308"/>
      <c r="ROV308"/>
      <c r="ROW308"/>
      <c r="ROX308"/>
      <c r="ROY308"/>
      <c r="ROZ308"/>
      <c r="RPA308"/>
      <c r="RPB308"/>
      <c r="RPC308"/>
      <c r="RPD308"/>
      <c r="RPE308"/>
      <c r="RPF308"/>
      <c r="RPG308"/>
      <c r="RPH308"/>
      <c r="RPI308"/>
      <c r="RPJ308"/>
      <c r="RPK308"/>
      <c r="RPL308"/>
      <c r="RPM308"/>
      <c r="RPN308"/>
      <c r="RPO308"/>
      <c r="RPP308"/>
      <c r="RPQ308"/>
      <c r="RPR308"/>
      <c r="RPS308"/>
      <c r="RPT308"/>
      <c r="RPU308"/>
      <c r="RPV308"/>
      <c r="RPW308"/>
      <c r="RPX308"/>
      <c r="RPY308"/>
      <c r="RPZ308"/>
      <c r="RQA308"/>
      <c r="RQB308"/>
      <c r="RQC308"/>
      <c r="RQD308"/>
      <c r="RQE308"/>
      <c r="RQF308"/>
      <c r="RQG308"/>
      <c r="RQH308"/>
      <c r="RQI308"/>
      <c r="RQJ308"/>
      <c r="RQK308"/>
      <c r="RQL308"/>
      <c r="RQM308"/>
      <c r="RQN308"/>
      <c r="RQO308"/>
      <c r="RQP308"/>
      <c r="RQQ308"/>
      <c r="RQR308"/>
      <c r="RQS308"/>
      <c r="RQT308"/>
      <c r="RQU308"/>
      <c r="RQV308"/>
      <c r="RQW308"/>
      <c r="RQX308"/>
      <c r="RQY308"/>
      <c r="RQZ308"/>
      <c r="RRA308"/>
      <c r="RRB308"/>
      <c r="RRC308"/>
      <c r="RRD308"/>
      <c r="RRE308"/>
      <c r="RRF308"/>
      <c r="RRG308"/>
      <c r="RRH308"/>
      <c r="RRI308"/>
      <c r="RRJ308"/>
      <c r="RRK308"/>
      <c r="RRL308"/>
      <c r="RRM308"/>
      <c r="RRN308"/>
      <c r="RRO308"/>
      <c r="RRP308"/>
      <c r="RRQ308"/>
      <c r="RRR308"/>
      <c r="RRS308"/>
      <c r="RRT308"/>
      <c r="RRU308"/>
      <c r="RRV308"/>
      <c r="RRW308"/>
      <c r="RRX308"/>
      <c r="RRY308"/>
      <c r="RRZ308"/>
      <c r="RSA308"/>
      <c r="RSB308"/>
      <c r="RSC308"/>
      <c r="RSD308"/>
      <c r="RSE308"/>
      <c r="RSF308"/>
      <c r="RSG308"/>
      <c r="RSH308"/>
      <c r="RSI308"/>
      <c r="RSJ308"/>
      <c r="RSK308"/>
      <c r="RSL308"/>
      <c r="RSM308"/>
      <c r="RSN308"/>
      <c r="RSO308"/>
      <c r="RSP308"/>
      <c r="RSQ308"/>
      <c r="RSR308"/>
      <c r="RSS308"/>
      <c r="RST308"/>
      <c r="RSU308"/>
      <c r="RSV308"/>
      <c r="RSW308"/>
      <c r="RSX308"/>
      <c r="RSY308"/>
      <c r="RSZ308"/>
      <c r="RTA308"/>
      <c r="RTB308"/>
      <c r="RTC308"/>
      <c r="RTD308"/>
      <c r="RTE308"/>
      <c r="RTF308"/>
      <c r="RTG308"/>
      <c r="RTH308"/>
      <c r="RTI308"/>
      <c r="RTJ308"/>
      <c r="RTK308"/>
      <c r="RTL308"/>
      <c r="RTM308"/>
      <c r="RTN308"/>
      <c r="RTO308"/>
      <c r="RTP308"/>
      <c r="RTQ308"/>
      <c r="RTR308"/>
      <c r="RTS308"/>
      <c r="RTT308"/>
      <c r="RTU308"/>
      <c r="RTV308"/>
      <c r="RTW308"/>
      <c r="RTX308"/>
      <c r="RTY308"/>
      <c r="RTZ308"/>
      <c r="RUA308"/>
      <c r="RUB308"/>
      <c r="RUC308"/>
      <c r="RUD308"/>
      <c r="RUE308"/>
      <c r="RUF308"/>
      <c r="RUG308"/>
      <c r="RUH308"/>
      <c r="RUI308"/>
      <c r="RUJ308"/>
      <c r="RUK308"/>
      <c r="RUL308"/>
      <c r="RUM308"/>
      <c r="RUN308"/>
      <c r="RUO308"/>
      <c r="RUP308"/>
      <c r="RUQ308"/>
      <c r="RUR308"/>
      <c r="RUS308"/>
      <c r="RUT308"/>
      <c r="RUU308"/>
      <c r="RUV308"/>
      <c r="RUW308"/>
      <c r="RUX308"/>
      <c r="RUY308"/>
      <c r="RUZ308"/>
      <c r="RVA308"/>
      <c r="RVB308"/>
      <c r="RVC308"/>
      <c r="RVD308"/>
      <c r="RVE308"/>
      <c r="RVF308"/>
      <c r="RVG308"/>
      <c r="RVH308"/>
      <c r="RVI308"/>
      <c r="RVJ308"/>
      <c r="RVK308"/>
      <c r="RVL308"/>
      <c r="RVM308"/>
      <c r="RVN308"/>
      <c r="RVO308"/>
      <c r="RVP308"/>
      <c r="RVQ308"/>
      <c r="RVR308"/>
      <c r="RVS308"/>
      <c r="RVT308"/>
      <c r="RVU308"/>
      <c r="RVV308"/>
      <c r="RVW308"/>
      <c r="RVX308"/>
      <c r="RVY308"/>
      <c r="RVZ308"/>
      <c r="RWA308"/>
      <c r="RWB308"/>
      <c r="RWC308"/>
      <c r="RWD308"/>
      <c r="RWE308"/>
      <c r="RWF308"/>
      <c r="RWG308"/>
      <c r="RWH308"/>
      <c r="RWI308"/>
      <c r="RWJ308"/>
      <c r="RWK308"/>
      <c r="RWL308"/>
      <c r="RWM308"/>
      <c r="RWN308"/>
      <c r="RWO308"/>
      <c r="RWP308"/>
      <c r="RWQ308"/>
      <c r="RWR308"/>
      <c r="RWS308"/>
      <c r="RWT308"/>
      <c r="RWU308"/>
      <c r="RWV308"/>
      <c r="RWW308"/>
      <c r="RWX308"/>
      <c r="RWY308"/>
      <c r="RWZ308"/>
      <c r="RXA308"/>
      <c r="RXB308"/>
      <c r="RXC308"/>
      <c r="RXD308"/>
      <c r="RXE308"/>
      <c r="RXF308"/>
      <c r="RXG308"/>
      <c r="RXH308"/>
      <c r="RXI308"/>
      <c r="RXJ308"/>
      <c r="RXK308"/>
      <c r="RXL308"/>
      <c r="RXM308"/>
      <c r="RXN308"/>
      <c r="RXO308"/>
      <c r="RXP308"/>
      <c r="RXQ308"/>
      <c r="RXR308"/>
      <c r="RXS308"/>
      <c r="RXT308"/>
      <c r="RXU308"/>
      <c r="RXV308"/>
      <c r="RXW308"/>
      <c r="RXX308"/>
      <c r="RXY308"/>
      <c r="RXZ308"/>
      <c r="RYA308"/>
      <c r="RYB308"/>
      <c r="RYC308"/>
      <c r="RYD308"/>
      <c r="RYE308"/>
      <c r="RYF308"/>
      <c r="RYG308"/>
      <c r="RYH308"/>
      <c r="RYI308"/>
      <c r="RYJ308"/>
      <c r="RYK308"/>
      <c r="RYL308"/>
      <c r="RYM308"/>
      <c r="RYN308"/>
      <c r="RYO308"/>
      <c r="RYP308"/>
      <c r="RYQ308"/>
      <c r="RYR308"/>
      <c r="RYS308"/>
      <c r="RYT308"/>
      <c r="RYU308"/>
      <c r="RYV308"/>
      <c r="RYW308"/>
      <c r="RYX308"/>
      <c r="RYY308"/>
      <c r="RYZ308"/>
      <c r="RZA308"/>
      <c r="RZB308"/>
      <c r="RZC308"/>
      <c r="RZD308"/>
      <c r="RZE308"/>
      <c r="RZF308"/>
      <c r="RZG308"/>
      <c r="RZH308"/>
      <c r="RZI308"/>
      <c r="RZJ308"/>
      <c r="RZK308"/>
      <c r="RZL308"/>
      <c r="RZM308"/>
      <c r="RZN308"/>
      <c r="RZO308"/>
      <c r="RZP308"/>
      <c r="RZQ308"/>
      <c r="RZR308"/>
      <c r="RZS308"/>
      <c r="RZT308"/>
      <c r="RZU308"/>
      <c r="RZV308"/>
      <c r="RZW308"/>
      <c r="RZX308"/>
      <c r="RZY308"/>
      <c r="RZZ308"/>
      <c r="SAA308"/>
      <c r="SAB308"/>
      <c r="SAC308"/>
      <c r="SAD308"/>
      <c r="SAE308"/>
      <c r="SAF308"/>
      <c r="SAG308"/>
      <c r="SAH308"/>
      <c r="SAI308"/>
      <c r="SAJ308"/>
      <c r="SAK308"/>
      <c r="SAL308"/>
      <c r="SAM308"/>
      <c r="SAN308"/>
      <c r="SAO308"/>
      <c r="SAP308"/>
      <c r="SAQ308"/>
      <c r="SAR308"/>
      <c r="SAS308"/>
      <c r="SAT308"/>
      <c r="SAU308"/>
      <c r="SAV308"/>
      <c r="SAW308"/>
      <c r="SAX308"/>
      <c r="SAY308"/>
      <c r="SAZ308"/>
      <c r="SBA308"/>
      <c r="SBB308"/>
      <c r="SBC308"/>
      <c r="SBD308"/>
      <c r="SBE308"/>
      <c r="SBF308"/>
      <c r="SBG308"/>
      <c r="SBH308"/>
      <c r="SBI308"/>
      <c r="SBJ308"/>
      <c r="SBK308"/>
      <c r="SBL308"/>
      <c r="SBM308"/>
      <c r="SBN308"/>
      <c r="SBO308"/>
      <c r="SBP308"/>
      <c r="SBQ308"/>
      <c r="SBR308"/>
      <c r="SBS308"/>
      <c r="SBT308"/>
      <c r="SBU308"/>
      <c r="SBV308"/>
      <c r="SBW308"/>
      <c r="SBX308"/>
      <c r="SBY308"/>
      <c r="SBZ308"/>
      <c r="SCA308"/>
      <c r="SCB308"/>
      <c r="SCC308"/>
      <c r="SCD308"/>
      <c r="SCE308"/>
      <c r="SCF308"/>
      <c r="SCG308"/>
      <c r="SCH308"/>
      <c r="SCI308"/>
      <c r="SCJ308"/>
      <c r="SCK308"/>
      <c r="SCL308"/>
      <c r="SCM308"/>
      <c r="SCN308"/>
      <c r="SCO308"/>
      <c r="SCP308"/>
      <c r="SCQ308"/>
      <c r="SCR308"/>
      <c r="SCS308"/>
      <c r="SCT308"/>
      <c r="SCU308"/>
      <c r="SCV308"/>
      <c r="SCW308"/>
      <c r="SCX308"/>
      <c r="SCY308"/>
      <c r="SCZ308"/>
      <c r="SDA308"/>
      <c r="SDB308"/>
      <c r="SDC308"/>
      <c r="SDD308"/>
      <c r="SDE308"/>
      <c r="SDF308"/>
      <c r="SDG308"/>
      <c r="SDH308"/>
      <c r="SDI308"/>
      <c r="SDJ308"/>
      <c r="SDK308"/>
      <c r="SDL308"/>
      <c r="SDM308"/>
      <c r="SDN308"/>
      <c r="SDO308"/>
      <c r="SDP308"/>
      <c r="SDQ308"/>
      <c r="SDR308"/>
      <c r="SDS308"/>
      <c r="SDT308"/>
      <c r="SDU308"/>
      <c r="SDV308"/>
      <c r="SDW308"/>
      <c r="SDX308"/>
      <c r="SDY308"/>
      <c r="SDZ308"/>
      <c r="SEA308"/>
      <c r="SEB308"/>
      <c r="SEC308"/>
      <c r="SED308"/>
      <c r="SEE308"/>
      <c r="SEF308"/>
      <c r="SEG308"/>
      <c r="SEH308"/>
      <c r="SEI308"/>
      <c r="SEJ308"/>
      <c r="SEK308"/>
      <c r="SEL308"/>
      <c r="SEM308"/>
      <c r="SEN308"/>
      <c r="SEO308"/>
      <c r="SEP308"/>
      <c r="SEQ308"/>
      <c r="SER308"/>
      <c r="SES308"/>
      <c r="SET308"/>
      <c r="SEU308"/>
      <c r="SEV308"/>
      <c r="SEW308"/>
      <c r="SEX308"/>
      <c r="SEY308"/>
      <c r="SEZ308"/>
      <c r="SFA308"/>
      <c r="SFB308"/>
      <c r="SFC308"/>
      <c r="SFD308"/>
      <c r="SFE308"/>
      <c r="SFF308"/>
      <c r="SFG308"/>
      <c r="SFH308"/>
      <c r="SFI308"/>
      <c r="SFJ308"/>
      <c r="SFK308"/>
      <c r="SFL308"/>
      <c r="SFM308"/>
      <c r="SFN308"/>
      <c r="SFO308"/>
      <c r="SFP308"/>
      <c r="SFQ308"/>
      <c r="SFR308"/>
      <c r="SFS308"/>
      <c r="SFT308"/>
      <c r="SFU308"/>
      <c r="SFV308"/>
      <c r="SFW308"/>
      <c r="SFX308"/>
      <c r="SFY308"/>
      <c r="SFZ308"/>
      <c r="SGA308"/>
      <c r="SGB308"/>
      <c r="SGC308"/>
      <c r="SGD308"/>
      <c r="SGE308"/>
      <c r="SGF308"/>
      <c r="SGG308"/>
      <c r="SGH308"/>
      <c r="SGI308"/>
      <c r="SGJ308"/>
      <c r="SGK308"/>
      <c r="SGL308"/>
      <c r="SGM308"/>
      <c r="SGN308"/>
      <c r="SGO308"/>
      <c r="SGP308"/>
      <c r="SGQ308"/>
      <c r="SGR308"/>
      <c r="SGS308"/>
      <c r="SGT308"/>
      <c r="SGU308"/>
      <c r="SGV308"/>
      <c r="SGW308"/>
      <c r="SGX308"/>
      <c r="SGY308"/>
      <c r="SGZ308"/>
      <c r="SHA308"/>
      <c r="SHB308"/>
      <c r="SHC308"/>
      <c r="SHD308"/>
      <c r="SHE308"/>
      <c r="SHF308"/>
      <c r="SHG308"/>
      <c r="SHH308"/>
      <c r="SHI308"/>
      <c r="SHJ308"/>
      <c r="SHK308"/>
      <c r="SHL308"/>
      <c r="SHM308"/>
      <c r="SHN308"/>
      <c r="SHO308"/>
      <c r="SHP308"/>
      <c r="SHQ308"/>
      <c r="SHR308"/>
      <c r="SHS308"/>
      <c r="SHT308"/>
      <c r="SHU308"/>
      <c r="SHV308"/>
      <c r="SHW308"/>
      <c r="SHX308"/>
      <c r="SHY308"/>
      <c r="SHZ308"/>
      <c r="SIA308"/>
      <c r="SIB308"/>
      <c r="SIC308"/>
      <c r="SID308"/>
      <c r="SIE308"/>
      <c r="SIF308"/>
      <c r="SIG308"/>
      <c r="SIH308"/>
      <c r="SII308"/>
      <c r="SIJ308"/>
      <c r="SIK308"/>
      <c r="SIL308"/>
      <c r="SIM308"/>
      <c r="SIN308"/>
      <c r="SIO308"/>
      <c r="SIP308"/>
      <c r="SIQ308"/>
      <c r="SIR308"/>
      <c r="SIS308"/>
      <c r="SIT308"/>
      <c r="SIU308"/>
      <c r="SIV308"/>
      <c r="SIW308"/>
      <c r="SIX308"/>
      <c r="SIY308"/>
      <c r="SIZ308"/>
      <c r="SJA308"/>
      <c r="SJB308"/>
      <c r="SJC308"/>
      <c r="SJD308"/>
      <c r="SJE308"/>
      <c r="SJF308"/>
      <c r="SJG308"/>
      <c r="SJH308"/>
      <c r="SJI308"/>
      <c r="SJJ308"/>
      <c r="SJK308"/>
      <c r="SJL308"/>
      <c r="SJM308"/>
      <c r="SJN308"/>
      <c r="SJO308"/>
      <c r="SJP308"/>
      <c r="SJQ308"/>
      <c r="SJR308"/>
      <c r="SJS308"/>
      <c r="SJT308"/>
      <c r="SJU308"/>
      <c r="SJV308"/>
      <c r="SJW308"/>
      <c r="SJX308"/>
      <c r="SJY308"/>
      <c r="SJZ308"/>
      <c r="SKA308"/>
      <c r="SKB308"/>
      <c r="SKC308"/>
      <c r="SKD308"/>
      <c r="SKE308"/>
      <c r="SKF308"/>
      <c r="SKG308"/>
      <c r="SKH308"/>
      <c r="SKI308"/>
      <c r="SKJ308"/>
      <c r="SKK308"/>
      <c r="SKL308"/>
      <c r="SKM308"/>
      <c r="SKN308"/>
      <c r="SKO308"/>
      <c r="SKP308"/>
      <c r="SKQ308"/>
      <c r="SKR308"/>
      <c r="SKS308"/>
      <c r="SKT308"/>
      <c r="SKU308"/>
      <c r="SKV308"/>
      <c r="SKW308"/>
      <c r="SKX308"/>
      <c r="SKY308"/>
      <c r="SKZ308"/>
      <c r="SLA308"/>
      <c r="SLB308"/>
      <c r="SLC308"/>
      <c r="SLD308"/>
      <c r="SLE308"/>
      <c r="SLF308"/>
      <c r="SLG308"/>
      <c r="SLH308"/>
      <c r="SLI308"/>
      <c r="SLJ308"/>
      <c r="SLK308"/>
      <c r="SLL308"/>
      <c r="SLM308"/>
      <c r="SLN308"/>
      <c r="SLO308"/>
      <c r="SLP308"/>
      <c r="SLQ308"/>
      <c r="SLR308"/>
      <c r="SLS308"/>
      <c r="SLT308"/>
      <c r="SLU308"/>
      <c r="SLV308"/>
      <c r="SLW308"/>
      <c r="SLX308"/>
      <c r="SLY308"/>
      <c r="SLZ308"/>
      <c r="SMA308"/>
      <c r="SMB308"/>
      <c r="SMC308"/>
      <c r="SMD308"/>
      <c r="SME308"/>
      <c r="SMF308"/>
      <c r="SMG308"/>
      <c r="SMH308"/>
      <c r="SMI308"/>
      <c r="SMJ308"/>
      <c r="SMK308"/>
      <c r="SML308"/>
      <c r="SMM308"/>
      <c r="SMN308"/>
      <c r="SMO308"/>
      <c r="SMP308"/>
      <c r="SMQ308"/>
      <c r="SMR308"/>
      <c r="SMS308"/>
      <c r="SMT308"/>
      <c r="SMU308"/>
      <c r="SMV308"/>
      <c r="SMW308"/>
      <c r="SMX308"/>
      <c r="SMY308"/>
      <c r="SMZ308"/>
      <c r="SNA308"/>
      <c r="SNB308"/>
      <c r="SNC308"/>
      <c r="SND308"/>
      <c r="SNE308"/>
      <c r="SNF308"/>
      <c r="SNG308"/>
      <c r="SNH308"/>
      <c r="SNI308"/>
      <c r="SNJ308"/>
      <c r="SNK308"/>
      <c r="SNL308"/>
      <c r="SNM308"/>
      <c r="SNN308"/>
      <c r="SNO308"/>
      <c r="SNP308"/>
      <c r="SNQ308"/>
      <c r="SNR308"/>
      <c r="SNS308"/>
      <c r="SNT308"/>
      <c r="SNU308"/>
      <c r="SNV308"/>
      <c r="SNW308"/>
      <c r="SNX308"/>
      <c r="SNY308"/>
      <c r="SNZ308"/>
      <c r="SOA308"/>
      <c r="SOB308"/>
      <c r="SOC308"/>
      <c r="SOD308"/>
      <c r="SOE308"/>
      <c r="SOF308"/>
      <c r="SOG308"/>
      <c r="SOH308"/>
      <c r="SOI308"/>
      <c r="SOJ308"/>
      <c r="SOK308"/>
      <c r="SOL308"/>
      <c r="SOM308"/>
      <c r="SON308"/>
      <c r="SOO308"/>
      <c r="SOP308"/>
      <c r="SOQ308"/>
      <c r="SOR308"/>
      <c r="SOS308"/>
      <c r="SOT308"/>
      <c r="SOU308"/>
      <c r="SOV308"/>
      <c r="SOW308"/>
      <c r="SOX308"/>
      <c r="SOY308"/>
      <c r="SOZ308"/>
      <c r="SPA308"/>
      <c r="SPB308"/>
      <c r="SPC308"/>
      <c r="SPD308"/>
      <c r="SPE308"/>
      <c r="SPF308"/>
      <c r="SPG308"/>
      <c r="SPH308"/>
      <c r="SPI308"/>
      <c r="SPJ308"/>
      <c r="SPK308"/>
      <c r="SPL308"/>
      <c r="SPM308"/>
      <c r="SPN308"/>
      <c r="SPO308"/>
      <c r="SPP308"/>
      <c r="SPQ308"/>
      <c r="SPR308"/>
      <c r="SPS308"/>
      <c r="SPT308"/>
      <c r="SPU308"/>
      <c r="SPV308"/>
      <c r="SPW308"/>
      <c r="SPX308"/>
      <c r="SPY308"/>
      <c r="SPZ308"/>
      <c r="SQA308"/>
      <c r="SQB308"/>
      <c r="SQC308"/>
      <c r="SQD308"/>
      <c r="SQE308"/>
      <c r="SQF308"/>
      <c r="SQG308"/>
      <c r="SQH308"/>
      <c r="SQI308"/>
      <c r="SQJ308"/>
      <c r="SQK308"/>
      <c r="SQL308"/>
      <c r="SQM308"/>
      <c r="SQN308"/>
      <c r="SQO308"/>
      <c r="SQP308"/>
      <c r="SQQ308"/>
      <c r="SQR308"/>
      <c r="SQS308"/>
      <c r="SQT308"/>
      <c r="SQU308"/>
      <c r="SQV308"/>
      <c r="SQW308"/>
      <c r="SQX308"/>
      <c r="SQY308"/>
      <c r="SQZ308"/>
      <c r="SRA308"/>
      <c r="SRB308"/>
      <c r="SRC308"/>
      <c r="SRD308"/>
      <c r="SRE308"/>
      <c r="SRF308"/>
      <c r="SRG308"/>
      <c r="SRH308"/>
      <c r="SRI308"/>
      <c r="SRJ308"/>
      <c r="SRK308"/>
      <c r="SRL308"/>
      <c r="SRM308"/>
      <c r="SRN308"/>
      <c r="SRO308"/>
      <c r="SRP308"/>
      <c r="SRQ308"/>
      <c r="SRR308"/>
      <c r="SRS308"/>
      <c r="SRT308"/>
      <c r="SRU308"/>
      <c r="SRV308"/>
      <c r="SRW308"/>
      <c r="SRX308"/>
      <c r="SRY308"/>
      <c r="SRZ308"/>
      <c r="SSA308"/>
      <c r="SSB308"/>
      <c r="SSC308"/>
      <c r="SSD308"/>
      <c r="SSE308"/>
      <c r="SSF308"/>
      <c r="SSG308"/>
      <c r="SSH308"/>
      <c r="SSI308"/>
      <c r="SSJ308"/>
      <c r="SSK308"/>
      <c r="SSL308"/>
      <c r="SSM308"/>
      <c r="SSN308"/>
      <c r="SSO308"/>
      <c r="SSP308"/>
      <c r="SSQ308"/>
      <c r="SSR308"/>
      <c r="SSS308"/>
      <c r="SST308"/>
      <c r="SSU308"/>
      <c r="SSV308"/>
      <c r="SSW308"/>
      <c r="SSX308"/>
      <c r="SSY308"/>
      <c r="SSZ308"/>
      <c r="STA308"/>
      <c r="STB308"/>
      <c r="STC308"/>
      <c r="STD308"/>
      <c r="STE308"/>
      <c r="STF308"/>
      <c r="STG308"/>
      <c r="STH308"/>
      <c r="STI308"/>
      <c r="STJ308"/>
      <c r="STK308"/>
      <c r="STL308"/>
      <c r="STM308"/>
      <c r="STN308"/>
      <c r="STO308"/>
      <c r="STP308"/>
      <c r="STQ308"/>
      <c r="STR308"/>
      <c r="STS308"/>
      <c r="STT308"/>
      <c r="STU308"/>
      <c r="STV308"/>
      <c r="STW308"/>
      <c r="STX308"/>
      <c r="STY308"/>
      <c r="STZ308"/>
      <c r="SUA308"/>
      <c r="SUB308"/>
      <c r="SUC308"/>
      <c r="SUD308"/>
      <c r="SUE308"/>
      <c r="SUF308"/>
      <c r="SUG308"/>
      <c r="SUH308"/>
      <c r="SUI308"/>
      <c r="SUJ308"/>
      <c r="SUK308"/>
      <c r="SUL308"/>
      <c r="SUM308"/>
      <c r="SUN308"/>
      <c r="SUO308"/>
      <c r="SUP308"/>
      <c r="SUQ308"/>
      <c r="SUR308"/>
      <c r="SUS308"/>
      <c r="SUT308"/>
      <c r="SUU308"/>
      <c r="SUV308"/>
      <c r="SUW308"/>
      <c r="SUX308"/>
      <c r="SUY308"/>
      <c r="SUZ308"/>
      <c r="SVA308"/>
      <c r="SVB308"/>
      <c r="SVC308"/>
      <c r="SVD308"/>
      <c r="SVE308"/>
      <c r="SVF308"/>
      <c r="SVG308"/>
      <c r="SVH308"/>
      <c r="SVI308"/>
      <c r="SVJ308"/>
      <c r="SVK308"/>
      <c r="SVL308"/>
      <c r="SVM308"/>
      <c r="SVN308"/>
      <c r="SVO308"/>
      <c r="SVP308"/>
      <c r="SVQ308"/>
      <c r="SVR308"/>
      <c r="SVS308"/>
      <c r="SVT308"/>
      <c r="SVU308"/>
      <c r="SVV308"/>
      <c r="SVW308"/>
      <c r="SVX308"/>
      <c r="SVY308"/>
      <c r="SVZ308"/>
      <c r="SWA308"/>
      <c r="SWB308"/>
      <c r="SWC308"/>
      <c r="SWD308"/>
      <c r="SWE308"/>
      <c r="SWF308"/>
      <c r="SWG308"/>
      <c r="SWH308"/>
      <c r="SWI308"/>
      <c r="SWJ308"/>
      <c r="SWK308"/>
      <c r="SWL308"/>
      <c r="SWM308"/>
      <c r="SWN308"/>
      <c r="SWO308"/>
      <c r="SWP308"/>
      <c r="SWQ308"/>
      <c r="SWR308"/>
      <c r="SWS308"/>
      <c r="SWT308"/>
      <c r="SWU308"/>
      <c r="SWV308"/>
      <c r="SWW308"/>
      <c r="SWX308"/>
      <c r="SWY308"/>
      <c r="SWZ308"/>
      <c r="SXA308"/>
      <c r="SXB308"/>
      <c r="SXC308"/>
      <c r="SXD308"/>
      <c r="SXE308"/>
      <c r="SXF308"/>
      <c r="SXG308"/>
      <c r="SXH308"/>
      <c r="SXI308"/>
      <c r="SXJ308"/>
      <c r="SXK308"/>
      <c r="SXL308"/>
      <c r="SXM308"/>
      <c r="SXN308"/>
      <c r="SXO308"/>
      <c r="SXP308"/>
      <c r="SXQ308"/>
      <c r="SXR308"/>
      <c r="SXS308"/>
      <c r="SXT308"/>
      <c r="SXU308"/>
      <c r="SXV308"/>
      <c r="SXW308"/>
      <c r="SXX308"/>
      <c r="SXY308"/>
      <c r="SXZ308"/>
      <c r="SYA308"/>
      <c r="SYB308"/>
      <c r="SYC308"/>
      <c r="SYD308"/>
      <c r="SYE308"/>
      <c r="SYF308"/>
      <c r="SYG308"/>
      <c r="SYH308"/>
      <c r="SYI308"/>
      <c r="SYJ308"/>
      <c r="SYK308"/>
      <c r="SYL308"/>
      <c r="SYM308"/>
      <c r="SYN308"/>
      <c r="SYO308"/>
      <c r="SYP308"/>
      <c r="SYQ308"/>
      <c r="SYR308"/>
      <c r="SYS308"/>
      <c r="SYT308"/>
      <c r="SYU308"/>
      <c r="SYV308"/>
      <c r="SYW308"/>
      <c r="SYX308"/>
      <c r="SYY308"/>
      <c r="SYZ308"/>
      <c r="SZA308"/>
      <c r="SZB308"/>
      <c r="SZC308"/>
      <c r="SZD308"/>
      <c r="SZE308"/>
      <c r="SZF308"/>
      <c r="SZG308"/>
      <c r="SZH308"/>
      <c r="SZI308"/>
      <c r="SZJ308"/>
      <c r="SZK308"/>
      <c r="SZL308"/>
      <c r="SZM308"/>
      <c r="SZN308"/>
      <c r="SZO308"/>
      <c r="SZP308"/>
      <c r="SZQ308"/>
      <c r="SZR308"/>
      <c r="SZS308"/>
      <c r="SZT308"/>
      <c r="SZU308"/>
      <c r="SZV308"/>
      <c r="SZW308"/>
      <c r="SZX308"/>
      <c r="SZY308"/>
      <c r="SZZ308"/>
      <c r="TAA308"/>
      <c r="TAB308"/>
      <c r="TAC308"/>
      <c r="TAD308"/>
      <c r="TAE308"/>
      <c r="TAF308"/>
      <c r="TAG308"/>
      <c r="TAH308"/>
      <c r="TAI308"/>
      <c r="TAJ308"/>
      <c r="TAK308"/>
      <c r="TAL308"/>
      <c r="TAM308"/>
      <c r="TAN308"/>
      <c r="TAO308"/>
      <c r="TAP308"/>
      <c r="TAQ308"/>
      <c r="TAR308"/>
      <c r="TAS308"/>
      <c r="TAT308"/>
      <c r="TAU308"/>
      <c r="TAV308"/>
      <c r="TAW308"/>
      <c r="TAX308"/>
      <c r="TAY308"/>
      <c r="TAZ308"/>
      <c r="TBA308"/>
      <c r="TBB308"/>
      <c r="TBC308"/>
      <c r="TBD308"/>
      <c r="TBE308"/>
      <c r="TBF308"/>
      <c r="TBG308"/>
      <c r="TBH308"/>
      <c r="TBI308"/>
      <c r="TBJ308"/>
      <c r="TBK308"/>
      <c r="TBL308"/>
      <c r="TBM308"/>
      <c r="TBN308"/>
      <c r="TBO308"/>
      <c r="TBP308"/>
      <c r="TBQ308"/>
      <c r="TBR308"/>
      <c r="TBS308"/>
      <c r="TBT308"/>
      <c r="TBU308"/>
      <c r="TBV308"/>
      <c r="TBW308"/>
      <c r="TBX308"/>
      <c r="TBY308"/>
      <c r="TBZ308"/>
      <c r="TCA308"/>
      <c r="TCB308"/>
      <c r="TCC308"/>
      <c r="TCD308"/>
      <c r="TCE308"/>
      <c r="TCF308"/>
      <c r="TCG308"/>
      <c r="TCH308"/>
      <c r="TCI308"/>
      <c r="TCJ308"/>
      <c r="TCK308"/>
      <c r="TCL308"/>
      <c r="TCM308"/>
      <c r="TCN308"/>
      <c r="TCO308"/>
      <c r="TCP308"/>
      <c r="TCQ308"/>
      <c r="TCR308"/>
      <c r="TCS308"/>
      <c r="TCT308"/>
      <c r="TCU308"/>
      <c r="TCV308"/>
      <c r="TCW308"/>
      <c r="TCX308"/>
      <c r="TCY308"/>
      <c r="TCZ308"/>
      <c r="TDA308"/>
      <c r="TDB308"/>
      <c r="TDC308"/>
      <c r="TDD308"/>
      <c r="TDE308"/>
      <c r="TDF308"/>
      <c r="TDG308"/>
      <c r="TDH308"/>
      <c r="TDI308"/>
      <c r="TDJ308"/>
      <c r="TDK308"/>
      <c r="TDL308"/>
      <c r="TDM308"/>
      <c r="TDN308"/>
      <c r="TDO308"/>
      <c r="TDP308"/>
      <c r="TDQ308"/>
      <c r="TDR308"/>
      <c r="TDS308"/>
      <c r="TDT308"/>
      <c r="TDU308"/>
      <c r="TDV308"/>
      <c r="TDW308"/>
      <c r="TDX308"/>
      <c r="TDY308"/>
      <c r="TDZ308"/>
      <c r="TEA308"/>
      <c r="TEB308"/>
      <c r="TEC308"/>
      <c r="TED308"/>
      <c r="TEE308"/>
      <c r="TEF308"/>
      <c r="TEG308"/>
      <c r="TEH308"/>
      <c r="TEI308"/>
      <c r="TEJ308"/>
      <c r="TEK308"/>
      <c r="TEL308"/>
      <c r="TEM308"/>
      <c r="TEN308"/>
      <c r="TEO308"/>
      <c r="TEP308"/>
      <c r="TEQ308"/>
      <c r="TER308"/>
      <c r="TES308"/>
      <c r="TET308"/>
      <c r="TEU308"/>
      <c r="TEV308"/>
      <c r="TEW308"/>
      <c r="TEX308"/>
      <c r="TEY308"/>
      <c r="TEZ308"/>
      <c r="TFA308"/>
      <c r="TFB308"/>
      <c r="TFC308"/>
      <c r="TFD308"/>
      <c r="TFE308"/>
      <c r="TFF308"/>
      <c r="TFG308"/>
      <c r="TFH308"/>
      <c r="TFI308"/>
      <c r="TFJ308"/>
      <c r="TFK308"/>
      <c r="TFL308"/>
      <c r="TFM308"/>
      <c r="TFN308"/>
      <c r="TFO308"/>
      <c r="TFP308"/>
      <c r="TFQ308"/>
      <c r="TFR308"/>
      <c r="TFS308"/>
      <c r="TFT308"/>
      <c r="TFU308"/>
      <c r="TFV308"/>
      <c r="TFW308"/>
      <c r="TFX308"/>
      <c r="TFY308"/>
      <c r="TFZ308"/>
      <c r="TGA308"/>
      <c r="TGB308"/>
      <c r="TGC308"/>
      <c r="TGD308"/>
      <c r="TGE308"/>
      <c r="TGF308"/>
      <c r="TGG308"/>
      <c r="TGH308"/>
      <c r="TGI308"/>
      <c r="TGJ308"/>
      <c r="TGK308"/>
      <c r="TGL308"/>
      <c r="TGM308"/>
      <c r="TGN308"/>
      <c r="TGO308"/>
      <c r="TGP308"/>
      <c r="TGQ308"/>
      <c r="TGR308"/>
      <c r="TGS308"/>
      <c r="TGT308"/>
      <c r="TGU308"/>
      <c r="TGV308"/>
      <c r="TGW308"/>
      <c r="TGX308"/>
      <c r="TGY308"/>
      <c r="TGZ308"/>
      <c r="THA308"/>
      <c r="THB308"/>
      <c r="THC308"/>
      <c r="THD308"/>
      <c r="THE308"/>
      <c r="THF308"/>
      <c r="THG308"/>
      <c r="THH308"/>
      <c r="THI308"/>
      <c r="THJ308"/>
      <c r="THK308"/>
      <c r="THL308"/>
      <c r="THM308"/>
      <c r="THN308"/>
      <c r="THO308"/>
      <c r="THP308"/>
      <c r="THQ308"/>
      <c r="THR308"/>
      <c r="THS308"/>
      <c r="THT308"/>
      <c r="THU308"/>
      <c r="THV308"/>
      <c r="THW308"/>
      <c r="THX308"/>
      <c r="THY308"/>
      <c r="THZ308"/>
      <c r="TIA308"/>
      <c r="TIB308"/>
      <c r="TIC308"/>
      <c r="TID308"/>
      <c r="TIE308"/>
      <c r="TIF308"/>
      <c r="TIG308"/>
      <c r="TIH308"/>
      <c r="TII308"/>
      <c r="TIJ308"/>
      <c r="TIK308"/>
      <c r="TIL308"/>
      <c r="TIM308"/>
      <c r="TIN308"/>
      <c r="TIO308"/>
      <c r="TIP308"/>
      <c r="TIQ308"/>
      <c r="TIR308"/>
      <c r="TIS308"/>
      <c r="TIT308"/>
      <c r="TIU308"/>
      <c r="TIV308"/>
      <c r="TIW308"/>
      <c r="TIX308"/>
      <c r="TIY308"/>
      <c r="TIZ308"/>
      <c r="TJA308"/>
      <c r="TJB308"/>
      <c r="TJC308"/>
      <c r="TJD308"/>
      <c r="TJE308"/>
      <c r="TJF308"/>
      <c r="TJG308"/>
      <c r="TJH308"/>
      <c r="TJI308"/>
      <c r="TJJ308"/>
      <c r="TJK308"/>
      <c r="TJL308"/>
      <c r="TJM308"/>
      <c r="TJN308"/>
      <c r="TJO308"/>
      <c r="TJP308"/>
      <c r="TJQ308"/>
      <c r="TJR308"/>
      <c r="TJS308"/>
      <c r="TJT308"/>
      <c r="TJU308"/>
      <c r="TJV308"/>
      <c r="TJW308"/>
      <c r="TJX308"/>
      <c r="TJY308"/>
      <c r="TJZ308"/>
      <c r="TKA308"/>
      <c r="TKB308"/>
      <c r="TKC308"/>
      <c r="TKD308"/>
      <c r="TKE308"/>
      <c r="TKF308"/>
      <c r="TKG308"/>
      <c r="TKH308"/>
      <c r="TKI308"/>
      <c r="TKJ308"/>
      <c r="TKK308"/>
      <c r="TKL308"/>
      <c r="TKM308"/>
      <c r="TKN308"/>
      <c r="TKO308"/>
      <c r="TKP308"/>
      <c r="TKQ308"/>
      <c r="TKR308"/>
      <c r="TKS308"/>
      <c r="TKT308"/>
      <c r="TKU308"/>
      <c r="TKV308"/>
      <c r="TKW308"/>
      <c r="TKX308"/>
      <c r="TKY308"/>
      <c r="TKZ308"/>
      <c r="TLA308"/>
      <c r="TLB308"/>
      <c r="TLC308"/>
      <c r="TLD308"/>
      <c r="TLE308"/>
      <c r="TLF308"/>
      <c r="TLG308"/>
      <c r="TLH308"/>
      <c r="TLI308"/>
      <c r="TLJ308"/>
      <c r="TLK308"/>
      <c r="TLL308"/>
      <c r="TLM308"/>
      <c r="TLN308"/>
      <c r="TLO308"/>
      <c r="TLP308"/>
      <c r="TLQ308"/>
      <c r="TLR308"/>
      <c r="TLS308"/>
      <c r="TLT308"/>
      <c r="TLU308"/>
      <c r="TLV308"/>
      <c r="TLW308"/>
      <c r="TLX308"/>
      <c r="TLY308"/>
      <c r="TLZ308"/>
      <c r="TMA308"/>
      <c r="TMB308"/>
      <c r="TMC308"/>
      <c r="TMD308"/>
      <c r="TME308"/>
      <c r="TMF308"/>
      <c r="TMG308"/>
      <c r="TMH308"/>
      <c r="TMI308"/>
      <c r="TMJ308"/>
      <c r="TMK308"/>
      <c r="TML308"/>
      <c r="TMM308"/>
      <c r="TMN308"/>
      <c r="TMO308"/>
      <c r="TMP308"/>
      <c r="TMQ308"/>
      <c r="TMR308"/>
      <c r="TMS308"/>
      <c r="TMT308"/>
      <c r="TMU308"/>
      <c r="TMV308"/>
      <c r="TMW308"/>
      <c r="TMX308"/>
      <c r="TMY308"/>
      <c r="TMZ308"/>
      <c r="TNA308"/>
      <c r="TNB308"/>
      <c r="TNC308"/>
      <c r="TND308"/>
      <c r="TNE308"/>
      <c r="TNF308"/>
      <c r="TNG308"/>
      <c r="TNH308"/>
      <c r="TNI308"/>
      <c r="TNJ308"/>
      <c r="TNK308"/>
      <c r="TNL308"/>
      <c r="TNM308"/>
      <c r="TNN308"/>
      <c r="TNO308"/>
      <c r="TNP308"/>
      <c r="TNQ308"/>
      <c r="TNR308"/>
      <c r="TNS308"/>
      <c r="TNT308"/>
      <c r="TNU308"/>
      <c r="TNV308"/>
      <c r="TNW308"/>
      <c r="TNX308"/>
      <c r="TNY308"/>
      <c r="TNZ308"/>
      <c r="TOA308"/>
      <c r="TOB308"/>
      <c r="TOC308"/>
      <c r="TOD308"/>
      <c r="TOE308"/>
      <c r="TOF308"/>
      <c r="TOG308"/>
      <c r="TOH308"/>
      <c r="TOI308"/>
      <c r="TOJ308"/>
      <c r="TOK308"/>
      <c r="TOL308"/>
      <c r="TOM308"/>
      <c r="TON308"/>
      <c r="TOO308"/>
      <c r="TOP308"/>
      <c r="TOQ308"/>
      <c r="TOR308"/>
      <c r="TOS308"/>
      <c r="TOT308"/>
      <c r="TOU308"/>
      <c r="TOV308"/>
      <c r="TOW308"/>
      <c r="TOX308"/>
      <c r="TOY308"/>
      <c r="TOZ308"/>
      <c r="TPA308"/>
      <c r="TPB308"/>
      <c r="TPC308"/>
      <c r="TPD308"/>
      <c r="TPE308"/>
      <c r="TPF308"/>
      <c r="TPG308"/>
      <c r="TPH308"/>
      <c r="TPI308"/>
      <c r="TPJ308"/>
      <c r="TPK308"/>
      <c r="TPL308"/>
      <c r="TPM308"/>
      <c r="TPN308"/>
      <c r="TPO308"/>
      <c r="TPP308"/>
      <c r="TPQ308"/>
      <c r="TPR308"/>
      <c r="TPS308"/>
      <c r="TPT308"/>
      <c r="TPU308"/>
      <c r="TPV308"/>
      <c r="TPW308"/>
      <c r="TPX308"/>
      <c r="TPY308"/>
      <c r="TPZ308"/>
      <c r="TQA308"/>
      <c r="TQB308"/>
      <c r="TQC308"/>
      <c r="TQD308"/>
      <c r="TQE308"/>
      <c r="TQF308"/>
      <c r="TQG308"/>
      <c r="TQH308"/>
      <c r="TQI308"/>
      <c r="TQJ308"/>
      <c r="TQK308"/>
      <c r="TQL308"/>
      <c r="TQM308"/>
      <c r="TQN308"/>
      <c r="TQO308"/>
      <c r="TQP308"/>
      <c r="TQQ308"/>
      <c r="TQR308"/>
      <c r="TQS308"/>
      <c r="TQT308"/>
      <c r="TQU308"/>
      <c r="TQV308"/>
      <c r="TQW308"/>
      <c r="TQX308"/>
      <c r="TQY308"/>
      <c r="TQZ308"/>
      <c r="TRA308"/>
      <c r="TRB308"/>
      <c r="TRC308"/>
      <c r="TRD308"/>
      <c r="TRE308"/>
      <c r="TRF308"/>
      <c r="TRG308"/>
      <c r="TRH308"/>
      <c r="TRI308"/>
      <c r="TRJ308"/>
      <c r="TRK308"/>
      <c r="TRL308"/>
      <c r="TRM308"/>
      <c r="TRN308"/>
      <c r="TRO308"/>
      <c r="TRP308"/>
      <c r="TRQ308"/>
      <c r="TRR308"/>
      <c r="TRS308"/>
      <c r="TRT308"/>
      <c r="TRU308"/>
      <c r="TRV308"/>
      <c r="TRW308"/>
      <c r="TRX308"/>
      <c r="TRY308"/>
      <c r="TRZ308"/>
      <c r="TSA308"/>
      <c r="TSB308"/>
      <c r="TSC308"/>
      <c r="TSD308"/>
      <c r="TSE308"/>
      <c r="TSF308"/>
      <c r="TSG308"/>
      <c r="TSH308"/>
      <c r="TSI308"/>
      <c r="TSJ308"/>
      <c r="TSK308"/>
      <c r="TSL308"/>
      <c r="TSM308"/>
      <c r="TSN308"/>
      <c r="TSO308"/>
      <c r="TSP308"/>
      <c r="TSQ308"/>
      <c r="TSR308"/>
      <c r="TSS308"/>
      <c r="TST308"/>
      <c r="TSU308"/>
      <c r="TSV308"/>
      <c r="TSW308"/>
      <c r="TSX308"/>
      <c r="TSY308"/>
      <c r="TSZ308"/>
      <c r="TTA308"/>
      <c r="TTB308"/>
      <c r="TTC308"/>
      <c r="TTD308"/>
      <c r="TTE308"/>
      <c r="TTF308"/>
      <c r="TTG308"/>
      <c r="TTH308"/>
      <c r="TTI308"/>
      <c r="TTJ308"/>
      <c r="TTK308"/>
      <c r="TTL308"/>
      <c r="TTM308"/>
      <c r="TTN308"/>
      <c r="TTO308"/>
      <c r="TTP308"/>
      <c r="TTQ308"/>
      <c r="TTR308"/>
      <c r="TTS308"/>
      <c r="TTT308"/>
      <c r="TTU308"/>
      <c r="TTV308"/>
      <c r="TTW308"/>
      <c r="TTX308"/>
      <c r="TTY308"/>
      <c r="TTZ308"/>
      <c r="TUA308"/>
      <c r="TUB308"/>
      <c r="TUC308"/>
      <c r="TUD308"/>
      <c r="TUE308"/>
      <c r="TUF308"/>
      <c r="TUG308"/>
      <c r="TUH308"/>
      <c r="TUI308"/>
      <c r="TUJ308"/>
      <c r="TUK308"/>
      <c r="TUL308"/>
      <c r="TUM308"/>
      <c r="TUN308"/>
      <c r="TUO308"/>
      <c r="TUP308"/>
      <c r="TUQ308"/>
      <c r="TUR308"/>
      <c r="TUS308"/>
      <c r="TUT308"/>
      <c r="TUU308"/>
      <c r="TUV308"/>
      <c r="TUW308"/>
      <c r="TUX308"/>
      <c r="TUY308"/>
      <c r="TUZ308"/>
      <c r="TVA308"/>
      <c r="TVB308"/>
      <c r="TVC308"/>
      <c r="TVD308"/>
      <c r="TVE308"/>
      <c r="TVF308"/>
      <c r="TVG308"/>
      <c r="TVH308"/>
      <c r="TVI308"/>
      <c r="TVJ308"/>
      <c r="TVK308"/>
      <c r="TVL308"/>
      <c r="TVM308"/>
      <c r="TVN308"/>
      <c r="TVO308"/>
      <c r="TVP308"/>
      <c r="TVQ308"/>
      <c r="TVR308"/>
      <c r="TVS308"/>
      <c r="TVT308"/>
      <c r="TVU308"/>
      <c r="TVV308"/>
      <c r="TVW308"/>
      <c r="TVX308"/>
      <c r="TVY308"/>
      <c r="TVZ308"/>
      <c r="TWA308"/>
      <c r="TWB308"/>
      <c r="TWC308"/>
      <c r="TWD308"/>
      <c r="TWE308"/>
      <c r="TWF308"/>
      <c r="TWG308"/>
      <c r="TWH308"/>
      <c r="TWI308"/>
      <c r="TWJ308"/>
      <c r="TWK308"/>
      <c r="TWL308"/>
      <c r="TWM308"/>
      <c r="TWN308"/>
      <c r="TWO308"/>
      <c r="TWP308"/>
      <c r="TWQ308"/>
      <c r="TWR308"/>
      <c r="TWS308"/>
      <c r="TWT308"/>
      <c r="TWU308"/>
      <c r="TWV308"/>
      <c r="TWW308"/>
      <c r="TWX308"/>
      <c r="TWY308"/>
      <c r="TWZ308"/>
      <c r="TXA308"/>
      <c r="TXB308"/>
      <c r="TXC308"/>
      <c r="TXD308"/>
      <c r="TXE308"/>
      <c r="TXF308"/>
      <c r="TXG308"/>
      <c r="TXH308"/>
      <c r="TXI308"/>
      <c r="TXJ308"/>
      <c r="TXK308"/>
      <c r="TXL308"/>
      <c r="TXM308"/>
      <c r="TXN308"/>
      <c r="TXO308"/>
      <c r="TXP308"/>
      <c r="TXQ308"/>
      <c r="TXR308"/>
      <c r="TXS308"/>
      <c r="TXT308"/>
      <c r="TXU308"/>
      <c r="TXV308"/>
      <c r="TXW308"/>
      <c r="TXX308"/>
      <c r="TXY308"/>
      <c r="TXZ308"/>
      <c r="TYA308"/>
      <c r="TYB308"/>
      <c r="TYC308"/>
      <c r="TYD308"/>
      <c r="TYE308"/>
      <c r="TYF308"/>
      <c r="TYG308"/>
      <c r="TYH308"/>
      <c r="TYI308"/>
      <c r="TYJ308"/>
      <c r="TYK308"/>
      <c r="TYL308"/>
      <c r="TYM308"/>
      <c r="TYN308"/>
      <c r="TYO308"/>
      <c r="TYP308"/>
      <c r="TYQ308"/>
      <c r="TYR308"/>
      <c r="TYS308"/>
      <c r="TYT308"/>
      <c r="TYU308"/>
      <c r="TYV308"/>
      <c r="TYW308"/>
      <c r="TYX308"/>
      <c r="TYY308"/>
      <c r="TYZ308"/>
      <c r="TZA308"/>
      <c r="TZB308"/>
      <c r="TZC308"/>
      <c r="TZD308"/>
      <c r="TZE308"/>
      <c r="TZF308"/>
      <c r="TZG308"/>
      <c r="TZH308"/>
      <c r="TZI308"/>
      <c r="TZJ308"/>
      <c r="TZK308"/>
      <c r="TZL308"/>
      <c r="TZM308"/>
      <c r="TZN308"/>
      <c r="TZO308"/>
      <c r="TZP308"/>
      <c r="TZQ308"/>
      <c r="TZR308"/>
      <c r="TZS308"/>
      <c r="TZT308"/>
      <c r="TZU308"/>
      <c r="TZV308"/>
      <c r="TZW308"/>
      <c r="TZX308"/>
      <c r="TZY308"/>
      <c r="TZZ308"/>
      <c r="UAA308"/>
      <c r="UAB308"/>
      <c r="UAC308"/>
      <c r="UAD308"/>
      <c r="UAE308"/>
      <c r="UAF308"/>
      <c r="UAG308"/>
      <c r="UAH308"/>
      <c r="UAI308"/>
      <c r="UAJ308"/>
      <c r="UAK308"/>
      <c r="UAL308"/>
      <c r="UAM308"/>
      <c r="UAN308"/>
      <c r="UAO308"/>
      <c r="UAP308"/>
      <c r="UAQ308"/>
      <c r="UAR308"/>
      <c r="UAS308"/>
      <c r="UAT308"/>
      <c r="UAU308"/>
      <c r="UAV308"/>
      <c r="UAW308"/>
      <c r="UAX308"/>
      <c r="UAY308"/>
      <c r="UAZ308"/>
      <c r="UBA308"/>
      <c r="UBB308"/>
      <c r="UBC308"/>
      <c r="UBD308"/>
      <c r="UBE308"/>
      <c r="UBF308"/>
      <c r="UBG308"/>
      <c r="UBH308"/>
      <c r="UBI308"/>
      <c r="UBJ308"/>
      <c r="UBK308"/>
      <c r="UBL308"/>
      <c r="UBM308"/>
      <c r="UBN308"/>
      <c r="UBO308"/>
      <c r="UBP308"/>
      <c r="UBQ308"/>
      <c r="UBR308"/>
      <c r="UBS308"/>
      <c r="UBT308"/>
      <c r="UBU308"/>
      <c r="UBV308"/>
      <c r="UBW308"/>
      <c r="UBX308"/>
      <c r="UBY308"/>
      <c r="UBZ308"/>
      <c r="UCA308"/>
      <c r="UCB308"/>
      <c r="UCC308"/>
      <c r="UCD308"/>
      <c r="UCE308"/>
      <c r="UCF308"/>
      <c r="UCG308"/>
      <c r="UCH308"/>
      <c r="UCI308"/>
      <c r="UCJ308"/>
      <c r="UCK308"/>
      <c r="UCL308"/>
      <c r="UCM308"/>
      <c r="UCN308"/>
      <c r="UCO308"/>
      <c r="UCP308"/>
      <c r="UCQ308"/>
      <c r="UCR308"/>
      <c r="UCS308"/>
      <c r="UCT308"/>
      <c r="UCU308"/>
      <c r="UCV308"/>
      <c r="UCW308"/>
      <c r="UCX308"/>
      <c r="UCY308"/>
      <c r="UCZ308"/>
      <c r="UDA308"/>
      <c r="UDB308"/>
      <c r="UDC308"/>
      <c r="UDD308"/>
      <c r="UDE308"/>
      <c r="UDF308"/>
      <c r="UDG308"/>
      <c r="UDH308"/>
      <c r="UDI308"/>
      <c r="UDJ308"/>
      <c r="UDK308"/>
      <c r="UDL308"/>
      <c r="UDM308"/>
      <c r="UDN308"/>
      <c r="UDO308"/>
      <c r="UDP308"/>
      <c r="UDQ308"/>
      <c r="UDR308"/>
      <c r="UDS308"/>
      <c r="UDT308"/>
      <c r="UDU308"/>
      <c r="UDV308"/>
      <c r="UDW308"/>
      <c r="UDX308"/>
      <c r="UDY308"/>
      <c r="UDZ308"/>
      <c r="UEA308"/>
      <c r="UEB308"/>
      <c r="UEC308"/>
      <c r="UED308"/>
      <c r="UEE308"/>
      <c r="UEF308"/>
      <c r="UEG308"/>
      <c r="UEH308"/>
      <c r="UEI308"/>
      <c r="UEJ308"/>
      <c r="UEK308"/>
      <c r="UEL308"/>
      <c r="UEM308"/>
      <c r="UEN308"/>
      <c r="UEO308"/>
      <c r="UEP308"/>
      <c r="UEQ308"/>
      <c r="UER308"/>
      <c r="UES308"/>
      <c r="UET308"/>
      <c r="UEU308"/>
      <c r="UEV308"/>
      <c r="UEW308"/>
      <c r="UEX308"/>
      <c r="UEY308"/>
      <c r="UEZ308"/>
      <c r="UFA308"/>
      <c r="UFB308"/>
      <c r="UFC308"/>
      <c r="UFD308"/>
      <c r="UFE308"/>
      <c r="UFF308"/>
      <c r="UFG308"/>
      <c r="UFH308"/>
      <c r="UFI308"/>
      <c r="UFJ308"/>
      <c r="UFK308"/>
      <c r="UFL308"/>
      <c r="UFM308"/>
      <c r="UFN308"/>
      <c r="UFO308"/>
      <c r="UFP308"/>
      <c r="UFQ308"/>
      <c r="UFR308"/>
      <c r="UFS308"/>
      <c r="UFT308"/>
      <c r="UFU308"/>
      <c r="UFV308"/>
      <c r="UFW308"/>
      <c r="UFX308"/>
      <c r="UFY308"/>
      <c r="UFZ308"/>
      <c r="UGA308"/>
      <c r="UGB308"/>
      <c r="UGC308"/>
      <c r="UGD308"/>
      <c r="UGE308"/>
      <c r="UGF308"/>
      <c r="UGG308"/>
      <c r="UGH308"/>
      <c r="UGI308"/>
      <c r="UGJ308"/>
      <c r="UGK308"/>
      <c r="UGL308"/>
      <c r="UGM308"/>
      <c r="UGN308"/>
      <c r="UGO308"/>
      <c r="UGP308"/>
      <c r="UGQ308"/>
      <c r="UGR308"/>
      <c r="UGS308"/>
      <c r="UGT308"/>
      <c r="UGU308"/>
      <c r="UGV308"/>
      <c r="UGW308"/>
      <c r="UGX308"/>
      <c r="UGY308"/>
      <c r="UGZ308"/>
      <c r="UHA308"/>
      <c r="UHB308"/>
      <c r="UHC308"/>
      <c r="UHD308"/>
      <c r="UHE308"/>
      <c r="UHF308"/>
      <c r="UHG308"/>
      <c r="UHH308"/>
      <c r="UHI308"/>
      <c r="UHJ308"/>
      <c r="UHK308"/>
      <c r="UHL308"/>
      <c r="UHM308"/>
      <c r="UHN308"/>
      <c r="UHO308"/>
      <c r="UHP308"/>
      <c r="UHQ308"/>
      <c r="UHR308"/>
      <c r="UHS308"/>
      <c r="UHT308"/>
      <c r="UHU308"/>
      <c r="UHV308"/>
      <c r="UHW308"/>
      <c r="UHX308"/>
      <c r="UHY308"/>
      <c r="UHZ308"/>
      <c r="UIA308"/>
      <c r="UIB308"/>
      <c r="UIC308"/>
      <c r="UID308"/>
      <c r="UIE308"/>
      <c r="UIF308"/>
      <c r="UIG308"/>
      <c r="UIH308"/>
      <c r="UII308"/>
      <c r="UIJ308"/>
      <c r="UIK308"/>
      <c r="UIL308"/>
      <c r="UIM308"/>
      <c r="UIN308"/>
      <c r="UIO308"/>
      <c r="UIP308"/>
      <c r="UIQ308"/>
      <c r="UIR308"/>
      <c r="UIS308"/>
      <c r="UIT308"/>
      <c r="UIU308"/>
      <c r="UIV308"/>
      <c r="UIW308"/>
      <c r="UIX308"/>
      <c r="UIY308"/>
      <c r="UIZ308"/>
      <c r="UJA308"/>
      <c r="UJB308"/>
      <c r="UJC308"/>
      <c r="UJD308"/>
      <c r="UJE308"/>
      <c r="UJF308"/>
      <c r="UJG308"/>
      <c r="UJH308"/>
      <c r="UJI308"/>
      <c r="UJJ308"/>
      <c r="UJK308"/>
      <c r="UJL308"/>
      <c r="UJM308"/>
      <c r="UJN308"/>
      <c r="UJO308"/>
      <c r="UJP308"/>
      <c r="UJQ308"/>
      <c r="UJR308"/>
      <c r="UJS308"/>
      <c r="UJT308"/>
      <c r="UJU308"/>
      <c r="UJV308"/>
      <c r="UJW308"/>
      <c r="UJX308"/>
      <c r="UJY308"/>
      <c r="UJZ308"/>
      <c r="UKA308"/>
      <c r="UKB308"/>
      <c r="UKC308"/>
      <c r="UKD308"/>
      <c r="UKE308"/>
      <c r="UKF308"/>
      <c r="UKG308"/>
      <c r="UKH308"/>
      <c r="UKI308"/>
      <c r="UKJ308"/>
      <c r="UKK308"/>
      <c r="UKL308"/>
      <c r="UKM308"/>
      <c r="UKN308"/>
      <c r="UKO308"/>
      <c r="UKP308"/>
      <c r="UKQ308"/>
      <c r="UKR308"/>
      <c r="UKS308"/>
      <c r="UKT308"/>
      <c r="UKU308"/>
      <c r="UKV308"/>
      <c r="UKW308"/>
      <c r="UKX308"/>
      <c r="UKY308"/>
      <c r="UKZ308"/>
      <c r="ULA308"/>
      <c r="ULB308"/>
      <c r="ULC308"/>
      <c r="ULD308"/>
      <c r="ULE308"/>
      <c r="ULF308"/>
      <c r="ULG308"/>
      <c r="ULH308"/>
      <c r="ULI308"/>
      <c r="ULJ308"/>
      <c r="ULK308"/>
      <c r="ULL308"/>
      <c r="ULM308"/>
      <c r="ULN308"/>
      <c r="ULO308"/>
      <c r="ULP308"/>
      <c r="ULQ308"/>
      <c r="ULR308"/>
      <c r="ULS308"/>
      <c r="ULT308"/>
      <c r="ULU308"/>
      <c r="ULV308"/>
      <c r="ULW308"/>
      <c r="ULX308"/>
      <c r="ULY308"/>
      <c r="ULZ308"/>
      <c r="UMA308"/>
      <c r="UMB308"/>
      <c r="UMC308"/>
      <c r="UMD308"/>
      <c r="UME308"/>
      <c r="UMF308"/>
      <c r="UMG308"/>
      <c r="UMH308"/>
      <c r="UMI308"/>
      <c r="UMJ308"/>
      <c r="UMK308"/>
      <c r="UML308"/>
      <c r="UMM308"/>
      <c r="UMN308"/>
      <c r="UMO308"/>
      <c r="UMP308"/>
      <c r="UMQ308"/>
      <c r="UMR308"/>
      <c r="UMS308"/>
      <c r="UMT308"/>
      <c r="UMU308"/>
      <c r="UMV308"/>
      <c r="UMW308"/>
      <c r="UMX308"/>
      <c r="UMY308"/>
      <c r="UMZ308"/>
      <c r="UNA308"/>
      <c r="UNB308"/>
      <c r="UNC308"/>
      <c r="UND308"/>
      <c r="UNE308"/>
      <c r="UNF308"/>
      <c r="UNG308"/>
      <c r="UNH308"/>
      <c r="UNI308"/>
      <c r="UNJ308"/>
      <c r="UNK308"/>
      <c r="UNL308"/>
      <c r="UNM308"/>
      <c r="UNN308"/>
      <c r="UNO308"/>
      <c r="UNP308"/>
      <c r="UNQ308"/>
      <c r="UNR308"/>
      <c r="UNS308"/>
      <c r="UNT308"/>
      <c r="UNU308"/>
      <c r="UNV308"/>
      <c r="UNW308"/>
      <c r="UNX308"/>
      <c r="UNY308"/>
      <c r="UNZ308"/>
      <c r="UOA308"/>
      <c r="UOB308"/>
      <c r="UOC308"/>
      <c r="UOD308"/>
      <c r="UOE308"/>
      <c r="UOF308"/>
      <c r="UOG308"/>
      <c r="UOH308"/>
      <c r="UOI308"/>
      <c r="UOJ308"/>
      <c r="UOK308"/>
      <c r="UOL308"/>
      <c r="UOM308"/>
      <c r="UON308"/>
      <c r="UOO308"/>
      <c r="UOP308"/>
      <c r="UOQ308"/>
      <c r="UOR308"/>
      <c r="UOS308"/>
      <c r="UOT308"/>
      <c r="UOU308"/>
      <c r="UOV308"/>
      <c r="UOW308"/>
      <c r="UOX308"/>
      <c r="UOY308"/>
      <c r="UOZ308"/>
      <c r="UPA308"/>
      <c r="UPB308"/>
      <c r="UPC308"/>
      <c r="UPD308"/>
      <c r="UPE308"/>
      <c r="UPF308"/>
      <c r="UPG308"/>
      <c r="UPH308"/>
      <c r="UPI308"/>
      <c r="UPJ308"/>
      <c r="UPK308"/>
      <c r="UPL308"/>
      <c r="UPM308"/>
      <c r="UPN308"/>
      <c r="UPO308"/>
      <c r="UPP308"/>
      <c r="UPQ308"/>
      <c r="UPR308"/>
      <c r="UPS308"/>
      <c r="UPT308"/>
      <c r="UPU308"/>
      <c r="UPV308"/>
      <c r="UPW308"/>
      <c r="UPX308"/>
      <c r="UPY308"/>
      <c r="UPZ308"/>
      <c r="UQA308"/>
      <c r="UQB308"/>
      <c r="UQC308"/>
      <c r="UQD308"/>
      <c r="UQE308"/>
      <c r="UQF308"/>
      <c r="UQG308"/>
      <c r="UQH308"/>
      <c r="UQI308"/>
      <c r="UQJ308"/>
      <c r="UQK308"/>
      <c r="UQL308"/>
      <c r="UQM308"/>
      <c r="UQN308"/>
      <c r="UQO308"/>
      <c r="UQP308"/>
      <c r="UQQ308"/>
      <c r="UQR308"/>
      <c r="UQS308"/>
      <c r="UQT308"/>
      <c r="UQU308"/>
      <c r="UQV308"/>
      <c r="UQW308"/>
      <c r="UQX308"/>
      <c r="UQY308"/>
      <c r="UQZ308"/>
      <c r="URA308"/>
      <c r="URB308"/>
      <c r="URC308"/>
      <c r="URD308"/>
      <c r="URE308"/>
      <c r="URF308"/>
      <c r="URG308"/>
      <c r="URH308"/>
      <c r="URI308"/>
      <c r="URJ308"/>
      <c r="URK308"/>
      <c r="URL308"/>
      <c r="URM308"/>
      <c r="URN308"/>
      <c r="URO308"/>
      <c r="URP308"/>
      <c r="URQ308"/>
      <c r="URR308"/>
      <c r="URS308"/>
      <c r="URT308"/>
      <c r="URU308"/>
      <c r="URV308"/>
      <c r="URW308"/>
      <c r="URX308"/>
      <c r="URY308"/>
      <c r="URZ308"/>
      <c r="USA308"/>
      <c r="USB308"/>
      <c r="USC308"/>
      <c r="USD308"/>
      <c r="USE308"/>
      <c r="USF308"/>
      <c r="USG308"/>
      <c r="USH308"/>
      <c r="USI308"/>
      <c r="USJ308"/>
      <c r="USK308"/>
      <c r="USL308"/>
      <c r="USM308"/>
      <c r="USN308"/>
      <c r="USO308"/>
      <c r="USP308"/>
      <c r="USQ308"/>
      <c r="USR308"/>
      <c r="USS308"/>
      <c r="UST308"/>
      <c r="USU308"/>
      <c r="USV308"/>
      <c r="USW308"/>
      <c r="USX308"/>
      <c r="USY308"/>
      <c r="USZ308"/>
      <c r="UTA308"/>
      <c r="UTB308"/>
      <c r="UTC308"/>
      <c r="UTD308"/>
      <c r="UTE308"/>
      <c r="UTF308"/>
      <c r="UTG308"/>
      <c r="UTH308"/>
      <c r="UTI308"/>
      <c r="UTJ308"/>
      <c r="UTK308"/>
      <c r="UTL308"/>
      <c r="UTM308"/>
      <c r="UTN308"/>
      <c r="UTO308"/>
      <c r="UTP308"/>
      <c r="UTQ308"/>
      <c r="UTR308"/>
      <c r="UTS308"/>
      <c r="UTT308"/>
      <c r="UTU308"/>
      <c r="UTV308"/>
      <c r="UTW308"/>
      <c r="UTX308"/>
      <c r="UTY308"/>
      <c r="UTZ308"/>
      <c r="UUA308"/>
      <c r="UUB308"/>
      <c r="UUC308"/>
      <c r="UUD308"/>
      <c r="UUE308"/>
      <c r="UUF308"/>
      <c r="UUG308"/>
      <c r="UUH308"/>
      <c r="UUI308"/>
      <c r="UUJ308"/>
      <c r="UUK308"/>
      <c r="UUL308"/>
      <c r="UUM308"/>
      <c r="UUN308"/>
      <c r="UUO308"/>
      <c r="UUP308"/>
      <c r="UUQ308"/>
      <c r="UUR308"/>
      <c r="UUS308"/>
      <c r="UUT308"/>
      <c r="UUU308"/>
      <c r="UUV308"/>
      <c r="UUW308"/>
      <c r="UUX308"/>
      <c r="UUY308"/>
      <c r="UUZ308"/>
      <c r="UVA308"/>
      <c r="UVB308"/>
      <c r="UVC308"/>
      <c r="UVD308"/>
      <c r="UVE308"/>
      <c r="UVF308"/>
      <c r="UVG308"/>
      <c r="UVH308"/>
      <c r="UVI308"/>
      <c r="UVJ308"/>
      <c r="UVK308"/>
      <c r="UVL308"/>
      <c r="UVM308"/>
      <c r="UVN308"/>
      <c r="UVO308"/>
      <c r="UVP308"/>
      <c r="UVQ308"/>
      <c r="UVR308"/>
      <c r="UVS308"/>
      <c r="UVT308"/>
      <c r="UVU308"/>
      <c r="UVV308"/>
      <c r="UVW308"/>
      <c r="UVX308"/>
      <c r="UVY308"/>
      <c r="UVZ308"/>
      <c r="UWA308"/>
      <c r="UWB308"/>
      <c r="UWC308"/>
      <c r="UWD308"/>
      <c r="UWE308"/>
      <c r="UWF308"/>
      <c r="UWG308"/>
      <c r="UWH308"/>
      <c r="UWI308"/>
      <c r="UWJ308"/>
      <c r="UWK308"/>
      <c r="UWL308"/>
      <c r="UWM308"/>
      <c r="UWN308"/>
      <c r="UWO308"/>
      <c r="UWP308"/>
      <c r="UWQ308"/>
      <c r="UWR308"/>
      <c r="UWS308"/>
      <c r="UWT308"/>
      <c r="UWU308"/>
      <c r="UWV308"/>
      <c r="UWW308"/>
      <c r="UWX308"/>
      <c r="UWY308"/>
      <c r="UWZ308"/>
      <c r="UXA308"/>
      <c r="UXB308"/>
      <c r="UXC308"/>
      <c r="UXD308"/>
      <c r="UXE308"/>
      <c r="UXF308"/>
      <c r="UXG308"/>
      <c r="UXH308"/>
      <c r="UXI308"/>
      <c r="UXJ308"/>
      <c r="UXK308"/>
      <c r="UXL308"/>
      <c r="UXM308"/>
      <c r="UXN308"/>
      <c r="UXO308"/>
      <c r="UXP308"/>
      <c r="UXQ308"/>
      <c r="UXR308"/>
      <c r="UXS308"/>
      <c r="UXT308"/>
      <c r="UXU308"/>
      <c r="UXV308"/>
      <c r="UXW308"/>
      <c r="UXX308"/>
      <c r="UXY308"/>
      <c r="UXZ308"/>
      <c r="UYA308"/>
      <c r="UYB308"/>
      <c r="UYC308"/>
      <c r="UYD308"/>
      <c r="UYE308"/>
      <c r="UYF308"/>
      <c r="UYG308"/>
      <c r="UYH308"/>
      <c r="UYI308"/>
      <c r="UYJ308"/>
      <c r="UYK308"/>
      <c r="UYL308"/>
      <c r="UYM308"/>
      <c r="UYN308"/>
      <c r="UYO308"/>
      <c r="UYP308"/>
      <c r="UYQ308"/>
      <c r="UYR308"/>
      <c r="UYS308"/>
      <c r="UYT308"/>
      <c r="UYU308"/>
      <c r="UYV308"/>
      <c r="UYW308"/>
      <c r="UYX308"/>
      <c r="UYY308"/>
      <c r="UYZ308"/>
      <c r="UZA308"/>
      <c r="UZB308"/>
      <c r="UZC308"/>
      <c r="UZD308"/>
      <c r="UZE308"/>
      <c r="UZF308"/>
      <c r="UZG308"/>
      <c r="UZH308"/>
      <c r="UZI308"/>
      <c r="UZJ308"/>
      <c r="UZK308"/>
      <c r="UZL308"/>
      <c r="UZM308"/>
      <c r="UZN308"/>
      <c r="UZO308"/>
      <c r="UZP308"/>
      <c r="UZQ308"/>
      <c r="UZR308"/>
      <c r="UZS308"/>
      <c r="UZT308"/>
      <c r="UZU308"/>
      <c r="UZV308"/>
      <c r="UZW308"/>
      <c r="UZX308"/>
      <c r="UZY308"/>
      <c r="UZZ308"/>
      <c r="VAA308"/>
      <c r="VAB308"/>
      <c r="VAC308"/>
      <c r="VAD308"/>
      <c r="VAE308"/>
      <c r="VAF308"/>
      <c r="VAG308"/>
      <c r="VAH308"/>
      <c r="VAI308"/>
      <c r="VAJ308"/>
      <c r="VAK308"/>
      <c r="VAL308"/>
      <c r="VAM308"/>
      <c r="VAN308"/>
      <c r="VAO308"/>
      <c r="VAP308"/>
      <c r="VAQ308"/>
      <c r="VAR308"/>
      <c r="VAS308"/>
      <c r="VAT308"/>
      <c r="VAU308"/>
      <c r="VAV308"/>
      <c r="VAW308"/>
      <c r="VAX308"/>
      <c r="VAY308"/>
      <c r="VAZ308"/>
      <c r="VBA308"/>
      <c r="VBB308"/>
      <c r="VBC308"/>
      <c r="VBD308"/>
      <c r="VBE308"/>
      <c r="VBF308"/>
      <c r="VBG308"/>
      <c r="VBH308"/>
      <c r="VBI308"/>
      <c r="VBJ308"/>
      <c r="VBK308"/>
      <c r="VBL308"/>
      <c r="VBM308"/>
      <c r="VBN308"/>
      <c r="VBO308"/>
      <c r="VBP308"/>
      <c r="VBQ308"/>
      <c r="VBR308"/>
      <c r="VBS308"/>
      <c r="VBT308"/>
      <c r="VBU308"/>
      <c r="VBV308"/>
      <c r="VBW308"/>
      <c r="VBX308"/>
      <c r="VBY308"/>
      <c r="VBZ308"/>
      <c r="VCA308"/>
      <c r="VCB308"/>
      <c r="VCC308"/>
      <c r="VCD308"/>
      <c r="VCE308"/>
      <c r="VCF308"/>
      <c r="VCG308"/>
      <c r="VCH308"/>
      <c r="VCI308"/>
      <c r="VCJ308"/>
      <c r="VCK308"/>
      <c r="VCL308"/>
      <c r="VCM308"/>
      <c r="VCN308"/>
      <c r="VCO308"/>
      <c r="VCP308"/>
      <c r="VCQ308"/>
      <c r="VCR308"/>
      <c r="VCS308"/>
      <c r="VCT308"/>
      <c r="VCU308"/>
      <c r="VCV308"/>
      <c r="VCW308"/>
      <c r="VCX308"/>
      <c r="VCY308"/>
      <c r="VCZ308"/>
      <c r="VDA308"/>
      <c r="VDB308"/>
      <c r="VDC308"/>
      <c r="VDD308"/>
      <c r="VDE308"/>
      <c r="VDF308"/>
      <c r="VDG308"/>
      <c r="VDH308"/>
      <c r="VDI308"/>
      <c r="VDJ308"/>
      <c r="VDK308"/>
      <c r="VDL308"/>
      <c r="VDM308"/>
      <c r="VDN308"/>
      <c r="VDO308"/>
      <c r="VDP308"/>
      <c r="VDQ308"/>
      <c r="VDR308"/>
      <c r="VDS308"/>
      <c r="VDT308"/>
      <c r="VDU308"/>
      <c r="VDV308"/>
      <c r="VDW308"/>
      <c r="VDX308"/>
      <c r="VDY308"/>
      <c r="VDZ308"/>
      <c r="VEA308"/>
      <c r="VEB308"/>
      <c r="VEC308"/>
      <c r="VED308"/>
      <c r="VEE308"/>
      <c r="VEF308"/>
      <c r="VEG308"/>
      <c r="VEH308"/>
      <c r="VEI308"/>
      <c r="VEJ308"/>
      <c r="VEK308"/>
      <c r="VEL308"/>
      <c r="VEM308"/>
      <c r="VEN308"/>
      <c r="VEO308"/>
      <c r="VEP308"/>
      <c r="VEQ308"/>
      <c r="VER308"/>
      <c r="VES308"/>
      <c r="VET308"/>
      <c r="VEU308"/>
      <c r="VEV308"/>
      <c r="VEW308"/>
      <c r="VEX308"/>
      <c r="VEY308"/>
      <c r="VEZ308"/>
      <c r="VFA308"/>
      <c r="VFB308"/>
      <c r="VFC308"/>
      <c r="VFD308"/>
      <c r="VFE308"/>
      <c r="VFF308"/>
      <c r="VFG308"/>
      <c r="VFH308"/>
      <c r="VFI308"/>
      <c r="VFJ308"/>
      <c r="VFK308"/>
      <c r="VFL308"/>
      <c r="VFM308"/>
      <c r="VFN308"/>
      <c r="VFO308"/>
      <c r="VFP308"/>
      <c r="VFQ308"/>
      <c r="VFR308"/>
      <c r="VFS308"/>
      <c r="VFT308"/>
      <c r="VFU308"/>
      <c r="VFV308"/>
      <c r="VFW308"/>
      <c r="VFX308"/>
      <c r="VFY308"/>
      <c r="VFZ308"/>
      <c r="VGA308"/>
      <c r="VGB308"/>
      <c r="VGC308"/>
      <c r="VGD308"/>
      <c r="VGE308"/>
      <c r="VGF308"/>
      <c r="VGG308"/>
      <c r="VGH308"/>
      <c r="VGI308"/>
      <c r="VGJ308"/>
      <c r="VGK308"/>
      <c r="VGL308"/>
      <c r="VGM308"/>
      <c r="VGN308"/>
      <c r="VGO308"/>
      <c r="VGP308"/>
      <c r="VGQ308"/>
      <c r="VGR308"/>
      <c r="VGS308"/>
      <c r="VGT308"/>
      <c r="VGU308"/>
      <c r="VGV308"/>
      <c r="VGW308"/>
      <c r="VGX308"/>
      <c r="VGY308"/>
      <c r="VGZ308"/>
      <c r="VHA308"/>
      <c r="VHB308"/>
      <c r="VHC308"/>
      <c r="VHD308"/>
      <c r="VHE308"/>
      <c r="VHF308"/>
      <c r="VHG308"/>
      <c r="VHH308"/>
      <c r="VHI308"/>
      <c r="VHJ308"/>
      <c r="VHK308"/>
      <c r="VHL308"/>
      <c r="VHM308"/>
      <c r="VHN308"/>
      <c r="VHO308"/>
      <c r="VHP308"/>
      <c r="VHQ308"/>
      <c r="VHR308"/>
      <c r="VHS308"/>
      <c r="VHT308"/>
      <c r="VHU308"/>
      <c r="VHV308"/>
      <c r="VHW308"/>
      <c r="VHX308"/>
      <c r="VHY308"/>
      <c r="VHZ308"/>
      <c r="VIA308"/>
      <c r="VIB308"/>
      <c r="VIC308"/>
      <c r="VID308"/>
      <c r="VIE308"/>
      <c r="VIF308"/>
      <c r="VIG308"/>
      <c r="VIH308"/>
      <c r="VII308"/>
      <c r="VIJ308"/>
      <c r="VIK308"/>
      <c r="VIL308"/>
      <c r="VIM308"/>
      <c r="VIN308"/>
      <c r="VIO308"/>
      <c r="VIP308"/>
      <c r="VIQ308"/>
      <c r="VIR308"/>
      <c r="VIS308"/>
      <c r="VIT308"/>
      <c r="VIU308"/>
      <c r="VIV308"/>
      <c r="VIW308"/>
      <c r="VIX308"/>
      <c r="VIY308"/>
      <c r="VIZ308"/>
      <c r="VJA308"/>
      <c r="VJB308"/>
      <c r="VJC308"/>
      <c r="VJD308"/>
      <c r="VJE308"/>
      <c r="VJF308"/>
      <c r="VJG308"/>
      <c r="VJH308"/>
      <c r="VJI308"/>
      <c r="VJJ308"/>
      <c r="VJK308"/>
      <c r="VJL308"/>
      <c r="VJM308"/>
      <c r="VJN308"/>
      <c r="VJO308"/>
      <c r="VJP308"/>
      <c r="VJQ308"/>
      <c r="VJR308"/>
      <c r="VJS308"/>
      <c r="VJT308"/>
      <c r="VJU308"/>
      <c r="VJV308"/>
      <c r="VJW308"/>
      <c r="VJX308"/>
      <c r="VJY308"/>
      <c r="VJZ308"/>
      <c r="VKA308"/>
      <c r="VKB308"/>
      <c r="VKC308"/>
      <c r="VKD308"/>
      <c r="VKE308"/>
      <c r="VKF308"/>
      <c r="VKG308"/>
      <c r="VKH308"/>
      <c r="VKI308"/>
      <c r="VKJ308"/>
      <c r="VKK308"/>
      <c r="VKL308"/>
      <c r="VKM308"/>
      <c r="VKN308"/>
      <c r="VKO308"/>
      <c r="VKP308"/>
      <c r="VKQ308"/>
      <c r="VKR308"/>
      <c r="VKS308"/>
      <c r="VKT308"/>
      <c r="VKU308"/>
      <c r="VKV308"/>
      <c r="VKW308"/>
      <c r="VKX308"/>
      <c r="VKY308"/>
      <c r="VKZ308"/>
      <c r="VLA308"/>
      <c r="VLB308"/>
      <c r="VLC308"/>
      <c r="VLD308"/>
      <c r="VLE308"/>
      <c r="VLF308"/>
      <c r="VLG308"/>
      <c r="VLH308"/>
      <c r="VLI308"/>
      <c r="VLJ308"/>
      <c r="VLK308"/>
      <c r="VLL308"/>
      <c r="VLM308"/>
      <c r="VLN308"/>
      <c r="VLO308"/>
      <c r="VLP308"/>
      <c r="VLQ308"/>
      <c r="VLR308"/>
      <c r="VLS308"/>
      <c r="VLT308"/>
      <c r="VLU308"/>
      <c r="VLV308"/>
      <c r="VLW308"/>
      <c r="VLX308"/>
      <c r="VLY308"/>
      <c r="VLZ308"/>
      <c r="VMA308"/>
      <c r="VMB308"/>
      <c r="VMC308"/>
      <c r="VMD308"/>
      <c r="VME308"/>
      <c r="VMF308"/>
      <c r="VMG308"/>
      <c r="VMH308"/>
      <c r="VMI308"/>
      <c r="VMJ308"/>
      <c r="VMK308"/>
      <c r="VML308"/>
      <c r="VMM308"/>
      <c r="VMN308"/>
      <c r="VMO308"/>
      <c r="VMP308"/>
      <c r="VMQ308"/>
      <c r="VMR308"/>
      <c r="VMS308"/>
      <c r="VMT308"/>
      <c r="VMU308"/>
      <c r="VMV308"/>
      <c r="VMW308"/>
      <c r="VMX308"/>
      <c r="VMY308"/>
      <c r="VMZ308"/>
      <c r="VNA308"/>
      <c r="VNB308"/>
      <c r="VNC308"/>
      <c r="VND308"/>
      <c r="VNE308"/>
      <c r="VNF308"/>
      <c r="VNG308"/>
      <c r="VNH308"/>
      <c r="VNI308"/>
      <c r="VNJ308"/>
      <c r="VNK308"/>
      <c r="VNL308"/>
      <c r="VNM308"/>
      <c r="VNN308"/>
      <c r="VNO308"/>
      <c r="VNP308"/>
      <c r="VNQ308"/>
      <c r="VNR308"/>
      <c r="VNS308"/>
      <c r="VNT308"/>
      <c r="VNU308"/>
      <c r="VNV308"/>
      <c r="VNW308"/>
      <c r="VNX308"/>
      <c r="VNY308"/>
      <c r="VNZ308"/>
      <c r="VOA308"/>
      <c r="VOB308"/>
      <c r="VOC308"/>
      <c r="VOD308"/>
      <c r="VOE308"/>
      <c r="VOF308"/>
      <c r="VOG308"/>
      <c r="VOH308"/>
      <c r="VOI308"/>
      <c r="VOJ308"/>
      <c r="VOK308"/>
      <c r="VOL308"/>
      <c r="VOM308"/>
      <c r="VON308"/>
      <c r="VOO308"/>
      <c r="VOP308"/>
      <c r="VOQ308"/>
      <c r="VOR308"/>
      <c r="VOS308"/>
      <c r="VOT308"/>
      <c r="VOU308"/>
      <c r="VOV308"/>
      <c r="VOW308"/>
      <c r="VOX308"/>
      <c r="VOY308"/>
      <c r="VOZ308"/>
      <c r="VPA308"/>
      <c r="VPB308"/>
      <c r="VPC308"/>
      <c r="VPD308"/>
      <c r="VPE308"/>
      <c r="VPF308"/>
      <c r="VPG308"/>
      <c r="VPH308"/>
      <c r="VPI308"/>
      <c r="VPJ308"/>
      <c r="VPK308"/>
      <c r="VPL308"/>
      <c r="VPM308"/>
      <c r="VPN308"/>
      <c r="VPO308"/>
      <c r="VPP308"/>
      <c r="VPQ308"/>
      <c r="VPR308"/>
      <c r="VPS308"/>
      <c r="VPT308"/>
      <c r="VPU308"/>
      <c r="VPV308"/>
      <c r="VPW308"/>
      <c r="VPX308"/>
      <c r="VPY308"/>
      <c r="VPZ308"/>
      <c r="VQA308"/>
      <c r="VQB308"/>
      <c r="VQC308"/>
      <c r="VQD308"/>
      <c r="VQE308"/>
      <c r="VQF308"/>
      <c r="VQG308"/>
      <c r="VQH308"/>
      <c r="VQI308"/>
      <c r="VQJ308"/>
      <c r="VQK308"/>
      <c r="VQL308"/>
      <c r="VQM308"/>
      <c r="VQN308"/>
      <c r="VQO308"/>
      <c r="VQP308"/>
      <c r="VQQ308"/>
      <c r="VQR308"/>
      <c r="VQS308"/>
      <c r="VQT308"/>
      <c r="VQU308"/>
      <c r="VQV308"/>
      <c r="VQW308"/>
      <c r="VQX308"/>
      <c r="VQY308"/>
      <c r="VQZ308"/>
      <c r="VRA308"/>
      <c r="VRB308"/>
      <c r="VRC308"/>
      <c r="VRD308"/>
      <c r="VRE308"/>
      <c r="VRF308"/>
      <c r="VRG308"/>
      <c r="VRH308"/>
      <c r="VRI308"/>
      <c r="VRJ308"/>
      <c r="VRK308"/>
      <c r="VRL308"/>
      <c r="VRM308"/>
      <c r="VRN308"/>
      <c r="VRO308"/>
      <c r="VRP308"/>
      <c r="VRQ308"/>
      <c r="VRR308"/>
      <c r="VRS308"/>
      <c r="VRT308"/>
      <c r="VRU308"/>
      <c r="VRV308"/>
      <c r="VRW308"/>
      <c r="VRX308"/>
      <c r="VRY308"/>
      <c r="VRZ308"/>
      <c r="VSA308"/>
      <c r="VSB308"/>
      <c r="VSC308"/>
      <c r="VSD308"/>
      <c r="VSE308"/>
      <c r="VSF308"/>
      <c r="VSG308"/>
      <c r="VSH308"/>
      <c r="VSI308"/>
      <c r="VSJ308"/>
      <c r="VSK308"/>
      <c r="VSL308"/>
      <c r="VSM308"/>
      <c r="VSN308"/>
      <c r="VSO308"/>
      <c r="VSP308"/>
      <c r="VSQ308"/>
      <c r="VSR308"/>
      <c r="VSS308"/>
      <c r="VST308"/>
      <c r="VSU308"/>
      <c r="VSV308"/>
      <c r="VSW308"/>
      <c r="VSX308"/>
      <c r="VSY308"/>
      <c r="VSZ308"/>
      <c r="VTA308"/>
      <c r="VTB308"/>
      <c r="VTC308"/>
      <c r="VTD308"/>
      <c r="VTE308"/>
      <c r="VTF308"/>
      <c r="VTG308"/>
      <c r="VTH308"/>
      <c r="VTI308"/>
      <c r="VTJ308"/>
      <c r="VTK308"/>
      <c r="VTL308"/>
      <c r="VTM308"/>
      <c r="VTN308"/>
      <c r="VTO308"/>
      <c r="VTP308"/>
      <c r="VTQ308"/>
      <c r="VTR308"/>
      <c r="VTS308"/>
      <c r="VTT308"/>
      <c r="VTU308"/>
      <c r="VTV308"/>
      <c r="VTW308"/>
      <c r="VTX308"/>
      <c r="VTY308"/>
      <c r="VTZ308"/>
      <c r="VUA308"/>
      <c r="VUB308"/>
      <c r="VUC308"/>
      <c r="VUD308"/>
      <c r="VUE308"/>
      <c r="VUF308"/>
      <c r="VUG308"/>
      <c r="VUH308"/>
      <c r="VUI308"/>
      <c r="VUJ308"/>
      <c r="VUK308"/>
      <c r="VUL308"/>
      <c r="VUM308"/>
      <c r="VUN308"/>
      <c r="VUO308"/>
      <c r="VUP308"/>
      <c r="VUQ308"/>
      <c r="VUR308"/>
      <c r="VUS308"/>
      <c r="VUT308"/>
      <c r="VUU308"/>
      <c r="VUV308"/>
      <c r="VUW308"/>
      <c r="VUX308"/>
      <c r="VUY308"/>
      <c r="VUZ308"/>
      <c r="VVA308"/>
      <c r="VVB308"/>
      <c r="VVC308"/>
      <c r="VVD308"/>
      <c r="VVE308"/>
      <c r="VVF308"/>
      <c r="VVG308"/>
      <c r="VVH308"/>
      <c r="VVI308"/>
      <c r="VVJ308"/>
      <c r="VVK308"/>
      <c r="VVL308"/>
      <c r="VVM308"/>
      <c r="VVN308"/>
      <c r="VVO308"/>
      <c r="VVP308"/>
      <c r="VVQ308"/>
      <c r="VVR308"/>
      <c r="VVS308"/>
      <c r="VVT308"/>
      <c r="VVU308"/>
      <c r="VVV308"/>
      <c r="VVW308"/>
      <c r="VVX308"/>
      <c r="VVY308"/>
      <c r="VVZ308"/>
      <c r="VWA308"/>
      <c r="VWB308"/>
      <c r="VWC308"/>
      <c r="VWD308"/>
      <c r="VWE308"/>
      <c r="VWF308"/>
      <c r="VWG308"/>
      <c r="VWH308"/>
      <c r="VWI308"/>
      <c r="VWJ308"/>
      <c r="VWK308"/>
      <c r="VWL308"/>
      <c r="VWM308"/>
      <c r="VWN308"/>
      <c r="VWO308"/>
      <c r="VWP308"/>
      <c r="VWQ308"/>
      <c r="VWR308"/>
      <c r="VWS308"/>
      <c r="VWT308"/>
      <c r="VWU308"/>
      <c r="VWV308"/>
      <c r="VWW308"/>
      <c r="VWX308"/>
      <c r="VWY308"/>
      <c r="VWZ308"/>
      <c r="VXA308"/>
      <c r="VXB308"/>
      <c r="VXC308"/>
      <c r="VXD308"/>
      <c r="VXE308"/>
      <c r="VXF308"/>
      <c r="VXG308"/>
      <c r="VXH308"/>
      <c r="VXI308"/>
      <c r="VXJ308"/>
      <c r="VXK308"/>
      <c r="VXL308"/>
      <c r="VXM308"/>
      <c r="VXN308"/>
      <c r="VXO308"/>
      <c r="VXP308"/>
      <c r="VXQ308"/>
      <c r="VXR308"/>
      <c r="VXS308"/>
      <c r="VXT308"/>
      <c r="VXU308"/>
      <c r="VXV308"/>
      <c r="VXW308"/>
      <c r="VXX308"/>
      <c r="VXY308"/>
      <c r="VXZ308"/>
      <c r="VYA308"/>
      <c r="VYB308"/>
      <c r="VYC308"/>
      <c r="VYD308"/>
      <c r="VYE308"/>
      <c r="VYF308"/>
      <c r="VYG308"/>
      <c r="VYH308"/>
      <c r="VYI308"/>
      <c r="VYJ308"/>
      <c r="VYK308"/>
      <c r="VYL308"/>
      <c r="VYM308"/>
      <c r="VYN308"/>
      <c r="VYO308"/>
      <c r="VYP308"/>
      <c r="VYQ308"/>
      <c r="VYR308"/>
      <c r="VYS308"/>
      <c r="VYT308"/>
      <c r="VYU308"/>
      <c r="VYV308"/>
      <c r="VYW308"/>
      <c r="VYX308"/>
      <c r="VYY308"/>
      <c r="VYZ308"/>
      <c r="VZA308"/>
      <c r="VZB308"/>
      <c r="VZC308"/>
      <c r="VZD308"/>
      <c r="VZE308"/>
      <c r="VZF308"/>
      <c r="VZG308"/>
      <c r="VZH308"/>
      <c r="VZI308"/>
      <c r="VZJ308"/>
      <c r="VZK308"/>
      <c r="VZL308"/>
      <c r="VZM308"/>
      <c r="VZN308"/>
      <c r="VZO308"/>
      <c r="VZP308"/>
      <c r="VZQ308"/>
      <c r="VZR308"/>
      <c r="VZS308"/>
      <c r="VZT308"/>
      <c r="VZU308"/>
      <c r="VZV308"/>
      <c r="VZW308"/>
      <c r="VZX308"/>
      <c r="VZY308"/>
      <c r="VZZ308"/>
      <c r="WAA308"/>
      <c r="WAB308"/>
      <c r="WAC308"/>
      <c r="WAD308"/>
      <c r="WAE308"/>
      <c r="WAF308"/>
      <c r="WAG308"/>
      <c r="WAH308"/>
      <c r="WAI308"/>
      <c r="WAJ308"/>
      <c r="WAK308"/>
      <c r="WAL308"/>
      <c r="WAM308"/>
      <c r="WAN308"/>
      <c r="WAO308"/>
      <c r="WAP308"/>
      <c r="WAQ308"/>
      <c r="WAR308"/>
      <c r="WAS308"/>
      <c r="WAT308"/>
      <c r="WAU308"/>
      <c r="WAV308"/>
      <c r="WAW308"/>
      <c r="WAX308"/>
      <c r="WAY308"/>
      <c r="WAZ308"/>
      <c r="WBA308"/>
      <c r="WBB308"/>
      <c r="WBC308"/>
      <c r="WBD308"/>
      <c r="WBE308"/>
      <c r="WBF308"/>
      <c r="WBG308"/>
      <c r="WBH308"/>
      <c r="WBI308"/>
      <c r="WBJ308"/>
      <c r="WBK308"/>
      <c r="WBL308"/>
      <c r="WBM308"/>
      <c r="WBN308"/>
      <c r="WBO308"/>
      <c r="WBP308"/>
      <c r="WBQ308"/>
      <c r="WBR308"/>
      <c r="WBS308"/>
      <c r="WBT308"/>
      <c r="WBU308"/>
      <c r="WBV308"/>
      <c r="WBW308"/>
      <c r="WBX308"/>
      <c r="WBY308"/>
      <c r="WBZ308"/>
      <c r="WCA308"/>
      <c r="WCB308"/>
      <c r="WCC308"/>
      <c r="WCD308"/>
      <c r="WCE308"/>
      <c r="WCF308"/>
      <c r="WCG308"/>
      <c r="WCH308"/>
      <c r="WCI308"/>
      <c r="WCJ308"/>
      <c r="WCK308"/>
      <c r="WCL308"/>
      <c r="WCM308"/>
      <c r="WCN308"/>
      <c r="WCO308"/>
      <c r="WCP308"/>
      <c r="WCQ308"/>
      <c r="WCR308"/>
      <c r="WCS308"/>
      <c r="WCT308"/>
      <c r="WCU308"/>
      <c r="WCV308"/>
      <c r="WCW308"/>
      <c r="WCX308"/>
      <c r="WCY308"/>
      <c r="WCZ308"/>
      <c r="WDA308"/>
      <c r="WDB308"/>
      <c r="WDC308"/>
      <c r="WDD308"/>
      <c r="WDE308"/>
      <c r="WDF308"/>
      <c r="WDG308"/>
      <c r="WDH308"/>
      <c r="WDI308"/>
      <c r="WDJ308"/>
      <c r="WDK308"/>
      <c r="WDL308"/>
      <c r="WDM308"/>
      <c r="WDN308"/>
      <c r="WDO308"/>
      <c r="WDP308"/>
      <c r="WDQ308"/>
      <c r="WDR308"/>
      <c r="WDS308"/>
      <c r="WDT308"/>
      <c r="WDU308"/>
      <c r="WDV308"/>
      <c r="WDW308"/>
      <c r="WDX308"/>
      <c r="WDY308"/>
      <c r="WDZ308"/>
      <c r="WEA308"/>
      <c r="WEB308"/>
      <c r="WEC308"/>
      <c r="WED308"/>
      <c r="WEE308"/>
      <c r="WEF308"/>
      <c r="WEG308"/>
      <c r="WEH308"/>
      <c r="WEI308"/>
      <c r="WEJ308"/>
      <c r="WEK308"/>
      <c r="WEL308"/>
      <c r="WEM308"/>
      <c r="WEN308"/>
      <c r="WEO308"/>
      <c r="WEP308"/>
      <c r="WEQ308"/>
      <c r="WER308"/>
      <c r="WES308"/>
      <c r="WET308"/>
      <c r="WEU308"/>
      <c r="WEV308"/>
      <c r="WEW308"/>
      <c r="WEX308"/>
      <c r="WEY308"/>
      <c r="WEZ308"/>
      <c r="WFA308"/>
      <c r="WFB308"/>
      <c r="WFC308"/>
      <c r="WFD308"/>
      <c r="WFE308"/>
      <c r="WFF308"/>
      <c r="WFG308"/>
      <c r="WFH308"/>
      <c r="WFI308"/>
      <c r="WFJ308"/>
      <c r="WFK308"/>
      <c r="WFL308"/>
      <c r="WFM308"/>
      <c r="WFN308"/>
      <c r="WFO308"/>
      <c r="WFP308"/>
      <c r="WFQ308"/>
      <c r="WFR308"/>
      <c r="WFS308"/>
      <c r="WFT308"/>
      <c r="WFU308"/>
      <c r="WFV308"/>
      <c r="WFW308"/>
      <c r="WFX308"/>
      <c r="WFY308"/>
      <c r="WFZ308"/>
      <c r="WGA308"/>
      <c r="WGB308"/>
      <c r="WGC308"/>
      <c r="WGD308"/>
      <c r="WGE308"/>
      <c r="WGF308"/>
      <c r="WGG308"/>
      <c r="WGH308"/>
      <c r="WGI308"/>
      <c r="WGJ308"/>
      <c r="WGK308"/>
      <c r="WGL308"/>
      <c r="WGM308"/>
      <c r="WGN308"/>
      <c r="WGO308"/>
      <c r="WGP308"/>
      <c r="WGQ308"/>
      <c r="WGR308"/>
      <c r="WGS308"/>
      <c r="WGT308"/>
      <c r="WGU308"/>
      <c r="WGV308"/>
      <c r="WGW308"/>
      <c r="WGX308"/>
      <c r="WGY308"/>
      <c r="WGZ308"/>
      <c r="WHA308"/>
      <c r="WHB308"/>
      <c r="WHC308"/>
      <c r="WHD308"/>
      <c r="WHE308"/>
      <c r="WHF308"/>
      <c r="WHG308"/>
      <c r="WHH308"/>
      <c r="WHI308"/>
      <c r="WHJ308"/>
      <c r="WHK308"/>
      <c r="WHL308"/>
      <c r="WHM308"/>
      <c r="WHN308"/>
      <c r="WHO308"/>
      <c r="WHP308"/>
      <c r="WHQ308"/>
      <c r="WHR308"/>
      <c r="WHS308"/>
      <c r="WHT308"/>
      <c r="WHU308"/>
      <c r="WHV308"/>
      <c r="WHW308"/>
      <c r="WHX308"/>
      <c r="WHY308"/>
      <c r="WHZ308"/>
      <c r="WIA308"/>
      <c r="WIB308"/>
      <c r="WIC308"/>
      <c r="WID308"/>
      <c r="WIE308"/>
      <c r="WIF308"/>
      <c r="WIG308"/>
      <c r="WIH308"/>
      <c r="WII308"/>
      <c r="WIJ308"/>
      <c r="WIK308"/>
      <c r="WIL308"/>
      <c r="WIM308"/>
      <c r="WIN308"/>
      <c r="WIO308"/>
      <c r="WIP308"/>
      <c r="WIQ308"/>
      <c r="WIR308"/>
      <c r="WIS308"/>
      <c r="WIT308"/>
      <c r="WIU308"/>
      <c r="WIV308"/>
      <c r="WIW308"/>
      <c r="WIX308"/>
      <c r="WIY308"/>
      <c r="WIZ308"/>
      <c r="WJA308"/>
      <c r="WJB308"/>
      <c r="WJC308"/>
      <c r="WJD308"/>
      <c r="WJE308"/>
      <c r="WJF308"/>
      <c r="WJG308"/>
      <c r="WJH308"/>
      <c r="WJI308"/>
      <c r="WJJ308"/>
      <c r="WJK308"/>
      <c r="WJL308"/>
      <c r="WJM308"/>
      <c r="WJN308"/>
      <c r="WJO308"/>
      <c r="WJP308"/>
      <c r="WJQ308"/>
      <c r="WJR308"/>
      <c r="WJS308"/>
      <c r="WJT308"/>
      <c r="WJU308"/>
      <c r="WJV308"/>
      <c r="WJW308"/>
      <c r="WJX308"/>
      <c r="WJY308"/>
      <c r="WJZ308"/>
      <c r="WKA308"/>
      <c r="WKB308"/>
      <c r="WKC308"/>
      <c r="WKD308"/>
      <c r="WKE308"/>
      <c r="WKF308"/>
      <c r="WKG308"/>
      <c r="WKH308"/>
      <c r="WKI308"/>
      <c r="WKJ308"/>
      <c r="WKK308"/>
      <c r="WKL308"/>
      <c r="WKM308"/>
      <c r="WKN308"/>
      <c r="WKO308"/>
      <c r="WKP308"/>
      <c r="WKQ308"/>
      <c r="WKR308"/>
      <c r="WKS308"/>
      <c r="WKT308"/>
      <c r="WKU308"/>
      <c r="WKV308"/>
      <c r="WKW308"/>
      <c r="WKX308"/>
      <c r="WKY308"/>
      <c r="WKZ308"/>
      <c r="WLA308"/>
      <c r="WLB308"/>
      <c r="WLC308"/>
      <c r="WLD308"/>
      <c r="WLE308"/>
      <c r="WLF308"/>
      <c r="WLG308"/>
      <c r="WLH308"/>
      <c r="WLI308"/>
      <c r="WLJ308"/>
      <c r="WLK308"/>
      <c r="WLL308"/>
      <c r="WLM308"/>
      <c r="WLN308"/>
      <c r="WLO308"/>
      <c r="WLP308"/>
      <c r="WLQ308"/>
      <c r="WLR308"/>
      <c r="WLS308"/>
      <c r="WLT308"/>
      <c r="WLU308"/>
      <c r="WLV308"/>
      <c r="WLW308"/>
      <c r="WLX308"/>
      <c r="WLY308"/>
      <c r="WLZ308"/>
      <c r="WMA308"/>
      <c r="WMB308"/>
      <c r="WMC308"/>
      <c r="WMD308"/>
      <c r="WME308"/>
      <c r="WMF308"/>
      <c r="WMG308"/>
      <c r="WMH308"/>
      <c r="WMI308"/>
      <c r="WMJ308"/>
      <c r="WMK308"/>
      <c r="WML308"/>
      <c r="WMM308"/>
      <c r="WMN308"/>
      <c r="WMO308"/>
      <c r="WMP308"/>
      <c r="WMQ308"/>
      <c r="WMR308"/>
      <c r="WMS308"/>
      <c r="WMT308"/>
      <c r="WMU308"/>
      <c r="WMV308"/>
      <c r="WMW308"/>
      <c r="WMX308"/>
      <c r="WMY308"/>
      <c r="WMZ308"/>
      <c r="WNA308"/>
      <c r="WNB308"/>
      <c r="WNC308"/>
      <c r="WND308"/>
      <c r="WNE308"/>
      <c r="WNF308"/>
      <c r="WNG308"/>
      <c r="WNH308"/>
      <c r="WNI308"/>
      <c r="WNJ308"/>
      <c r="WNK308"/>
      <c r="WNL308"/>
      <c r="WNM308"/>
      <c r="WNN308"/>
      <c r="WNO308"/>
      <c r="WNP308"/>
      <c r="WNQ308"/>
      <c r="WNR308"/>
      <c r="WNS308"/>
      <c r="WNT308"/>
      <c r="WNU308"/>
      <c r="WNV308"/>
      <c r="WNW308"/>
      <c r="WNX308"/>
      <c r="WNY308"/>
      <c r="WNZ308"/>
      <c r="WOA308"/>
      <c r="WOB308"/>
      <c r="WOC308"/>
      <c r="WOD308"/>
      <c r="WOE308"/>
      <c r="WOF308"/>
      <c r="WOG308"/>
      <c r="WOH308"/>
      <c r="WOI308"/>
      <c r="WOJ308"/>
      <c r="WOK308"/>
      <c r="WOL308"/>
      <c r="WOM308"/>
      <c r="WON308"/>
      <c r="WOO308"/>
      <c r="WOP308"/>
      <c r="WOQ308"/>
      <c r="WOR308"/>
      <c r="WOS308"/>
      <c r="WOT308"/>
      <c r="WOU308"/>
      <c r="WOV308"/>
      <c r="WOW308"/>
      <c r="WOX308"/>
      <c r="WOY308"/>
      <c r="WOZ308"/>
      <c r="WPA308"/>
      <c r="WPB308"/>
      <c r="WPC308"/>
      <c r="WPD308"/>
      <c r="WPE308"/>
      <c r="WPF308"/>
      <c r="WPG308"/>
      <c r="WPH308"/>
      <c r="WPI308"/>
      <c r="WPJ308"/>
      <c r="WPK308"/>
      <c r="WPL308"/>
      <c r="WPM308"/>
      <c r="WPN308"/>
      <c r="WPO308"/>
      <c r="WPP308"/>
      <c r="WPQ308"/>
      <c r="WPR308"/>
      <c r="WPS308"/>
      <c r="WPT308"/>
      <c r="WPU308"/>
      <c r="WPV308"/>
      <c r="WPW308"/>
      <c r="WPX308"/>
      <c r="WPY308"/>
      <c r="WPZ308"/>
      <c r="WQA308"/>
      <c r="WQB308"/>
      <c r="WQC308"/>
      <c r="WQD308"/>
      <c r="WQE308"/>
      <c r="WQF308"/>
      <c r="WQG308"/>
      <c r="WQH308"/>
      <c r="WQI308"/>
      <c r="WQJ308"/>
      <c r="WQK308"/>
      <c r="WQL308"/>
      <c r="WQM308"/>
      <c r="WQN308"/>
      <c r="WQO308"/>
      <c r="WQP308"/>
      <c r="WQQ308"/>
      <c r="WQR308"/>
      <c r="WQS308"/>
      <c r="WQT308"/>
      <c r="WQU308"/>
      <c r="WQV308"/>
      <c r="WQW308"/>
      <c r="WQX308"/>
      <c r="WQY308"/>
      <c r="WQZ308"/>
      <c r="WRA308"/>
      <c r="WRB308"/>
      <c r="WRC308"/>
      <c r="WRD308"/>
      <c r="WRE308"/>
      <c r="WRF308"/>
      <c r="WRG308"/>
      <c r="WRH308"/>
      <c r="WRI308"/>
      <c r="WRJ308"/>
      <c r="WRK308"/>
      <c r="WRL308"/>
      <c r="WRM308"/>
      <c r="WRN308"/>
      <c r="WRO308"/>
      <c r="WRP308"/>
      <c r="WRQ308"/>
      <c r="WRR308"/>
      <c r="WRS308"/>
      <c r="WRT308"/>
      <c r="WRU308"/>
      <c r="WRV308"/>
      <c r="WRW308"/>
      <c r="WRX308"/>
      <c r="WRY308"/>
      <c r="WRZ308"/>
      <c r="WSA308"/>
      <c r="WSB308"/>
      <c r="WSC308"/>
      <c r="WSD308"/>
      <c r="WSE308"/>
      <c r="WSF308"/>
      <c r="WSG308"/>
      <c r="WSH308"/>
      <c r="WSI308"/>
      <c r="WSJ308"/>
      <c r="WSK308"/>
      <c r="WSL308"/>
      <c r="WSM308"/>
      <c r="WSN308"/>
      <c r="WSO308"/>
      <c r="WSP308"/>
      <c r="WSQ308"/>
      <c r="WSR308"/>
      <c r="WSS308"/>
      <c r="WST308"/>
      <c r="WSU308"/>
      <c r="WSV308"/>
      <c r="WSW308"/>
      <c r="WSX308"/>
      <c r="WSY308"/>
      <c r="WSZ308"/>
      <c r="WTA308"/>
      <c r="WTB308"/>
      <c r="WTC308"/>
      <c r="WTD308"/>
      <c r="WTE308"/>
      <c r="WTF308"/>
      <c r="WTG308"/>
      <c r="WTH308"/>
      <c r="WTI308"/>
      <c r="WTJ308"/>
      <c r="WTK308"/>
      <c r="WTL308"/>
      <c r="WTM308"/>
      <c r="WTN308"/>
      <c r="WTO308"/>
      <c r="WTP308"/>
      <c r="WTQ308"/>
      <c r="WTR308"/>
      <c r="WTS308"/>
      <c r="WTT308"/>
      <c r="WTU308"/>
      <c r="WTV308"/>
      <c r="WTW308"/>
      <c r="WTX308"/>
      <c r="WTY308"/>
      <c r="WTZ308"/>
      <c r="WUA308"/>
      <c r="WUB308"/>
      <c r="WUC308"/>
      <c r="WUD308"/>
      <c r="WUE308"/>
      <c r="WUF308"/>
      <c r="WUG308"/>
      <c r="WUH308"/>
      <c r="WUI308"/>
      <c r="WUJ308"/>
      <c r="WUK308"/>
      <c r="WUL308"/>
      <c r="WUM308"/>
      <c r="WUN308"/>
      <c r="WUO308"/>
      <c r="WUP308"/>
      <c r="WUQ308"/>
      <c r="WUR308"/>
      <c r="WUS308"/>
      <c r="WUT308"/>
      <c r="WUU308"/>
      <c r="WUV308"/>
      <c r="WUW308"/>
      <c r="WUX308"/>
      <c r="WUY308"/>
      <c r="WUZ308"/>
      <c r="WVA308"/>
      <c r="WVB308"/>
      <c r="WVC308"/>
      <c r="WVD308"/>
      <c r="WVE308"/>
      <c r="WVF308"/>
      <c r="WVG308"/>
      <c r="WVH308"/>
      <c r="WVI308"/>
      <c r="WVJ308"/>
      <c r="WVK308"/>
      <c r="WVL308"/>
      <c r="WVM308"/>
      <c r="WVN308"/>
      <c r="WVO308"/>
      <c r="WVP308"/>
      <c r="WVQ308"/>
      <c r="WVR308"/>
      <c r="WVS308"/>
      <c r="WVT308"/>
      <c r="WVU308"/>
      <c r="WVV308"/>
      <c r="WVW308"/>
      <c r="WVX308"/>
      <c r="WVY308"/>
      <c r="WVZ308"/>
      <c r="WWA308"/>
      <c r="WWB308"/>
      <c r="WWC308"/>
      <c r="WWD308"/>
      <c r="WWE308"/>
      <c r="WWF308"/>
      <c r="WWG308"/>
      <c r="WWH308"/>
      <c r="WWI308"/>
      <c r="WWJ308"/>
      <c r="WWK308"/>
      <c r="WWL308"/>
      <c r="WWM308"/>
      <c r="WWN308"/>
      <c r="WWO308"/>
      <c r="WWP308"/>
      <c r="WWQ308"/>
      <c r="WWR308"/>
      <c r="WWS308"/>
      <c r="WWT308"/>
      <c r="WWU308"/>
      <c r="WWV308"/>
      <c r="WWW308"/>
      <c r="WWX308"/>
      <c r="WWY308"/>
      <c r="WWZ308"/>
      <c r="WXA308"/>
      <c r="WXB308"/>
      <c r="WXC308"/>
      <c r="WXD308"/>
      <c r="WXE308"/>
      <c r="WXF308"/>
      <c r="WXG308"/>
      <c r="WXH308"/>
      <c r="WXI308"/>
      <c r="WXJ308"/>
      <c r="WXK308"/>
      <c r="WXL308"/>
      <c r="WXM308"/>
      <c r="WXN308"/>
      <c r="WXO308"/>
      <c r="WXP308"/>
      <c r="WXQ308"/>
      <c r="WXR308"/>
      <c r="WXS308"/>
      <c r="WXT308"/>
      <c r="WXU308"/>
      <c r="WXV308"/>
      <c r="WXW308"/>
      <c r="WXX308"/>
      <c r="WXY308"/>
      <c r="WXZ308"/>
      <c r="WYA308"/>
      <c r="WYB308"/>
      <c r="WYC308"/>
      <c r="WYD308"/>
      <c r="WYE308"/>
      <c r="WYF308"/>
      <c r="WYG308"/>
      <c r="WYH308"/>
      <c r="WYI308"/>
      <c r="WYJ308"/>
      <c r="WYK308"/>
      <c r="WYL308"/>
      <c r="WYM308"/>
      <c r="WYN308"/>
      <c r="WYO308"/>
      <c r="WYP308"/>
      <c r="WYQ308"/>
      <c r="WYR308"/>
      <c r="WYS308"/>
      <c r="WYT308"/>
      <c r="WYU308"/>
      <c r="WYV308"/>
      <c r="WYW308"/>
      <c r="WYX308"/>
      <c r="WYY308"/>
      <c r="WYZ308"/>
      <c r="WZA308"/>
      <c r="WZB308"/>
      <c r="WZC308"/>
      <c r="WZD308"/>
      <c r="WZE308"/>
      <c r="WZF308"/>
      <c r="WZG308"/>
      <c r="WZH308"/>
      <c r="WZI308"/>
      <c r="WZJ308"/>
      <c r="WZK308"/>
      <c r="WZL308"/>
      <c r="WZM308"/>
      <c r="WZN308"/>
      <c r="WZO308"/>
      <c r="WZP308"/>
      <c r="WZQ308"/>
      <c r="WZR308"/>
      <c r="WZS308"/>
      <c r="WZT308"/>
      <c r="WZU308"/>
      <c r="WZV308"/>
      <c r="WZW308"/>
      <c r="WZX308"/>
      <c r="WZY308"/>
      <c r="WZZ308"/>
      <c r="XAA308"/>
      <c r="XAB308"/>
      <c r="XAC308"/>
      <c r="XAD308"/>
      <c r="XAE308"/>
      <c r="XAF308"/>
      <c r="XAG308"/>
      <c r="XAH308"/>
      <c r="XAI308"/>
      <c r="XAJ308"/>
      <c r="XAK308"/>
      <c r="XAL308"/>
      <c r="XAM308"/>
      <c r="XAN308"/>
      <c r="XAO308"/>
      <c r="XAP308"/>
      <c r="XAQ308"/>
      <c r="XAR308"/>
      <c r="XAS308"/>
      <c r="XAT308"/>
      <c r="XAU308"/>
      <c r="XAV308"/>
      <c r="XAW308"/>
      <c r="XAX308"/>
      <c r="XAY308"/>
      <c r="XAZ308"/>
      <c r="XBA308"/>
      <c r="XBB308"/>
      <c r="XBC308"/>
      <c r="XBD308"/>
      <c r="XBE308"/>
      <c r="XBF308"/>
      <c r="XBG308"/>
      <c r="XBH308"/>
      <c r="XBI308"/>
      <c r="XBJ308"/>
      <c r="XBK308"/>
      <c r="XBL308"/>
      <c r="XBM308"/>
      <c r="XBN308"/>
      <c r="XBO308"/>
      <c r="XBP308"/>
      <c r="XBQ308"/>
      <c r="XBR308"/>
      <c r="XBS308"/>
      <c r="XBT308"/>
      <c r="XBU308"/>
      <c r="XBV308"/>
      <c r="XBW308"/>
      <c r="XBX308"/>
      <c r="XBY308"/>
      <c r="XBZ308"/>
      <c r="XCA308"/>
      <c r="XCB308"/>
      <c r="XCC308"/>
      <c r="XCD308"/>
      <c r="XCE308"/>
      <c r="XCF308"/>
      <c r="XCG308"/>
      <c r="XCH308"/>
      <c r="XCI308"/>
      <c r="XCJ308"/>
      <c r="XCK308"/>
      <c r="XCL308"/>
      <c r="XCM308"/>
      <c r="XCN308"/>
      <c r="XCO308"/>
      <c r="XCP308"/>
      <c r="XCQ308"/>
      <c r="XCR308"/>
      <c r="XCS308"/>
      <c r="XCT308"/>
      <c r="XCU308"/>
      <c r="XCV308"/>
      <c r="XCW308"/>
      <c r="XCX308"/>
      <c r="XCY308"/>
      <c r="XCZ308"/>
      <c r="XDA308"/>
      <c r="XDB308"/>
      <c r="XDC308"/>
      <c r="XDD308"/>
      <c r="XDE308"/>
      <c r="XDF308"/>
      <c r="XDG308"/>
      <c r="XDH308"/>
      <c r="XDI308"/>
      <c r="XDJ308"/>
      <c r="XDK308"/>
      <c r="XDL308"/>
      <c r="XDM308"/>
      <c r="XDN308"/>
      <c r="XDO308"/>
      <c r="XDP308"/>
      <c r="XDQ308"/>
      <c r="XDR308"/>
      <c r="XDS308"/>
      <c r="XDT308"/>
      <c r="XDU308"/>
      <c r="XDV308"/>
      <c r="XDW308"/>
      <c r="XDX308"/>
      <c r="XDY308"/>
      <c r="XDZ308"/>
      <c r="XEA308"/>
      <c r="XEB308"/>
      <c r="XEC308"/>
      <c r="XED308"/>
      <c r="XEE308"/>
      <c r="XEF308"/>
      <c r="XEG308"/>
      <c r="XEH308"/>
      <c r="XEI308"/>
      <c r="XEJ308"/>
      <c r="XEK308"/>
      <c r="XEL308"/>
      <c r="XEM308"/>
      <c r="XEN308"/>
      <c r="XEO308"/>
      <c r="XEP308"/>
      <c r="XEQ308"/>
      <c r="XER308"/>
      <c r="XES308"/>
      <c r="XET308"/>
      <c r="XEU308"/>
      <c r="XEV308"/>
      <c r="XEW308"/>
      <c r="XEX308"/>
      <c r="XEY308"/>
      <c r="XEZ308"/>
      <c r="XFA308"/>
      <c r="XFB308"/>
      <c r="XFC308"/>
      <c r="XFD308"/>
    </row>
    <row r="309" spans="1:16384" ht="13">
      <c r="D309" s="398" t="s">
        <v>62</v>
      </c>
      <c r="E309" s="399"/>
      <c r="F309" s="399">
        <f>F147+F148+F290</f>
        <v>348.9</v>
      </c>
      <c r="G309" s="399">
        <f>G147+G148+G290</f>
        <v>191.05999999999997</v>
      </c>
      <c r="H309" s="399">
        <f>H147+H148+H290</f>
        <v>128.34000000000003</v>
      </c>
      <c r="I309" s="399">
        <f>I147+I148+I290</f>
        <v>289.5</v>
      </c>
      <c r="J309" s="399">
        <f>SUM(F309:I309)</f>
        <v>957.8</v>
      </c>
      <c r="K309" s="399"/>
      <c r="L309" s="399"/>
      <c r="M309" s="399">
        <f>M147+M148+M290</f>
        <v>-169</v>
      </c>
      <c r="N309" s="399"/>
      <c r="O309" s="399"/>
      <c r="P309" s="399">
        <f>P147+P148+P290</f>
        <v>348.302975</v>
      </c>
      <c r="Q309" s="399"/>
      <c r="R309" s="399"/>
      <c r="S309" s="399">
        <f>S147+S148+S290</f>
        <v>828.33833073684218</v>
      </c>
      <c r="T309" s="399"/>
      <c r="U309" s="399"/>
      <c r="V309" s="399">
        <f>V147+V148+V290</f>
        <v>-676.00961800000005</v>
      </c>
      <c r="W309" s="399">
        <f>SUM(K309:V309)</f>
        <v>331.6316877368422</v>
      </c>
      <c r="X309" s="399"/>
      <c r="Y309" s="399"/>
      <c r="Z309" s="399">
        <f>Z147+Z148+Z290</f>
        <v>-52.10860000000001</v>
      </c>
      <c r="AA309" s="399"/>
      <c r="AB309" s="399"/>
      <c r="AC309" s="399">
        <f>AC147+AC148+AC290</f>
        <v>155.63178792747368</v>
      </c>
      <c r="AD309" s="399"/>
      <c r="AE309" s="399"/>
      <c r="AF309" s="399">
        <f>AF147+AF148+AF290</f>
        <v>92.90151256894579</v>
      </c>
      <c r="AG309" s="399"/>
      <c r="AH309" s="399"/>
      <c r="AI309" s="399">
        <f>AI147+AI148+AI290</f>
        <v>-426.75900000000001</v>
      </c>
      <c r="AJ309" s="399">
        <f>SUM(X309:AI309)</f>
        <v>-230.33429950358055</v>
      </c>
      <c r="AK309" s="399"/>
      <c r="AL309" s="399"/>
      <c r="AM309" s="399">
        <f>AM147+AM148+AM290</f>
        <v>85.656096013983202</v>
      </c>
      <c r="AN309" s="399"/>
      <c r="AO309" s="399"/>
      <c r="AP309" s="399">
        <f>AP147+AP148+AP290</f>
        <v>19.816517672106428</v>
      </c>
      <c r="AQ309" s="399"/>
      <c r="AR309" s="399"/>
      <c r="AS309" s="399">
        <f>AS147+AS148+AS290</f>
        <v>-36.609358444494333</v>
      </c>
      <c r="AT309" s="399"/>
      <c r="AU309" s="399"/>
      <c r="AV309" s="399">
        <f>AV147+AV148+AV290</f>
        <v>-67.264504773582686</v>
      </c>
      <c r="AW309" s="399">
        <f>SUM(AK309:AV309)</f>
        <v>1.5987504680126108</v>
      </c>
      <c r="AX309" s="399"/>
      <c r="AY309" s="399"/>
      <c r="AZ309" s="399">
        <f>AZ147+AZ148+AZ290</f>
        <v>-33.774711528100454</v>
      </c>
      <c r="BA309" s="399"/>
      <c r="BB309" s="399"/>
      <c r="BC309" s="399">
        <f>BC147+BC148+BC290</f>
        <v>-20.494616817549876</v>
      </c>
      <c r="BD309" s="399"/>
      <c r="BE309" s="399"/>
      <c r="BF309" s="399">
        <f>BF147+BF148+BF290</f>
        <v>-28.299999999999997</v>
      </c>
      <c r="BG309" s="399"/>
      <c r="BH309" s="399"/>
      <c r="BI309" s="399">
        <f>BI147+BI148+BI290</f>
        <v>342.63872669999984</v>
      </c>
      <c r="BJ309" s="399">
        <f>SUM(AX309:BI309)</f>
        <v>260.06939835434952</v>
      </c>
      <c r="BK309" s="399"/>
      <c r="BL309" s="399"/>
      <c r="BM309" s="399">
        <f>BM147+BM148+BM290</f>
        <v>-14.652199301717914</v>
      </c>
      <c r="BN309" s="399"/>
      <c r="BO309" s="399"/>
      <c r="BP309" s="399">
        <f>BP147+BP148+BP290</f>
        <v>-155.04970845122898</v>
      </c>
      <c r="BQ309" s="399"/>
      <c r="BR309" s="399"/>
      <c r="BS309" s="399">
        <f>BS147+BS148+BS290</f>
        <v>-139.190734295222</v>
      </c>
      <c r="BT309" s="399"/>
      <c r="BU309" s="399"/>
      <c r="BV309" s="399">
        <f>BV147+BV148+BV290</f>
        <v>-980.60128034158242</v>
      </c>
      <c r="BW309" s="399">
        <f>SUM(BK309:BV309)</f>
        <v>-1289.4939223897513</v>
      </c>
    </row>
    <row r="310" spans="1:16384" ht="13">
      <c r="A310" s="404"/>
      <c r="B310" s="404"/>
      <c r="D310" s="379" t="s">
        <v>64</v>
      </c>
      <c r="E310" s="380"/>
      <c r="F310" s="380">
        <f>SUM(F313:F446)</f>
        <v>0</v>
      </c>
      <c r="G310" s="380">
        <f>SUM(G313:G446)</f>
        <v>4.6049999999999995</v>
      </c>
      <c r="H310" s="380">
        <f>SUM(H313:H446)</f>
        <v>-1</v>
      </c>
      <c r="I310" s="380">
        <f>SUM(I313:I446)</f>
        <v>0</v>
      </c>
      <c r="J310" s="380">
        <f>SUM(J313:J446)</f>
        <v>3.6049999999999995</v>
      </c>
      <c r="K310" s="380"/>
      <c r="L310" s="380"/>
      <c r="M310" s="380">
        <f>SUM(M313:M446)</f>
        <v>2</v>
      </c>
      <c r="N310" s="380"/>
      <c r="O310" s="380"/>
      <c r="P310" s="380">
        <f>SUM(P313:P446)</f>
        <v>-8.9722000000000008</v>
      </c>
      <c r="Q310" s="380"/>
      <c r="R310" s="380"/>
      <c r="S310" s="380">
        <f>SUM(S313:S446)</f>
        <v>16.944505263157897</v>
      </c>
      <c r="T310" s="380"/>
      <c r="U310" s="380"/>
      <c r="V310" s="380">
        <f>SUM(V313:V446)</f>
        <v>8.9779280000000004</v>
      </c>
      <c r="W310" s="380">
        <f>SUM(W313:W446)</f>
        <v>18.950233263157891</v>
      </c>
      <c r="X310" s="380"/>
      <c r="Y310" s="380"/>
      <c r="Z310" s="380">
        <f>SUM(Z313:Z446)</f>
        <v>1.0699999999999998</v>
      </c>
      <c r="AA310" s="380"/>
      <c r="AB310" s="380"/>
      <c r="AC310" s="380">
        <f>SUM(AC313:AC446)</f>
        <v>9.0815376511603141</v>
      </c>
      <c r="AD310" s="380"/>
      <c r="AE310" s="380"/>
      <c r="AF310" s="380">
        <f>SUM(AF313:AF446)</f>
        <v>7.3614258617683657</v>
      </c>
      <c r="AG310" s="380"/>
      <c r="AH310" s="380"/>
      <c r="AI310" s="380">
        <f>SUM(AI313:AI446)</f>
        <v>-63.606999999999999</v>
      </c>
      <c r="AJ310" s="380">
        <f>SUM(AJ313:AJ446)</f>
        <v>-46.094036487071307</v>
      </c>
      <c r="AK310" s="380"/>
      <c r="AL310" s="380"/>
      <c r="AM310" s="380">
        <f>SUM(AM313:AM446)</f>
        <v>-17.82537467227732</v>
      </c>
      <c r="AN310" s="380"/>
      <c r="AO310" s="380"/>
      <c r="AP310" s="380">
        <f>SUM(AP313:AP446)</f>
        <v>-1.0929089526286266</v>
      </c>
      <c r="AQ310" s="380"/>
      <c r="AR310" s="380"/>
      <c r="AS310" s="380">
        <f>SUM(AS313:AS446)</f>
        <v>4.2070684009213988</v>
      </c>
      <c r="AT310" s="380"/>
      <c r="AU310" s="380"/>
      <c r="AV310" s="380">
        <f>SUM(AV313:AV446)</f>
        <v>7.8085649903553813</v>
      </c>
      <c r="AW310" s="380">
        <f>SUM(AW313:AW446)</f>
        <v>-6.9026502336291635</v>
      </c>
      <c r="AX310" s="380"/>
      <c r="AY310" s="380"/>
      <c r="AZ310" s="380">
        <f>SUM(AZ313:AZ446)</f>
        <v>0.69005668106829576</v>
      </c>
      <c r="BA310" s="380"/>
      <c r="BB310" s="380"/>
      <c r="BC310" s="380">
        <f>SUM(BC313:BC446)</f>
        <v>0.27414230774136211</v>
      </c>
      <c r="BD310" s="380"/>
      <c r="BE310" s="380"/>
      <c r="BF310" s="380">
        <f>SUM(BF313:BF446)</f>
        <v>0.309</v>
      </c>
      <c r="BG310" s="380"/>
      <c r="BH310" s="380"/>
      <c r="BI310" s="380">
        <f>SUM(BI313:BI446)</f>
        <v>0.70842311000000002</v>
      </c>
      <c r="BJ310" s="380">
        <f>SUM(BJ313:BJ446)</f>
        <v>1.981622098809658</v>
      </c>
      <c r="BK310" s="380"/>
      <c r="BL310" s="380"/>
      <c r="BM310" s="380">
        <f>SUM(BM313:BM446)</f>
        <v>0.72094857439408899</v>
      </c>
      <c r="BN310" s="380"/>
      <c r="BO310" s="380"/>
      <c r="BP310" s="380">
        <f>SUM(BP313:BP446)</f>
        <v>2.4576939353463207</v>
      </c>
      <c r="BQ310" s="380"/>
      <c r="BR310" s="380"/>
      <c r="BS310" s="380">
        <f>SUM(BS313:BS446)</f>
        <v>0.57297965709764997</v>
      </c>
      <c r="BT310" s="380"/>
      <c r="BU310" s="380"/>
      <c r="BV310" s="380">
        <f>SUM(BV313:BV446)</f>
        <v>129.1696324703</v>
      </c>
      <c r="BW310" s="380">
        <f>SUM(BW313:BW446)</f>
        <v>132.92125463713805</v>
      </c>
    </row>
    <row r="311" spans="1:16384" ht="23" hidden="1" outlineLevel="1">
      <c r="A311" s="382" t="s">
        <v>465</v>
      </c>
      <c r="B311" s="382" t="s">
        <v>466</v>
      </c>
      <c r="C311" s="383"/>
      <c r="D311" s="384"/>
      <c r="E311" s="385"/>
      <c r="F311" s="386"/>
      <c r="G311" s="386"/>
      <c r="H311" s="386"/>
      <c r="I311" s="386"/>
      <c r="J311" s="387"/>
      <c r="K311" s="388" t="str">
        <f>$A:$A</f>
        <v>Nature de l'ajustement</v>
      </c>
      <c r="L311" s="388" t="str">
        <f>$B:$B</f>
        <v>Pôle</v>
      </c>
      <c r="M311" s="388" t="s">
        <v>515</v>
      </c>
      <c r="N311" s="388" t="str">
        <f>$A:$A</f>
        <v>Nature de l'ajustement</v>
      </c>
      <c r="O311" s="388" t="str">
        <f>$B:$B</f>
        <v>Pôle</v>
      </c>
      <c r="P311" s="388" t="s">
        <v>515</v>
      </c>
      <c r="Q311" s="388" t="str">
        <f>$A:$A</f>
        <v>Nature de l'ajustement</v>
      </c>
      <c r="R311" s="388" t="str">
        <f>$B:$B</f>
        <v>Pôle</v>
      </c>
      <c r="S311" s="388" t="s">
        <v>515</v>
      </c>
      <c r="T311" s="388" t="str">
        <f>$A:$A</f>
        <v>Nature de l'ajustement</v>
      </c>
      <c r="U311" s="388" t="str">
        <f>$B:$B</f>
        <v>Pôle</v>
      </c>
      <c r="V311" s="388" t="s">
        <v>515</v>
      </c>
      <c r="W311" s="387"/>
      <c r="X311" s="388" t="str">
        <f>$A:$A</f>
        <v>Nature de l'ajustement</v>
      </c>
      <c r="Y311" s="388" t="str">
        <f>$B:$B</f>
        <v>Pôle</v>
      </c>
      <c r="Z311" s="388" t="s">
        <v>515</v>
      </c>
      <c r="AA311" s="388" t="str">
        <f>$A:$A</f>
        <v>Nature de l'ajustement</v>
      </c>
      <c r="AB311" s="388" t="str">
        <f>$B:$B</f>
        <v>Pôle</v>
      </c>
      <c r="AC311" s="388" t="s">
        <v>515</v>
      </c>
      <c r="AD311" s="388" t="str">
        <f>$A:$A</f>
        <v>Nature de l'ajustement</v>
      </c>
      <c r="AE311" s="388" t="str">
        <f>$B:$B</f>
        <v>Pôle</v>
      </c>
      <c r="AF311" s="388" t="s">
        <v>515</v>
      </c>
      <c r="AG311" s="388" t="str">
        <f>$A:$A</f>
        <v>Nature de l'ajustement</v>
      </c>
      <c r="AH311" s="388" t="str">
        <f>$B:$B</f>
        <v>Pôle</v>
      </c>
      <c r="AI311" s="388" t="s">
        <v>515</v>
      </c>
      <c r="AJ311" s="387"/>
      <c r="AK311" s="388" t="str">
        <f>$A:$A</f>
        <v>Nature de l'ajustement</v>
      </c>
      <c r="AL311" s="388" t="str">
        <f>$B:$B</f>
        <v>Pôle</v>
      </c>
      <c r="AM311" s="388" t="s">
        <v>515</v>
      </c>
      <c r="AN311" s="388" t="str">
        <f>$A:$A</f>
        <v>Nature de l'ajustement</v>
      </c>
      <c r="AO311" s="388" t="str">
        <f>$B:$B</f>
        <v>Pôle</v>
      </c>
      <c r="AP311" s="388" t="s">
        <v>515</v>
      </c>
      <c r="AQ311" s="388" t="str">
        <f>$A:$A</f>
        <v>Nature de l'ajustement</v>
      </c>
      <c r="AR311" s="388" t="str">
        <f>$B:$B</f>
        <v>Pôle</v>
      </c>
      <c r="AS311" s="388" t="s">
        <v>515</v>
      </c>
      <c r="AT311" s="388" t="str">
        <f>$A:$A</f>
        <v>Nature de l'ajustement</v>
      </c>
      <c r="AU311" s="388" t="str">
        <f>$B:$B</f>
        <v>Pôle</v>
      </c>
      <c r="AV311" s="388" t="s">
        <v>515</v>
      </c>
      <c r="AW311" s="387"/>
      <c r="AX311" s="388" t="str">
        <f>$A:$A</f>
        <v>Nature de l'ajustement</v>
      </c>
      <c r="AY311" s="388" t="str">
        <f>$B:$B</f>
        <v>Pôle</v>
      </c>
      <c r="AZ311" s="388" t="s">
        <v>515</v>
      </c>
      <c r="BA311" s="388" t="str">
        <f>$A:$A</f>
        <v>Nature de l'ajustement</v>
      </c>
      <c r="BB311" s="388" t="str">
        <f>$B:$B</f>
        <v>Pôle</v>
      </c>
      <c r="BC311" s="388" t="s">
        <v>515</v>
      </c>
      <c r="BD311" s="388" t="str">
        <f>$A:$A</f>
        <v>Nature de l'ajustement</v>
      </c>
      <c r="BE311" s="388" t="str">
        <f>$B:$B</f>
        <v>Pôle</v>
      </c>
      <c r="BF311" s="388" t="s">
        <v>515</v>
      </c>
      <c r="BG311" s="388" t="str">
        <f>$A:$A</f>
        <v>Nature de l'ajustement</v>
      </c>
      <c r="BH311" s="388" t="str">
        <f>$B:$B</f>
        <v>Pôle</v>
      </c>
      <c r="BI311" s="388" t="s">
        <v>515</v>
      </c>
      <c r="BJ311" s="387"/>
      <c r="BK311" s="388" t="str">
        <f>$A:$A</f>
        <v>Nature de l'ajustement</v>
      </c>
      <c r="BL311" s="388" t="str">
        <f>$B:$B</f>
        <v>Pôle</v>
      </c>
      <c r="BM311" s="388" t="s">
        <v>515</v>
      </c>
      <c r="BN311" s="388" t="str">
        <f>$A:$A</f>
        <v>Nature de l'ajustement</v>
      </c>
      <c r="BO311" s="388" t="str">
        <f>$B:$B</f>
        <v>Pôle</v>
      </c>
      <c r="BP311" s="388" t="s">
        <v>515</v>
      </c>
      <c r="BQ311" s="388" t="str">
        <f>$A:$A</f>
        <v>Nature de l'ajustement</v>
      </c>
      <c r="BR311" s="388" t="str">
        <f>$B:$B</f>
        <v>Pôle</v>
      </c>
      <c r="BS311" s="388" t="s">
        <v>515</v>
      </c>
      <c r="BT311" s="388" t="str">
        <f>$A:$A</f>
        <v>Nature de l'ajustement</v>
      </c>
      <c r="BU311" s="388" t="str">
        <f>$B:$B</f>
        <v>Pôle</v>
      </c>
      <c r="BV311" s="388" t="s">
        <v>515</v>
      </c>
      <c r="BW311" s="387"/>
    </row>
    <row r="312" spans="1:16384" ht="13" hidden="1" outlineLevel="1">
      <c r="A312" s="389" t="s">
        <v>467</v>
      </c>
      <c r="B312" s="389" t="s">
        <v>468</v>
      </c>
      <c r="C312" s="383"/>
      <c r="D312" s="384"/>
      <c r="E312" s="385"/>
      <c r="F312" s="386"/>
      <c r="G312" s="386"/>
      <c r="H312" s="386"/>
      <c r="I312" s="386"/>
      <c r="J312" s="387"/>
      <c r="K312" s="390" t="str">
        <f>$A:$A</f>
        <v>Spread émetteurs (AHM)</v>
      </c>
      <c r="L312" s="390" t="str">
        <f>$B:$B</f>
        <v>AHM</v>
      </c>
      <c r="M312" s="391" t="str">
        <f>"20"&amp;RIGHT($10:$10,2)&amp;"-T"&amp;MID($10:$10,2,1)</f>
        <v>2016-T1</v>
      </c>
      <c r="N312" s="390" t="str">
        <f>$A:$A</f>
        <v>Spread émetteurs (AHM)</v>
      </c>
      <c r="O312" s="390" t="str">
        <f>$B:$B</f>
        <v>AHM</v>
      </c>
      <c r="P312" s="391" t="str">
        <f>"20"&amp;RIGHT($10:$10,2)&amp;"-T"&amp;MID($10:$10,2,1)</f>
        <v>2016-T2</v>
      </c>
      <c r="Q312" s="390" t="str">
        <f>$A:$A</f>
        <v>Spread émetteurs (AHM)</v>
      </c>
      <c r="R312" s="390" t="str">
        <f>$B:$B</f>
        <v>AHM</v>
      </c>
      <c r="S312" s="391" t="str">
        <f>"20"&amp;RIGHT($10:$10,2)&amp;"-T"&amp;MID($10:$10,2,1)</f>
        <v>2016-T3</v>
      </c>
      <c r="T312" s="390" t="str">
        <f>$A:$A</f>
        <v>Spread émetteurs (AHM)</v>
      </c>
      <c r="U312" s="390" t="str">
        <f>$B:$B</f>
        <v>AHM</v>
      </c>
      <c r="V312" s="391" t="str">
        <f>"20"&amp;RIGHT($10:$10,2)&amp;"-T"&amp;MID($10:$10,2,1)</f>
        <v>2016-T4</v>
      </c>
      <c r="W312" s="387"/>
      <c r="X312" s="390" t="str">
        <f>$A:$A</f>
        <v>Spread émetteurs (AHM)</v>
      </c>
      <c r="Y312" s="390" t="str">
        <f>$B:$B</f>
        <v>AHM</v>
      </c>
      <c r="Z312" s="391" t="str">
        <f>"20"&amp;RIGHT($10:$10,2)&amp;"-T"&amp;MID($10:$10,2,1)</f>
        <v>2017-T1</v>
      </c>
      <c r="AA312" s="390" t="str">
        <f>$A:$A</f>
        <v>Spread émetteurs (AHM)</v>
      </c>
      <c r="AB312" s="390" t="str">
        <f>$B:$B</f>
        <v>AHM</v>
      </c>
      <c r="AC312" s="391" t="str">
        <f>"20"&amp;RIGHT($10:$10,2)&amp;"-T"&amp;MID($10:$10,2,1)</f>
        <v>2017-T2</v>
      </c>
      <c r="AD312" s="390" t="str">
        <f>$A:$A</f>
        <v>Spread émetteurs (AHM)</v>
      </c>
      <c r="AE312" s="390" t="str">
        <f>$B:$B</f>
        <v>AHM</v>
      </c>
      <c r="AF312" s="391" t="str">
        <f>"20"&amp;RIGHT($10:$10,2)&amp;"-T"&amp;MID($10:$10,2,1)</f>
        <v>2017-T3</v>
      </c>
      <c r="AG312" s="390" t="str">
        <f>$A:$A</f>
        <v>Spread émetteurs (AHM)</v>
      </c>
      <c r="AH312" s="390" t="str">
        <f>$B:$B</f>
        <v>AHM</v>
      </c>
      <c r="AI312" s="391" t="str">
        <f>"20"&amp;RIGHT($10:$10,2)&amp;"-T"&amp;MID($10:$10,2,1)</f>
        <v>2017-T4</v>
      </c>
      <c r="AJ312" s="387"/>
      <c r="AK312" s="390" t="str">
        <f>$A:$A</f>
        <v>Spread émetteurs (AHM)</v>
      </c>
      <c r="AL312" s="390" t="str">
        <f>$B:$B</f>
        <v>AHM</v>
      </c>
      <c r="AM312" s="391" t="str">
        <f>"20"&amp;RIGHT($10:$10,2)&amp;"-T"&amp;MID($10:$10,2,1)</f>
        <v>2018-T1</v>
      </c>
      <c r="AN312" s="390" t="str">
        <f>$A:$A</f>
        <v>Spread émetteurs (AHM)</v>
      </c>
      <c r="AO312" s="390" t="str">
        <f>$B:$B</f>
        <v>AHM</v>
      </c>
      <c r="AP312" s="391" t="str">
        <f>"20"&amp;RIGHT($10:$10,2)&amp;"-T"&amp;MID($10:$10,2,1)</f>
        <v>2018-T2</v>
      </c>
      <c r="AQ312" s="390" t="str">
        <f>$A:$A</f>
        <v>Spread émetteurs (AHM)</v>
      </c>
      <c r="AR312" s="390" t="str">
        <f>$B:$B</f>
        <v>AHM</v>
      </c>
      <c r="AS312" s="391" t="str">
        <f>"20"&amp;RIGHT($10:$10,2)&amp;"-T"&amp;MID($10:$10,2,1)</f>
        <v>2018-T3</v>
      </c>
      <c r="AT312" s="390" t="str">
        <f>$A:$A</f>
        <v>Spread émetteurs (AHM)</v>
      </c>
      <c r="AU312" s="390" t="str">
        <f>$B:$B</f>
        <v>AHM</v>
      </c>
      <c r="AV312" s="391" t="str">
        <f>"20"&amp;RIGHT($10:$10,2)&amp;"-T"&amp;MID($10:$10,2,1)</f>
        <v>2018-T4</v>
      </c>
      <c r="AW312" s="387"/>
      <c r="AX312" s="390" t="str">
        <f>$A:$A</f>
        <v>Spread émetteurs (AHM)</v>
      </c>
      <c r="AY312" s="390" t="str">
        <f>$B:$B</f>
        <v>AHM</v>
      </c>
      <c r="AZ312" s="391" t="str">
        <f>"20"&amp;RIGHT($10:$10,2)&amp;"-T"&amp;MID($10:$10,2,1)</f>
        <v>2019-T1</v>
      </c>
      <c r="BA312" s="390" t="str">
        <f>$A:$A</f>
        <v>Spread émetteurs (AHM)</v>
      </c>
      <c r="BB312" s="390" t="str">
        <f>$B:$B</f>
        <v>AHM</v>
      </c>
      <c r="BC312" s="391" t="str">
        <f>"20"&amp;RIGHT($10:$10,2)&amp;"-T"&amp;MID($10:$10,2,1)</f>
        <v>2019-T2</v>
      </c>
      <c r="BD312" s="390" t="str">
        <f>$A:$A</f>
        <v>Spread émetteurs (AHM)</v>
      </c>
      <c r="BE312" s="390" t="str">
        <f>$B:$B</f>
        <v>AHM</v>
      </c>
      <c r="BF312" s="391" t="str">
        <f>"20"&amp;RIGHT($10:$10,2)&amp;"-T"&amp;MID($10:$10,2,1)</f>
        <v>2019-T3</v>
      </c>
      <c r="BG312" s="390" t="str">
        <f>$A:$A</f>
        <v>Spread émetteurs (AHM)</v>
      </c>
      <c r="BH312" s="390" t="str">
        <f>$B:$B</f>
        <v>AHM</v>
      </c>
      <c r="BI312" s="391" t="str">
        <f>"20"&amp;RIGHT($10:$10,2)&amp;"-T"&amp;MID($10:$10,2,1)</f>
        <v>2019-T4</v>
      </c>
      <c r="BJ312" s="387"/>
      <c r="BK312" s="390" t="str">
        <f>$A:$A</f>
        <v>Spread émetteurs (AHM)</v>
      </c>
      <c r="BL312" s="390" t="str">
        <f>$B:$B</f>
        <v>AHM</v>
      </c>
      <c r="BM312" s="391" t="str">
        <f>"20"&amp;RIGHT($10:$10,2)&amp;"-T"&amp;MID($10:$10,2,1)</f>
        <v>2020-T1</v>
      </c>
      <c r="BN312" s="390" t="str">
        <f>$A:$A</f>
        <v>Spread émetteurs (AHM)</v>
      </c>
      <c r="BO312" s="390" t="str">
        <f>$B:$B</f>
        <v>AHM</v>
      </c>
      <c r="BP312" s="391" t="str">
        <f>"20"&amp;RIGHT($10:$10,2)&amp;"-T"&amp;MID($10:$10,2,1)</f>
        <v>2020-T2</v>
      </c>
      <c r="BQ312" s="390" t="str">
        <f>$A:$A</f>
        <v>Spread émetteurs (AHM)</v>
      </c>
      <c r="BR312" s="390" t="str">
        <f>$B:$B</f>
        <v>AHM</v>
      </c>
      <c r="BS312" s="391" t="str">
        <f>"20"&amp;RIGHT($10:$10,2)&amp;"-T"&amp;MID($10:$10,2,1)</f>
        <v>2020-T3</v>
      </c>
      <c r="BT312" s="390" t="str">
        <f>$A:$A</f>
        <v>Spread émetteurs (AHM)</v>
      </c>
      <c r="BU312" s="390" t="str">
        <f>$B:$B</f>
        <v>AHM</v>
      </c>
      <c r="BV312" s="391" t="str">
        <f>"20"&amp;RIGHT($10:$10,2)&amp;"-T"&amp;MID($10:$10,2,1)</f>
        <v>2020-T4</v>
      </c>
      <c r="BW312" s="387"/>
    </row>
    <row r="313" spans="1:16384" ht="13" hidden="1">
      <c r="A313" s="403" t="s">
        <v>129</v>
      </c>
      <c r="B313" s="403"/>
      <c r="C313" s="383"/>
      <c r="D313" s="384" t="s">
        <v>472</v>
      </c>
      <c r="E313" s="385" t="s">
        <v>504</v>
      </c>
      <c r="F313" s="386"/>
      <c r="G313" s="386">
        <v>-2.2000000000000002</v>
      </c>
      <c r="H313" s="386"/>
      <c r="I313" s="386">
        <v>-1</v>
      </c>
      <c r="J313" s="387">
        <f>SUM(F313:I313)</f>
        <v>-3.2</v>
      </c>
      <c r="K313" s="405"/>
      <c r="L313" s="405"/>
      <c r="M313" s="405">
        <v>2</v>
      </c>
      <c r="N313" s="393"/>
      <c r="O313" s="393"/>
      <c r="P313" s="393">
        <v>-0.28220000000000001</v>
      </c>
      <c r="Q313" s="393"/>
      <c r="R313" s="393"/>
      <c r="S313" s="393">
        <v>6.0666000000000002</v>
      </c>
      <c r="T313" s="393"/>
      <c r="U313" s="393"/>
      <c r="V313" s="393">
        <v>-1.5060000000000002</v>
      </c>
      <c r="W313" s="387">
        <f>SUM(K313:V313)</f>
        <v>6.2783999999999995</v>
      </c>
      <c r="X313" s="393"/>
      <c r="Y313" s="393"/>
      <c r="Z313" s="393">
        <v>-0.91200000000000003</v>
      </c>
      <c r="AA313" s="393"/>
      <c r="AB313" s="393"/>
      <c r="AC313" s="393">
        <v>5.2838362406339998</v>
      </c>
      <c r="AD313" s="393"/>
      <c r="AE313" s="393"/>
      <c r="AF313" s="393">
        <v>2.9075324138300007</v>
      </c>
      <c r="AG313" s="393"/>
      <c r="AH313" s="393"/>
      <c r="AI313" s="393">
        <v>2.359</v>
      </c>
      <c r="AJ313" s="387">
        <f>SUM(X313:AI313)</f>
        <v>9.638368654464001</v>
      </c>
      <c r="AK313" s="393"/>
      <c r="AL313" s="393"/>
      <c r="AM313" s="393">
        <v>0</v>
      </c>
      <c r="AN313" s="393"/>
      <c r="AO313" s="393"/>
      <c r="AP313" s="393">
        <v>0</v>
      </c>
      <c r="AQ313" s="393"/>
      <c r="AR313" s="393"/>
      <c r="AS313" s="393">
        <v>0</v>
      </c>
      <c r="AT313" s="393"/>
      <c r="AU313" s="393"/>
      <c r="AV313" s="393">
        <v>0</v>
      </c>
      <c r="AW313" s="387">
        <f>SUM(AK313:AV313)</f>
        <v>0</v>
      </c>
      <c r="AX313" s="393"/>
      <c r="AY313" s="393"/>
      <c r="AZ313" s="393">
        <v>0</v>
      </c>
      <c r="BA313" s="393"/>
      <c r="BB313" s="393"/>
      <c r="BC313" s="393">
        <v>0</v>
      </c>
      <c r="BD313" s="393"/>
      <c r="BE313" s="393"/>
      <c r="BF313" s="393">
        <v>0</v>
      </c>
      <c r="BG313" s="393"/>
      <c r="BH313" s="393"/>
      <c r="BI313" s="393">
        <v>0</v>
      </c>
      <c r="BJ313" s="387">
        <f>SUM(AX313:BI313)</f>
        <v>0</v>
      </c>
      <c r="BK313" s="393"/>
      <c r="BL313" s="393"/>
      <c r="BM313" s="393">
        <v>0</v>
      </c>
      <c r="BN313" s="393"/>
      <c r="BO313" s="393"/>
      <c r="BP313" s="393">
        <v>0</v>
      </c>
      <c r="BQ313" s="393"/>
      <c r="BR313" s="393"/>
      <c r="BS313" s="393">
        <v>0</v>
      </c>
      <c r="BT313" s="393"/>
      <c r="BU313" s="393"/>
      <c r="BV313" s="393">
        <v>0</v>
      </c>
      <c r="BW313" s="387">
        <f>SUM(BK313:BV313)</f>
        <v>0</v>
      </c>
    </row>
    <row r="314" spans="1:16384" ht="23" hidden="1" outlineLevel="1">
      <c r="A314" s="382" t="s">
        <v>465</v>
      </c>
      <c r="B314" s="382" t="s">
        <v>466</v>
      </c>
      <c r="C314" s="383"/>
      <c r="D314" s="384"/>
      <c r="E314" s="385"/>
      <c r="F314" s="386"/>
      <c r="G314" s="386"/>
      <c r="H314" s="386"/>
      <c r="I314" s="386"/>
      <c r="J314" s="387"/>
      <c r="K314" s="388" t="str">
        <f>$A:$A</f>
        <v>Nature de l'ajustement</v>
      </c>
      <c r="L314" s="388" t="str">
        <f>$B:$B</f>
        <v>Pôle</v>
      </c>
      <c r="M314" s="388" t="s">
        <v>515</v>
      </c>
      <c r="N314" s="388" t="str">
        <f>$A:$A</f>
        <v>Nature de l'ajustement</v>
      </c>
      <c r="O314" s="388" t="str">
        <f>$B:$B</f>
        <v>Pôle</v>
      </c>
      <c r="P314" s="388" t="s">
        <v>515</v>
      </c>
      <c r="Q314" s="388" t="str">
        <f>$A:$A</f>
        <v>Nature de l'ajustement</v>
      </c>
      <c r="R314" s="388" t="str">
        <f>$B:$B</f>
        <v>Pôle</v>
      </c>
      <c r="S314" s="388" t="s">
        <v>515</v>
      </c>
      <c r="T314" s="388" t="str">
        <f>$A:$A</f>
        <v>Nature de l'ajustement</v>
      </c>
      <c r="U314" s="388" t="str">
        <f>$B:$B</f>
        <v>Pôle</v>
      </c>
      <c r="V314" s="388" t="s">
        <v>515</v>
      </c>
      <c r="W314" s="387"/>
      <c r="X314" s="388" t="str">
        <f>$A:$A</f>
        <v>Nature de l'ajustement</v>
      </c>
      <c r="Y314" s="388" t="str">
        <f>$B:$B</f>
        <v>Pôle</v>
      </c>
      <c r="Z314" s="388" t="s">
        <v>515</v>
      </c>
      <c r="AA314" s="388" t="str">
        <f>$A:$A</f>
        <v>Nature de l'ajustement</v>
      </c>
      <c r="AB314" s="388" t="str">
        <f>$B:$B</f>
        <v>Pôle</v>
      </c>
      <c r="AC314" s="388" t="s">
        <v>515</v>
      </c>
      <c r="AD314" s="388" t="str">
        <f>$A:$A</f>
        <v>Nature de l'ajustement</v>
      </c>
      <c r="AE314" s="388" t="str">
        <f>$B:$B</f>
        <v>Pôle</v>
      </c>
      <c r="AF314" s="388" t="s">
        <v>515</v>
      </c>
      <c r="AG314" s="388" t="str">
        <f>$A:$A</f>
        <v>Nature de l'ajustement</v>
      </c>
      <c r="AH314" s="388" t="str">
        <f>$B:$B</f>
        <v>Pôle</v>
      </c>
      <c r="AI314" s="388" t="s">
        <v>515</v>
      </c>
      <c r="AJ314" s="387"/>
      <c r="AK314" s="388" t="str">
        <f>$A:$A</f>
        <v>Nature de l'ajustement</v>
      </c>
      <c r="AL314" s="388" t="str">
        <f>$B:$B</f>
        <v>Pôle</v>
      </c>
      <c r="AM314" s="388" t="s">
        <v>515</v>
      </c>
      <c r="AN314" s="388" t="str">
        <f>$A:$A</f>
        <v>Nature de l'ajustement</v>
      </c>
      <c r="AO314" s="388" t="str">
        <f>$B:$B</f>
        <v>Pôle</v>
      </c>
      <c r="AP314" s="388" t="s">
        <v>515</v>
      </c>
      <c r="AQ314" s="388" t="str">
        <f>$A:$A</f>
        <v>Nature de l'ajustement</v>
      </c>
      <c r="AR314" s="388" t="str">
        <f>$B:$B</f>
        <v>Pôle</v>
      </c>
      <c r="AS314" s="388" t="s">
        <v>515</v>
      </c>
      <c r="AT314" s="388" t="str">
        <f>$A:$A</f>
        <v>Nature de l'ajustement</v>
      </c>
      <c r="AU314" s="388" t="str">
        <f>$B:$B</f>
        <v>Pôle</v>
      </c>
      <c r="AV314" s="388" t="s">
        <v>515</v>
      </c>
      <c r="AW314" s="387"/>
      <c r="AX314" s="388" t="str">
        <f>$A:$A</f>
        <v>Nature de l'ajustement</v>
      </c>
      <c r="AY314" s="388" t="str">
        <f>$B:$B</f>
        <v>Pôle</v>
      </c>
      <c r="AZ314" s="388" t="s">
        <v>515</v>
      </c>
      <c r="BA314" s="388" t="str">
        <f>$A:$A</f>
        <v>Nature de l'ajustement</v>
      </c>
      <c r="BB314" s="388" t="str">
        <f>$B:$B</f>
        <v>Pôle</v>
      </c>
      <c r="BC314" s="388" t="s">
        <v>515</v>
      </c>
      <c r="BD314" s="388" t="str">
        <f>$A:$A</f>
        <v>Nature de l'ajustement</v>
      </c>
      <c r="BE314" s="388" t="str">
        <f>$B:$B</f>
        <v>Pôle</v>
      </c>
      <c r="BF314" s="388" t="s">
        <v>515</v>
      </c>
      <c r="BG314" s="388" t="str">
        <f>$A:$A</f>
        <v>Nature de l'ajustement</v>
      </c>
      <c r="BH314" s="388" t="str">
        <f>$B:$B</f>
        <v>Pôle</v>
      </c>
      <c r="BI314" s="388" t="s">
        <v>515</v>
      </c>
      <c r="BJ314" s="387"/>
      <c r="BK314" s="388" t="str">
        <f>$A:$A</f>
        <v>Nature de l'ajustement</v>
      </c>
      <c r="BL314" s="388" t="str">
        <f>$B:$B</f>
        <v>Pôle</v>
      </c>
      <c r="BM314" s="388" t="s">
        <v>515</v>
      </c>
      <c r="BN314" s="388" t="str">
        <f>$A:$A</f>
        <v>Nature de l'ajustement</v>
      </c>
      <c r="BO314" s="388" t="str">
        <f>$B:$B</f>
        <v>Pôle</v>
      </c>
      <c r="BP314" s="388" t="s">
        <v>515</v>
      </c>
      <c r="BQ314" s="388" t="str">
        <f>$A:$A</f>
        <v>Nature de l'ajustement</v>
      </c>
      <c r="BR314" s="388" t="str">
        <f>$B:$B</f>
        <v>Pôle</v>
      </c>
      <c r="BS314" s="388" t="s">
        <v>515</v>
      </c>
      <c r="BT314" s="388" t="str">
        <f>$A:$A</f>
        <v>Nature de l'ajustement</v>
      </c>
      <c r="BU314" s="388" t="str">
        <f>$B:$B</f>
        <v>Pôle</v>
      </c>
      <c r="BV314" s="388" t="s">
        <v>515</v>
      </c>
      <c r="BW314" s="387"/>
    </row>
    <row r="315" spans="1:16384" ht="13" hidden="1" outlineLevel="1">
      <c r="A315" s="389" t="s">
        <v>470</v>
      </c>
      <c r="B315" s="389" t="s">
        <v>511</v>
      </c>
      <c r="C315" s="383"/>
      <c r="D315" s="384"/>
      <c r="E315" s="385"/>
      <c r="F315" s="386"/>
      <c r="G315" s="386"/>
      <c r="H315" s="386"/>
      <c r="I315" s="386"/>
      <c r="J315" s="387"/>
      <c r="K315" s="390" t="str">
        <f>$A:$A</f>
        <v>DVA (GC)</v>
      </c>
      <c r="L315" s="390" t="str">
        <f>$B:$B</f>
        <v>GC</v>
      </c>
      <c r="M315" s="391" t="str">
        <f>"20"&amp;RIGHT($10:$10,2)&amp;"-T"&amp;MID($10:$10,2,1)</f>
        <v>2016-T1</v>
      </c>
      <c r="N315" s="390" t="str">
        <f>$A:$A</f>
        <v>DVA (GC)</v>
      </c>
      <c r="O315" s="390" t="str">
        <f>$B:$B</f>
        <v>GC</v>
      </c>
      <c r="P315" s="391" t="str">
        <f>"20"&amp;RIGHT($10:$10,2)&amp;"-T"&amp;MID($10:$10,2,1)</f>
        <v>2016-T2</v>
      </c>
      <c r="Q315" s="390" t="str">
        <f>$A:$A</f>
        <v>DVA (GC)</v>
      </c>
      <c r="R315" s="390" t="str">
        <f>$B:$B</f>
        <v>GC</v>
      </c>
      <c r="S315" s="391" t="str">
        <f>"20"&amp;RIGHT($10:$10,2)&amp;"-T"&amp;MID($10:$10,2,1)</f>
        <v>2016-T3</v>
      </c>
      <c r="T315" s="390" t="str">
        <f>$A:$A</f>
        <v>DVA (GC)</v>
      </c>
      <c r="U315" s="390" t="str">
        <f>$B:$B</f>
        <v>GC</v>
      </c>
      <c r="V315" s="391" t="str">
        <f>"20"&amp;RIGHT($10:$10,2)&amp;"-T"&amp;MID($10:$10,2,1)</f>
        <v>2016-T4</v>
      </c>
      <c r="W315" s="387"/>
      <c r="X315" s="390" t="str">
        <f>$A:$A</f>
        <v>DVA (GC)</v>
      </c>
      <c r="Y315" s="390" t="str">
        <f>$B:$B</f>
        <v>GC</v>
      </c>
      <c r="Z315" s="391" t="str">
        <f>"20"&amp;RIGHT($10:$10,2)&amp;"-T"&amp;MID($10:$10,2,1)</f>
        <v>2017-T1</v>
      </c>
      <c r="AA315" s="390" t="str">
        <f>$A:$A</f>
        <v>DVA (GC)</v>
      </c>
      <c r="AB315" s="390" t="str">
        <f>$B:$B</f>
        <v>GC</v>
      </c>
      <c r="AC315" s="391" t="str">
        <f>"20"&amp;RIGHT($10:$10,2)&amp;"-T"&amp;MID($10:$10,2,1)</f>
        <v>2017-T2</v>
      </c>
      <c r="AD315" s="390" t="str">
        <f>$A:$A</f>
        <v>DVA (GC)</v>
      </c>
      <c r="AE315" s="390" t="str">
        <f>$B:$B</f>
        <v>GC</v>
      </c>
      <c r="AF315" s="391" t="str">
        <f>"20"&amp;RIGHT($10:$10,2)&amp;"-T"&amp;MID($10:$10,2,1)</f>
        <v>2017-T3</v>
      </c>
      <c r="AG315" s="390" t="str">
        <f>$A:$A</f>
        <v>DVA (GC)</v>
      </c>
      <c r="AH315" s="390" t="str">
        <f>$B:$B</f>
        <v>GC</v>
      </c>
      <c r="AI315" s="391" t="str">
        <f>"20"&amp;RIGHT($10:$10,2)&amp;"-T"&amp;MID($10:$10,2,1)</f>
        <v>2017-T4</v>
      </c>
      <c r="AJ315" s="387"/>
      <c r="AK315" s="390" t="str">
        <f>$A:$A</f>
        <v>DVA (GC)</v>
      </c>
      <c r="AL315" s="390" t="str">
        <f>$B:$B</f>
        <v>GC</v>
      </c>
      <c r="AM315" s="391" t="str">
        <f>"20"&amp;RIGHT($10:$10,2)&amp;"-T"&amp;MID($10:$10,2,1)</f>
        <v>2018-T1</v>
      </c>
      <c r="AN315" s="390" t="str">
        <f>$A:$A</f>
        <v>DVA (GC)</v>
      </c>
      <c r="AO315" s="390" t="str">
        <f>$B:$B</f>
        <v>GC</v>
      </c>
      <c r="AP315" s="391" t="str">
        <f>"20"&amp;RIGHT($10:$10,2)&amp;"-T"&amp;MID($10:$10,2,1)</f>
        <v>2018-T2</v>
      </c>
      <c r="AQ315" s="390" t="str">
        <f>$A:$A</f>
        <v>DVA (GC)</v>
      </c>
      <c r="AR315" s="390" t="str">
        <f>$B:$B</f>
        <v>GC</v>
      </c>
      <c r="AS315" s="391" t="str">
        <f>"20"&amp;RIGHT($10:$10,2)&amp;"-T"&amp;MID($10:$10,2,1)</f>
        <v>2018-T3</v>
      </c>
      <c r="AT315" s="390" t="str">
        <f>$A:$A</f>
        <v>DVA (GC)</v>
      </c>
      <c r="AU315" s="390" t="str">
        <f>$B:$B</f>
        <v>GC</v>
      </c>
      <c r="AV315" s="391" t="str">
        <f>"20"&amp;RIGHT($10:$10,2)&amp;"-T"&amp;MID($10:$10,2,1)</f>
        <v>2018-T4</v>
      </c>
      <c r="AW315" s="387"/>
      <c r="AX315" s="390" t="str">
        <f>$A:$A</f>
        <v>DVA (GC)</v>
      </c>
      <c r="AY315" s="390" t="str">
        <f>$B:$B</f>
        <v>GC</v>
      </c>
      <c r="AZ315" s="391" t="str">
        <f>"20"&amp;RIGHT($10:$10,2)&amp;"-T"&amp;MID($10:$10,2,1)</f>
        <v>2019-T1</v>
      </c>
      <c r="BA315" s="390" t="str">
        <f>$A:$A</f>
        <v>DVA (GC)</v>
      </c>
      <c r="BB315" s="390" t="str">
        <f>$B:$B</f>
        <v>GC</v>
      </c>
      <c r="BC315" s="391" t="str">
        <f>"20"&amp;RIGHT($10:$10,2)&amp;"-T"&amp;MID($10:$10,2,1)</f>
        <v>2019-T2</v>
      </c>
      <c r="BD315" s="390" t="str">
        <f>$A:$A</f>
        <v>DVA (GC)</v>
      </c>
      <c r="BE315" s="390" t="str">
        <f>$B:$B</f>
        <v>GC</v>
      </c>
      <c r="BF315" s="391" t="str">
        <f>"20"&amp;RIGHT($10:$10,2)&amp;"-T"&amp;MID($10:$10,2,1)</f>
        <v>2019-T3</v>
      </c>
      <c r="BG315" s="390" t="str">
        <f>$A:$A</f>
        <v>DVA (GC)</v>
      </c>
      <c r="BH315" s="390" t="str">
        <f>$B:$B</f>
        <v>GC</v>
      </c>
      <c r="BI315" s="391" t="str">
        <f>"20"&amp;RIGHT($10:$10,2)&amp;"-T"&amp;MID($10:$10,2,1)</f>
        <v>2019-T4</v>
      </c>
      <c r="BJ315" s="387"/>
      <c r="BK315" s="390" t="str">
        <f>$A:$A</f>
        <v>DVA (GC)</v>
      </c>
      <c r="BL315" s="390" t="str">
        <f>$B:$B</f>
        <v>GC</v>
      </c>
      <c r="BM315" s="391" t="str">
        <f>"20"&amp;RIGHT($10:$10,2)&amp;"-T"&amp;MID($10:$10,2,1)</f>
        <v>2020-T1</v>
      </c>
      <c r="BN315" s="390" t="str">
        <f>$A:$A</f>
        <v>DVA (GC)</v>
      </c>
      <c r="BO315" s="390" t="str">
        <f>$B:$B</f>
        <v>GC</v>
      </c>
      <c r="BP315" s="391" t="str">
        <f>"20"&amp;RIGHT($10:$10,2)&amp;"-T"&amp;MID($10:$10,2,1)</f>
        <v>2020-T2</v>
      </c>
      <c r="BQ315" s="390" t="str">
        <f>$A:$A</f>
        <v>DVA (GC)</v>
      </c>
      <c r="BR315" s="390" t="str">
        <f>$B:$B</f>
        <v>GC</v>
      </c>
      <c r="BS315" s="391" t="str">
        <f>"20"&amp;RIGHT($10:$10,2)&amp;"-T"&amp;MID($10:$10,2,1)</f>
        <v>2020-T3</v>
      </c>
      <c r="BT315" s="390" t="str">
        <f>$A:$A</f>
        <v>DVA (GC)</v>
      </c>
      <c r="BU315" s="390" t="str">
        <f>$B:$B</f>
        <v>GC</v>
      </c>
      <c r="BV315" s="391" t="str">
        <f>"20"&amp;RIGHT($10:$10,2)&amp;"-T"&amp;MID($10:$10,2,1)</f>
        <v>2020-T4</v>
      </c>
      <c r="BW315" s="387"/>
    </row>
    <row r="316" spans="1:16384" ht="13" collapsed="1">
      <c r="A316" s="403" t="s">
        <v>129</v>
      </c>
      <c r="B316" s="403"/>
      <c r="C316" s="383"/>
      <c r="D316" s="384" t="s">
        <v>473</v>
      </c>
      <c r="E316" s="385" t="s">
        <v>505</v>
      </c>
      <c r="F316" s="386"/>
      <c r="G316" s="386">
        <v>-1</v>
      </c>
      <c r="H316" s="386"/>
      <c r="I316" s="386">
        <v>1</v>
      </c>
      <c r="J316" s="387">
        <f>SUM(F316:I316)</f>
        <v>0</v>
      </c>
      <c r="K316" s="405"/>
      <c r="L316" s="405"/>
      <c r="M316" s="405">
        <v>0</v>
      </c>
      <c r="N316" s="393"/>
      <c r="O316" s="393"/>
      <c r="P316" s="393">
        <v>0.06</v>
      </c>
      <c r="Q316" s="393"/>
      <c r="R316" s="393"/>
      <c r="S316" s="393">
        <v>0.63580000000000003</v>
      </c>
      <c r="T316" s="393"/>
      <c r="U316" s="393"/>
      <c r="V316" s="393">
        <v>-4.592699999999994E-2</v>
      </c>
      <c r="W316" s="387">
        <f>SUM(K316:V316)</f>
        <v>0.64987300000000003</v>
      </c>
      <c r="X316" s="393"/>
      <c r="Y316" s="393"/>
      <c r="Z316" s="393">
        <v>0.69599999999999995</v>
      </c>
      <c r="AA316" s="393"/>
      <c r="AB316" s="393"/>
      <c r="AC316" s="393">
        <v>0.18651719999999991</v>
      </c>
      <c r="AD316" s="393"/>
      <c r="AE316" s="393"/>
      <c r="AF316" s="393">
        <v>1.5736515938868634E-3</v>
      </c>
      <c r="AG316" s="393"/>
      <c r="AH316" s="393"/>
      <c r="AI316" s="393">
        <v>8.1000000000000003E-2</v>
      </c>
      <c r="AJ316" s="387">
        <f>SUM(X316:AI316)</f>
        <v>0.96509085159388674</v>
      </c>
      <c r="AK316" s="393"/>
      <c r="AL316" s="393"/>
      <c r="AM316" s="393">
        <v>-8.1016759019756773E-2</v>
      </c>
      <c r="AN316" s="393"/>
      <c r="AO316" s="393"/>
      <c r="AP316" s="393">
        <v>-0.16794350247290693</v>
      </c>
      <c r="AQ316" s="393"/>
      <c r="AR316" s="393"/>
      <c r="AS316" s="393">
        <v>0.12711777712499991</v>
      </c>
      <c r="AT316" s="393"/>
      <c r="AU316" s="393"/>
      <c r="AV316" s="393">
        <v>-0.24217714702499984</v>
      </c>
      <c r="AW316" s="387">
        <f>SUM(AK316:AV316)</f>
        <v>-0.36401963139266363</v>
      </c>
      <c r="AX316" s="393"/>
      <c r="AY316" s="393"/>
      <c r="AZ316" s="393">
        <v>0.12830294216829546</v>
      </c>
      <c r="BA316" s="393"/>
      <c r="BB316" s="393"/>
      <c r="BC316" s="393">
        <v>7.5036443061362132E-2</v>
      </c>
      <c r="BD316" s="393"/>
      <c r="BE316" s="393"/>
      <c r="BF316" s="393">
        <v>4.3999999999999997E-2</v>
      </c>
      <c r="BG316" s="393"/>
      <c r="BH316" s="393"/>
      <c r="BI316" s="393">
        <v>9.9246150000000005E-2</v>
      </c>
      <c r="BJ316" s="387">
        <f>SUM(AX316:BI316)</f>
        <v>0.34658553522965763</v>
      </c>
      <c r="BK316" s="393"/>
      <c r="BL316" s="393"/>
      <c r="BM316" s="393">
        <v>0.314006382294089</v>
      </c>
      <c r="BN316" s="393"/>
      <c r="BO316" s="393"/>
      <c r="BP316" s="393">
        <v>0.112289</v>
      </c>
      <c r="BQ316" s="393"/>
      <c r="BR316" s="393"/>
      <c r="BS316" s="393">
        <v>-0.31260399999999999</v>
      </c>
      <c r="BT316" s="393"/>
      <c r="BU316" s="393"/>
      <c r="BV316" s="393">
        <v>-0.29945038229999998</v>
      </c>
      <c r="BW316" s="387">
        <f>SUM(BK316:BV316)</f>
        <v>-0.18575900000591095</v>
      </c>
    </row>
    <row r="317" spans="1:16384" ht="23" hidden="1" outlineLevel="1">
      <c r="A317" s="382" t="s">
        <v>465</v>
      </c>
      <c r="B317" s="382" t="s">
        <v>466</v>
      </c>
      <c r="C317" s="383"/>
      <c r="D317" s="384"/>
      <c r="E317" s="385"/>
      <c r="F317" s="386"/>
      <c r="G317" s="386"/>
      <c r="H317" s="386"/>
      <c r="I317" s="386"/>
      <c r="J317" s="387"/>
      <c r="K317" s="388" t="str">
        <f>$A:$A</f>
        <v>Nature de l'ajustement</v>
      </c>
      <c r="L317" s="388" t="str">
        <f>$B:$B</f>
        <v>Pôle</v>
      </c>
      <c r="M317" s="388" t="s">
        <v>515</v>
      </c>
      <c r="N317" s="388" t="str">
        <f>$A:$A</f>
        <v>Nature de l'ajustement</v>
      </c>
      <c r="O317" s="388" t="str">
        <f>$B:$B</f>
        <v>Pôle</v>
      </c>
      <c r="P317" s="388" t="s">
        <v>515</v>
      </c>
      <c r="Q317" s="388" t="str">
        <f>$A:$A</f>
        <v>Nature de l'ajustement</v>
      </c>
      <c r="R317" s="388" t="str">
        <f>$B:$B</f>
        <v>Pôle</v>
      </c>
      <c r="S317" s="388" t="s">
        <v>515</v>
      </c>
      <c r="T317" s="388" t="str">
        <f>$A:$A</f>
        <v>Nature de l'ajustement</v>
      </c>
      <c r="U317" s="388" t="str">
        <f>$B:$B</f>
        <v>Pôle</v>
      </c>
      <c r="V317" s="388" t="s">
        <v>515</v>
      </c>
      <c r="W317" s="387"/>
      <c r="X317" s="388" t="str">
        <f>$A:$A</f>
        <v>Nature de l'ajustement</v>
      </c>
      <c r="Y317" s="388" t="str">
        <f>$B:$B</f>
        <v>Pôle</v>
      </c>
      <c r="Z317" s="388" t="s">
        <v>515</v>
      </c>
      <c r="AA317" s="388" t="str">
        <f>$A:$A</f>
        <v>Nature de l'ajustement</v>
      </c>
      <c r="AB317" s="388" t="str">
        <f>$B:$B</f>
        <v>Pôle</v>
      </c>
      <c r="AC317" s="388" t="s">
        <v>515</v>
      </c>
      <c r="AD317" s="388" t="str">
        <f>$A:$A</f>
        <v>Nature de l'ajustement</v>
      </c>
      <c r="AE317" s="388" t="str">
        <f>$B:$B</f>
        <v>Pôle</v>
      </c>
      <c r="AF317" s="388" t="s">
        <v>515</v>
      </c>
      <c r="AG317" s="388" t="str">
        <f>$A:$A</f>
        <v>Nature de l'ajustement</v>
      </c>
      <c r="AH317" s="388" t="str">
        <f>$B:$B</f>
        <v>Pôle</v>
      </c>
      <c r="AI317" s="388" t="s">
        <v>515</v>
      </c>
      <c r="AJ317" s="387"/>
      <c r="AK317" s="388" t="str">
        <f>$A:$A</f>
        <v>Nature de l'ajustement</v>
      </c>
      <c r="AL317" s="388" t="str">
        <f>$B:$B</f>
        <v>Pôle</v>
      </c>
      <c r="AM317" s="388" t="s">
        <v>515</v>
      </c>
      <c r="AN317" s="388" t="str">
        <f>$A:$A</f>
        <v>Nature de l'ajustement</v>
      </c>
      <c r="AO317" s="388" t="str">
        <f>$B:$B</f>
        <v>Pôle</v>
      </c>
      <c r="AP317" s="388" t="s">
        <v>515</v>
      </c>
      <c r="AQ317" s="388" t="str">
        <f>$A:$A</f>
        <v>Nature de l'ajustement</v>
      </c>
      <c r="AR317" s="388" t="str">
        <f>$B:$B</f>
        <v>Pôle</v>
      </c>
      <c r="AS317" s="388" t="s">
        <v>515</v>
      </c>
      <c r="AT317" s="388" t="str">
        <f>$A:$A</f>
        <v>Nature de l'ajustement</v>
      </c>
      <c r="AU317" s="388" t="str">
        <f>$B:$B</f>
        <v>Pôle</v>
      </c>
      <c r="AV317" s="388" t="s">
        <v>515</v>
      </c>
      <c r="AW317" s="387"/>
      <c r="AX317" s="388" t="str">
        <f>$A:$A</f>
        <v>Nature de l'ajustement</v>
      </c>
      <c r="AY317" s="388" t="str">
        <f>$B:$B</f>
        <v>Pôle</v>
      </c>
      <c r="AZ317" s="388" t="s">
        <v>515</v>
      </c>
      <c r="BA317" s="388" t="str">
        <f>$A:$A</f>
        <v>Nature de l'ajustement</v>
      </c>
      <c r="BB317" s="388" t="str">
        <f>$B:$B</f>
        <v>Pôle</v>
      </c>
      <c r="BC317" s="388" t="s">
        <v>515</v>
      </c>
      <c r="BD317" s="388" t="str">
        <f>$A:$A</f>
        <v>Nature de l'ajustement</v>
      </c>
      <c r="BE317" s="388" t="str">
        <f>$B:$B</f>
        <v>Pôle</v>
      </c>
      <c r="BF317" s="388" t="s">
        <v>515</v>
      </c>
      <c r="BG317" s="388" t="str">
        <f>$A:$A</f>
        <v>Nature de l'ajustement</v>
      </c>
      <c r="BH317" s="388" t="str">
        <f>$B:$B</f>
        <v>Pôle</v>
      </c>
      <c r="BI317" s="388" t="s">
        <v>515</v>
      </c>
      <c r="BJ317" s="387"/>
      <c r="BK317" s="388" t="str">
        <f>$A:$A</f>
        <v>Nature de l'ajustement</v>
      </c>
      <c r="BL317" s="388" t="str">
        <f>$B:$B</f>
        <v>Pôle</v>
      </c>
      <c r="BM317" s="388" t="s">
        <v>515</v>
      </c>
      <c r="BN317" s="388" t="str">
        <f>$A:$A</f>
        <v>Nature de l'ajustement</v>
      </c>
      <c r="BO317" s="388" t="str">
        <f>$B:$B</f>
        <v>Pôle</v>
      </c>
      <c r="BP317" s="388" t="s">
        <v>515</v>
      </c>
      <c r="BQ317" s="388" t="str">
        <f>$A:$A</f>
        <v>Nature de l'ajustement</v>
      </c>
      <c r="BR317" s="388" t="str">
        <f>$B:$B</f>
        <v>Pôle</v>
      </c>
      <c r="BS317" s="388" t="s">
        <v>515</v>
      </c>
      <c r="BT317" s="388" t="str">
        <f>$A:$A</f>
        <v>Nature de l'ajustement</v>
      </c>
      <c r="BU317" s="388" t="str">
        <f>$B:$B</f>
        <v>Pôle</v>
      </c>
      <c r="BV317" s="388" t="s">
        <v>515</v>
      </c>
      <c r="BW317" s="387"/>
    </row>
    <row r="318" spans="1:16384" ht="13" hidden="1" outlineLevel="1">
      <c r="A318" s="389" t="s">
        <v>471</v>
      </c>
      <c r="B318" s="389" t="s">
        <v>468</v>
      </c>
      <c r="C318" s="383"/>
      <c r="D318" s="384"/>
      <c r="E318" s="385"/>
      <c r="F318" s="386"/>
      <c r="G318" s="386"/>
      <c r="H318" s="386"/>
      <c r="I318" s="386"/>
      <c r="J318" s="387"/>
      <c r="K318" s="390" t="str">
        <f>$A:$A</f>
        <v>DVA (AHM)</v>
      </c>
      <c r="L318" s="390" t="str">
        <f>$B:$B</f>
        <v>AHM</v>
      </c>
      <c r="M318" s="391" t="str">
        <f>"20"&amp;RIGHT($10:$10,2)&amp;"-T"&amp;MID($10:$10,2,1)</f>
        <v>2016-T1</v>
      </c>
      <c r="N318" s="390" t="str">
        <f>$A:$A</f>
        <v>DVA (AHM)</v>
      </c>
      <c r="O318" s="390" t="str">
        <f>$B:$B</f>
        <v>AHM</v>
      </c>
      <c r="P318" s="391" t="str">
        <f>"20"&amp;RIGHT($10:$10,2)&amp;"-T"&amp;MID($10:$10,2,1)</f>
        <v>2016-T2</v>
      </c>
      <c r="Q318" s="390" t="str">
        <f>$A:$A</f>
        <v>DVA (AHM)</v>
      </c>
      <c r="R318" s="390" t="str">
        <f>$B:$B</f>
        <v>AHM</v>
      </c>
      <c r="S318" s="391" t="str">
        <f>"20"&amp;RIGHT($10:$10,2)&amp;"-T"&amp;MID($10:$10,2,1)</f>
        <v>2016-T3</v>
      </c>
      <c r="T318" s="390" t="str">
        <f>$A:$A</f>
        <v>DVA (AHM)</v>
      </c>
      <c r="U318" s="390" t="str">
        <f>$B:$B</f>
        <v>AHM</v>
      </c>
      <c r="V318" s="391" t="str">
        <f>"20"&amp;RIGHT($10:$10,2)&amp;"-T"&amp;MID($10:$10,2,1)</f>
        <v>2016-T4</v>
      </c>
      <c r="W318" s="387"/>
      <c r="X318" s="390" t="str">
        <f>$A:$A</f>
        <v>DVA (AHM)</v>
      </c>
      <c r="Y318" s="390" t="str">
        <f>$B:$B</f>
        <v>AHM</v>
      </c>
      <c r="Z318" s="391" t="str">
        <f>"20"&amp;RIGHT($10:$10,2)&amp;"-T"&amp;MID($10:$10,2,1)</f>
        <v>2017-T1</v>
      </c>
      <c r="AA318" s="390" t="str">
        <f>$A:$A</f>
        <v>DVA (AHM)</v>
      </c>
      <c r="AB318" s="390" t="str">
        <f>$B:$B</f>
        <v>AHM</v>
      </c>
      <c r="AC318" s="391" t="str">
        <f>"20"&amp;RIGHT($10:$10,2)&amp;"-T"&amp;MID($10:$10,2,1)</f>
        <v>2017-T2</v>
      </c>
      <c r="AD318" s="390" t="str">
        <f>$A:$A</f>
        <v>DVA (AHM)</v>
      </c>
      <c r="AE318" s="390" t="str">
        <f>$B:$B</f>
        <v>AHM</v>
      </c>
      <c r="AF318" s="391" t="str">
        <f>"20"&amp;RIGHT($10:$10,2)&amp;"-T"&amp;MID($10:$10,2,1)</f>
        <v>2017-T3</v>
      </c>
      <c r="AG318" s="390" t="str">
        <f>$A:$A</f>
        <v>DVA (AHM)</v>
      </c>
      <c r="AH318" s="390" t="str">
        <f>$B:$B</f>
        <v>AHM</v>
      </c>
      <c r="AI318" s="391" t="str">
        <f>"20"&amp;RIGHT($10:$10,2)&amp;"-T"&amp;MID($10:$10,2,1)</f>
        <v>2017-T4</v>
      </c>
      <c r="AJ318" s="387"/>
      <c r="AK318" s="390" t="str">
        <f>$A:$A</f>
        <v>DVA (AHM)</v>
      </c>
      <c r="AL318" s="390" t="str">
        <f>$B:$B</f>
        <v>AHM</v>
      </c>
      <c r="AM318" s="391" t="str">
        <f>"20"&amp;RIGHT($10:$10,2)&amp;"-T"&amp;MID($10:$10,2,1)</f>
        <v>2018-T1</v>
      </c>
      <c r="AN318" s="390" t="str">
        <f>$A:$A</f>
        <v>DVA (AHM)</v>
      </c>
      <c r="AO318" s="390" t="str">
        <f>$B:$B</f>
        <v>AHM</v>
      </c>
      <c r="AP318" s="391" t="str">
        <f>"20"&amp;RIGHT($10:$10,2)&amp;"-T"&amp;MID($10:$10,2,1)</f>
        <v>2018-T2</v>
      </c>
      <c r="AQ318" s="390" t="str">
        <f>$A:$A</f>
        <v>DVA (AHM)</v>
      </c>
      <c r="AR318" s="390" t="str">
        <f>$B:$B</f>
        <v>AHM</v>
      </c>
      <c r="AS318" s="391" t="str">
        <f>"20"&amp;RIGHT($10:$10,2)&amp;"-T"&amp;MID($10:$10,2,1)</f>
        <v>2018-T3</v>
      </c>
      <c r="AT318" s="390" t="str">
        <f>$A:$A</f>
        <v>DVA (AHM)</v>
      </c>
      <c r="AU318" s="390" t="str">
        <f>$B:$B</f>
        <v>AHM</v>
      </c>
      <c r="AV318" s="391" t="str">
        <f>"20"&amp;RIGHT($10:$10,2)&amp;"-T"&amp;MID($10:$10,2,1)</f>
        <v>2018-T4</v>
      </c>
      <c r="AW318" s="387"/>
      <c r="AX318" s="390" t="str">
        <f>$A:$A</f>
        <v>DVA (AHM)</v>
      </c>
      <c r="AY318" s="390" t="str">
        <f>$B:$B</f>
        <v>AHM</v>
      </c>
      <c r="AZ318" s="391" t="str">
        <f>"20"&amp;RIGHT($10:$10,2)&amp;"-T"&amp;MID($10:$10,2,1)</f>
        <v>2019-T1</v>
      </c>
      <c r="BA318" s="390" t="str">
        <f>$A:$A</f>
        <v>DVA (AHM)</v>
      </c>
      <c r="BB318" s="390" t="str">
        <f>$B:$B</f>
        <v>AHM</v>
      </c>
      <c r="BC318" s="391" t="str">
        <f>"20"&amp;RIGHT($10:$10,2)&amp;"-T"&amp;MID($10:$10,2,1)</f>
        <v>2019-T2</v>
      </c>
      <c r="BD318" s="390" t="str">
        <f>$A:$A</f>
        <v>DVA (AHM)</v>
      </c>
      <c r="BE318" s="390" t="str">
        <f>$B:$B</f>
        <v>AHM</v>
      </c>
      <c r="BF318" s="391" t="str">
        <f>"20"&amp;RIGHT($10:$10,2)&amp;"-T"&amp;MID($10:$10,2,1)</f>
        <v>2019-T3</v>
      </c>
      <c r="BG318" s="390" t="str">
        <f>$A:$A</f>
        <v>DVA (AHM)</v>
      </c>
      <c r="BH318" s="390" t="str">
        <f>$B:$B</f>
        <v>AHM</v>
      </c>
      <c r="BI318" s="391" t="str">
        <f>"20"&amp;RIGHT($10:$10,2)&amp;"-T"&amp;MID($10:$10,2,1)</f>
        <v>2019-T4</v>
      </c>
      <c r="BJ318" s="387"/>
      <c r="BK318" s="390" t="str">
        <f>$A:$A</f>
        <v>DVA (AHM)</v>
      </c>
      <c r="BL318" s="390" t="str">
        <f>$B:$B</f>
        <v>AHM</v>
      </c>
      <c r="BM318" s="391" t="str">
        <f>"20"&amp;RIGHT($10:$10,2)&amp;"-T"&amp;MID($10:$10,2,1)</f>
        <v>2020-T1</v>
      </c>
      <c r="BN318" s="390" t="str">
        <f>$A:$A</f>
        <v>DVA (AHM)</v>
      </c>
      <c r="BO318" s="390" t="str">
        <f>$B:$B</f>
        <v>AHM</v>
      </c>
      <c r="BP318" s="391" t="str">
        <f>"20"&amp;RIGHT($10:$10,2)&amp;"-T"&amp;MID($10:$10,2,1)</f>
        <v>2020-T2</v>
      </c>
      <c r="BQ318" s="390" t="str">
        <f>$A:$A</f>
        <v>DVA (AHM)</v>
      </c>
      <c r="BR318" s="390" t="str">
        <f>$B:$B</f>
        <v>AHM</v>
      </c>
      <c r="BS318" s="391" t="str">
        <f>"20"&amp;RIGHT($10:$10,2)&amp;"-T"&amp;MID($10:$10,2,1)</f>
        <v>2020-T3</v>
      </c>
      <c r="BT318" s="390" t="str">
        <f>$A:$A</f>
        <v>DVA (AHM)</v>
      </c>
      <c r="BU318" s="390" t="str">
        <f>$B:$B</f>
        <v>AHM</v>
      </c>
      <c r="BV318" s="391" t="str">
        <f>"20"&amp;RIGHT($10:$10,2)&amp;"-T"&amp;MID($10:$10,2,1)</f>
        <v>2020-T4</v>
      </c>
      <c r="BW318" s="387"/>
    </row>
    <row r="319" spans="1:16384" ht="13" hidden="1">
      <c r="A319" s="403" t="s">
        <v>129</v>
      </c>
      <c r="B319" s="403"/>
      <c r="C319" s="383"/>
      <c r="D319" s="384" t="s">
        <v>474</v>
      </c>
      <c r="E319" s="385" t="s">
        <v>504</v>
      </c>
      <c r="F319" s="386"/>
      <c r="G319" s="386"/>
      <c r="H319" s="386"/>
      <c r="I319" s="386"/>
      <c r="J319" s="387">
        <f>SUM(F319:I319)</f>
        <v>0</v>
      </c>
      <c r="K319" s="405"/>
      <c r="L319" s="405"/>
      <c r="M319" s="405">
        <v>0</v>
      </c>
      <c r="N319" s="393"/>
      <c r="O319" s="393"/>
      <c r="P319" s="393">
        <v>0</v>
      </c>
      <c r="Q319" s="393"/>
      <c r="R319" s="393"/>
      <c r="S319" s="393">
        <v>0</v>
      </c>
      <c r="T319" s="393"/>
      <c r="U319" s="393"/>
      <c r="V319" s="393">
        <v>0</v>
      </c>
      <c r="W319" s="387">
        <f>SUM(K319:V319)</f>
        <v>0</v>
      </c>
      <c r="X319" s="393"/>
      <c r="Y319" s="393"/>
      <c r="Z319" s="393">
        <v>0</v>
      </c>
      <c r="AA319" s="393"/>
      <c r="AB319" s="393"/>
      <c r="AC319" s="393">
        <v>0</v>
      </c>
      <c r="AD319" s="393"/>
      <c r="AE319" s="393"/>
      <c r="AF319" s="393">
        <v>0</v>
      </c>
      <c r="AG319" s="393"/>
      <c r="AH319" s="393"/>
      <c r="AI319" s="393">
        <v>0</v>
      </c>
      <c r="AJ319" s="387">
        <f>SUM(X319:AI319)</f>
        <v>0</v>
      </c>
      <c r="AK319" s="393"/>
      <c r="AL319" s="393"/>
      <c r="AM319" s="393">
        <v>0</v>
      </c>
      <c r="AN319" s="393"/>
      <c r="AO319" s="393"/>
      <c r="AP319" s="393">
        <v>0</v>
      </c>
      <c r="AQ319" s="393"/>
      <c r="AR319" s="393"/>
      <c r="AS319" s="393">
        <v>0</v>
      </c>
      <c r="AT319" s="393"/>
      <c r="AU319" s="393"/>
      <c r="AV319" s="393">
        <v>0</v>
      </c>
      <c r="AW319" s="387">
        <f>SUM(AK319:AV319)</f>
        <v>0</v>
      </c>
      <c r="AX319" s="393"/>
      <c r="AY319" s="393"/>
      <c r="AZ319" s="393">
        <v>0</v>
      </c>
      <c r="BA319" s="393"/>
      <c r="BB319" s="393"/>
      <c r="BC319" s="393">
        <v>0</v>
      </c>
      <c r="BD319" s="393"/>
      <c r="BE319" s="393"/>
      <c r="BF319" s="393">
        <v>0</v>
      </c>
      <c r="BG319" s="393"/>
      <c r="BH319" s="393"/>
      <c r="BI319" s="393">
        <v>0</v>
      </c>
      <c r="BJ319" s="387">
        <f>SUM(AX319:BI319)</f>
        <v>0</v>
      </c>
      <c r="BK319" s="393"/>
      <c r="BL319" s="393"/>
      <c r="BM319" s="393">
        <v>0</v>
      </c>
      <c r="BN319" s="393"/>
      <c r="BO319" s="393"/>
      <c r="BP319" s="393">
        <v>0</v>
      </c>
      <c r="BQ319" s="393"/>
      <c r="BR319" s="393"/>
      <c r="BS319" s="393">
        <v>0</v>
      </c>
      <c r="BT319" s="393"/>
      <c r="BU319" s="393"/>
      <c r="BV319" s="393">
        <v>0</v>
      </c>
      <c r="BW319" s="387">
        <f>SUM(BK319:BV319)</f>
        <v>0</v>
      </c>
    </row>
    <row r="320" spans="1:16384" ht="23" hidden="1" outlineLevel="1">
      <c r="A320" s="382" t="s">
        <v>465</v>
      </c>
      <c r="B320" s="382" t="s">
        <v>466</v>
      </c>
      <c r="C320" s="383"/>
      <c r="D320" s="384"/>
      <c r="E320" s="385"/>
      <c r="F320" s="386"/>
      <c r="G320" s="386"/>
      <c r="H320" s="386"/>
      <c r="I320" s="386"/>
      <c r="J320" s="387"/>
      <c r="K320" s="388" t="str">
        <f>$A:$A</f>
        <v>Nature de l'ajustement</v>
      </c>
      <c r="L320" s="388" t="str">
        <f>$B:$B</f>
        <v>Pôle</v>
      </c>
      <c r="M320" s="388" t="s">
        <v>515</v>
      </c>
      <c r="N320" s="388" t="str">
        <f>$A:$A</f>
        <v>Nature de l'ajustement</v>
      </c>
      <c r="O320" s="388" t="str">
        <f>$B:$B</f>
        <v>Pôle</v>
      </c>
      <c r="P320" s="388" t="s">
        <v>515</v>
      </c>
      <c r="Q320" s="388" t="str">
        <f>$A:$A</f>
        <v>Nature de l'ajustement</v>
      </c>
      <c r="R320" s="388" t="str">
        <f>$B:$B</f>
        <v>Pôle</v>
      </c>
      <c r="S320" s="388" t="s">
        <v>515</v>
      </c>
      <c r="T320" s="388" t="str">
        <f>$A:$A</f>
        <v>Nature de l'ajustement</v>
      </c>
      <c r="U320" s="388" t="str">
        <f>$B:$B</f>
        <v>Pôle</v>
      </c>
      <c r="V320" s="388" t="s">
        <v>515</v>
      </c>
      <c r="W320" s="387"/>
      <c r="X320" s="388" t="str">
        <f>$A:$A</f>
        <v>Nature de l'ajustement</v>
      </c>
      <c r="Y320" s="388" t="str">
        <f>$B:$B</f>
        <v>Pôle</v>
      </c>
      <c r="Z320" s="388" t="s">
        <v>515</v>
      </c>
      <c r="AA320" s="388" t="str">
        <f>$A:$A</f>
        <v>Nature de l'ajustement</v>
      </c>
      <c r="AB320" s="388" t="str">
        <f>$B:$B</f>
        <v>Pôle</v>
      </c>
      <c r="AC320" s="388" t="s">
        <v>515</v>
      </c>
      <c r="AD320" s="388" t="str">
        <f>$A:$A</f>
        <v>Nature de l'ajustement</v>
      </c>
      <c r="AE320" s="388" t="str">
        <f>$B:$B</f>
        <v>Pôle</v>
      </c>
      <c r="AF320" s="388" t="s">
        <v>515</v>
      </c>
      <c r="AG320" s="388" t="str">
        <f>$A:$A</f>
        <v>Nature de l'ajustement</v>
      </c>
      <c r="AH320" s="388" t="str">
        <f>$B:$B</f>
        <v>Pôle</v>
      </c>
      <c r="AI320" s="388" t="s">
        <v>515</v>
      </c>
      <c r="AJ320" s="387"/>
      <c r="AK320" s="388" t="str">
        <f>$A:$A</f>
        <v>Nature de l'ajustement</v>
      </c>
      <c r="AL320" s="388" t="str">
        <f>$B:$B</f>
        <v>Pôle</v>
      </c>
      <c r="AM320" s="388" t="s">
        <v>515</v>
      </c>
      <c r="AN320" s="388" t="str">
        <f>$A:$A</f>
        <v>Nature de l'ajustement</v>
      </c>
      <c r="AO320" s="388" t="str">
        <f>$B:$B</f>
        <v>Pôle</v>
      </c>
      <c r="AP320" s="388" t="s">
        <v>515</v>
      </c>
      <c r="AQ320" s="388" t="str">
        <f>$A:$A</f>
        <v>Nature de l'ajustement</v>
      </c>
      <c r="AR320" s="388" t="str">
        <f>$B:$B</f>
        <v>Pôle</v>
      </c>
      <c r="AS320" s="388" t="s">
        <v>515</v>
      </c>
      <c r="AT320" s="388" t="str">
        <f>$A:$A</f>
        <v>Nature de l'ajustement</v>
      </c>
      <c r="AU320" s="388" t="str">
        <f>$B:$B</f>
        <v>Pôle</v>
      </c>
      <c r="AV320" s="388" t="s">
        <v>515</v>
      </c>
      <c r="AW320" s="387"/>
      <c r="AX320" s="388" t="str">
        <f>$A:$A</f>
        <v>Nature de l'ajustement</v>
      </c>
      <c r="AY320" s="388" t="str">
        <f>$B:$B</f>
        <v>Pôle</v>
      </c>
      <c r="AZ320" s="388" t="s">
        <v>515</v>
      </c>
      <c r="BA320" s="388" t="str">
        <f>$A:$A</f>
        <v>Nature de l'ajustement</v>
      </c>
      <c r="BB320" s="388" t="str">
        <f>$B:$B</f>
        <v>Pôle</v>
      </c>
      <c r="BC320" s="388" t="s">
        <v>515</v>
      </c>
      <c r="BD320" s="388" t="str">
        <f>$A:$A</f>
        <v>Nature de l'ajustement</v>
      </c>
      <c r="BE320" s="388" t="str">
        <f>$B:$B</f>
        <v>Pôle</v>
      </c>
      <c r="BF320" s="388" t="s">
        <v>515</v>
      </c>
      <c r="BG320" s="388" t="str">
        <f>$A:$A</f>
        <v>Nature de l'ajustement</v>
      </c>
      <c r="BH320" s="388" t="str">
        <f>$B:$B</f>
        <v>Pôle</v>
      </c>
      <c r="BI320" s="388" t="s">
        <v>515</v>
      </c>
      <c r="BJ320" s="387"/>
      <c r="BK320" s="388" t="str">
        <f>$A:$A</f>
        <v>Nature de l'ajustement</v>
      </c>
      <c r="BL320" s="388" t="str">
        <f>$B:$B</f>
        <v>Pôle</v>
      </c>
      <c r="BM320" s="388" t="s">
        <v>515</v>
      </c>
      <c r="BN320" s="388" t="str">
        <f>$A:$A</f>
        <v>Nature de l'ajustement</v>
      </c>
      <c r="BO320" s="388" t="str">
        <f>$B:$B</f>
        <v>Pôle</v>
      </c>
      <c r="BP320" s="388" t="s">
        <v>515</v>
      </c>
      <c r="BQ320" s="388" t="str">
        <f>$A:$A</f>
        <v>Nature de l'ajustement</v>
      </c>
      <c r="BR320" s="388" t="str">
        <f>$B:$B</f>
        <v>Pôle</v>
      </c>
      <c r="BS320" s="388" t="s">
        <v>515</v>
      </c>
      <c r="BT320" s="388" t="str">
        <f>$A:$A</f>
        <v>Nature de l'ajustement</v>
      </c>
      <c r="BU320" s="388" t="str">
        <f>$B:$B</f>
        <v>Pôle</v>
      </c>
      <c r="BV320" s="388" t="s">
        <v>515</v>
      </c>
      <c r="BW320" s="387"/>
    </row>
    <row r="321" spans="1:75" ht="13" hidden="1" outlineLevel="1">
      <c r="A321" s="389" t="s">
        <v>517</v>
      </c>
      <c r="B321" s="389" t="s">
        <v>511</v>
      </c>
      <c r="C321" s="383"/>
      <c r="D321" s="384"/>
      <c r="E321" s="385"/>
      <c r="F321" s="386"/>
      <c r="G321" s="386"/>
      <c r="H321" s="386"/>
      <c r="I321" s="386"/>
      <c r="J321" s="387"/>
      <c r="K321" s="390" t="str">
        <f>$A:$A</f>
        <v xml:space="preserve">Couvertures de portefeuilles de prêts (GC) </v>
      </c>
      <c r="L321" s="390" t="str">
        <f>$B:$B</f>
        <v>GC</v>
      </c>
      <c r="M321" s="391" t="str">
        <f>"20"&amp;RIGHT($10:$10,2)&amp;"-T"&amp;MID($10:$10,2,1)</f>
        <v>2016-T1</v>
      </c>
      <c r="N321" s="390" t="str">
        <f>$A:$A</f>
        <v xml:space="preserve">Couvertures de portefeuilles de prêts (GC) </v>
      </c>
      <c r="O321" s="390" t="str">
        <f>$B:$B</f>
        <v>GC</v>
      </c>
      <c r="P321" s="391" t="str">
        <f>"20"&amp;RIGHT($10:$10,2)&amp;"-T"&amp;MID($10:$10,2,1)</f>
        <v>2016-T2</v>
      </c>
      <c r="Q321" s="390" t="str">
        <f>$A:$A</f>
        <v xml:space="preserve">Couvertures de portefeuilles de prêts (GC) </v>
      </c>
      <c r="R321" s="390" t="str">
        <f>$B:$B</f>
        <v>GC</v>
      </c>
      <c r="S321" s="391" t="str">
        <f>"20"&amp;RIGHT($10:$10,2)&amp;"-T"&amp;MID($10:$10,2,1)</f>
        <v>2016-T3</v>
      </c>
      <c r="T321" s="390" t="str">
        <f>$A:$A</f>
        <v xml:space="preserve">Couvertures de portefeuilles de prêts (GC) </v>
      </c>
      <c r="U321" s="390" t="str">
        <f>$B:$B</f>
        <v>GC</v>
      </c>
      <c r="V321" s="391" t="str">
        <f>"20"&amp;RIGHT($10:$10,2)&amp;"-T"&amp;MID($10:$10,2,1)</f>
        <v>2016-T4</v>
      </c>
      <c r="W321" s="387"/>
      <c r="X321" s="390" t="str">
        <f>$A:$A</f>
        <v xml:space="preserve">Couvertures de portefeuilles de prêts (GC) </v>
      </c>
      <c r="Y321" s="390" t="str">
        <f>$B:$B</f>
        <v>GC</v>
      </c>
      <c r="Z321" s="391" t="str">
        <f>"20"&amp;RIGHT($10:$10,2)&amp;"-T"&amp;MID($10:$10,2,1)</f>
        <v>2017-T1</v>
      </c>
      <c r="AA321" s="390" t="str">
        <f>$A:$A</f>
        <v xml:space="preserve">Couvertures de portefeuilles de prêts (GC) </v>
      </c>
      <c r="AB321" s="390" t="str">
        <f>$B:$B</f>
        <v>GC</v>
      </c>
      <c r="AC321" s="391" t="str">
        <f>"20"&amp;RIGHT($10:$10,2)&amp;"-T"&amp;MID($10:$10,2,1)</f>
        <v>2017-T2</v>
      </c>
      <c r="AD321" s="390" t="str">
        <f>$A:$A</f>
        <v xml:space="preserve">Couvertures de portefeuilles de prêts (GC) </v>
      </c>
      <c r="AE321" s="390" t="str">
        <f>$B:$B</f>
        <v>GC</v>
      </c>
      <c r="AF321" s="391" t="str">
        <f>"20"&amp;RIGHT($10:$10,2)&amp;"-T"&amp;MID($10:$10,2,1)</f>
        <v>2017-T3</v>
      </c>
      <c r="AG321" s="390" t="str">
        <f>$A:$A</f>
        <v xml:space="preserve">Couvertures de portefeuilles de prêts (GC) </v>
      </c>
      <c r="AH321" s="390" t="str">
        <f>$B:$B</f>
        <v>GC</v>
      </c>
      <c r="AI321" s="391" t="str">
        <f>"20"&amp;RIGHT($10:$10,2)&amp;"-T"&amp;MID($10:$10,2,1)</f>
        <v>2017-T4</v>
      </c>
      <c r="AJ321" s="387"/>
      <c r="AK321" s="390" t="str">
        <f>$A:$A</f>
        <v xml:space="preserve">Couvertures de portefeuilles de prêts (GC) </v>
      </c>
      <c r="AL321" s="390" t="str">
        <f>$B:$B</f>
        <v>GC</v>
      </c>
      <c r="AM321" s="391" t="str">
        <f>"20"&amp;RIGHT($10:$10,2)&amp;"-T"&amp;MID($10:$10,2,1)</f>
        <v>2018-T1</v>
      </c>
      <c r="AN321" s="390" t="str">
        <f>$A:$A</f>
        <v xml:space="preserve">Couvertures de portefeuilles de prêts (GC) </v>
      </c>
      <c r="AO321" s="390" t="str">
        <f>$B:$B</f>
        <v>GC</v>
      </c>
      <c r="AP321" s="391" t="str">
        <f>"20"&amp;RIGHT($10:$10,2)&amp;"-T"&amp;MID($10:$10,2,1)</f>
        <v>2018-T2</v>
      </c>
      <c r="AQ321" s="390" t="str">
        <f>$A:$A</f>
        <v xml:space="preserve">Couvertures de portefeuilles de prêts (GC) </v>
      </c>
      <c r="AR321" s="390" t="str">
        <f>$B:$B</f>
        <v>GC</v>
      </c>
      <c r="AS321" s="391" t="str">
        <f>"20"&amp;RIGHT($10:$10,2)&amp;"-T"&amp;MID($10:$10,2,1)</f>
        <v>2018-T3</v>
      </c>
      <c r="AT321" s="390" t="str">
        <f>$A:$A</f>
        <v xml:space="preserve">Couvertures de portefeuilles de prêts (GC) </v>
      </c>
      <c r="AU321" s="390" t="str">
        <f>$B:$B</f>
        <v>GC</v>
      </c>
      <c r="AV321" s="391" t="str">
        <f>"20"&amp;RIGHT($10:$10,2)&amp;"-T"&amp;MID($10:$10,2,1)</f>
        <v>2018-T4</v>
      </c>
      <c r="AW321" s="387"/>
      <c r="AX321" s="390" t="str">
        <f>$A:$A</f>
        <v xml:space="preserve">Couvertures de portefeuilles de prêts (GC) </v>
      </c>
      <c r="AY321" s="390" t="str">
        <f>$B:$B</f>
        <v>GC</v>
      </c>
      <c r="AZ321" s="391" t="str">
        <f>"20"&amp;RIGHT($10:$10,2)&amp;"-T"&amp;MID($10:$10,2,1)</f>
        <v>2019-T1</v>
      </c>
      <c r="BA321" s="390" t="str">
        <f>$A:$A</f>
        <v xml:space="preserve">Couvertures de portefeuilles de prêts (GC) </v>
      </c>
      <c r="BB321" s="390" t="str">
        <f>$B:$B</f>
        <v>GC</v>
      </c>
      <c r="BC321" s="391" t="str">
        <f>"20"&amp;RIGHT($10:$10,2)&amp;"-T"&amp;MID($10:$10,2,1)</f>
        <v>2019-T2</v>
      </c>
      <c r="BD321" s="390" t="str">
        <f>$A:$A</f>
        <v xml:space="preserve">Couvertures de portefeuilles de prêts (GC) </v>
      </c>
      <c r="BE321" s="390" t="str">
        <f>$B:$B</f>
        <v>GC</v>
      </c>
      <c r="BF321" s="391" t="str">
        <f>"20"&amp;RIGHT($10:$10,2)&amp;"-T"&amp;MID($10:$10,2,1)</f>
        <v>2019-T3</v>
      </c>
      <c r="BG321" s="390" t="str">
        <f>$A:$A</f>
        <v xml:space="preserve">Couvertures de portefeuilles de prêts (GC) </v>
      </c>
      <c r="BH321" s="390" t="str">
        <f>$B:$B</f>
        <v>GC</v>
      </c>
      <c r="BI321" s="391" t="str">
        <f>"20"&amp;RIGHT($10:$10,2)&amp;"-T"&amp;MID($10:$10,2,1)</f>
        <v>2019-T4</v>
      </c>
      <c r="BJ321" s="387"/>
      <c r="BK321" s="390" t="str">
        <f>$A:$A</f>
        <v xml:space="preserve">Couvertures de portefeuilles de prêts (GC) </v>
      </c>
      <c r="BL321" s="390" t="str">
        <f>$B:$B</f>
        <v>GC</v>
      </c>
      <c r="BM321" s="391" t="str">
        <f>"20"&amp;RIGHT($10:$10,2)&amp;"-T"&amp;MID($10:$10,2,1)</f>
        <v>2020-T1</v>
      </c>
      <c r="BN321" s="390" t="str">
        <f>$A:$A</f>
        <v xml:space="preserve">Couvertures de portefeuilles de prêts (GC) </v>
      </c>
      <c r="BO321" s="390" t="str">
        <f>$B:$B</f>
        <v>GC</v>
      </c>
      <c r="BP321" s="391" t="str">
        <f>"20"&amp;RIGHT($10:$10,2)&amp;"-T"&amp;MID($10:$10,2,1)</f>
        <v>2020-T2</v>
      </c>
      <c r="BQ321" s="390" t="str">
        <f>$A:$A</f>
        <v xml:space="preserve">Couvertures de portefeuilles de prêts (GC) </v>
      </c>
      <c r="BR321" s="390" t="str">
        <f>$B:$B</f>
        <v>GC</v>
      </c>
      <c r="BS321" s="391" t="str">
        <f>"20"&amp;RIGHT($10:$10,2)&amp;"-T"&amp;MID($10:$10,2,1)</f>
        <v>2020-T3</v>
      </c>
      <c r="BT321" s="390" t="str">
        <f>$A:$A</f>
        <v xml:space="preserve">Couvertures de portefeuilles de prêts (GC) </v>
      </c>
      <c r="BU321" s="390" t="str">
        <f>$B:$B</f>
        <v>GC</v>
      </c>
      <c r="BV321" s="391" t="str">
        <f>"20"&amp;RIGHT($10:$10,2)&amp;"-T"&amp;MID($10:$10,2,1)</f>
        <v>2020-T4</v>
      </c>
      <c r="BW321" s="387"/>
    </row>
    <row r="322" spans="1:75" ht="13" collapsed="1">
      <c r="A322" s="403" t="s">
        <v>129</v>
      </c>
      <c r="B322" s="403"/>
      <c r="C322" s="383"/>
      <c r="D322" s="384" t="s">
        <v>475</v>
      </c>
      <c r="E322" s="385" t="s">
        <v>505</v>
      </c>
      <c r="F322" s="386"/>
      <c r="G322" s="386"/>
      <c r="H322" s="386">
        <v>-1</v>
      </c>
      <c r="I322" s="386"/>
      <c r="J322" s="387">
        <f>SUM(F322:I322)</f>
        <v>-1</v>
      </c>
      <c r="K322" s="405"/>
      <c r="L322" s="405"/>
      <c r="M322" s="405">
        <v>0</v>
      </c>
      <c r="N322" s="393"/>
      <c r="O322" s="393"/>
      <c r="P322" s="393">
        <v>0</v>
      </c>
      <c r="Q322" s="393"/>
      <c r="R322" s="393"/>
      <c r="S322" s="393">
        <v>0.4</v>
      </c>
      <c r="T322" s="393"/>
      <c r="U322" s="393"/>
      <c r="V322" s="393">
        <v>-1.7145000000000021E-2</v>
      </c>
      <c r="W322" s="387">
        <f>SUM(K322:V322)</f>
        <v>0.382855</v>
      </c>
      <c r="X322" s="393"/>
      <c r="Y322" s="393"/>
      <c r="Z322" s="393">
        <v>0.34799999999999998</v>
      </c>
      <c r="AA322" s="393"/>
      <c r="AB322" s="393"/>
      <c r="AC322" s="393">
        <v>0</v>
      </c>
      <c r="AD322" s="393"/>
      <c r="AE322" s="393"/>
      <c r="AF322" s="393">
        <v>0.2002484739999999</v>
      </c>
      <c r="AG322" s="393"/>
      <c r="AH322" s="393"/>
      <c r="AI322" s="393">
        <v>5.3999999999999999E-2</v>
      </c>
      <c r="AJ322" s="387">
        <f>SUM(X322:AI322)</f>
        <v>0.60224847399999992</v>
      </c>
      <c r="AK322" s="393"/>
      <c r="AL322" s="393"/>
      <c r="AM322" s="393">
        <v>-6.4000000000000001E-2</v>
      </c>
      <c r="AN322" s="393"/>
      <c r="AO322" s="393"/>
      <c r="AP322" s="393">
        <v>-0.26286230255999998</v>
      </c>
      <c r="AQ322" s="393"/>
      <c r="AR322" s="393"/>
      <c r="AS322" s="393">
        <v>0.22661204922178929</v>
      </c>
      <c r="AT322" s="393"/>
      <c r="AU322" s="393"/>
      <c r="AV322" s="393">
        <v>-0.28285152746306874</v>
      </c>
      <c r="AW322" s="387">
        <f>SUM(AK322:AV322)</f>
        <v>-0.38310178080127943</v>
      </c>
      <c r="AX322" s="393"/>
      <c r="AY322" s="393"/>
      <c r="AZ322" s="393">
        <v>0.31924178250000007</v>
      </c>
      <c r="BA322" s="393"/>
      <c r="BB322" s="393"/>
      <c r="BC322" s="393">
        <v>0.12571178999999999</v>
      </c>
      <c r="BD322" s="393"/>
      <c r="BE322" s="393"/>
      <c r="BF322" s="393">
        <v>2.1999999999999999E-2</v>
      </c>
      <c r="BG322" s="393"/>
      <c r="BH322" s="393"/>
      <c r="BI322" s="393">
        <v>0.25803999</v>
      </c>
      <c r="BJ322" s="387">
        <f>SUM(AX322:BI322)</f>
        <v>0.72499356250000013</v>
      </c>
      <c r="BK322" s="393"/>
      <c r="BL322" s="393"/>
      <c r="BM322" s="393">
        <v>-1.85704365</v>
      </c>
      <c r="BN322" s="393"/>
      <c r="BO322" s="393"/>
      <c r="BP322" s="393">
        <v>1.135</v>
      </c>
      <c r="BQ322" s="393"/>
      <c r="BR322" s="393"/>
      <c r="BS322" s="393">
        <v>0.104601</v>
      </c>
      <c r="BT322" s="393"/>
      <c r="BU322" s="393"/>
      <c r="BV322" s="393">
        <v>0.46100000000000002</v>
      </c>
      <c r="BW322" s="387">
        <f>SUM(BK322:BV322)</f>
        <v>-0.15644265000000007</v>
      </c>
    </row>
    <row r="323" spans="1:75" ht="23" hidden="1" outlineLevel="1">
      <c r="A323" s="382" t="s">
        <v>465</v>
      </c>
      <c r="B323" s="382" t="s">
        <v>466</v>
      </c>
      <c r="C323" s="383"/>
      <c r="D323" s="384"/>
      <c r="E323" s="385"/>
      <c r="F323" s="386"/>
      <c r="G323" s="386"/>
      <c r="H323" s="386"/>
      <c r="I323" s="386"/>
      <c r="J323" s="387"/>
      <c r="K323" s="388" t="str">
        <f>$A:$A</f>
        <v>Nature de l'ajustement</v>
      </c>
      <c r="L323" s="388" t="str">
        <f>$B:$B</f>
        <v>Pôle</v>
      </c>
      <c r="M323" s="388" t="s">
        <v>515</v>
      </c>
      <c r="N323" s="388" t="str">
        <f>$A:$A</f>
        <v>Nature de l'ajustement</v>
      </c>
      <c r="O323" s="388" t="str">
        <f>$B:$B</f>
        <v>Pôle</v>
      </c>
      <c r="P323" s="388" t="s">
        <v>515</v>
      </c>
      <c r="Q323" s="388" t="str">
        <f>$A:$A</f>
        <v>Nature de l'ajustement</v>
      </c>
      <c r="R323" s="388" t="str">
        <f>$B:$B</f>
        <v>Pôle</v>
      </c>
      <c r="S323" s="388" t="s">
        <v>515</v>
      </c>
      <c r="T323" s="388" t="str">
        <f>$A:$A</f>
        <v>Nature de l'ajustement</v>
      </c>
      <c r="U323" s="388" t="str">
        <f>$B:$B</f>
        <v>Pôle</v>
      </c>
      <c r="V323" s="388" t="s">
        <v>515</v>
      </c>
      <c r="W323" s="387"/>
      <c r="X323" s="388" t="str">
        <f>$A:$A</f>
        <v>Nature de l'ajustement</v>
      </c>
      <c r="Y323" s="388" t="str">
        <f>$B:$B</f>
        <v>Pôle</v>
      </c>
      <c r="Z323" s="388" t="s">
        <v>515</v>
      </c>
      <c r="AA323" s="388" t="str">
        <f>$A:$A</f>
        <v>Nature de l'ajustement</v>
      </c>
      <c r="AB323" s="388" t="str">
        <f>$B:$B</f>
        <v>Pôle</v>
      </c>
      <c r="AC323" s="388" t="s">
        <v>515</v>
      </c>
      <c r="AD323" s="388" t="str">
        <f>$A:$A</f>
        <v>Nature de l'ajustement</v>
      </c>
      <c r="AE323" s="388" t="str">
        <f>$B:$B</f>
        <v>Pôle</v>
      </c>
      <c r="AF323" s="388" t="s">
        <v>515</v>
      </c>
      <c r="AG323" s="388" t="str">
        <f>$A:$A</f>
        <v>Nature de l'ajustement</v>
      </c>
      <c r="AH323" s="388" t="str">
        <f>$B:$B</f>
        <v>Pôle</v>
      </c>
      <c r="AI323" s="388" t="s">
        <v>515</v>
      </c>
      <c r="AJ323" s="387"/>
      <c r="AK323" s="388" t="str">
        <f>$A:$A</f>
        <v>Nature de l'ajustement</v>
      </c>
      <c r="AL323" s="388" t="str">
        <f>$B:$B</f>
        <v>Pôle</v>
      </c>
      <c r="AM323" s="388" t="s">
        <v>515</v>
      </c>
      <c r="AN323" s="388" t="str">
        <f>$A:$A</f>
        <v>Nature de l'ajustement</v>
      </c>
      <c r="AO323" s="388" t="str">
        <f>$B:$B</f>
        <v>Pôle</v>
      </c>
      <c r="AP323" s="388" t="s">
        <v>515</v>
      </c>
      <c r="AQ323" s="388" t="str">
        <f>$A:$A</f>
        <v>Nature de l'ajustement</v>
      </c>
      <c r="AR323" s="388" t="str">
        <f>$B:$B</f>
        <v>Pôle</v>
      </c>
      <c r="AS323" s="388" t="s">
        <v>515</v>
      </c>
      <c r="AT323" s="388" t="str">
        <f>$A:$A</f>
        <v>Nature de l'ajustement</v>
      </c>
      <c r="AU323" s="388" t="str">
        <f>$B:$B</f>
        <v>Pôle</v>
      </c>
      <c r="AV323" s="388" t="s">
        <v>515</v>
      </c>
      <c r="AW323" s="387"/>
      <c r="AX323" s="388" t="str">
        <f>$A:$A</f>
        <v>Nature de l'ajustement</v>
      </c>
      <c r="AY323" s="388" t="str">
        <f>$B:$B</f>
        <v>Pôle</v>
      </c>
      <c r="AZ323" s="388" t="s">
        <v>515</v>
      </c>
      <c r="BA323" s="388" t="str">
        <f>$A:$A</f>
        <v>Nature de l'ajustement</v>
      </c>
      <c r="BB323" s="388" t="str">
        <f>$B:$B</f>
        <v>Pôle</v>
      </c>
      <c r="BC323" s="388" t="s">
        <v>515</v>
      </c>
      <c r="BD323" s="388" t="str">
        <f>$A:$A</f>
        <v>Nature de l'ajustement</v>
      </c>
      <c r="BE323" s="388" t="str">
        <f>$B:$B</f>
        <v>Pôle</v>
      </c>
      <c r="BF323" s="388" t="s">
        <v>515</v>
      </c>
      <c r="BG323" s="388" t="str">
        <f>$A:$A</f>
        <v>Nature de l'ajustement</v>
      </c>
      <c r="BH323" s="388" t="str">
        <f>$B:$B</f>
        <v>Pôle</v>
      </c>
      <c r="BI323" s="388" t="s">
        <v>515</v>
      </c>
      <c r="BJ323" s="387"/>
      <c r="BK323" s="388" t="str">
        <f>$A:$A</f>
        <v>Nature de l'ajustement</v>
      </c>
      <c r="BL323" s="388" t="str">
        <f>$B:$B</f>
        <v>Pôle</v>
      </c>
      <c r="BM323" s="388" t="s">
        <v>515</v>
      </c>
      <c r="BN323" s="388" t="str">
        <f>$A:$A</f>
        <v>Nature de l'ajustement</v>
      </c>
      <c r="BO323" s="388" t="str">
        <f>$B:$B</f>
        <v>Pôle</v>
      </c>
      <c r="BP323" s="388" t="s">
        <v>515</v>
      </c>
      <c r="BQ323" s="388" t="str">
        <f>$A:$A</f>
        <v>Nature de l'ajustement</v>
      </c>
      <c r="BR323" s="388" t="str">
        <f>$B:$B</f>
        <v>Pôle</v>
      </c>
      <c r="BS323" s="388" t="s">
        <v>515</v>
      </c>
      <c r="BT323" s="388" t="str">
        <f>$A:$A</f>
        <v>Nature de l'ajustement</v>
      </c>
      <c r="BU323" s="388" t="str">
        <f>$B:$B</f>
        <v>Pôle</v>
      </c>
      <c r="BV323" s="388" t="s">
        <v>515</v>
      </c>
      <c r="BW323" s="387"/>
    </row>
    <row r="324" spans="1:75" ht="13" hidden="1" outlineLevel="1">
      <c r="A324" s="389" t="s">
        <v>518</v>
      </c>
      <c r="B324" s="389" t="s">
        <v>512</v>
      </c>
      <c r="C324" s="383"/>
      <c r="D324" s="384"/>
      <c r="E324" s="385"/>
      <c r="F324" s="386"/>
      <c r="G324" s="386"/>
      <c r="H324" s="386"/>
      <c r="I324" s="386"/>
      <c r="J324" s="387"/>
      <c r="K324" s="390" t="str">
        <f>$A:$A</f>
        <v>Provisions Epargne logement (LCL)</v>
      </c>
      <c r="L324" s="390" t="str">
        <f>$B:$B</f>
        <v>BPF</v>
      </c>
      <c r="M324" s="391" t="str">
        <f>"20"&amp;RIGHT($10:$10,2)&amp;"-T"&amp;MID($10:$10,2,1)</f>
        <v>2016-T1</v>
      </c>
      <c r="N324" s="390" t="str">
        <f>$A:$A</f>
        <v>Provisions Epargne logement (LCL)</v>
      </c>
      <c r="O324" s="390" t="str">
        <f>$B:$B</f>
        <v>BPF</v>
      </c>
      <c r="P324" s="391" t="str">
        <f>"20"&amp;RIGHT($10:$10,2)&amp;"-T"&amp;MID($10:$10,2,1)</f>
        <v>2016-T2</v>
      </c>
      <c r="Q324" s="390" t="str">
        <f>$A:$A</f>
        <v>Provisions Epargne logement (LCL)</v>
      </c>
      <c r="R324" s="390" t="str">
        <f>$B:$B</f>
        <v>BPF</v>
      </c>
      <c r="S324" s="391" t="str">
        <f>"20"&amp;RIGHT($10:$10,2)&amp;"-T"&amp;MID($10:$10,2,1)</f>
        <v>2016-T3</v>
      </c>
      <c r="T324" s="390" t="str">
        <f>$A:$A</f>
        <v>Provisions Epargne logement (LCL)</v>
      </c>
      <c r="U324" s="390" t="str">
        <f>$B:$B</f>
        <v>BPF</v>
      </c>
      <c r="V324" s="391" t="str">
        <f>"20"&amp;RIGHT($10:$10,2)&amp;"-T"&amp;MID($10:$10,2,1)</f>
        <v>2016-T4</v>
      </c>
      <c r="W324" s="387"/>
      <c r="X324" s="390" t="str">
        <f>$A:$A</f>
        <v>Provisions Epargne logement (LCL)</v>
      </c>
      <c r="Y324" s="390" t="str">
        <f>$B:$B</f>
        <v>BPF</v>
      </c>
      <c r="Z324" s="391" t="str">
        <f>"20"&amp;RIGHT($10:$10,2)&amp;"-T"&amp;MID($10:$10,2,1)</f>
        <v>2017-T1</v>
      </c>
      <c r="AA324" s="390" t="str">
        <f>$A:$A</f>
        <v>Provisions Epargne logement (LCL)</v>
      </c>
      <c r="AB324" s="390" t="str">
        <f>$B:$B</f>
        <v>BPF</v>
      </c>
      <c r="AC324" s="391" t="str">
        <f>"20"&amp;RIGHT($10:$10,2)&amp;"-T"&amp;MID($10:$10,2,1)</f>
        <v>2017-T2</v>
      </c>
      <c r="AD324" s="390" t="str">
        <f>$A:$A</f>
        <v>Provisions Epargne logement (LCL)</v>
      </c>
      <c r="AE324" s="390" t="str">
        <f>$B:$B</f>
        <v>BPF</v>
      </c>
      <c r="AF324" s="391" t="str">
        <f>"20"&amp;RIGHT($10:$10,2)&amp;"-T"&amp;MID($10:$10,2,1)</f>
        <v>2017-T3</v>
      </c>
      <c r="AG324" s="390" t="str">
        <f>$A:$A</f>
        <v>Provisions Epargne logement (LCL)</v>
      </c>
      <c r="AH324" s="390" t="str">
        <f>$B:$B</f>
        <v>BPF</v>
      </c>
      <c r="AI324" s="391" t="str">
        <f>"20"&amp;RIGHT($10:$10,2)&amp;"-T"&amp;MID($10:$10,2,1)</f>
        <v>2017-T4</v>
      </c>
      <c r="AJ324" s="387"/>
      <c r="AK324" s="390" t="str">
        <f>$A:$A</f>
        <v>Provisions Epargne logement (LCL)</v>
      </c>
      <c r="AL324" s="390" t="str">
        <f>$B:$B</f>
        <v>BPF</v>
      </c>
      <c r="AM324" s="391" t="str">
        <f>"20"&amp;RIGHT($10:$10,2)&amp;"-T"&amp;MID($10:$10,2,1)</f>
        <v>2018-T1</v>
      </c>
      <c r="AN324" s="390" t="str">
        <f>$A:$A</f>
        <v>Provisions Epargne logement (LCL)</v>
      </c>
      <c r="AO324" s="390" t="str">
        <f>$B:$B</f>
        <v>BPF</v>
      </c>
      <c r="AP324" s="391" t="str">
        <f>"20"&amp;RIGHT($10:$10,2)&amp;"-T"&amp;MID($10:$10,2,1)</f>
        <v>2018-T2</v>
      </c>
      <c r="AQ324" s="390" t="str">
        <f>$A:$A</f>
        <v>Provisions Epargne logement (LCL)</v>
      </c>
      <c r="AR324" s="390" t="str">
        <f>$B:$B</f>
        <v>BPF</v>
      </c>
      <c r="AS324" s="391" t="str">
        <f>"20"&amp;RIGHT($10:$10,2)&amp;"-T"&amp;MID($10:$10,2,1)</f>
        <v>2018-T3</v>
      </c>
      <c r="AT324" s="390" t="str">
        <f>$A:$A</f>
        <v>Provisions Epargne logement (LCL)</v>
      </c>
      <c r="AU324" s="390" t="str">
        <f>$B:$B</f>
        <v>BPF</v>
      </c>
      <c r="AV324" s="391" t="str">
        <f>"20"&amp;RIGHT($10:$10,2)&amp;"-T"&amp;MID($10:$10,2,1)</f>
        <v>2018-T4</v>
      </c>
      <c r="AW324" s="387"/>
      <c r="AX324" s="390" t="str">
        <f>$A:$A</f>
        <v>Provisions Epargne logement (LCL)</v>
      </c>
      <c r="AY324" s="390" t="str">
        <f>$B:$B</f>
        <v>BPF</v>
      </c>
      <c r="AZ324" s="391" t="str">
        <f>"20"&amp;RIGHT($10:$10,2)&amp;"-T"&amp;MID($10:$10,2,1)</f>
        <v>2019-T1</v>
      </c>
      <c r="BA324" s="390" t="str">
        <f>$A:$A</f>
        <v>Provisions Epargne logement (LCL)</v>
      </c>
      <c r="BB324" s="390" t="str">
        <f>$B:$B</f>
        <v>BPF</v>
      </c>
      <c r="BC324" s="391" t="str">
        <f>"20"&amp;RIGHT($10:$10,2)&amp;"-T"&amp;MID($10:$10,2,1)</f>
        <v>2019-T2</v>
      </c>
      <c r="BD324" s="390" t="str">
        <f>$A:$A</f>
        <v>Provisions Epargne logement (LCL)</v>
      </c>
      <c r="BE324" s="390" t="str">
        <f>$B:$B</f>
        <v>BPF</v>
      </c>
      <c r="BF324" s="391" t="str">
        <f>"20"&amp;RIGHT($10:$10,2)&amp;"-T"&amp;MID($10:$10,2,1)</f>
        <v>2019-T3</v>
      </c>
      <c r="BG324" s="390" t="str">
        <f>$A:$A</f>
        <v>Provisions Epargne logement (LCL)</v>
      </c>
      <c r="BH324" s="390" t="str">
        <f>$B:$B</f>
        <v>BPF</v>
      </c>
      <c r="BI324" s="391" t="str">
        <f>"20"&amp;RIGHT($10:$10,2)&amp;"-T"&amp;MID($10:$10,2,1)</f>
        <v>2019-T4</v>
      </c>
      <c r="BJ324" s="387"/>
      <c r="BK324" s="390" t="str">
        <f>$A:$A</f>
        <v>Provisions Epargne logement (LCL)</v>
      </c>
      <c r="BL324" s="390" t="str">
        <f>$B:$B</f>
        <v>BPF</v>
      </c>
      <c r="BM324" s="391" t="str">
        <f>"20"&amp;RIGHT($10:$10,2)&amp;"-T"&amp;MID($10:$10,2,1)</f>
        <v>2020-T1</v>
      </c>
      <c r="BN324" s="390" t="str">
        <f>$A:$A</f>
        <v>Provisions Epargne logement (LCL)</v>
      </c>
      <c r="BO324" s="390" t="str">
        <f>$B:$B</f>
        <v>BPF</v>
      </c>
      <c r="BP324" s="391" t="str">
        <f>"20"&amp;RIGHT($10:$10,2)&amp;"-T"&amp;MID($10:$10,2,1)</f>
        <v>2020-T2</v>
      </c>
      <c r="BQ324" s="390" t="str">
        <f>$A:$A</f>
        <v>Provisions Epargne logement (LCL)</v>
      </c>
      <c r="BR324" s="390" t="str">
        <f>$B:$B</f>
        <v>BPF</v>
      </c>
      <c r="BS324" s="391" t="str">
        <f>"20"&amp;RIGHT($10:$10,2)&amp;"-T"&amp;MID($10:$10,2,1)</f>
        <v>2020-T3</v>
      </c>
      <c r="BT324" s="390" t="str">
        <f>$A:$A</f>
        <v>Provisions Epargne logement (LCL)</v>
      </c>
      <c r="BU324" s="390" t="str">
        <f>$B:$B</f>
        <v>BPF</v>
      </c>
      <c r="BV324" s="391" t="str">
        <f>"20"&amp;RIGHT($10:$10,2)&amp;"-T"&amp;MID($10:$10,2,1)</f>
        <v>2020-T4</v>
      </c>
      <c r="BW324" s="387"/>
    </row>
    <row r="325" spans="1:75" ht="13" collapsed="1">
      <c r="A325" s="403" t="s">
        <v>129</v>
      </c>
      <c r="B325" s="403"/>
      <c r="C325" s="383"/>
      <c r="D325" s="384" t="s">
        <v>476</v>
      </c>
      <c r="E325" s="385" t="s">
        <v>506</v>
      </c>
      <c r="F325" s="386"/>
      <c r="G325" s="386"/>
      <c r="H325" s="386"/>
      <c r="I325" s="386"/>
      <c r="J325" s="387">
        <f>SUM(F325:I325)</f>
        <v>0</v>
      </c>
      <c r="K325" s="405"/>
      <c r="L325" s="405"/>
      <c r="M325" s="405">
        <v>0</v>
      </c>
      <c r="N325" s="393"/>
      <c r="O325" s="393"/>
      <c r="P325" s="393">
        <v>0</v>
      </c>
      <c r="Q325" s="393"/>
      <c r="R325" s="393"/>
      <c r="S325" s="393">
        <v>0</v>
      </c>
      <c r="T325" s="393"/>
      <c r="U325" s="393"/>
      <c r="V325" s="393">
        <v>0</v>
      </c>
      <c r="W325" s="387">
        <f>SUM(K325:V325)</f>
        <v>0</v>
      </c>
      <c r="X325" s="393"/>
      <c r="Y325" s="393"/>
      <c r="Z325" s="393">
        <v>0</v>
      </c>
      <c r="AA325" s="393"/>
      <c r="AB325" s="393"/>
      <c r="AC325" s="393">
        <v>-1.7928157894736847</v>
      </c>
      <c r="AD325" s="393"/>
      <c r="AE325" s="393"/>
      <c r="AF325" s="393">
        <v>-0.2470100584000002</v>
      </c>
      <c r="AG325" s="393"/>
      <c r="AH325" s="393"/>
      <c r="AI325" s="393">
        <v>-7.4999999999999997E-2</v>
      </c>
      <c r="AJ325" s="387">
        <f>SUM(X325:AI325)</f>
        <v>-2.1148258478736852</v>
      </c>
      <c r="AK325" s="393"/>
      <c r="AL325" s="393"/>
      <c r="AM325" s="393">
        <v>0</v>
      </c>
      <c r="AN325" s="393"/>
      <c r="AO325" s="393"/>
      <c r="AP325" s="393">
        <v>0</v>
      </c>
      <c r="AQ325" s="393"/>
      <c r="AR325" s="393"/>
      <c r="AS325" s="393">
        <v>5.4732590399999989E-2</v>
      </c>
      <c r="AT325" s="393"/>
      <c r="AU325" s="393"/>
      <c r="AV325" s="393">
        <v>-2.9025740759999998E-2</v>
      </c>
      <c r="AW325" s="387">
        <f>SUM(AK325:AV325)</f>
        <v>2.5706849639999991E-2</v>
      </c>
      <c r="AX325" s="393"/>
      <c r="AY325" s="393"/>
      <c r="AZ325" s="393">
        <v>0.24251195640000028</v>
      </c>
      <c r="BA325" s="393"/>
      <c r="BB325" s="393"/>
      <c r="BC325" s="393">
        <v>7.339407467999999E-2</v>
      </c>
      <c r="BD325" s="393"/>
      <c r="BE325" s="393"/>
      <c r="BF325" s="393">
        <v>0.24299999999999999</v>
      </c>
      <c r="BG325" s="393"/>
      <c r="BH325" s="393"/>
      <c r="BI325" s="393">
        <v>0.35113696999999999</v>
      </c>
      <c r="BJ325" s="387">
        <f>SUM(AX325:BI325)</f>
        <v>0.91004300108000025</v>
      </c>
      <c r="BK325" s="393"/>
      <c r="BL325" s="393"/>
      <c r="BM325" s="393">
        <v>0.34499999999999997</v>
      </c>
      <c r="BN325" s="393"/>
      <c r="BO325" s="393"/>
      <c r="BP325" s="393">
        <v>0.11417766712298756</v>
      </c>
      <c r="BQ325" s="393"/>
      <c r="BR325" s="393"/>
      <c r="BS325" s="393">
        <v>0</v>
      </c>
      <c r="BT325" s="393"/>
      <c r="BU325" s="393"/>
      <c r="BV325" s="393">
        <v>-4.5893000000000003E-2</v>
      </c>
      <c r="BW325" s="387">
        <f>SUM(BK325:BV325)</f>
        <v>0.4132846671229875</v>
      </c>
    </row>
    <row r="326" spans="1:75" ht="23" hidden="1" outlineLevel="1">
      <c r="A326" s="382" t="s">
        <v>465</v>
      </c>
      <c r="B326" s="382" t="s">
        <v>466</v>
      </c>
      <c r="C326" s="383"/>
      <c r="D326" s="384"/>
      <c r="E326" s="385"/>
      <c r="F326" s="386"/>
      <c r="G326" s="386"/>
      <c r="H326" s="386"/>
      <c r="I326" s="386"/>
      <c r="J326" s="387"/>
      <c r="K326" s="388" t="str">
        <f>$A:$A</f>
        <v>Nature de l'ajustement</v>
      </c>
      <c r="L326" s="388" t="str">
        <f>$B:$B</f>
        <v>Pôle</v>
      </c>
      <c r="M326" s="388" t="s">
        <v>515</v>
      </c>
      <c r="N326" s="388" t="str">
        <f>$A:$A</f>
        <v>Nature de l'ajustement</v>
      </c>
      <c r="O326" s="388" t="str">
        <f>$B:$B</f>
        <v>Pôle</v>
      </c>
      <c r="P326" s="388" t="s">
        <v>515</v>
      </c>
      <c r="Q326" s="388" t="str">
        <f>$A:$A</f>
        <v>Nature de l'ajustement</v>
      </c>
      <c r="R326" s="388" t="str">
        <f>$B:$B</f>
        <v>Pôle</v>
      </c>
      <c r="S326" s="388" t="s">
        <v>515</v>
      </c>
      <c r="T326" s="388" t="str">
        <f>$A:$A</f>
        <v>Nature de l'ajustement</v>
      </c>
      <c r="U326" s="388" t="str">
        <f>$B:$B</f>
        <v>Pôle</v>
      </c>
      <c r="V326" s="388" t="s">
        <v>515</v>
      </c>
      <c r="W326" s="387"/>
      <c r="X326" s="388" t="str">
        <f>$A:$A</f>
        <v>Nature de l'ajustement</v>
      </c>
      <c r="Y326" s="388" t="str">
        <f>$B:$B</f>
        <v>Pôle</v>
      </c>
      <c r="Z326" s="388" t="s">
        <v>515</v>
      </c>
      <c r="AA326" s="388" t="str">
        <f>$A:$A</f>
        <v>Nature de l'ajustement</v>
      </c>
      <c r="AB326" s="388" t="str">
        <f>$B:$B</f>
        <v>Pôle</v>
      </c>
      <c r="AC326" s="388" t="s">
        <v>515</v>
      </c>
      <c r="AD326" s="388" t="str">
        <f>$A:$A</f>
        <v>Nature de l'ajustement</v>
      </c>
      <c r="AE326" s="388" t="str">
        <f>$B:$B</f>
        <v>Pôle</v>
      </c>
      <c r="AF326" s="388" t="s">
        <v>515</v>
      </c>
      <c r="AG326" s="388" t="str">
        <f>$A:$A</f>
        <v>Nature de l'ajustement</v>
      </c>
      <c r="AH326" s="388" t="str">
        <f>$B:$B</f>
        <v>Pôle</v>
      </c>
      <c r="AI326" s="388" t="s">
        <v>515</v>
      </c>
      <c r="AJ326" s="387"/>
      <c r="AK326" s="388" t="str">
        <f>$A:$A</f>
        <v>Nature de l'ajustement</v>
      </c>
      <c r="AL326" s="388" t="str">
        <f>$B:$B</f>
        <v>Pôle</v>
      </c>
      <c r="AM326" s="388" t="s">
        <v>515</v>
      </c>
      <c r="AN326" s="388" t="str">
        <f>$A:$A</f>
        <v>Nature de l'ajustement</v>
      </c>
      <c r="AO326" s="388" t="str">
        <f>$B:$B</f>
        <v>Pôle</v>
      </c>
      <c r="AP326" s="388" t="s">
        <v>515</v>
      </c>
      <c r="AQ326" s="388" t="str">
        <f>$A:$A</f>
        <v>Nature de l'ajustement</v>
      </c>
      <c r="AR326" s="388" t="str">
        <f>$B:$B</f>
        <v>Pôle</v>
      </c>
      <c r="AS326" s="388" t="s">
        <v>515</v>
      </c>
      <c r="AT326" s="388" t="str">
        <f>$A:$A</f>
        <v>Nature de l'ajustement</v>
      </c>
      <c r="AU326" s="388" t="str">
        <f>$B:$B</f>
        <v>Pôle</v>
      </c>
      <c r="AV326" s="388" t="s">
        <v>515</v>
      </c>
      <c r="AW326" s="387"/>
      <c r="AX326" s="388" t="str">
        <f>$A:$A</f>
        <v>Nature de l'ajustement</v>
      </c>
      <c r="AY326" s="388" t="str">
        <f>$B:$B</f>
        <v>Pôle</v>
      </c>
      <c r="AZ326" s="388" t="s">
        <v>515</v>
      </c>
      <c r="BA326" s="388" t="str">
        <f>$A:$A</f>
        <v>Nature de l'ajustement</v>
      </c>
      <c r="BB326" s="388" t="str">
        <f>$B:$B</f>
        <v>Pôle</v>
      </c>
      <c r="BC326" s="388" t="s">
        <v>515</v>
      </c>
      <c r="BD326" s="388" t="str">
        <f>$A:$A</f>
        <v>Nature de l'ajustement</v>
      </c>
      <c r="BE326" s="388" t="str">
        <f>$B:$B</f>
        <v>Pôle</v>
      </c>
      <c r="BF326" s="388" t="s">
        <v>515</v>
      </c>
      <c r="BG326" s="388" t="str">
        <f>$A:$A</f>
        <v>Nature de l'ajustement</v>
      </c>
      <c r="BH326" s="388" t="str">
        <f>$B:$B</f>
        <v>Pôle</v>
      </c>
      <c r="BI326" s="388" t="s">
        <v>515</v>
      </c>
      <c r="BJ326" s="387"/>
      <c r="BK326" s="388" t="str">
        <f>$A:$A</f>
        <v>Nature de l'ajustement</v>
      </c>
      <c r="BL326" s="388" t="str">
        <f>$B:$B</f>
        <v>Pôle</v>
      </c>
      <c r="BM326" s="388" t="s">
        <v>515</v>
      </c>
      <c r="BN326" s="388" t="str">
        <f>$A:$A</f>
        <v>Nature de l'ajustement</v>
      </c>
      <c r="BO326" s="388" t="str">
        <f>$B:$B</f>
        <v>Pôle</v>
      </c>
      <c r="BP326" s="388" t="s">
        <v>515</v>
      </c>
      <c r="BQ326" s="388" t="str">
        <f>$A:$A</f>
        <v>Nature de l'ajustement</v>
      </c>
      <c r="BR326" s="388" t="str">
        <f>$B:$B</f>
        <v>Pôle</v>
      </c>
      <c r="BS326" s="388" t="s">
        <v>515</v>
      </c>
      <c r="BT326" s="388" t="str">
        <f>$A:$A</f>
        <v>Nature de l'ajustement</v>
      </c>
      <c r="BU326" s="388" t="str">
        <f>$B:$B</f>
        <v>Pôle</v>
      </c>
      <c r="BV326" s="388" t="s">
        <v>515</v>
      </c>
      <c r="BW326" s="387"/>
    </row>
    <row r="327" spans="1:75" ht="13" hidden="1" outlineLevel="1">
      <c r="A327" s="389" t="s">
        <v>519</v>
      </c>
      <c r="B327" s="389" t="s">
        <v>468</v>
      </c>
      <c r="C327" s="383"/>
      <c r="D327" s="384"/>
      <c r="E327" s="385"/>
      <c r="F327" s="386"/>
      <c r="G327" s="386"/>
      <c r="H327" s="386"/>
      <c r="I327" s="386"/>
      <c r="J327" s="387"/>
      <c r="K327" s="390" t="str">
        <f>$A:$A</f>
        <v>Provisions Epargne logement (AHM)</v>
      </c>
      <c r="L327" s="390" t="str">
        <f>$B:$B</f>
        <v>AHM</v>
      </c>
      <c r="M327" s="391" t="str">
        <f>"20"&amp;RIGHT($10:$10,2)&amp;"-T"&amp;MID($10:$10,2,1)</f>
        <v>2016-T1</v>
      </c>
      <c r="N327" s="390" t="str">
        <f>$A:$A</f>
        <v>Provisions Epargne logement (AHM)</v>
      </c>
      <c r="O327" s="390" t="str">
        <f>$B:$B</f>
        <v>AHM</v>
      </c>
      <c r="P327" s="391" t="str">
        <f>"20"&amp;RIGHT($10:$10,2)&amp;"-T"&amp;MID($10:$10,2,1)</f>
        <v>2016-T2</v>
      </c>
      <c r="Q327" s="390" t="str">
        <f>$A:$A</f>
        <v>Provisions Epargne logement (AHM)</v>
      </c>
      <c r="R327" s="390" t="str">
        <f>$B:$B</f>
        <v>AHM</v>
      </c>
      <c r="S327" s="391" t="str">
        <f>"20"&amp;RIGHT($10:$10,2)&amp;"-T"&amp;MID($10:$10,2,1)</f>
        <v>2016-T3</v>
      </c>
      <c r="T327" s="390" t="str">
        <f>$A:$A</f>
        <v>Provisions Epargne logement (AHM)</v>
      </c>
      <c r="U327" s="390" t="str">
        <f>$B:$B</f>
        <v>AHM</v>
      </c>
      <c r="V327" s="391" t="str">
        <f>"20"&amp;RIGHT($10:$10,2)&amp;"-T"&amp;MID($10:$10,2,1)</f>
        <v>2016-T4</v>
      </c>
      <c r="W327" s="387"/>
      <c r="X327" s="390" t="str">
        <f>$A:$A</f>
        <v>Provisions Epargne logement (AHM)</v>
      </c>
      <c r="Y327" s="390" t="str">
        <f>$B:$B</f>
        <v>AHM</v>
      </c>
      <c r="Z327" s="391" t="str">
        <f>"20"&amp;RIGHT($10:$10,2)&amp;"-T"&amp;MID($10:$10,2,1)</f>
        <v>2017-T1</v>
      </c>
      <c r="AA327" s="390" t="str">
        <f>$A:$A</f>
        <v>Provisions Epargne logement (AHM)</v>
      </c>
      <c r="AB327" s="390" t="str">
        <f>$B:$B</f>
        <v>AHM</v>
      </c>
      <c r="AC327" s="391" t="str">
        <f>"20"&amp;RIGHT($10:$10,2)&amp;"-T"&amp;MID($10:$10,2,1)</f>
        <v>2017-T2</v>
      </c>
      <c r="AD327" s="390" t="str">
        <f>$A:$A</f>
        <v>Provisions Epargne logement (AHM)</v>
      </c>
      <c r="AE327" s="390" t="str">
        <f>$B:$B</f>
        <v>AHM</v>
      </c>
      <c r="AF327" s="391" t="str">
        <f>"20"&amp;RIGHT($10:$10,2)&amp;"-T"&amp;MID($10:$10,2,1)</f>
        <v>2017-T3</v>
      </c>
      <c r="AG327" s="390" t="str">
        <f>$A:$A</f>
        <v>Provisions Epargne logement (AHM)</v>
      </c>
      <c r="AH327" s="390" t="str">
        <f>$B:$B</f>
        <v>AHM</v>
      </c>
      <c r="AI327" s="391" t="str">
        <f>"20"&amp;RIGHT($10:$10,2)&amp;"-T"&amp;MID($10:$10,2,1)</f>
        <v>2017-T4</v>
      </c>
      <c r="AJ327" s="387"/>
      <c r="AK327" s="390" t="str">
        <f>$A:$A</f>
        <v>Provisions Epargne logement (AHM)</v>
      </c>
      <c r="AL327" s="390" t="str">
        <f>$B:$B</f>
        <v>AHM</v>
      </c>
      <c r="AM327" s="391" t="str">
        <f>"20"&amp;RIGHT($10:$10,2)&amp;"-T"&amp;MID($10:$10,2,1)</f>
        <v>2018-T1</v>
      </c>
      <c r="AN327" s="390" t="str">
        <f>$A:$A</f>
        <v>Provisions Epargne logement (AHM)</v>
      </c>
      <c r="AO327" s="390" t="str">
        <f>$B:$B</f>
        <v>AHM</v>
      </c>
      <c r="AP327" s="391" t="str">
        <f>"20"&amp;RIGHT($10:$10,2)&amp;"-T"&amp;MID($10:$10,2,1)</f>
        <v>2018-T2</v>
      </c>
      <c r="AQ327" s="390" t="str">
        <f>$A:$A</f>
        <v>Provisions Epargne logement (AHM)</v>
      </c>
      <c r="AR327" s="390" t="str">
        <f>$B:$B</f>
        <v>AHM</v>
      </c>
      <c r="AS327" s="391" t="str">
        <f>"20"&amp;RIGHT($10:$10,2)&amp;"-T"&amp;MID($10:$10,2,1)</f>
        <v>2018-T3</v>
      </c>
      <c r="AT327" s="390" t="str">
        <f>$A:$A</f>
        <v>Provisions Epargne logement (AHM)</v>
      </c>
      <c r="AU327" s="390" t="str">
        <f>$B:$B</f>
        <v>AHM</v>
      </c>
      <c r="AV327" s="391" t="str">
        <f>"20"&amp;RIGHT($10:$10,2)&amp;"-T"&amp;MID($10:$10,2,1)</f>
        <v>2018-T4</v>
      </c>
      <c r="AW327" s="387"/>
      <c r="AX327" s="390" t="str">
        <f>$A:$A</f>
        <v>Provisions Epargne logement (AHM)</v>
      </c>
      <c r="AY327" s="390" t="str">
        <f>$B:$B</f>
        <v>AHM</v>
      </c>
      <c r="AZ327" s="391" t="str">
        <f>"20"&amp;RIGHT($10:$10,2)&amp;"-T"&amp;MID($10:$10,2,1)</f>
        <v>2019-T1</v>
      </c>
      <c r="BA327" s="390" t="str">
        <f>$A:$A</f>
        <v>Provisions Epargne logement (AHM)</v>
      </c>
      <c r="BB327" s="390" t="str">
        <f>$B:$B</f>
        <v>AHM</v>
      </c>
      <c r="BC327" s="391" t="str">
        <f>"20"&amp;RIGHT($10:$10,2)&amp;"-T"&amp;MID($10:$10,2,1)</f>
        <v>2019-T2</v>
      </c>
      <c r="BD327" s="390" t="str">
        <f>$A:$A</f>
        <v>Provisions Epargne logement (AHM)</v>
      </c>
      <c r="BE327" s="390" t="str">
        <f>$B:$B</f>
        <v>AHM</v>
      </c>
      <c r="BF327" s="391" t="str">
        <f>"20"&amp;RIGHT($10:$10,2)&amp;"-T"&amp;MID($10:$10,2,1)</f>
        <v>2019-T3</v>
      </c>
      <c r="BG327" s="390" t="str">
        <f>$A:$A</f>
        <v>Provisions Epargne logement (AHM)</v>
      </c>
      <c r="BH327" s="390" t="str">
        <f>$B:$B</f>
        <v>AHM</v>
      </c>
      <c r="BI327" s="391" t="str">
        <f>"20"&amp;RIGHT($10:$10,2)&amp;"-T"&amp;MID($10:$10,2,1)</f>
        <v>2019-T4</v>
      </c>
      <c r="BJ327" s="387"/>
      <c r="BK327" s="390" t="str">
        <f>$A:$A</f>
        <v>Provisions Epargne logement (AHM)</v>
      </c>
      <c r="BL327" s="390" t="str">
        <f>$B:$B</f>
        <v>AHM</v>
      </c>
      <c r="BM327" s="391" t="str">
        <f>"20"&amp;RIGHT($10:$10,2)&amp;"-T"&amp;MID($10:$10,2,1)</f>
        <v>2020-T1</v>
      </c>
      <c r="BN327" s="390" t="str">
        <f>$A:$A</f>
        <v>Provisions Epargne logement (AHM)</v>
      </c>
      <c r="BO327" s="390" t="str">
        <f>$B:$B</f>
        <v>AHM</v>
      </c>
      <c r="BP327" s="391" t="str">
        <f>"20"&amp;RIGHT($10:$10,2)&amp;"-T"&amp;MID($10:$10,2,1)</f>
        <v>2020-T2</v>
      </c>
      <c r="BQ327" s="390" t="str">
        <f>$A:$A</f>
        <v>Provisions Epargne logement (AHM)</v>
      </c>
      <c r="BR327" s="390" t="str">
        <f>$B:$B</f>
        <v>AHM</v>
      </c>
      <c r="BS327" s="391" t="str">
        <f>"20"&amp;RIGHT($10:$10,2)&amp;"-T"&amp;MID($10:$10,2,1)</f>
        <v>2020-T3</v>
      </c>
      <c r="BT327" s="390" t="str">
        <f>$A:$A</f>
        <v>Provisions Epargne logement (AHM)</v>
      </c>
      <c r="BU327" s="390" t="str">
        <f>$B:$B</f>
        <v>AHM</v>
      </c>
      <c r="BV327" s="391" t="str">
        <f>"20"&amp;RIGHT($10:$10,2)&amp;"-T"&amp;MID($10:$10,2,1)</f>
        <v>2020-T4</v>
      </c>
      <c r="BW327" s="387"/>
    </row>
    <row r="328" spans="1:75" ht="13" hidden="1">
      <c r="A328" s="403" t="s">
        <v>129</v>
      </c>
      <c r="B328" s="403"/>
      <c r="C328" s="383"/>
      <c r="D328" s="384" t="s">
        <v>476</v>
      </c>
      <c r="E328" s="385" t="s">
        <v>504</v>
      </c>
      <c r="F328" s="386"/>
      <c r="G328" s="386"/>
      <c r="H328" s="386"/>
      <c r="I328" s="386"/>
      <c r="J328" s="387"/>
      <c r="K328" s="405"/>
      <c r="L328" s="405"/>
      <c r="M328" s="405">
        <v>0</v>
      </c>
      <c r="N328" s="393"/>
      <c r="O328" s="393"/>
      <c r="P328" s="393">
        <v>0</v>
      </c>
      <c r="Q328" s="393"/>
      <c r="R328" s="393"/>
      <c r="S328" s="393">
        <v>0</v>
      </c>
      <c r="T328" s="393"/>
      <c r="U328" s="393"/>
      <c r="V328" s="393">
        <v>0</v>
      </c>
      <c r="W328" s="387">
        <f>SUM(K328:V328)</f>
        <v>0</v>
      </c>
      <c r="X328" s="393"/>
      <c r="Y328" s="393"/>
      <c r="Z328" s="393">
        <v>0</v>
      </c>
      <c r="AA328" s="393"/>
      <c r="AB328" s="393"/>
      <c r="AC328" s="393">
        <v>0</v>
      </c>
      <c r="AD328" s="393"/>
      <c r="AE328" s="393"/>
      <c r="AF328" s="393">
        <v>0</v>
      </c>
      <c r="AG328" s="393"/>
      <c r="AH328" s="393"/>
      <c r="AI328" s="393">
        <v>0</v>
      </c>
      <c r="AJ328" s="387">
        <f>SUM(X328:AI328)</f>
        <v>0</v>
      </c>
      <c r="AK328" s="393"/>
      <c r="AL328" s="393"/>
      <c r="AM328" s="393">
        <v>0</v>
      </c>
      <c r="AN328" s="393"/>
      <c r="AO328" s="393"/>
      <c r="AP328" s="393">
        <v>0</v>
      </c>
      <c r="AQ328" s="393"/>
      <c r="AR328" s="393"/>
      <c r="AS328" s="393">
        <v>0</v>
      </c>
      <c r="AT328" s="393"/>
      <c r="AU328" s="393"/>
      <c r="AV328" s="393">
        <v>0</v>
      </c>
      <c r="AW328" s="387">
        <f>SUM(AK328:AV328)</f>
        <v>0</v>
      </c>
      <c r="AX328" s="393"/>
      <c r="AY328" s="393"/>
      <c r="AZ328" s="393">
        <v>0</v>
      </c>
      <c r="BA328" s="393"/>
      <c r="BB328" s="393"/>
      <c r="BC328" s="393">
        <v>0</v>
      </c>
      <c r="BD328" s="393"/>
      <c r="BE328" s="393"/>
      <c r="BF328" s="393">
        <v>0</v>
      </c>
      <c r="BG328" s="393"/>
      <c r="BH328" s="393"/>
      <c r="BI328" s="393">
        <v>0</v>
      </c>
      <c r="BJ328" s="387">
        <f>SUM(AX328:BI328)</f>
        <v>0</v>
      </c>
      <c r="BK328" s="393"/>
      <c r="BL328" s="393"/>
      <c r="BM328" s="393">
        <v>0</v>
      </c>
      <c r="BN328" s="393"/>
      <c r="BO328" s="393"/>
      <c r="BP328" s="393">
        <v>0</v>
      </c>
      <c r="BQ328" s="393"/>
      <c r="BR328" s="393"/>
      <c r="BS328" s="393">
        <v>0</v>
      </c>
      <c r="BT328" s="393"/>
      <c r="BU328" s="393"/>
      <c r="BV328" s="393">
        <v>0</v>
      </c>
      <c r="BW328" s="387">
        <f>SUM(BK328:BV328)</f>
        <v>0</v>
      </c>
    </row>
    <row r="329" spans="1:75" ht="13" hidden="1" outlineLevel="1">
      <c r="A329" s="402" t="s">
        <v>465</v>
      </c>
      <c r="B329" s="382" t="s">
        <v>466</v>
      </c>
      <c r="C329" s="383"/>
      <c r="D329" s="384"/>
      <c r="E329" s="385"/>
      <c r="F329" s="386"/>
      <c r="G329" s="386"/>
      <c r="H329" s="386"/>
      <c r="I329" s="386"/>
      <c r="J329" s="387"/>
      <c r="K329" s="388" t="str">
        <f>$A:$A</f>
        <v>Nature de l'ajustement</v>
      </c>
      <c r="L329" s="388" t="str">
        <f>$B:$B</f>
        <v>Pôle</v>
      </c>
      <c r="M329" s="388" t="s">
        <v>515</v>
      </c>
      <c r="N329" s="388" t="str">
        <f>$A:$A</f>
        <v>Nature de l'ajustement</v>
      </c>
      <c r="O329" s="388" t="str">
        <f>$B:$B</f>
        <v>Pôle</v>
      </c>
      <c r="P329" s="388" t="s">
        <v>515</v>
      </c>
      <c r="Q329" s="388" t="str">
        <f>$A:$A</f>
        <v>Nature de l'ajustement</v>
      </c>
      <c r="R329" s="388" t="str">
        <f>$B:$B</f>
        <v>Pôle</v>
      </c>
      <c r="S329" s="388" t="s">
        <v>515</v>
      </c>
      <c r="T329" s="388" t="str">
        <f>$A:$A</f>
        <v>Nature de l'ajustement</v>
      </c>
      <c r="U329" s="388" t="str">
        <f>$B:$B</f>
        <v>Pôle</v>
      </c>
      <c r="V329" s="388" t="s">
        <v>515</v>
      </c>
      <c r="W329" s="387"/>
      <c r="X329" s="388" t="str">
        <f>$A:$A</f>
        <v>Nature de l'ajustement</v>
      </c>
      <c r="Y329" s="388" t="str">
        <f>$B:$B</f>
        <v>Pôle</v>
      </c>
      <c r="Z329" s="388" t="s">
        <v>515</v>
      </c>
      <c r="AA329" s="388" t="str">
        <f>$A:$A</f>
        <v>Nature de l'ajustement</v>
      </c>
      <c r="AB329" s="388" t="str">
        <f>$B:$B</f>
        <v>Pôle</v>
      </c>
      <c r="AC329" s="388" t="s">
        <v>515</v>
      </c>
      <c r="AD329" s="388" t="str">
        <f>$A:$A</f>
        <v>Nature de l'ajustement</v>
      </c>
      <c r="AE329" s="388" t="str">
        <f>$B:$B</f>
        <v>Pôle</v>
      </c>
      <c r="AF329" s="388" t="s">
        <v>515</v>
      </c>
      <c r="AG329" s="388" t="str">
        <f>$A:$A</f>
        <v>Nature de l'ajustement</v>
      </c>
      <c r="AH329" s="388" t="str">
        <f>$B:$B</f>
        <v>Pôle</v>
      </c>
      <c r="AI329" s="388" t="s">
        <v>515</v>
      </c>
      <c r="AJ329" s="387"/>
      <c r="AK329" s="388" t="str">
        <f>$A:$A</f>
        <v>Nature de l'ajustement</v>
      </c>
      <c r="AL329" s="388" t="str">
        <f>$B:$B</f>
        <v>Pôle</v>
      </c>
      <c r="AM329" s="388" t="s">
        <v>515</v>
      </c>
      <c r="AN329" s="388" t="str">
        <f>$A:$A</f>
        <v>Nature de l'ajustement</v>
      </c>
      <c r="AO329" s="388" t="str">
        <f>$B:$B</f>
        <v>Pôle</v>
      </c>
      <c r="AP329" s="388" t="s">
        <v>515</v>
      </c>
      <c r="AQ329" s="388" t="str">
        <f>$A:$A</f>
        <v>Nature de l'ajustement</v>
      </c>
      <c r="AR329" s="388" t="str">
        <f>$B:$B</f>
        <v>Pôle</v>
      </c>
      <c r="AS329" s="388" t="s">
        <v>515</v>
      </c>
      <c r="AT329" s="388" t="str">
        <f>$A:$A</f>
        <v>Nature de l'ajustement</v>
      </c>
      <c r="AU329" s="388" t="str">
        <f>$B:$B</f>
        <v>Pôle</v>
      </c>
      <c r="AV329" s="388" t="s">
        <v>515</v>
      </c>
      <c r="AW329" s="387"/>
      <c r="AX329" s="388" t="str">
        <f>$A:$A</f>
        <v>Nature de l'ajustement</v>
      </c>
      <c r="AY329" s="388" t="str">
        <f>$B:$B</f>
        <v>Pôle</v>
      </c>
      <c r="AZ329" s="388" t="s">
        <v>515</v>
      </c>
      <c r="BA329" s="388" t="str">
        <f>$A:$A</f>
        <v>Nature de l'ajustement</v>
      </c>
      <c r="BB329" s="388" t="str">
        <f>$B:$B</f>
        <v>Pôle</v>
      </c>
      <c r="BC329" s="388" t="s">
        <v>515</v>
      </c>
      <c r="BD329" s="388" t="str">
        <f>$A:$A</f>
        <v>Nature de l'ajustement</v>
      </c>
      <c r="BE329" s="388" t="str">
        <f>$B:$B</f>
        <v>Pôle</v>
      </c>
      <c r="BF329" s="388" t="s">
        <v>515</v>
      </c>
      <c r="BG329" s="388" t="str">
        <f>$A:$A</f>
        <v>Nature de l'ajustement</v>
      </c>
      <c r="BH329" s="388" t="str">
        <f>$B:$B</f>
        <v>Pôle</v>
      </c>
      <c r="BI329" s="388" t="s">
        <v>515</v>
      </c>
      <c r="BJ329" s="387"/>
      <c r="BK329" s="388" t="str">
        <f>$A:$A</f>
        <v>Nature de l'ajustement</v>
      </c>
      <c r="BL329" s="388" t="str">
        <f>$B:$B</f>
        <v>Pôle</v>
      </c>
      <c r="BM329" s="388" t="s">
        <v>515</v>
      </c>
      <c r="BN329" s="388" t="str">
        <f>$A:$A</f>
        <v>Nature de l'ajustement</v>
      </c>
      <c r="BO329" s="388" t="str">
        <f>$B:$B</f>
        <v>Pôle</v>
      </c>
      <c r="BP329" s="388" t="s">
        <v>515</v>
      </c>
      <c r="BQ329" s="388" t="str">
        <f>$A:$A</f>
        <v>Nature de l'ajustement</v>
      </c>
      <c r="BR329" s="388" t="str">
        <f>$B:$B</f>
        <v>Pôle</v>
      </c>
      <c r="BS329" s="388" t="s">
        <v>515</v>
      </c>
      <c r="BT329" s="388" t="str">
        <f>$A:$A</f>
        <v>Nature de l'ajustement</v>
      </c>
      <c r="BU329" s="388" t="str">
        <f>$B:$B</f>
        <v>Pôle</v>
      </c>
      <c r="BV329" s="388" t="s">
        <v>515</v>
      </c>
      <c r="BW329" s="387"/>
    </row>
    <row r="330" spans="1:75" ht="13" hidden="1" outlineLevel="1">
      <c r="A330" s="394" t="s">
        <v>520</v>
      </c>
      <c r="B330" s="389" t="s">
        <v>512</v>
      </c>
      <c r="C330" s="383"/>
      <c r="D330" s="384"/>
      <c r="E330" s="385"/>
      <c r="F330" s="386"/>
      <c r="G330" s="386"/>
      <c r="H330" s="386"/>
      <c r="I330" s="386"/>
      <c r="J330" s="387"/>
      <c r="K330" s="390" t="str">
        <f>$A:$A</f>
        <v>Amende Echange Images Chèques</v>
      </c>
      <c r="L330" s="390" t="str">
        <f>$B:$B</f>
        <v>BPF</v>
      </c>
      <c r="M330" s="391" t="str">
        <f>"20"&amp;RIGHT($10:$10,2)&amp;"-T"&amp;MID($10:$10,2,1)</f>
        <v>2016-T1</v>
      </c>
      <c r="N330" s="390" t="str">
        <f>$A:$A</f>
        <v>Amende Echange Images Chèques</v>
      </c>
      <c r="O330" s="390" t="str">
        <f>$B:$B</f>
        <v>BPF</v>
      </c>
      <c r="P330" s="391" t="str">
        <f>"20"&amp;RIGHT($10:$10,2)&amp;"-T"&amp;MID($10:$10,2,1)</f>
        <v>2016-T2</v>
      </c>
      <c r="Q330" s="390" t="str">
        <f>$A:$A</f>
        <v>Amende Echange Images Chèques</v>
      </c>
      <c r="R330" s="390" t="str">
        <f>$B:$B</f>
        <v>BPF</v>
      </c>
      <c r="S330" s="391" t="str">
        <f>"20"&amp;RIGHT($10:$10,2)&amp;"-T"&amp;MID($10:$10,2,1)</f>
        <v>2016-T3</v>
      </c>
      <c r="T330" s="390" t="str">
        <f>$A:$A</f>
        <v>Amende Echange Images Chèques</v>
      </c>
      <c r="U330" s="390" t="str">
        <f>$B:$B</f>
        <v>BPF</v>
      </c>
      <c r="V330" s="391" t="str">
        <f>"20"&amp;RIGHT($10:$10,2)&amp;"-T"&amp;MID($10:$10,2,1)</f>
        <v>2016-T4</v>
      </c>
      <c r="W330" s="387"/>
      <c r="X330" s="390" t="str">
        <f>$A:$A</f>
        <v>Amende Echange Images Chèques</v>
      </c>
      <c r="Y330" s="390" t="str">
        <f>$B:$B</f>
        <v>BPF</v>
      </c>
      <c r="Z330" s="391" t="str">
        <f>"20"&amp;RIGHT($10:$10,2)&amp;"-T"&amp;MID($10:$10,2,1)</f>
        <v>2017-T1</v>
      </c>
      <c r="AA330" s="390" t="str">
        <f>$A:$A</f>
        <v>Amende Echange Images Chèques</v>
      </c>
      <c r="AB330" s="390" t="str">
        <f>$B:$B</f>
        <v>BPF</v>
      </c>
      <c r="AC330" s="391" t="str">
        <f>"20"&amp;RIGHT($10:$10,2)&amp;"-T"&amp;MID($10:$10,2,1)</f>
        <v>2017-T2</v>
      </c>
      <c r="AD330" s="390" t="str">
        <f>$A:$A</f>
        <v>Amende Echange Images Chèques</v>
      </c>
      <c r="AE330" s="390" t="str">
        <f>$B:$B</f>
        <v>BPF</v>
      </c>
      <c r="AF330" s="391" t="str">
        <f>"20"&amp;RIGHT($10:$10,2)&amp;"-T"&amp;MID($10:$10,2,1)</f>
        <v>2017-T3</v>
      </c>
      <c r="AG330" s="390" t="str">
        <f>$A:$A</f>
        <v>Amende Echange Images Chèques</v>
      </c>
      <c r="AH330" s="390" t="str">
        <f>$B:$B</f>
        <v>BPF</v>
      </c>
      <c r="AI330" s="391" t="str">
        <f>"20"&amp;RIGHT($10:$10,2)&amp;"-T"&amp;MID($10:$10,2,1)</f>
        <v>2017-T4</v>
      </c>
      <c r="AJ330" s="387"/>
      <c r="AK330" s="390" t="str">
        <f>$A:$A</f>
        <v>Amende Echange Images Chèques</v>
      </c>
      <c r="AL330" s="390" t="str">
        <f>$B:$B</f>
        <v>BPF</v>
      </c>
      <c r="AM330" s="391" t="str">
        <f>"20"&amp;RIGHT($10:$10,2)&amp;"-T"&amp;MID($10:$10,2,1)</f>
        <v>2018-T1</v>
      </c>
      <c r="AN330" s="390" t="str">
        <f>$A:$A</f>
        <v>Amende Echange Images Chèques</v>
      </c>
      <c r="AO330" s="390" t="str">
        <f>$B:$B</f>
        <v>BPF</v>
      </c>
      <c r="AP330" s="391" t="str">
        <f>"20"&amp;RIGHT($10:$10,2)&amp;"-T"&amp;MID($10:$10,2,1)</f>
        <v>2018-T2</v>
      </c>
      <c r="AQ330" s="390" t="str">
        <f>$A:$A</f>
        <v>Amende Echange Images Chèques</v>
      </c>
      <c r="AR330" s="390" t="str">
        <f>$B:$B</f>
        <v>BPF</v>
      </c>
      <c r="AS330" s="391" t="str">
        <f>"20"&amp;RIGHT($10:$10,2)&amp;"-T"&amp;MID($10:$10,2,1)</f>
        <v>2018-T3</v>
      </c>
      <c r="AT330" s="390" t="str">
        <f>$A:$A</f>
        <v>Amende Echange Images Chèques</v>
      </c>
      <c r="AU330" s="390" t="str">
        <f>$B:$B</f>
        <v>BPF</v>
      </c>
      <c r="AV330" s="391" t="str">
        <f>"20"&amp;RIGHT($10:$10,2)&amp;"-T"&amp;MID($10:$10,2,1)</f>
        <v>2018-T4</v>
      </c>
      <c r="AW330" s="387"/>
      <c r="AX330" s="390" t="str">
        <f>$A:$A</f>
        <v>Amende Echange Images Chèques</v>
      </c>
      <c r="AY330" s="390" t="str">
        <f>$B:$B</f>
        <v>BPF</v>
      </c>
      <c r="AZ330" s="391" t="str">
        <f>"20"&amp;RIGHT($10:$10,2)&amp;"-T"&amp;MID($10:$10,2,1)</f>
        <v>2019-T1</v>
      </c>
      <c r="BA330" s="390" t="str">
        <f>$A:$A</f>
        <v>Amende Echange Images Chèques</v>
      </c>
      <c r="BB330" s="390" t="str">
        <f>$B:$B</f>
        <v>BPF</v>
      </c>
      <c r="BC330" s="391" t="str">
        <f>"20"&amp;RIGHT($10:$10,2)&amp;"-T"&amp;MID($10:$10,2,1)</f>
        <v>2019-T2</v>
      </c>
      <c r="BD330" s="390" t="str">
        <f>$A:$A</f>
        <v>Amende Echange Images Chèques</v>
      </c>
      <c r="BE330" s="390" t="str">
        <f>$B:$B</f>
        <v>BPF</v>
      </c>
      <c r="BF330" s="391" t="str">
        <f>"20"&amp;RIGHT($10:$10,2)&amp;"-T"&amp;MID($10:$10,2,1)</f>
        <v>2019-T3</v>
      </c>
      <c r="BG330" s="390" t="str">
        <f>$A:$A</f>
        <v>Amende Echange Images Chèques</v>
      </c>
      <c r="BH330" s="390" t="str">
        <f>$B:$B</f>
        <v>BPF</v>
      </c>
      <c r="BI330" s="391" t="str">
        <f>"20"&amp;RIGHT($10:$10,2)&amp;"-T"&amp;MID($10:$10,2,1)</f>
        <v>2019-T4</v>
      </c>
      <c r="BJ330" s="387"/>
      <c r="BK330" s="390" t="str">
        <f>$A:$A</f>
        <v>Amende Echange Images Chèques</v>
      </c>
      <c r="BL330" s="390" t="str">
        <f>$B:$B</f>
        <v>BPF</v>
      </c>
      <c r="BM330" s="391" t="str">
        <f>"20"&amp;RIGHT($10:$10,2)&amp;"-T"&amp;MID($10:$10,2,1)</f>
        <v>2020-T1</v>
      </c>
      <c r="BN330" s="390" t="str">
        <f>$A:$A</f>
        <v>Amende Echange Images Chèques</v>
      </c>
      <c r="BO330" s="390" t="str">
        <f>$B:$B</f>
        <v>BPF</v>
      </c>
      <c r="BP330" s="391" t="str">
        <f>"20"&amp;RIGHT($10:$10,2)&amp;"-T"&amp;MID($10:$10,2,1)</f>
        <v>2020-T2</v>
      </c>
      <c r="BQ330" s="390" t="str">
        <f>$A:$A</f>
        <v>Amende Echange Images Chèques</v>
      </c>
      <c r="BR330" s="390" t="str">
        <f>$B:$B</f>
        <v>BPF</v>
      </c>
      <c r="BS330" s="391" t="str">
        <f>"20"&amp;RIGHT($10:$10,2)&amp;"-T"&amp;MID($10:$10,2,1)</f>
        <v>2020-T3</v>
      </c>
      <c r="BT330" s="390" t="str">
        <f>$A:$A</f>
        <v>Amende Echange Images Chèques</v>
      </c>
      <c r="BU330" s="390" t="str">
        <f>$B:$B</f>
        <v>BPF</v>
      </c>
      <c r="BV330" s="391" t="str">
        <f>"20"&amp;RIGHT($10:$10,2)&amp;"-T"&amp;MID($10:$10,2,1)</f>
        <v>2020-T4</v>
      </c>
      <c r="BW330" s="387"/>
    </row>
    <row r="331" spans="1:75" ht="13" hidden="1">
      <c r="A331" s="403" t="s">
        <v>129</v>
      </c>
      <c r="B331" s="403"/>
      <c r="C331" s="383"/>
      <c r="D331" s="384" t="s">
        <v>477</v>
      </c>
      <c r="E331" s="385" t="s">
        <v>506</v>
      </c>
      <c r="F331" s="386"/>
      <c r="G331" s="386"/>
      <c r="H331" s="386"/>
      <c r="I331" s="386"/>
      <c r="J331" s="387">
        <f>SUM(F331:I331)</f>
        <v>0</v>
      </c>
      <c r="K331" s="405"/>
      <c r="L331" s="405"/>
      <c r="M331" s="405">
        <v>0</v>
      </c>
      <c r="N331" s="393"/>
      <c r="O331" s="393"/>
      <c r="P331" s="393">
        <v>0</v>
      </c>
      <c r="Q331" s="393"/>
      <c r="R331" s="393"/>
      <c r="S331" s="393">
        <v>0</v>
      </c>
      <c r="T331" s="393"/>
      <c r="U331" s="393"/>
      <c r="V331" s="393">
        <v>0</v>
      </c>
      <c r="W331" s="387">
        <f>SUM(K331:V331)</f>
        <v>0</v>
      </c>
      <c r="X331" s="393"/>
      <c r="Y331" s="393"/>
      <c r="Z331" s="393">
        <v>0</v>
      </c>
      <c r="AA331" s="393"/>
      <c r="AB331" s="393"/>
      <c r="AC331" s="393">
        <v>0</v>
      </c>
      <c r="AD331" s="393"/>
      <c r="AE331" s="393"/>
      <c r="AF331" s="393">
        <v>0</v>
      </c>
      <c r="AG331" s="393"/>
      <c r="AH331" s="393"/>
      <c r="AI331" s="393">
        <v>1.024</v>
      </c>
      <c r="AJ331" s="387">
        <f>SUM(X331:AI331)</f>
        <v>1.024</v>
      </c>
      <c r="AK331" s="393"/>
      <c r="AL331" s="393"/>
      <c r="AM331" s="393">
        <v>0</v>
      </c>
      <c r="AN331" s="393"/>
      <c r="AO331" s="393"/>
      <c r="AP331" s="393">
        <v>0</v>
      </c>
      <c r="AQ331" s="393"/>
      <c r="AR331" s="393"/>
      <c r="AS331" s="393">
        <v>0</v>
      </c>
      <c r="AT331" s="393"/>
      <c r="AU331" s="393"/>
      <c r="AV331" s="393">
        <v>0</v>
      </c>
      <c r="AW331" s="387">
        <f>SUM(AK331:AV331)</f>
        <v>0</v>
      </c>
      <c r="AX331" s="393"/>
      <c r="AY331" s="393"/>
      <c r="AZ331" s="393">
        <v>0</v>
      </c>
      <c r="BA331" s="393"/>
      <c r="BB331" s="393"/>
      <c r="BC331" s="393">
        <v>0</v>
      </c>
      <c r="BD331" s="393"/>
      <c r="BE331" s="393"/>
      <c r="BF331" s="393">
        <v>0</v>
      </c>
      <c r="BG331" s="393"/>
      <c r="BH331" s="393"/>
      <c r="BI331" s="393">
        <v>0</v>
      </c>
      <c r="BJ331" s="387">
        <f>SUM(AX331:BI331)</f>
        <v>0</v>
      </c>
      <c r="BK331" s="393"/>
      <c r="BL331" s="393"/>
      <c r="BM331" s="393">
        <v>0</v>
      </c>
      <c r="BN331" s="393"/>
      <c r="BO331" s="393"/>
      <c r="BP331" s="393">
        <v>0</v>
      </c>
      <c r="BQ331" s="393"/>
      <c r="BR331" s="393"/>
      <c r="BS331" s="393">
        <v>0</v>
      </c>
      <c r="BT331" s="393"/>
      <c r="BU331" s="393"/>
      <c r="BV331" s="393">
        <v>0</v>
      </c>
      <c r="BW331" s="387">
        <f>SUM(BK331:BV331)</f>
        <v>0</v>
      </c>
    </row>
    <row r="332" spans="1:75" ht="13" hidden="1" outlineLevel="1">
      <c r="A332" s="402" t="s">
        <v>465</v>
      </c>
      <c r="B332" s="382" t="s">
        <v>466</v>
      </c>
      <c r="C332" s="383"/>
      <c r="D332" s="384"/>
      <c r="E332" s="385"/>
      <c r="F332" s="386"/>
      <c r="G332" s="386"/>
      <c r="H332" s="386"/>
      <c r="I332" s="386"/>
      <c r="J332" s="387"/>
      <c r="K332" s="388" t="str">
        <f>$A:$A</f>
        <v>Nature de l'ajustement</v>
      </c>
      <c r="L332" s="388" t="str">
        <f>$B:$B</f>
        <v>Pôle</v>
      </c>
      <c r="M332" s="388" t="s">
        <v>515</v>
      </c>
      <c r="N332" s="388" t="str">
        <f>$A:$A</f>
        <v>Nature de l'ajustement</v>
      </c>
      <c r="O332" s="388" t="str">
        <f>$B:$B</f>
        <v>Pôle</v>
      </c>
      <c r="P332" s="388" t="s">
        <v>515</v>
      </c>
      <c r="Q332" s="388" t="str">
        <f>$A:$A</f>
        <v>Nature de l'ajustement</v>
      </c>
      <c r="R332" s="388" t="str">
        <f>$B:$B</f>
        <v>Pôle</v>
      </c>
      <c r="S332" s="388" t="s">
        <v>515</v>
      </c>
      <c r="T332" s="388" t="str">
        <f>$A:$A</f>
        <v>Nature de l'ajustement</v>
      </c>
      <c r="U332" s="388" t="str">
        <f>$B:$B</f>
        <v>Pôle</v>
      </c>
      <c r="V332" s="388" t="s">
        <v>515</v>
      </c>
      <c r="W332" s="387"/>
      <c r="X332" s="388" t="str">
        <f>$A:$A</f>
        <v>Nature de l'ajustement</v>
      </c>
      <c r="Y332" s="388" t="str">
        <f>$B:$B</f>
        <v>Pôle</v>
      </c>
      <c r="Z332" s="388" t="s">
        <v>515</v>
      </c>
      <c r="AA332" s="388" t="str">
        <f>$A:$A</f>
        <v>Nature de l'ajustement</v>
      </c>
      <c r="AB332" s="388" t="str">
        <f>$B:$B</f>
        <v>Pôle</v>
      </c>
      <c r="AC332" s="388" t="s">
        <v>515</v>
      </c>
      <c r="AD332" s="388" t="str">
        <f>$A:$A</f>
        <v>Nature de l'ajustement</v>
      </c>
      <c r="AE332" s="388" t="str">
        <f>$B:$B</f>
        <v>Pôle</v>
      </c>
      <c r="AF332" s="388" t="s">
        <v>515</v>
      </c>
      <c r="AG332" s="388" t="str">
        <f>$A:$A</f>
        <v>Nature de l'ajustement</v>
      </c>
      <c r="AH332" s="388" t="str">
        <f>$B:$B</f>
        <v>Pôle</v>
      </c>
      <c r="AI332" s="388" t="s">
        <v>515</v>
      </c>
      <c r="AJ332" s="387"/>
      <c r="AK332" s="388" t="str">
        <f>$A:$A</f>
        <v>Nature de l'ajustement</v>
      </c>
      <c r="AL332" s="388" t="str">
        <f>$B:$B</f>
        <v>Pôle</v>
      </c>
      <c r="AM332" s="388" t="s">
        <v>515</v>
      </c>
      <c r="AN332" s="388" t="str">
        <f>$A:$A</f>
        <v>Nature de l'ajustement</v>
      </c>
      <c r="AO332" s="388" t="str">
        <f>$B:$B</f>
        <v>Pôle</v>
      </c>
      <c r="AP332" s="388" t="s">
        <v>515</v>
      </c>
      <c r="AQ332" s="388" t="str">
        <f>$A:$A</f>
        <v>Nature de l'ajustement</v>
      </c>
      <c r="AR332" s="388" t="str">
        <f>$B:$B</f>
        <v>Pôle</v>
      </c>
      <c r="AS332" s="388" t="s">
        <v>515</v>
      </c>
      <c r="AT332" s="388" t="str">
        <f>$A:$A</f>
        <v>Nature de l'ajustement</v>
      </c>
      <c r="AU332" s="388" t="str">
        <f>$B:$B</f>
        <v>Pôle</v>
      </c>
      <c r="AV332" s="388" t="s">
        <v>515</v>
      </c>
      <c r="AW332" s="387"/>
      <c r="AX332" s="388" t="str">
        <f>$A:$A</f>
        <v>Nature de l'ajustement</v>
      </c>
      <c r="AY332" s="388" t="str">
        <f>$B:$B</f>
        <v>Pôle</v>
      </c>
      <c r="AZ332" s="388" t="s">
        <v>515</v>
      </c>
      <c r="BA332" s="388" t="str">
        <f>$A:$A</f>
        <v>Nature de l'ajustement</v>
      </c>
      <c r="BB332" s="388" t="str">
        <f>$B:$B</f>
        <v>Pôle</v>
      </c>
      <c r="BC332" s="388" t="s">
        <v>515</v>
      </c>
      <c r="BD332" s="388" t="str">
        <f>$A:$A</f>
        <v>Nature de l'ajustement</v>
      </c>
      <c r="BE332" s="388" t="str">
        <f>$B:$B</f>
        <v>Pôle</v>
      </c>
      <c r="BF332" s="388" t="s">
        <v>515</v>
      </c>
      <c r="BG332" s="388" t="str">
        <f>$A:$A</f>
        <v>Nature de l'ajustement</v>
      </c>
      <c r="BH332" s="388" t="str">
        <f>$B:$B</f>
        <v>Pôle</v>
      </c>
      <c r="BI332" s="388" t="s">
        <v>515</v>
      </c>
      <c r="BJ332" s="387"/>
      <c r="BK332" s="388" t="str">
        <f>$A:$A</f>
        <v>Nature de l'ajustement</v>
      </c>
      <c r="BL332" s="388" t="str">
        <f>$B:$B</f>
        <v>Pôle</v>
      </c>
      <c r="BM332" s="388" t="s">
        <v>515</v>
      </c>
      <c r="BN332" s="388" t="str">
        <f>$A:$A</f>
        <v>Nature de l'ajustement</v>
      </c>
      <c r="BO332" s="388" t="str">
        <f>$B:$B</f>
        <v>Pôle</v>
      </c>
      <c r="BP332" s="388" t="s">
        <v>515</v>
      </c>
      <c r="BQ332" s="388" t="str">
        <f>$A:$A</f>
        <v>Nature de l'ajustement</v>
      </c>
      <c r="BR332" s="388" t="str">
        <f>$B:$B</f>
        <v>Pôle</v>
      </c>
      <c r="BS332" s="388" t="s">
        <v>515</v>
      </c>
      <c r="BT332" s="388" t="str">
        <f>$A:$A</f>
        <v>Nature de l'ajustement</v>
      </c>
      <c r="BU332" s="388" t="str">
        <f>$B:$B</f>
        <v>Pôle</v>
      </c>
      <c r="BV332" s="388" t="s">
        <v>515</v>
      </c>
      <c r="BW332" s="387"/>
    </row>
    <row r="333" spans="1:75" ht="13" hidden="1" outlineLevel="1">
      <c r="A333" s="394" t="s">
        <v>520</v>
      </c>
      <c r="B333" s="389" t="s">
        <v>468</v>
      </c>
      <c r="C333" s="383"/>
      <c r="D333" s="384"/>
      <c r="E333" s="385"/>
      <c r="F333" s="386"/>
      <c r="G333" s="386"/>
      <c r="H333" s="386"/>
      <c r="I333" s="386"/>
      <c r="J333" s="387"/>
      <c r="K333" s="390" t="str">
        <f>$A:$A</f>
        <v>Amende Echange Images Chèques</v>
      </c>
      <c r="L333" s="390" t="str">
        <f>$B:$B</f>
        <v>AHM</v>
      </c>
      <c r="M333" s="391" t="str">
        <f>"20"&amp;RIGHT($10:$10,2)&amp;"-T"&amp;MID($10:$10,2,1)</f>
        <v>2016-T1</v>
      </c>
      <c r="N333" s="390" t="str">
        <f>$A:$A</f>
        <v>Amende Echange Images Chèques</v>
      </c>
      <c r="O333" s="390" t="str">
        <f>$B:$B</f>
        <v>AHM</v>
      </c>
      <c r="P333" s="391" t="str">
        <f>"20"&amp;RIGHT($10:$10,2)&amp;"-T"&amp;MID($10:$10,2,1)</f>
        <v>2016-T2</v>
      </c>
      <c r="Q333" s="390" t="str">
        <f>$A:$A</f>
        <v>Amende Echange Images Chèques</v>
      </c>
      <c r="R333" s="390" t="str">
        <f>$B:$B</f>
        <v>AHM</v>
      </c>
      <c r="S333" s="391" t="str">
        <f>"20"&amp;RIGHT($10:$10,2)&amp;"-T"&amp;MID($10:$10,2,1)</f>
        <v>2016-T3</v>
      </c>
      <c r="T333" s="390" t="str">
        <f>$A:$A</f>
        <v>Amende Echange Images Chèques</v>
      </c>
      <c r="U333" s="390" t="str">
        <f>$B:$B</f>
        <v>AHM</v>
      </c>
      <c r="V333" s="391" t="str">
        <f>"20"&amp;RIGHT($10:$10,2)&amp;"-T"&amp;MID($10:$10,2,1)</f>
        <v>2016-T4</v>
      </c>
      <c r="W333" s="387"/>
      <c r="X333" s="390" t="str">
        <f>$A:$A</f>
        <v>Amende Echange Images Chèques</v>
      </c>
      <c r="Y333" s="390" t="str">
        <f>$B:$B</f>
        <v>AHM</v>
      </c>
      <c r="Z333" s="391" t="str">
        <f>"20"&amp;RIGHT($10:$10,2)&amp;"-T"&amp;MID($10:$10,2,1)</f>
        <v>2017-T1</v>
      </c>
      <c r="AA333" s="390" t="str">
        <f>$A:$A</f>
        <v>Amende Echange Images Chèques</v>
      </c>
      <c r="AB333" s="390" t="str">
        <f>$B:$B</f>
        <v>AHM</v>
      </c>
      <c r="AC333" s="391" t="str">
        <f>"20"&amp;RIGHT($10:$10,2)&amp;"-T"&amp;MID($10:$10,2,1)</f>
        <v>2017-T2</v>
      </c>
      <c r="AD333" s="390" t="str">
        <f>$A:$A</f>
        <v>Amende Echange Images Chèques</v>
      </c>
      <c r="AE333" s="390" t="str">
        <f>$B:$B</f>
        <v>AHM</v>
      </c>
      <c r="AF333" s="391" t="str">
        <f>"20"&amp;RIGHT($10:$10,2)&amp;"-T"&amp;MID($10:$10,2,1)</f>
        <v>2017-T3</v>
      </c>
      <c r="AG333" s="390" t="str">
        <f>$A:$A</f>
        <v>Amende Echange Images Chèques</v>
      </c>
      <c r="AH333" s="390" t="str">
        <f>$B:$B</f>
        <v>AHM</v>
      </c>
      <c r="AI333" s="391" t="str">
        <f>"20"&amp;RIGHT($10:$10,2)&amp;"-T"&amp;MID($10:$10,2,1)</f>
        <v>2017-T4</v>
      </c>
      <c r="AJ333" s="387"/>
      <c r="AK333" s="390" t="str">
        <f>$A:$A</f>
        <v>Amende Echange Images Chèques</v>
      </c>
      <c r="AL333" s="390" t="str">
        <f>$B:$B</f>
        <v>AHM</v>
      </c>
      <c r="AM333" s="391" t="str">
        <f>"20"&amp;RIGHT($10:$10,2)&amp;"-T"&amp;MID($10:$10,2,1)</f>
        <v>2018-T1</v>
      </c>
      <c r="AN333" s="390" t="str">
        <f>$A:$A</f>
        <v>Amende Echange Images Chèques</v>
      </c>
      <c r="AO333" s="390" t="str">
        <f>$B:$B</f>
        <v>AHM</v>
      </c>
      <c r="AP333" s="391" t="str">
        <f>"20"&amp;RIGHT($10:$10,2)&amp;"-T"&amp;MID($10:$10,2,1)</f>
        <v>2018-T2</v>
      </c>
      <c r="AQ333" s="390" t="str">
        <f>$A:$A</f>
        <v>Amende Echange Images Chèques</v>
      </c>
      <c r="AR333" s="390" t="str">
        <f>$B:$B</f>
        <v>AHM</v>
      </c>
      <c r="AS333" s="391" t="str">
        <f>"20"&amp;RIGHT($10:$10,2)&amp;"-T"&amp;MID($10:$10,2,1)</f>
        <v>2018-T3</v>
      </c>
      <c r="AT333" s="390" t="str">
        <f>$A:$A</f>
        <v>Amende Echange Images Chèques</v>
      </c>
      <c r="AU333" s="390" t="str">
        <f>$B:$B</f>
        <v>AHM</v>
      </c>
      <c r="AV333" s="391" t="str">
        <f>"20"&amp;RIGHT($10:$10,2)&amp;"-T"&amp;MID($10:$10,2,1)</f>
        <v>2018-T4</v>
      </c>
      <c r="AW333" s="387"/>
      <c r="AX333" s="390" t="str">
        <f>$A:$A</f>
        <v>Amende Echange Images Chèques</v>
      </c>
      <c r="AY333" s="390" t="str">
        <f>$B:$B</f>
        <v>AHM</v>
      </c>
      <c r="AZ333" s="391" t="str">
        <f>"20"&amp;RIGHT($10:$10,2)&amp;"-T"&amp;MID($10:$10,2,1)</f>
        <v>2019-T1</v>
      </c>
      <c r="BA333" s="390" t="str">
        <f>$A:$A</f>
        <v>Amende Echange Images Chèques</v>
      </c>
      <c r="BB333" s="390" t="str">
        <f>$B:$B</f>
        <v>AHM</v>
      </c>
      <c r="BC333" s="391" t="str">
        <f>"20"&amp;RIGHT($10:$10,2)&amp;"-T"&amp;MID($10:$10,2,1)</f>
        <v>2019-T2</v>
      </c>
      <c r="BD333" s="390" t="str">
        <f>$A:$A</f>
        <v>Amende Echange Images Chèques</v>
      </c>
      <c r="BE333" s="390" t="str">
        <f>$B:$B</f>
        <v>AHM</v>
      </c>
      <c r="BF333" s="391" t="str">
        <f>"20"&amp;RIGHT($10:$10,2)&amp;"-T"&amp;MID($10:$10,2,1)</f>
        <v>2019-T3</v>
      </c>
      <c r="BG333" s="390" t="str">
        <f>$A:$A</f>
        <v>Amende Echange Images Chèques</v>
      </c>
      <c r="BH333" s="390" t="str">
        <f>$B:$B</f>
        <v>AHM</v>
      </c>
      <c r="BI333" s="391" t="str">
        <f>"20"&amp;RIGHT($10:$10,2)&amp;"-T"&amp;MID($10:$10,2,1)</f>
        <v>2019-T4</v>
      </c>
      <c r="BJ333" s="387"/>
      <c r="BK333" s="390" t="str">
        <f>$A:$A</f>
        <v>Amende Echange Images Chèques</v>
      </c>
      <c r="BL333" s="390" t="str">
        <f>$B:$B</f>
        <v>AHM</v>
      </c>
      <c r="BM333" s="391" t="str">
        <f>"20"&amp;RIGHT($10:$10,2)&amp;"-T"&amp;MID($10:$10,2,1)</f>
        <v>2020-T1</v>
      </c>
      <c r="BN333" s="390" t="str">
        <f>$A:$A</f>
        <v>Amende Echange Images Chèques</v>
      </c>
      <c r="BO333" s="390" t="str">
        <f>$B:$B</f>
        <v>AHM</v>
      </c>
      <c r="BP333" s="391" t="str">
        <f>"20"&amp;RIGHT($10:$10,2)&amp;"-T"&amp;MID($10:$10,2,1)</f>
        <v>2020-T2</v>
      </c>
      <c r="BQ333" s="390" t="str">
        <f>$A:$A</f>
        <v>Amende Echange Images Chèques</v>
      </c>
      <c r="BR333" s="390" t="str">
        <f>$B:$B</f>
        <v>AHM</v>
      </c>
      <c r="BS333" s="391" t="str">
        <f>"20"&amp;RIGHT($10:$10,2)&amp;"-T"&amp;MID($10:$10,2,1)</f>
        <v>2020-T3</v>
      </c>
      <c r="BT333" s="390" t="str">
        <f>$A:$A</f>
        <v>Amende Echange Images Chèques</v>
      </c>
      <c r="BU333" s="390" t="str">
        <f>$B:$B</f>
        <v>AHM</v>
      </c>
      <c r="BV333" s="391" t="str">
        <f>"20"&amp;RIGHT($10:$10,2)&amp;"-T"&amp;MID($10:$10,2,1)</f>
        <v>2020-T4</v>
      </c>
      <c r="BW333" s="387"/>
    </row>
    <row r="334" spans="1:75" ht="13" hidden="1">
      <c r="A334" s="403" t="s">
        <v>129</v>
      </c>
      <c r="B334" s="403"/>
      <c r="C334" s="383"/>
      <c r="D334" s="384" t="s">
        <v>477</v>
      </c>
      <c r="E334" s="385" t="s">
        <v>504</v>
      </c>
      <c r="F334" s="386"/>
      <c r="G334" s="386"/>
      <c r="H334" s="386"/>
      <c r="I334" s="386"/>
      <c r="J334" s="387">
        <f>SUM(F334:I334)</f>
        <v>0</v>
      </c>
      <c r="K334" s="405"/>
      <c r="L334" s="405"/>
      <c r="M334" s="405">
        <v>0</v>
      </c>
      <c r="N334" s="393"/>
      <c r="O334" s="393"/>
      <c r="P334" s="393">
        <v>0</v>
      </c>
      <c r="Q334" s="393"/>
      <c r="R334" s="393"/>
      <c r="S334" s="393">
        <v>0</v>
      </c>
      <c r="T334" s="393"/>
      <c r="U334" s="393"/>
      <c r="V334" s="393">
        <v>0</v>
      </c>
      <c r="W334" s="387">
        <f>SUM(K334:V334)</f>
        <v>0</v>
      </c>
      <c r="X334" s="393"/>
      <c r="Y334" s="393"/>
      <c r="Z334" s="393">
        <v>0</v>
      </c>
      <c r="AA334" s="393"/>
      <c r="AB334" s="393"/>
      <c r="AC334" s="393">
        <v>0</v>
      </c>
      <c r="AD334" s="393"/>
      <c r="AE334" s="393"/>
      <c r="AF334" s="393">
        <v>0</v>
      </c>
      <c r="AG334" s="393"/>
      <c r="AH334" s="393"/>
      <c r="AI334" s="393">
        <v>0</v>
      </c>
      <c r="AJ334" s="387">
        <f>SUM(X334:AI334)</f>
        <v>0</v>
      </c>
      <c r="AK334" s="393"/>
      <c r="AL334" s="393"/>
      <c r="AM334" s="393">
        <v>0</v>
      </c>
      <c r="AN334" s="393"/>
      <c r="AO334" s="393"/>
      <c r="AP334" s="393">
        <v>0</v>
      </c>
      <c r="AQ334" s="393"/>
      <c r="AR334" s="393"/>
      <c r="AS334" s="393">
        <v>0</v>
      </c>
      <c r="AT334" s="393"/>
      <c r="AU334" s="393"/>
      <c r="AV334" s="393">
        <v>0</v>
      </c>
      <c r="AW334" s="387">
        <f>SUM(AK334:AV334)</f>
        <v>0</v>
      </c>
      <c r="AX334" s="393"/>
      <c r="AY334" s="393"/>
      <c r="AZ334" s="393">
        <v>0</v>
      </c>
      <c r="BA334" s="393"/>
      <c r="BB334" s="393"/>
      <c r="BC334" s="393">
        <v>0</v>
      </c>
      <c r="BD334" s="393"/>
      <c r="BE334" s="393"/>
      <c r="BF334" s="393">
        <v>0</v>
      </c>
      <c r="BG334" s="393"/>
      <c r="BH334" s="393"/>
      <c r="BI334" s="393">
        <v>0</v>
      </c>
      <c r="BJ334" s="387">
        <f>SUM(AX334:BI334)</f>
        <v>0</v>
      </c>
      <c r="BK334" s="393"/>
      <c r="BL334" s="393"/>
      <c r="BM334" s="393">
        <v>0</v>
      </c>
      <c r="BN334" s="393"/>
      <c r="BO334" s="393"/>
      <c r="BP334" s="393">
        <v>0</v>
      </c>
      <c r="BQ334" s="393"/>
      <c r="BR334" s="393"/>
      <c r="BS334" s="393">
        <v>0</v>
      </c>
      <c r="BT334" s="393"/>
      <c r="BU334" s="393"/>
      <c r="BV334" s="393">
        <v>0</v>
      </c>
      <c r="BW334" s="387">
        <f>SUM(BK334:BV334)</f>
        <v>0</v>
      </c>
    </row>
    <row r="335" spans="1:75" ht="13" hidden="1" outlineLevel="1">
      <c r="A335" s="402" t="s">
        <v>465</v>
      </c>
      <c r="B335" s="382" t="s">
        <v>466</v>
      </c>
      <c r="C335" s="383"/>
      <c r="D335" s="384"/>
      <c r="E335" s="385"/>
      <c r="F335" s="386"/>
      <c r="G335" s="386"/>
      <c r="H335" s="386"/>
      <c r="I335" s="386"/>
      <c r="J335" s="387"/>
      <c r="K335" s="388" t="str">
        <f>$A:$A</f>
        <v>Nature de l'ajustement</v>
      </c>
      <c r="L335" s="388" t="str">
        <f>$B:$B</f>
        <v>Pôle</v>
      </c>
      <c r="M335" s="388" t="s">
        <v>515</v>
      </c>
      <c r="N335" s="388" t="str">
        <f>$A:$A</f>
        <v>Nature de l'ajustement</v>
      </c>
      <c r="O335" s="388" t="str">
        <f>$B:$B</f>
        <v>Pôle</v>
      </c>
      <c r="P335" s="388" t="s">
        <v>515</v>
      </c>
      <c r="Q335" s="388" t="str">
        <f>$A:$A</f>
        <v>Nature de l'ajustement</v>
      </c>
      <c r="R335" s="388" t="str">
        <f>$B:$B</f>
        <v>Pôle</v>
      </c>
      <c r="S335" s="388" t="s">
        <v>515</v>
      </c>
      <c r="T335" s="388" t="str">
        <f>$A:$A</f>
        <v>Nature de l'ajustement</v>
      </c>
      <c r="U335" s="388" t="str">
        <f>$B:$B</f>
        <v>Pôle</v>
      </c>
      <c r="V335" s="388" t="s">
        <v>515</v>
      </c>
      <c r="W335" s="387"/>
      <c r="X335" s="388" t="str">
        <f>$A:$A</f>
        <v>Nature de l'ajustement</v>
      </c>
      <c r="Y335" s="388" t="str">
        <f>$B:$B</f>
        <v>Pôle</v>
      </c>
      <c r="Z335" s="388" t="s">
        <v>515</v>
      </c>
      <c r="AA335" s="388" t="str">
        <f>$A:$A</f>
        <v>Nature de l'ajustement</v>
      </c>
      <c r="AB335" s="388" t="str">
        <f>$B:$B</f>
        <v>Pôle</v>
      </c>
      <c r="AC335" s="388" t="s">
        <v>515</v>
      </c>
      <c r="AD335" s="388" t="str">
        <f>$A:$A</f>
        <v>Nature de l'ajustement</v>
      </c>
      <c r="AE335" s="388" t="str">
        <f>$B:$B</f>
        <v>Pôle</v>
      </c>
      <c r="AF335" s="388" t="s">
        <v>515</v>
      </c>
      <c r="AG335" s="388" t="str">
        <f>$A:$A</f>
        <v>Nature de l'ajustement</v>
      </c>
      <c r="AH335" s="388" t="str">
        <f>$B:$B</f>
        <v>Pôle</v>
      </c>
      <c r="AI335" s="388" t="s">
        <v>515</v>
      </c>
      <c r="AJ335" s="387"/>
      <c r="AK335" s="388" t="str">
        <f>$A:$A</f>
        <v>Nature de l'ajustement</v>
      </c>
      <c r="AL335" s="388" t="str">
        <f>$B:$B</f>
        <v>Pôle</v>
      </c>
      <c r="AM335" s="388" t="s">
        <v>515</v>
      </c>
      <c r="AN335" s="388" t="str">
        <f>$A:$A</f>
        <v>Nature de l'ajustement</v>
      </c>
      <c r="AO335" s="388" t="str">
        <f>$B:$B</f>
        <v>Pôle</v>
      </c>
      <c r="AP335" s="388" t="s">
        <v>515</v>
      </c>
      <c r="AQ335" s="388" t="str">
        <f>$A:$A</f>
        <v>Nature de l'ajustement</v>
      </c>
      <c r="AR335" s="388" t="str">
        <f>$B:$B</f>
        <v>Pôle</v>
      </c>
      <c r="AS335" s="388" t="s">
        <v>515</v>
      </c>
      <c r="AT335" s="388" t="str">
        <f>$A:$A</f>
        <v>Nature de l'ajustement</v>
      </c>
      <c r="AU335" s="388" t="str">
        <f>$B:$B</f>
        <v>Pôle</v>
      </c>
      <c r="AV335" s="388" t="s">
        <v>515</v>
      </c>
      <c r="AW335" s="387"/>
      <c r="AX335" s="388" t="str">
        <f>$A:$A</f>
        <v>Nature de l'ajustement</v>
      </c>
      <c r="AY335" s="388" t="str">
        <f>$B:$B</f>
        <v>Pôle</v>
      </c>
      <c r="AZ335" s="388" t="s">
        <v>515</v>
      </c>
      <c r="BA335" s="388" t="str">
        <f>$A:$A</f>
        <v>Nature de l'ajustement</v>
      </c>
      <c r="BB335" s="388" t="str">
        <f>$B:$B</f>
        <v>Pôle</v>
      </c>
      <c r="BC335" s="388" t="s">
        <v>515</v>
      </c>
      <c r="BD335" s="388" t="str">
        <f>$A:$A</f>
        <v>Nature de l'ajustement</v>
      </c>
      <c r="BE335" s="388" t="str">
        <f>$B:$B</f>
        <v>Pôle</v>
      </c>
      <c r="BF335" s="388" t="s">
        <v>515</v>
      </c>
      <c r="BG335" s="388" t="str">
        <f>$A:$A</f>
        <v>Nature de l'ajustement</v>
      </c>
      <c r="BH335" s="388" t="str">
        <f>$B:$B</f>
        <v>Pôle</v>
      </c>
      <c r="BI335" s="388" t="s">
        <v>515</v>
      </c>
      <c r="BJ335" s="387"/>
      <c r="BK335" s="388" t="str">
        <f>$A:$A</f>
        <v>Nature de l'ajustement</v>
      </c>
      <c r="BL335" s="388" t="str">
        <f>$B:$B</f>
        <v>Pôle</v>
      </c>
      <c r="BM335" s="388" t="s">
        <v>515</v>
      </c>
      <c r="BN335" s="388" t="str">
        <f>$A:$A</f>
        <v>Nature de l'ajustement</v>
      </c>
      <c r="BO335" s="388" t="str">
        <f>$B:$B</f>
        <v>Pôle</v>
      </c>
      <c r="BP335" s="388" t="s">
        <v>515</v>
      </c>
      <c r="BQ335" s="388" t="str">
        <f>$A:$A</f>
        <v>Nature de l'ajustement</v>
      </c>
      <c r="BR335" s="388" t="str">
        <f>$B:$B</f>
        <v>Pôle</v>
      </c>
      <c r="BS335" s="388" t="s">
        <v>515</v>
      </c>
      <c r="BT335" s="388" t="str">
        <f>$A:$A</f>
        <v>Nature de l'ajustement</v>
      </c>
      <c r="BU335" s="388" t="str">
        <f>$B:$B</f>
        <v>Pôle</v>
      </c>
      <c r="BV335" s="388" t="s">
        <v>515</v>
      </c>
      <c r="BW335" s="387"/>
    </row>
    <row r="336" spans="1:75" ht="13" hidden="1" outlineLevel="1">
      <c r="A336" s="394" t="s">
        <v>521</v>
      </c>
      <c r="B336" s="394" t="s">
        <v>468</v>
      </c>
      <c r="C336" s="383"/>
      <c r="D336" s="384"/>
      <c r="E336" s="385"/>
      <c r="F336" s="386"/>
      <c r="G336" s="386"/>
      <c r="H336" s="386"/>
      <c r="I336" s="386"/>
      <c r="J336" s="387"/>
      <c r="K336" s="390" t="str">
        <f>$A:$A</f>
        <v>Dividendes des CR (AHM)</v>
      </c>
      <c r="L336" s="390" t="str">
        <f>$B:$B</f>
        <v>AHM</v>
      </c>
      <c r="M336" s="391" t="str">
        <f>"20"&amp;RIGHT($10:$10,2)&amp;"-T"&amp;MID($10:$10,2,1)</f>
        <v>2016-T1</v>
      </c>
      <c r="N336" s="390" t="str">
        <f>$A:$A</f>
        <v>Dividendes des CR (AHM)</v>
      </c>
      <c r="O336" s="390" t="str">
        <f>$B:$B</f>
        <v>AHM</v>
      </c>
      <c r="P336" s="391" t="str">
        <f>"20"&amp;RIGHT($10:$10,2)&amp;"-T"&amp;MID($10:$10,2,1)</f>
        <v>2016-T2</v>
      </c>
      <c r="Q336" s="390" t="str">
        <f>$A:$A</f>
        <v>Dividendes des CR (AHM)</v>
      </c>
      <c r="R336" s="390" t="str">
        <f>$B:$B</f>
        <v>AHM</v>
      </c>
      <c r="S336" s="391" t="str">
        <f>"20"&amp;RIGHT($10:$10,2)&amp;"-T"&amp;MID($10:$10,2,1)</f>
        <v>2016-T3</v>
      </c>
      <c r="T336" s="390" t="str">
        <f>$A:$A</f>
        <v>Dividendes des CR (AHM)</v>
      </c>
      <c r="U336" s="390" t="str">
        <f>$B:$B</f>
        <v>AHM</v>
      </c>
      <c r="V336" s="391" t="str">
        <f>"20"&amp;RIGHT($10:$10,2)&amp;"-T"&amp;MID($10:$10,2,1)</f>
        <v>2016-T4</v>
      </c>
      <c r="W336" s="387"/>
      <c r="X336" s="390" t="str">
        <f>$A:$A</f>
        <v>Dividendes des CR (AHM)</v>
      </c>
      <c r="Y336" s="390" t="str">
        <f>$B:$B</f>
        <v>AHM</v>
      </c>
      <c r="Z336" s="391" t="str">
        <f>"20"&amp;RIGHT($10:$10,2)&amp;"-T"&amp;MID($10:$10,2,1)</f>
        <v>2017-T1</v>
      </c>
      <c r="AA336" s="390" t="str">
        <f>$A:$A</f>
        <v>Dividendes des CR (AHM)</v>
      </c>
      <c r="AB336" s="390" t="str">
        <f>$B:$B</f>
        <v>AHM</v>
      </c>
      <c r="AC336" s="391" t="str">
        <f>"20"&amp;RIGHT($10:$10,2)&amp;"-T"&amp;MID($10:$10,2,1)</f>
        <v>2017-T2</v>
      </c>
      <c r="AD336" s="390" t="str">
        <f>$A:$A</f>
        <v>Dividendes des CR (AHM)</v>
      </c>
      <c r="AE336" s="390" t="str">
        <f>$B:$B</f>
        <v>AHM</v>
      </c>
      <c r="AF336" s="391" t="str">
        <f>"20"&amp;RIGHT($10:$10,2)&amp;"-T"&amp;MID($10:$10,2,1)</f>
        <v>2017-T3</v>
      </c>
      <c r="AG336" s="390" t="str">
        <f>$A:$A</f>
        <v>Dividendes des CR (AHM)</v>
      </c>
      <c r="AH336" s="390" t="str">
        <f>$B:$B</f>
        <v>AHM</v>
      </c>
      <c r="AI336" s="391" t="str">
        <f>"20"&amp;RIGHT($10:$10,2)&amp;"-T"&amp;MID($10:$10,2,1)</f>
        <v>2017-T4</v>
      </c>
      <c r="AJ336" s="387"/>
      <c r="AK336" s="390" t="str">
        <f>$A:$A</f>
        <v>Dividendes des CR (AHM)</v>
      </c>
      <c r="AL336" s="390" t="str">
        <f>$B:$B</f>
        <v>AHM</v>
      </c>
      <c r="AM336" s="391" t="str">
        <f>"20"&amp;RIGHT($10:$10,2)&amp;"-T"&amp;MID($10:$10,2,1)</f>
        <v>2018-T1</v>
      </c>
      <c r="AN336" s="390" t="str">
        <f>$A:$A</f>
        <v>Dividendes des CR (AHM)</v>
      </c>
      <c r="AO336" s="390" t="str">
        <f>$B:$B</f>
        <v>AHM</v>
      </c>
      <c r="AP336" s="391" t="str">
        <f>"20"&amp;RIGHT($10:$10,2)&amp;"-T"&amp;MID($10:$10,2,1)</f>
        <v>2018-T2</v>
      </c>
      <c r="AQ336" s="390" t="str">
        <f>$A:$A</f>
        <v>Dividendes des CR (AHM)</v>
      </c>
      <c r="AR336" s="390" t="str">
        <f>$B:$B</f>
        <v>AHM</v>
      </c>
      <c r="AS336" s="391" t="str">
        <f>"20"&amp;RIGHT($10:$10,2)&amp;"-T"&amp;MID($10:$10,2,1)</f>
        <v>2018-T3</v>
      </c>
      <c r="AT336" s="390" t="str">
        <f>$A:$A</f>
        <v>Dividendes des CR (AHM)</v>
      </c>
      <c r="AU336" s="390" t="str">
        <f>$B:$B</f>
        <v>AHM</v>
      </c>
      <c r="AV336" s="391" t="str">
        <f>"20"&amp;RIGHT($10:$10,2)&amp;"-T"&amp;MID($10:$10,2,1)</f>
        <v>2018-T4</v>
      </c>
      <c r="AW336" s="387"/>
      <c r="AX336" s="390" t="str">
        <f>$A:$A</f>
        <v>Dividendes des CR (AHM)</v>
      </c>
      <c r="AY336" s="390" t="str">
        <f>$B:$B</f>
        <v>AHM</v>
      </c>
      <c r="AZ336" s="391" t="str">
        <f>"20"&amp;RIGHT($10:$10,2)&amp;"-T"&amp;MID($10:$10,2,1)</f>
        <v>2019-T1</v>
      </c>
      <c r="BA336" s="390" t="str">
        <f>$A:$A</f>
        <v>Dividendes des CR (AHM)</v>
      </c>
      <c r="BB336" s="390" t="str">
        <f>$B:$B</f>
        <v>AHM</v>
      </c>
      <c r="BC336" s="391" t="str">
        <f>"20"&amp;RIGHT($10:$10,2)&amp;"-T"&amp;MID($10:$10,2,1)</f>
        <v>2019-T2</v>
      </c>
      <c r="BD336" s="390" t="str">
        <f>$A:$A</f>
        <v>Dividendes des CR (AHM)</v>
      </c>
      <c r="BE336" s="390" t="str">
        <f>$B:$B</f>
        <v>AHM</v>
      </c>
      <c r="BF336" s="391" t="str">
        <f>"20"&amp;RIGHT($10:$10,2)&amp;"-T"&amp;MID($10:$10,2,1)</f>
        <v>2019-T3</v>
      </c>
      <c r="BG336" s="390" t="str">
        <f>$A:$A</f>
        <v>Dividendes des CR (AHM)</v>
      </c>
      <c r="BH336" s="390" t="str">
        <f>$B:$B</f>
        <v>AHM</v>
      </c>
      <c r="BI336" s="391" t="str">
        <f>"20"&amp;RIGHT($10:$10,2)&amp;"-T"&amp;MID($10:$10,2,1)</f>
        <v>2019-T4</v>
      </c>
      <c r="BJ336" s="387"/>
      <c r="BK336" s="390" t="str">
        <f>$A:$A</f>
        <v>Dividendes des CR (AHM)</v>
      </c>
      <c r="BL336" s="390" t="str">
        <f>$B:$B</f>
        <v>AHM</v>
      </c>
      <c r="BM336" s="391" t="str">
        <f>"20"&amp;RIGHT($10:$10,2)&amp;"-T"&amp;MID($10:$10,2,1)</f>
        <v>2020-T1</v>
      </c>
      <c r="BN336" s="390" t="str">
        <f>$A:$A</f>
        <v>Dividendes des CR (AHM)</v>
      </c>
      <c r="BO336" s="390" t="str">
        <f>$B:$B</f>
        <v>AHM</v>
      </c>
      <c r="BP336" s="391" t="str">
        <f>"20"&amp;RIGHT($10:$10,2)&amp;"-T"&amp;MID($10:$10,2,1)</f>
        <v>2020-T2</v>
      </c>
      <c r="BQ336" s="390" t="str">
        <f>$A:$A</f>
        <v>Dividendes des CR (AHM)</v>
      </c>
      <c r="BR336" s="390" t="str">
        <f>$B:$B</f>
        <v>AHM</v>
      </c>
      <c r="BS336" s="391" t="str">
        <f>"20"&amp;RIGHT($10:$10,2)&amp;"-T"&amp;MID($10:$10,2,1)</f>
        <v>2020-T3</v>
      </c>
      <c r="BT336" s="390" t="str">
        <f>$A:$A</f>
        <v>Dividendes des CR (AHM)</v>
      </c>
      <c r="BU336" s="390" t="str">
        <f>$B:$B</f>
        <v>AHM</v>
      </c>
      <c r="BV336" s="391" t="str">
        <f>"20"&amp;RIGHT($10:$10,2)&amp;"-T"&amp;MID($10:$10,2,1)</f>
        <v>2020-T4</v>
      </c>
      <c r="BW336" s="387"/>
    </row>
    <row r="337" spans="1:75" ht="13" hidden="1">
      <c r="A337" s="403" t="s">
        <v>129</v>
      </c>
      <c r="B337" s="403"/>
      <c r="C337" s="383"/>
      <c r="D337" s="384" t="s">
        <v>497</v>
      </c>
      <c r="E337" s="385" t="s">
        <v>504</v>
      </c>
      <c r="F337" s="386"/>
      <c r="G337" s="386"/>
      <c r="H337" s="386"/>
      <c r="I337" s="386"/>
      <c r="J337" s="387">
        <f>SUM(F337:I337)</f>
        <v>0</v>
      </c>
      <c r="K337" s="405"/>
      <c r="L337" s="405"/>
      <c r="M337" s="405">
        <v>0</v>
      </c>
      <c r="N337" s="393"/>
      <c r="O337" s="393"/>
      <c r="P337" s="393">
        <v>0</v>
      </c>
      <c r="Q337" s="393"/>
      <c r="R337" s="393"/>
      <c r="S337" s="393">
        <v>0</v>
      </c>
      <c r="T337" s="393"/>
      <c r="U337" s="393"/>
      <c r="V337" s="393">
        <v>0</v>
      </c>
      <c r="W337" s="387">
        <f>SUM(K337:V337)</f>
        <v>0</v>
      </c>
      <c r="X337" s="393"/>
      <c r="Y337" s="393"/>
      <c r="Z337" s="393">
        <v>0</v>
      </c>
      <c r="AA337" s="393"/>
      <c r="AB337" s="393"/>
      <c r="AC337" s="393">
        <v>0</v>
      </c>
      <c r="AD337" s="393"/>
      <c r="AE337" s="393"/>
      <c r="AF337" s="393">
        <v>0</v>
      </c>
      <c r="AG337" s="393"/>
      <c r="AH337" s="393"/>
      <c r="AI337" s="393">
        <v>0</v>
      </c>
      <c r="AJ337" s="387">
        <f>SUM(X337:AI337)</f>
        <v>0</v>
      </c>
      <c r="AK337" s="393"/>
      <c r="AL337" s="393"/>
      <c r="AM337" s="393">
        <v>0</v>
      </c>
      <c r="AN337" s="393"/>
      <c r="AO337" s="393"/>
      <c r="AP337" s="393">
        <v>0</v>
      </c>
      <c r="AQ337" s="393"/>
      <c r="AR337" s="393"/>
      <c r="AS337" s="393">
        <v>0</v>
      </c>
      <c r="AT337" s="393"/>
      <c r="AU337" s="393"/>
      <c r="AV337" s="393">
        <v>0</v>
      </c>
      <c r="AW337" s="387">
        <f>SUM(AK337:AV337)</f>
        <v>0</v>
      </c>
      <c r="AX337" s="393"/>
      <c r="AY337" s="393"/>
      <c r="AZ337" s="393">
        <v>0</v>
      </c>
      <c r="BA337" s="393"/>
      <c r="BB337" s="393"/>
      <c r="BC337" s="393">
        <v>0</v>
      </c>
      <c r="BD337" s="393"/>
      <c r="BE337" s="393"/>
      <c r="BF337" s="393">
        <v>0</v>
      </c>
      <c r="BG337" s="393"/>
      <c r="BH337" s="393"/>
      <c r="BI337" s="393">
        <v>0</v>
      </c>
      <c r="BJ337" s="387">
        <f>SUM(AX337:BI337)</f>
        <v>0</v>
      </c>
      <c r="BK337" s="393"/>
      <c r="BL337" s="393"/>
      <c r="BM337" s="393">
        <v>0</v>
      </c>
      <c r="BN337" s="393"/>
      <c r="BO337" s="393"/>
      <c r="BP337" s="393">
        <v>0</v>
      </c>
      <c r="BQ337" s="393"/>
      <c r="BR337" s="393"/>
      <c r="BS337" s="393">
        <v>0</v>
      </c>
      <c r="BT337" s="393"/>
      <c r="BU337" s="393"/>
      <c r="BV337" s="393">
        <v>0</v>
      </c>
      <c r="BW337" s="387">
        <f>SUM(BK337:BV337)</f>
        <v>0</v>
      </c>
    </row>
    <row r="338" spans="1:75" ht="13" hidden="1" outlineLevel="1">
      <c r="A338" s="402" t="s">
        <v>465</v>
      </c>
      <c r="B338" s="382" t="s">
        <v>466</v>
      </c>
      <c r="C338" s="383"/>
      <c r="D338" s="384"/>
      <c r="E338" s="385"/>
      <c r="F338" s="386"/>
      <c r="G338" s="386"/>
      <c r="H338" s="386"/>
      <c r="I338" s="386"/>
      <c r="J338" s="387"/>
      <c r="K338" s="388" t="str">
        <f>$A:$A</f>
        <v>Nature de l'ajustement</v>
      </c>
      <c r="L338" s="388" t="str">
        <f>$B:$B</f>
        <v>Pôle</v>
      </c>
      <c r="M338" s="388" t="s">
        <v>515</v>
      </c>
      <c r="N338" s="388" t="str">
        <f>$A:$A</f>
        <v>Nature de l'ajustement</v>
      </c>
      <c r="O338" s="388" t="str">
        <f>$B:$B</f>
        <v>Pôle</v>
      </c>
      <c r="P338" s="388" t="s">
        <v>515</v>
      </c>
      <c r="Q338" s="388" t="str">
        <f>$A:$A</f>
        <v>Nature de l'ajustement</v>
      </c>
      <c r="R338" s="388" t="str">
        <f>$B:$B</f>
        <v>Pôle</v>
      </c>
      <c r="S338" s="388" t="s">
        <v>515</v>
      </c>
      <c r="T338" s="388" t="str">
        <f>$A:$A</f>
        <v>Nature de l'ajustement</v>
      </c>
      <c r="U338" s="388" t="str">
        <f>$B:$B</f>
        <v>Pôle</v>
      </c>
      <c r="V338" s="388" t="s">
        <v>515</v>
      </c>
      <c r="W338" s="387"/>
      <c r="X338" s="388" t="str">
        <f>$A:$A</f>
        <v>Nature de l'ajustement</v>
      </c>
      <c r="Y338" s="388" t="str">
        <f>$B:$B</f>
        <v>Pôle</v>
      </c>
      <c r="Z338" s="388" t="s">
        <v>515</v>
      </c>
      <c r="AA338" s="388" t="str">
        <f>$A:$A</f>
        <v>Nature de l'ajustement</v>
      </c>
      <c r="AB338" s="388" t="str">
        <f>$B:$B</f>
        <v>Pôle</v>
      </c>
      <c r="AC338" s="388" t="s">
        <v>515</v>
      </c>
      <c r="AD338" s="388" t="str">
        <f>$A:$A</f>
        <v>Nature de l'ajustement</v>
      </c>
      <c r="AE338" s="388" t="str">
        <f>$B:$B</f>
        <v>Pôle</v>
      </c>
      <c r="AF338" s="388" t="s">
        <v>515</v>
      </c>
      <c r="AG338" s="388" t="str">
        <f>$A:$A</f>
        <v>Nature de l'ajustement</v>
      </c>
      <c r="AH338" s="388" t="str">
        <f>$B:$B</f>
        <v>Pôle</v>
      </c>
      <c r="AI338" s="388" t="s">
        <v>515</v>
      </c>
      <c r="AJ338" s="387"/>
      <c r="AK338" s="388" t="str">
        <f>$A:$A</f>
        <v>Nature de l'ajustement</v>
      </c>
      <c r="AL338" s="388" t="str">
        <f>$B:$B</f>
        <v>Pôle</v>
      </c>
      <c r="AM338" s="388" t="s">
        <v>515</v>
      </c>
      <c r="AN338" s="388" t="str">
        <f>$A:$A</f>
        <v>Nature de l'ajustement</v>
      </c>
      <c r="AO338" s="388" t="str">
        <f>$B:$B</f>
        <v>Pôle</v>
      </c>
      <c r="AP338" s="388" t="s">
        <v>515</v>
      </c>
      <c r="AQ338" s="388" t="str">
        <f>$A:$A</f>
        <v>Nature de l'ajustement</v>
      </c>
      <c r="AR338" s="388" t="str">
        <f>$B:$B</f>
        <v>Pôle</v>
      </c>
      <c r="AS338" s="388" t="s">
        <v>515</v>
      </c>
      <c r="AT338" s="388" t="str">
        <f>$A:$A</f>
        <v>Nature de l'ajustement</v>
      </c>
      <c r="AU338" s="388" t="str">
        <f>$B:$B</f>
        <v>Pôle</v>
      </c>
      <c r="AV338" s="388" t="s">
        <v>515</v>
      </c>
      <c r="AW338" s="387"/>
      <c r="AX338" s="388" t="str">
        <f>$A:$A</f>
        <v>Nature de l'ajustement</v>
      </c>
      <c r="AY338" s="388" t="str">
        <f>$B:$B</f>
        <v>Pôle</v>
      </c>
      <c r="AZ338" s="388" t="s">
        <v>515</v>
      </c>
      <c r="BA338" s="388" t="str">
        <f>$A:$A</f>
        <v>Nature de l'ajustement</v>
      </c>
      <c r="BB338" s="388" t="str">
        <f>$B:$B</f>
        <v>Pôle</v>
      </c>
      <c r="BC338" s="388" t="s">
        <v>515</v>
      </c>
      <c r="BD338" s="388" t="str">
        <f>$A:$A</f>
        <v>Nature de l'ajustement</v>
      </c>
      <c r="BE338" s="388" t="str">
        <f>$B:$B</f>
        <v>Pôle</v>
      </c>
      <c r="BF338" s="388" t="s">
        <v>515</v>
      </c>
      <c r="BG338" s="388" t="str">
        <f>$A:$A</f>
        <v>Nature de l'ajustement</v>
      </c>
      <c r="BH338" s="388" t="str">
        <f>$B:$B</f>
        <v>Pôle</v>
      </c>
      <c r="BI338" s="388" t="s">
        <v>515</v>
      </c>
      <c r="BJ338" s="387"/>
      <c r="BK338" s="388" t="str">
        <f>$A:$A</f>
        <v>Nature de l'ajustement</v>
      </c>
      <c r="BL338" s="388" t="str">
        <f>$B:$B</f>
        <v>Pôle</v>
      </c>
      <c r="BM338" s="388" t="s">
        <v>515</v>
      </c>
      <c r="BN338" s="388" t="str">
        <f>$A:$A</f>
        <v>Nature de l'ajustement</v>
      </c>
      <c r="BO338" s="388" t="str">
        <f>$B:$B</f>
        <v>Pôle</v>
      </c>
      <c r="BP338" s="388" t="s">
        <v>515</v>
      </c>
      <c r="BQ338" s="388" t="str">
        <f>$A:$A</f>
        <v>Nature de l'ajustement</v>
      </c>
      <c r="BR338" s="388" t="str">
        <f>$B:$B</f>
        <v>Pôle</v>
      </c>
      <c r="BS338" s="388" t="s">
        <v>515</v>
      </c>
      <c r="BT338" s="388" t="str">
        <f>$A:$A</f>
        <v>Nature de l'ajustement</v>
      </c>
      <c r="BU338" s="388" t="str">
        <f>$B:$B</f>
        <v>Pôle</v>
      </c>
      <c r="BV338" s="388" t="s">
        <v>515</v>
      </c>
      <c r="BW338" s="387"/>
    </row>
    <row r="339" spans="1:75" ht="13" hidden="1" outlineLevel="1">
      <c r="A339" s="394" t="s">
        <v>516</v>
      </c>
      <c r="B339" s="394" t="s">
        <v>468</v>
      </c>
      <c r="C339" s="383"/>
      <c r="D339" s="384"/>
      <c r="E339" s="385"/>
      <c r="F339" s="386"/>
      <c r="G339" s="386"/>
      <c r="H339" s="386"/>
      <c r="I339" s="386"/>
      <c r="J339" s="387"/>
      <c r="K339" s="390" t="str">
        <f>$A:$A</f>
        <v>Soulte Liability management (AHM)</v>
      </c>
      <c r="L339" s="390" t="str">
        <f>$B:$B</f>
        <v>AHM</v>
      </c>
      <c r="M339" s="391" t="str">
        <f>"20"&amp;RIGHT($10:$10,2)&amp;"-T"&amp;MID($10:$10,2,1)</f>
        <v>2016-T1</v>
      </c>
      <c r="N339" s="390" t="str">
        <f>$A:$A</f>
        <v>Soulte Liability management (AHM)</v>
      </c>
      <c r="O339" s="390" t="str">
        <f>$B:$B</f>
        <v>AHM</v>
      </c>
      <c r="P339" s="391" t="str">
        <f>"20"&amp;RIGHT($10:$10,2)&amp;"-T"&amp;MID($10:$10,2,1)</f>
        <v>2016-T2</v>
      </c>
      <c r="Q339" s="390" t="str">
        <f>$A:$A</f>
        <v>Soulte Liability management (AHM)</v>
      </c>
      <c r="R339" s="390" t="str">
        <f>$B:$B</f>
        <v>AHM</v>
      </c>
      <c r="S339" s="391" t="str">
        <f>"20"&amp;RIGHT($10:$10,2)&amp;"-T"&amp;MID($10:$10,2,1)</f>
        <v>2016-T3</v>
      </c>
      <c r="T339" s="390" t="str">
        <f>$A:$A</f>
        <v>Soulte Liability management (AHM)</v>
      </c>
      <c r="U339" s="390" t="str">
        <f>$B:$B</f>
        <v>AHM</v>
      </c>
      <c r="V339" s="391" t="str">
        <f>"20"&amp;RIGHT($10:$10,2)&amp;"-T"&amp;MID($10:$10,2,1)</f>
        <v>2016-T4</v>
      </c>
      <c r="W339" s="387"/>
      <c r="X339" s="390" t="str">
        <f>$A:$A</f>
        <v>Soulte Liability management (AHM)</v>
      </c>
      <c r="Y339" s="390" t="str">
        <f>$B:$B</f>
        <v>AHM</v>
      </c>
      <c r="Z339" s="391" t="str">
        <f>"20"&amp;RIGHT($10:$10,2)&amp;"-T"&amp;MID($10:$10,2,1)</f>
        <v>2017-T1</v>
      </c>
      <c r="AA339" s="390" t="str">
        <f>$A:$A</f>
        <v>Soulte Liability management (AHM)</v>
      </c>
      <c r="AB339" s="390" t="str">
        <f>$B:$B</f>
        <v>AHM</v>
      </c>
      <c r="AC339" s="391" t="str">
        <f>"20"&amp;RIGHT($10:$10,2)&amp;"-T"&amp;MID($10:$10,2,1)</f>
        <v>2017-T2</v>
      </c>
      <c r="AD339" s="390" t="str">
        <f>$A:$A</f>
        <v>Soulte Liability management (AHM)</v>
      </c>
      <c r="AE339" s="390" t="str">
        <f>$B:$B</f>
        <v>AHM</v>
      </c>
      <c r="AF339" s="391" t="str">
        <f>"20"&amp;RIGHT($10:$10,2)&amp;"-T"&amp;MID($10:$10,2,1)</f>
        <v>2017-T3</v>
      </c>
      <c r="AG339" s="390" t="str">
        <f>$A:$A</f>
        <v>Soulte Liability management (AHM)</v>
      </c>
      <c r="AH339" s="390" t="str">
        <f>$B:$B</f>
        <v>AHM</v>
      </c>
      <c r="AI339" s="391" t="str">
        <f>"20"&amp;RIGHT($10:$10,2)&amp;"-T"&amp;MID($10:$10,2,1)</f>
        <v>2017-T4</v>
      </c>
      <c r="AJ339" s="387"/>
      <c r="AK339" s="390" t="str">
        <f>$A:$A</f>
        <v>Soulte Liability management (AHM)</v>
      </c>
      <c r="AL339" s="390" t="str">
        <f>$B:$B</f>
        <v>AHM</v>
      </c>
      <c r="AM339" s="391" t="str">
        <f>"20"&amp;RIGHT($10:$10,2)&amp;"-T"&amp;MID($10:$10,2,1)</f>
        <v>2018-T1</v>
      </c>
      <c r="AN339" s="390" t="str">
        <f>$A:$A</f>
        <v>Soulte Liability management (AHM)</v>
      </c>
      <c r="AO339" s="390" t="str">
        <f>$B:$B</f>
        <v>AHM</v>
      </c>
      <c r="AP339" s="391" t="str">
        <f>"20"&amp;RIGHT($10:$10,2)&amp;"-T"&amp;MID($10:$10,2,1)</f>
        <v>2018-T2</v>
      </c>
      <c r="AQ339" s="390" t="str">
        <f>$A:$A</f>
        <v>Soulte Liability management (AHM)</v>
      </c>
      <c r="AR339" s="390" t="str">
        <f>$B:$B</f>
        <v>AHM</v>
      </c>
      <c r="AS339" s="391" t="str">
        <f>"20"&amp;RIGHT($10:$10,2)&amp;"-T"&amp;MID($10:$10,2,1)</f>
        <v>2018-T3</v>
      </c>
      <c r="AT339" s="390" t="str">
        <f>$A:$A</f>
        <v>Soulte Liability management (AHM)</v>
      </c>
      <c r="AU339" s="390" t="str">
        <f>$B:$B</f>
        <v>AHM</v>
      </c>
      <c r="AV339" s="391" t="str">
        <f>"20"&amp;RIGHT($10:$10,2)&amp;"-T"&amp;MID($10:$10,2,1)</f>
        <v>2018-T4</v>
      </c>
      <c r="AW339" s="387"/>
      <c r="AX339" s="390" t="str">
        <f>$A:$A</f>
        <v>Soulte Liability management (AHM)</v>
      </c>
      <c r="AY339" s="390" t="str">
        <f>$B:$B</f>
        <v>AHM</v>
      </c>
      <c r="AZ339" s="391" t="str">
        <f>"20"&amp;RIGHT($10:$10,2)&amp;"-T"&amp;MID($10:$10,2,1)</f>
        <v>2019-T1</v>
      </c>
      <c r="BA339" s="390" t="str">
        <f>$A:$A</f>
        <v>Soulte Liability management (AHM)</v>
      </c>
      <c r="BB339" s="390" t="str">
        <f>$B:$B</f>
        <v>AHM</v>
      </c>
      <c r="BC339" s="391" t="str">
        <f>"20"&amp;RIGHT($10:$10,2)&amp;"-T"&amp;MID($10:$10,2,1)</f>
        <v>2019-T2</v>
      </c>
      <c r="BD339" s="390" t="str">
        <f>$A:$A</f>
        <v>Soulte Liability management (AHM)</v>
      </c>
      <c r="BE339" s="390" t="str">
        <f>$B:$B</f>
        <v>AHM</v>
      </c>
      <c r="BF339" s="391" t="str">
        <f>"20"&amp;RIGHT($10:$10,2)&amp;"-T"&amp;MID($10:$10,2,1)</f>
        <v>2019-T3</v>
      </c>
      <c r="BG339" s="390" t="str">
        <f>$A:$A</f>
        <v>Soulte Liability management (AHM)</v>
      </c>
      <c r="BH339" s="390" t="str">
        <f>$B:$B</f>
        <v>AHM</v>
      </c>
      <c r="BI339" s="391" t="str">
        <f>"20"&amp;RIGHT($10:$10,2)&amp;"-T"&amp;MID($10:$10,2,1)</f>
        <v>2019-T4</v>
      </c>
      <c r="BJ339" s="387"/>
      <c r="BK339" s="390" t="str">
        <f>$A:$A</f>
        <v>Soulte Liability management (AHM)</v>
      </c>
      <c r="BL339" s="390" t="str">
        <f>$B:$B</f>
        <v>AHM</v>
      </c>
      <c r="BM339" s="391" t="str">
        <f>"20"&amp;RIGHT($10:$10,2)&amp;"-T"&amp;MID($10:$10,2,1)</f>
        <v>2020-T1</v>
      </c>
      <c r="BN339" s="390" t="str">
        <f>$A:$A</f>
        <v>Soulte Liability management (AHM)</v>
      </c>
      <c r="BO339" s="390" t="str">
        <f>$B:$B</f>
        <v>AHM</v>
      </c>
      <c r="BP339" s="391" t="str">
        <f>"20"&amp;RIGHT($10:$10,2)&amp;"-T"&amp;MID($10:$10,2,1)</f>
        <v>2020-T2</v>
      </c>
      <c r="BQ339" s="390" t="str">
        <f>$A:$A</f>
        <v>Soulte Liability management (AHM)</v>
      </c>
      <c r="BR339" s="390" t="str">
        <f>$B:$B</f>
        <v>AHM</v>
      </c>
      <c r="BS339" s="391" t="str">
        <f>"20"&amp;RIGHT($10:$10,2)&amp;"-T"&amp;MID($10:$10,2,1)</f>
        <v>2020-T3</v>
      </c>
      <c r="BT339" s="390" t="str">
        <f>$A:$A</f>
        <v>Soulte Liability management (AHM)</v>
      </c>
      <c r="BU339" s="390" t="str">
        <f>$B:$B</f>
        <v>AHM</v>
      </c>
      <c r="BV339" s="391" t="str">
        <f>"20"&amp;RIGHT($10:$10,2)&amp;"-T"&amp;MID($10:$10,2,1)</f>
        <v>2020-T4</v>
      </c>
      <c r="BW339" s="387"/>
    </row>
    <row r="340" spans="1:75" ht="13" hidden="1">
      <c r="A340" s="403" t="s">
        <v>129</v>
      </c>
      <c r="B340" s="403"/>
      <c r="C340" s="383"/>
      <c r="D340" s="384" t="s">
        <v>479</v>
      </c>
      <c r="E340" s="385" t="s">
        <v>504</v>
      </c>
      <c r="F340" s="386"/>
      <c r="G340" s="386"/>
      <c r="H340" s="386"/>
      <c r="I340" s="386"/>
      <c r="J340" s="387">
        <f>SUM(F340:I340)</f>
        <v>0</v>
      </c>
      <c r="K340" s="405"/>
      <c r="L340" s="405"/>
      <c r="M340" s="405">
        <v>0</v>
      </c>
      <c r="N340" s="393"/>
      <c r="O340" s="393"/>
      <c r="P340" s="393">
        <v>0</v>
      </c>
      <c r="Q340" s="393"/>
      <c r="R340" s="393"/>
      <c r="S340" s="393">
        <v>0</v>
      </c>
      <c r="T340" s="393"/>
      <c r="U340" s="393"/>
      <c r="V340" s="393">
        <v>0</v>
      </c>
      <c r="W340" s="387">
        <f>SUM(K340:V340)</f>
        <v>0</v>
      </c>
      <c r="X340" s="393"/>
      <c r="Y340" s="393"/>
      <c r="Z340" s="393">
        <v>0</v>
      </c>
      <c r="AA340" s="393"/>
      <c r="AB340" s="393"/>
      <c r="AC340" s="393">
        <v>0</v>
      </c>
      <c r="AD340" s="393"/>
      <c r="AE340" s="393"/>
      <c r="AF340" s="393">
        <v>0</v>
      </c>
      <c r="AG340" s="393"/>
      <c r="AH340" s="393"/>
      <c r="AI340" s="393">
        <v>0</v>
      </c>
      <c r="AJ340" s="387">
        <f>SUM(X340:AI340)</f>
        <v>0</v>
      </c>
      <c r="AK340" s="393"/>
      <c r="AL340" s="393"/>
      <c r="AM340" s="393">
        <v>0</v>
      </c>
      <c r="AN340" s="393"/>
      <c r="AO340" s="393"/>
      <c r="AP340" s="393">
        <v>0</v>
      </c>
      <c r="AQ340" s="393"/>
      <c r="AR340" s="393"/>
      <c r="AS340" s="393">
        <v>0</v>
      </c>
      <c r="AT340" s="393"/>
      <c r="AU340" s="393"/>
      <c r="AV340" s="393">
        <v>0</v>
      </c>
      <c r="AW340" s="387">
        <f>SUM(AK340:AV340)</f>
        <v>0</v>
      </c>
      <c r="AX340" s="393"/>
      <c r="AY340" s="393"/>
      <c r="AZ340" s="393">
        <v>0</v>
      </c>
      <c r="BA340" s="393"/>
      <c r="BB340" s="393"/>
      <c r="BC340" s="393">
        <v>0</v>
      </c>
      <c r="BD340" s="393"/>
      <c r="BE340" s="393"/>
      <c r="BF340" s="393">
        <v>0</v>
      </c>
      <c r="BG340" s="393"/>
      <c r="BH340" s="393"/>
      <c r="BI340" s="393">
        <v>0</v>
      </c>
      <c r="BJ340" s="387">
        <f>SUM(AX340:BI340)</f>
        <v>0</v>
      </c>
      <c r="BK340" s="393"/>
      <c r="BL340" s="393"/>
      <c r="BM340" s="393">
        <v>0</v>
      </c>
      <c r="BN340" s="393"/>
      <c r="BO340" s="393"/>
      <c r="BP340" s="393">
        <v>0</v>
      </c>
      <c r="BQ340" s="393"/>
      <c r="BR340" s="393"/>
      <c r="BS340" s="393">
        <v>0</v>
      </c>
      <c r="BT340" s="393"/>
      <c r="BU340" s="393"/>
      <c r="BV340" s="393">
        <v>0</v>
      </c>
      <c r="BW340" s="387">
        <f>SUM(BK340:BV340)</f>
        <v>0</v>
      </c>
    </row>
    <row r="341" spans="1:75" ht="13" hidden="1" outlineLevel="1">
      <c r="A341" s="402" t="s">
        <v>465</v>
      </c>
      <c r="B341" s="382" t="s">
        <v>466</v>
      </c>
      <c r="C341" s="383"/>
      <c r="D341" s="384"/>
      <c r="E341" s="385"/>
      <c r="F341" s="386"/>
      <c r="G341" s="386"/>
      <c r="H341" s="386"/>
      <c r="I341" s="386"/>
      <c r="J341" s="387"/>
      <c r="K341" s="388" t="str">
        <f>$A:$A</f>
        <v>Nature de l'ajustement</v>
      </c>
      <c r="L341" s="388" t="str">
        <f>$B:$B</f>
        <v>Pôle</v>
      </c>
      <c r="M341" s="388" t="s">
        <v>515</v>
      </c>
      <c r="N341" s="388" t="str">
        <f>$A:$A</f>
        <v>Nature de l'ajustement</v>
      </c>
      <c r="O341" s="388" t="str">
        <f>$B:$B</f>
        <v>Pôle</v>
      </c>
      <c r="P341" s="388" t="s">
        <v>515</v>
      </c>
      <c r="Q341" s="388" t="str">
        <f>$A:$A</f>
        <v>Nature de l'ajustement</v>
      </c>
      <c r="R341" s="388" t="str">
        <f>$B:$B</f>
        <v>Pôle</v>
      </c>
      <c r="S341" s="388" t="s">
        <v>515</v>
      </c>
      <c r="T341" s="388" t="str">
        <f>$A:$A</f>
        <v>Nature de l'ajustement</v>
      </c>
      <c r="U341" s="388" t="str">
        <f>$B:$B</f>
        <v>Pôle</v>
      </c>
      <c r="V341" s="388" t="s">
        <v>515</v>
      </c>
      <c r="W341" s="387"/>
      <c r="X341" s="388" t="str">
        <f>$A:$A</f>
        <v>Nature de l'ajustement</v>
      </c>
      <c r="Y341" s="388" t="str">
        <f>$B:$B</f>
        <v>Pôle</v>
      </c>
      <c r="Z341" s="388" t="s">
        <v>515</v>
      </c>
      <c r="AA341" s="388" t="str">
        <f>$A:$A</f>
        <v>Nature de l'ajustement</v>
      </c>
      <c r="AB341" s="388" t="str">
        <f>$B:$B</f>
        <v>Pôle</v>
      </c>
      <c r="AC341" s="388" t="s">
        <v>515</v>
      </c>
      <c r="AD341" s="388" t="str">
        <f>$A:$A</f>
        <v>Nature de l'ajustement</v>
      </c>
      <c r="AE341" s="388" t="str">
        <f>$B:$B</f>
        <v>Pôle</v>
      </c>
      <c r="AF341" s="388" t="s">
        <v>515</v>
      </c>
      <c r="AG341" s="388" t="str">
        <f>$A:$A</f>
        <v>Nature de l'ajustement</v>
      </c>
      <c r="AH341" s="388" t="str">
        <f>$B:$B</f>
        <v>Pôle</v>
      </c>
      <c r="AI341" s="388" t="s">
        <v>515</v>
      </c>
      <c r="AJ341" s="387"/>
      <c r="AK341" s="388" t="str">
        <f>$A:$A</f>
        <v>Nature de l'ajustement</v>
      </c>
      <c r="AL341" s="388" t="str">
        <f>$B:$B</f>
        <v>Pôle</v>
      </c>
      <c r="AM341" s="388" t="s">
        <v>515</v>
      </c>
      <c r="AN341" s="388" t="str">
        <f>$A:$A</f>
        <v>Nature de l'ajustement</v>
      </c>
      <c r="AO341" s="388" t="str">
        <f>$B:$B</f>
        <v>Pôle</v>
      </c>
      <c r="AP341" s="388" t="s">
        <v>515</v>
      </c>
      <c r="AQ341" s="388" t="str">
        <f>$A:$A</f>
        <v>Nature de l'ajustement</v>
      </c>
      <c r="AR341" s="388" t="str">
        <f>$B:$B</f>
        <v>Pôle</v>
      </c>
      <c r="AS341" s="388" t="s">
        <v>515</v>
      </c>
      <c r="AT341" s="388" t="str">
        <f>$A:$A</f>
        <v>Nature de l'ajustement</v>
      </c>
      <c r="AU341" s="388" t="str">
        <f>$B:$B</f>
        <v>Pôle</v>
      </c>
      <c r="AV341" s="388" t="s">
        <v>515</v>
      </c>
      <c r="AW341" s="387"/>
      <c r="AX341" s="388" t="str">
        <f>$A:$A</f>
        <v>Nature de l'ajustement</v>
      </c>
      <c r="AY341" s="388" t="str">
        <f>$B:$B</f>
        <v>Pôle</v>
      </c>
      <c r="AZ341" s="388" t="s">
        <v>515</v>
      </c>
      <c r="BA341" s="388" t="str">
        <f>$A:$A</f>
        <v>Nature de l'ajustement</v>
      </c>
      <c r="BB341" s="388" t="str">
        <f>$B:$B</f>
        <v>Pôle</v>
      </c>
      <c r="BC341" s="388" t="s">
        <v>515</v>
      </c>
      <c r="BD341" s="388" t="str">
        <f>$A:$A</f>
        <v>Nature de l'ajustement</v>
      </c>
      <c r="BE341" s="388" t="str">
        <f>$B:$B</f>
        <v>Pôle</v>
      </c>
      <c r="BF341" s="388" t="s">
        <v>515</v>
      </c>
      <c r="BG341" s="388" t="str">
        <f>$A:$A</f>
        <v>Nature de l'ajustement</v>
      </c>
      <c r="BH341" s="388" t="str">
        <f>$B:$B</f>
        <v>Pôle</v>
      </c>
      <c r="BI341" s="388" t="s">
        <v>515</v>
      </c>
      <c r="BJ341" s="387"/>
      <c r="BK341" s="388" t="str">
        <f>$A:$A</f>
        <v>Nature de l'ajustement</v>
      </c>
      <c r="BL341" s="388" t="str">
        <f>$B:$B</f>
        <v>Pôle</v>
      </c>
      <c r="BM341" s="388" t="s">
        <v>515</v>
      </c>
      <c r="BN341" s="388" t="str">
        <f>$A:$A</f>
        <v>Nature de l'ajustement</v>
      </c>
      <c r="BO341" s="388" t="str">
        <f>$B:$B</f>
        <v>Pôle</v>
      </c>
      <c r="BP341" s="388" t="s">
        <v>515</v>
      </c>
      <c r="BQ341" s="388" t="str">
        <f>$A:$A</f>
        <v>Nature de l'ajustement</v>
      </c>
      <c r="BR341" s="388" t="str">
        <f>$B:$B</f>
        <v>Pôle</v>
      </c>
      <c r="BS341" s="388" t="s">
        <v>515</v>
      </c>
      <c r="BT341" s="388" t="str">
        <f>$A:$A</f>
        <v>Nature de l'ajustement</v>
      </c>
      <c r="BU341" s="388" t="str">
        <f>$B:$B</f>
        <v>Pôle</v>
      </c>
      <c r="BV341" s="388" t="s">
        <v>515</v>
      </c>
      <c r="BW341" s="387"/>
    </row>
    <row r="342" spans="1:75" ht="13" hidden="1" outlineLevel="1">
      <c r="A342" s="394" t="s">
        <v>522</v>
      </c>
      <c r="B342" s="394" t="s">
        <v>468</v>
      </c>
      <c r="C342" s="383"/>
      <c r="D342" s="384"/>
      <c r="E342" s="385"/>
      <c r="F342" s="386"/>
      <c r="G342" s="386"/>
      <c r="H342" s="386"/>
      <c r="I342" s="386"/>
      <c r="J342" s="387"/>
      <c r="K342" s="390" t="str">
        <f>$A:$A</f>
        <v>Plus-value VISA EUROPE (AHM)</v>
      </c>
      <c r="L342" s="390" t="str">
        <f>$B:$B</f>
        <v>AHM</v>
      </c>
      <c r="M342" s="391" t="str">
        <f>"20"&amp;RIGHT($10:$10,2)&amp;"-T"&amp;MID($10:$10,2,1)</f>
        <v>2016-T1</v>
      </c>
      <c r="N342" s="390" t="str">
        <f>$A:$A</f>
        <v>Plus-value VISA EUROPE (AHM)</v>
      </c>
      <c r="O342" s="390" t="str">
        <f>$B:$B</f>
        <v>AHM</v>
      </c>
      <c r="P342" s="391" t="str">
        <f>"20"&amp;RIGHT($10:$10,2)&amp;"-T"&amp;MID($10:$10,2,1)</f>
        <v>2016-T2</v>
      </c>
      <c r="Q342" s="390" t="str">
        <f>$A:$A</f>
        <v>Plus-value VISA EUROPE (AHM)</v>
      </c>
      <c r="R342" s="390" t="str">
        <f>$B:$B</f>
        <v>AHM</v>
      </c>
      <c r="S342" s="391" t="str">
        <f>"20"&amp;RIGHT($10:$10,2)&amp;"-T"&amp;MID($10:$10,2,1)</f>
        <v>2016-T3</v>
      </c>
      <c r="T342" s="390" t="str">
        <f>$A:$A</f>
        <v>Plus-value VISA EUROPE (AHM)</v>
      </c>
      <c r="U342" s="390" t="str">
        <f>$B:$B</f>
        <v>AHM</v>
      </c>
      <c r="V342" s="391" t="str">
        <f>"20"&amp;RIGHT($10:$10,2)&amp;"-T"&amp;MID($10:$10,2,1)</f>
        <v>2016-T4</v>
      </c>
      <c r="W342" s="387"/>
      <c r="X342" s="390" t="str">
        <f>$A:$A</f>
        <v>Plus-value VISA EUROPE (AHM)</v>
      </c>
      <c r="Y342" s="390" t="str">
        <f>$B:$B</f>
        <v>AHM</v>
      </c>
      <c r="Z342" s="391" t="str">
        <f>"20"&amp;RIGHT($10:$10,2)&amp;"-T"&amp;MID($10:$10,2,1)</f>
        <v>2017-T1</v>
      </c>
      <c r="AA342" s="390" t="str">
        <f>$A:$A</f>
        <v>Plus-value VISA EUROPE (AHM)</v>
      </c>
      <c r="AB342" s="390" t="str">
        <f>$B:$B</f>
        <v>AHM</v>
      </c>
      <c r="AC342" s="391" t="str">
        <f>"20"&amp;RIGHT($10:$10,2)&amp;"-T"&amp;MID($10:$10,2,1)</f>
        <v>2017-T2</v>
      </c>
      <c r="AD342" s="390" t="str">
        <f>$A:$A</f>
        <v>Plus-value VISA EUROPE (AHM)</v>
      </c>
      <c r="AE342" s="390" t="str">
        <f>$B:$B</f>
        <v>AHM</v>
      </c>
      <c r="AF342" s="391" t="str">
        <f>"20"&amp;RIGHT($10:$10,2)&amp;"-T"&amp;MID($10:$10,2,1)</f>
        <v>2017-T3</v>
      </c>
      <c r="AG342" s="390" t="str">
        <f>$A:$A</f>
        <v>Plus-value VISA EUROPE (AHM)</v>
      </c>
      <c r="AH342" s="390" t="str">
        <f>$B:$B</f>
        <v>AHM</v>
      </c>
      <c r="AI342" s="391" t="str">
        <f>"20"&amp;RIGHT($10:$10,2)&amp;"-T"&amp;MID($10:$10,2,1)</f>
        <v>2017-T4</v>
      </c>
      <c r="AJ342" s="387"/>
      <c r="AK342" s="390" t="str">
        <f>$A:$A</f>
        <v>Plus-value VISA EUROPE (AHM)</v>
      </c>
      <c r="AL342" s="390" t="str">
        <f>$B:$B</f>
        <v>AHM</v>
      </c>
      <c r="AM342" s="391" t="str">
        <f>"20"&amp;RIGHT($10:$10,2)&amp;"-T"&amp;MID($10:$10,2,1)</f>
        <v>2018-T1</v>
      </c>
      <c r="AN342" s="390" t="str">
        <f>$A:$A</f>
        <v>Plus-value VISA EUROPE (AHM)</v>
      </c>
      <c r="AO342" s="390" t="str">
        <f>$B:$B</f>
        <v>AHM</v>
      </c>
      <c r="AP342" s="391" t="str">
        <f>"20"&amp;RIGHT($10:$10,2)&amp;"-T"&amp;MID($10:$10,2,1)</f>
        <v>2018-T2</v>
      </c>
      <c r="AQ342" s="390" t="str">
        <f>$A:$A</f>
        <v>Plus-value VISA EUROPE (AHM)</v>
      </c>
      <c r="AR342" s="390" t="str">
        <f>$B:$B</f>
        <v>AHM</v>
      </c>
      <c r="AS342" s="391" t="str">
        <f>"20"&amp;RIGHT($10:$10,2)&amp;"-T"&amp;MID($10:$10,2,1)</f>
        <v>2018-T3</v>
      </c>
      <c r="AT342" s="390" t="str">
        <f>$A:$A</f>
        <v>Plus-value VISA EUROPE (AHM)</v>
      </c>
      <c r="AU342" s="390" t="str">
        <f>$B:$B</f>
        <v>AHM</v>
      </c>
      <c r="AV342" s="391" t="str">
        <f>"20"&amp;RIGHT($10:$10,2)&amp;"-T"&amp;MID($10:$10,2,1)</f>
        <v>2018-T4</v>
      </c>
      <c r="AW342" s="387"/>
      <c r="AX342" s="390" t="str">
        <f>$A:$A</f>
        <v>Plus-value VISA EUROPE (AHM)</v>
      </c>
      <c r="AY342" s="390" t="str">
        <f>$B:$B</f>
        <v>AHM</v>
      </c>
      <c r="AZ342" s="391" t="str">
        <f>"20"&amp;RIGHT($10:$10,2)&amp;"-T"&amp;MID($10:$10,2,1)</f>
        <v>2019-T1</v>
      </c>
      <c r="BA342" s="390" t="str">
        <f>$A:$A</f>
        <v>Plus-value VISA EUROPE (AHM)</v>
      </c>
      <c r="BB342" s="390" t="str">
        <f>$B:$B</f>
        <v>AHM</v>
      </c>
      <c r="BC342" s="391" t="str">
        <f>"20"&amp;RIGHT($10:$10,2)&amp;"-T"&amp;MID($10:$10,2,1)</f>
        <v>2019-T2</v>
      </c>
      <c r="BD342" s="390" t="str">
        <f>$A:$A</f>
        <v>Plus-value VISA EUROPE (AHM)</v>
      </c>
      <c r="BE342" s="390" t="str">
        <f>$B:$B</f>
        <v>AHM</v>
      </c>
      <c r="BF342" s="391" t="str">
        <f>"20"&amp;RIGHT($10:$10,2)&amp;"-T"&amp;MID($10:$10,2,1)</f>
        <v>2019-T3</v>
      </c>
      <c r="BG342" s="390" t="str">
        <f>$A:$A</f>
        <v>Plus-value VISA EUROPE (AHM)</v>
      </c>
      <c r="BH342" s="390" t="str">
        <f>$B:$B</f>
        <v>AHM</v>
      </c>
      <c r="BI342" s="391" t="str">
        <f>"20"&amp;RIGHT($10:$10,2)&amp;"-T"&amp;MID($10:$10,2,1)</f>
        <v>2019-T4</v>
      </c>
      <c r="BJ342" s="387"/>
      <c r="BK342" s="390" t="str">
        <f>$A:$A</f>
        <v>Plus-value VISA EUROPE (AHM)</v>
      </c>
      <c r="BL342" s="390" t="str">
        <f>$B:$B</f>
        <v>AHM</v>
      </c>
      <c r="BM342" s="391" t="str">
        <f>"20"&amp;RIGHT($10:$10,2)&amp;"-T"&amp;MID($10:$10,2,1)</f>
        <v>2020-T1</v>
      </c>
      <c r="BN342" s="390" t="str">
        <f>$A:$A</f>
        <v>Plus-value VISA EUROPE (AHM)</v>
      </c>
      <c r="BO342" s="390" t="str">
        <f>$B:$B</f>
        <v>AHM</v>
      </c>
      <c r="BP342" s="391" t="str">
        <f>"20"&amp;RIGHT($10:$10,2)&amp;"-T"&amp;MID($10:$10,2,1)</f>
        <v>2020-T2</v>
      </c>
      <c r="BQ342" s="390" t="str">
        <f>$A:$A</f>
        <v>Plus-value VISA EUROPE (AHM)</v>
      </c>
      <c r="BR342" s="390" t="str">
        <f>$B:$B</f>
        <v>AHM</v>
      </c>
      <c r="BS342" s="391" t="str">
        <f>"20"&amp;RIGHT($10:$10,2)&amp;"-T"&amp;MID($10:$10,2,1)</f>
        <v>2020-T3</v>
      </c>
      <c r="BT342" s="390" t="str">
        <f>$A:$A</f>
        <v>Plus-value VISA EUROPE (AHM)</v>
      </c>
      <c r="BU342" s="390" t="str">
        <f>$B:$B</f>
        <v>AHM</v>
      </c>
      <c r="BV342" s="391" t="str">
        <f>"20"&amp;RIGHT($10:$10,2)&amp;"-T"&amp;MID($10:$10,2,1)</f>
        <v>2020-T4</v>
      </c>
      <c r="BW342" s="387"/>
    </row>
    <row r="343" spans="1:75" ht="13" hidden="1">
      <c r="A343" s="403" t="s">
        <v>129</v>
      </c>
      <c r="B343" s="403"/>
      <c r="C343" s="383"/>
      <c r="D343" s="384" t="s">
        <v>480</v>
      </c>
      <c r="E343" s="385" t="s">
        <v>504</v>
      </c>
      <c r="F343" s="386"/>
      <c r="G343" s="386"/>
      <c r="H343" s="386"/>
      <c r="I343" s="386"/>
      <c r="J343" s="387">
        <f>SUM(F343:I343)</f>
        <v>0</v>
      </c>
      <c r="K343" s="405"/>
      <c r="L343" s="405"/>
      <c r="M343" s="405">
        <v>0</v>
      </c>
      <c r="N343" s="393"/>
      <c r="O343" s="393"/>
      <c r="P343" s="393">
        <v>-10.09</v>
      </c>
      <c r="Q343" s="393"/>
      <c r="R343" s="393"/>
      <c r="S343" s="393">
        <v>0</v>
      </c>
      <c r="T343" s="393"/>
      <c r="U343" s="393"/>
      <c r="V343" s="393">
        <v>0</v>
      </c>
      <c r="W343" s="387">
        <f>SUM(K343:V343)</f>
        <v>-10.09</v>
      </c>
      <c r="X343" s="393"/>
      <c r="Y343" s="393"/>
      <c r="Z343" s="393">
        <v>0</v>
      </c>
      <c r="AA343" s="393"/>
      <c r="AB343" s="393"/>
      <c r="AC343" s="393">
        <v>0</v>
      </c>
      <c r="AD343" s="393"/>
      <c r="AE343" s="393"/>
      <c r="AF343" s="393">
        <v>0</v>
      </c>
      <c r="AG343" s="393"/>
      <c r="AH343" s="393"/>
      <c r="AI343" s="393">
        <v>0</v>
      </c>
      <c r="AJ343" s="387">
        <f>SUM(X343:AI343)</f>
        <v>0</v>
      </c>
      <c r="AK343" s="393"/>
      <c r="AL343" s="393"/>
      <c r="AM343" s="393">
        <v>0</v>
      </c>
      <c r="AN343" s="393"/>
      <c r="AO343" s="393"/>
      <c r="AP343" s="393">
        <v>0</v>
      </c>
      <c r="AQ343" s="393"/>
      <c r="AR343" s="393"/>
      <c r="AS343" s="393">
        <v>0</v>
      </c>
      <c r="AT343" s="393"/>
      <c r="AU343" s="393"/>
      <c r="AV343" s="393">
        <v>0</v>
      </c>
      <c r="AW343" s="387">
        <f>SUM(AK343:AV343)</f>
        <v>0</v>
      </c>
      <c r="AX343" s="393"/>
      <c r="AY343" s="393"/>
      <c r="AZ343" s="393">
        <v>0</v>
      </c>
      <c r="BA343" s="393"/>
      <c r="BB343" s="393"/>
      <c r="BC343" s="393">
        <v>0</v>
      </c>
      <c r="BD343" s="393"/>
      <c r="BE343" s="393"/>
      <c r="BF343" s="393">
        <v>0</v>
      </c>
      <c r="BG343" s="393"/>
      <c r="BH343" s="393"/>
      <c r="BI343" s="393">
        <v>0</v>
      </c>
      <c r="BJ343" s="387">
        <f>SUM(AX343:BI343)</f>
        <v>0</v>
      </c>
      <c r="BK343" s="393"/>
      <c r="BL343" s="393"/>
      <c r="BM343" s="393">
        <v>0</v>
      </c>
      <c r="BN343" s="393"/>
      <c r="BO343" s="393"/>
      <c r="BP343" s="393">
        <v>0</v>
      </c>
      <c r="BQ343" s="393"/>
      <c r="BR343" s="393"/>
      <c r="BS343" s="393">
        <v>0</v>
      </c>
      <c r="BT343" s="393"/>
      <c r="BU343" s="393"/>
      <c r="BV343" s="393">
        <v>0</v>
      </c>
      <c r="BW343" s="387">
        <f>SUM(BK343:BV343)</f>
        <v>0</v>
      </c>
    </row>
    <row r="344" spans="1:75" ht="13" hidden="1" outlineLevel="1">
      <c r="A344" s="402" t="s">
        <v>465</v>
      </c>
      <c r="B344" s="382" t="s">
        <v>466</v>
      </c>
      <c r="C344" s="383"/>
      <c r="D344" s="384"/>
      <c r="E344" s="385"/>
      <c r="F344" s="386"/>
      <c r="G344" s="386"/>
      <c r="H344" s="386"/>
      <c r="I344" s="386"/>
      <c r="J344" s="387"/>
      <c r="K344" s="388" t="str">
        <f>$A:$A</f>
        <v>Nature de l'ajustement</v>
      </c>
      <c r="L344" s="388" t="str">
        <f>$B:$B</f>
        <v>Pôle</v>
      </c>
      <c r="M344" s="388" t="s">
        <v>515</v>
      </c>
      <c r="N344" s="388" t="str">
        <f>$A:$A</f>
        <v>Nature de l'ajustement</v>
      </c>
      <c r="O344" s="388" t="str">
        <f>$B:$B</f>
        <v>Pôle</v>
      </c>
      <c r="P344" s="388" t="s">
        <v>515</v>
      </c>
      <c r="Q344" s="388" t="str">
        <f>$A:$A</f>
        <v>Nature de l'ajustement</v>
      </c>
      <c r="R344" s="388" t="str">
        <f>$B:$B</f>
        <v>Pôle</v>
      </c>
      <c r="S344" s="388" t="s">
        <v>515</v>
      </c>
      <c r="T344" s="388" t="str">
        <f>$A:$A</f>
        <v>Nature de l'ajustement</v>
      </c>
      <c r="U344" s="388" t="str">
        <f>$B:$B</f>
        <v>Pôle</v>
      </c>
      <c r="V344" s="388" t="s">
        <v>515</v>
      </c>
      <c r="W344" s="387"/>
      <c r="X344" s="388" t="str">
        <f>$A:$A</f>
        <v>Nature de l'ajustement</v>
      </c>
      <c r="Y344" s="388" t="str">
        <f>$B:$B</f>
        <v>Pôle</v>
      </c>
      <c r="Z344" s="388" t="s">
        <v>515</v>
      </c>
      <c r="AA344" s="388" t="str">
        <f>$A:$A</f>
        <v>Nature de l'ajustement</v>
      </c>
      <c r="AB344" s="388" t="str">
        <f>$B:$B</f>
        <v>Pôle</v>
      </c>
      <c r="AC344" s="388" t="s">
        <v>515</v>
      </c>
      <c r="AD344" s="388" t="str">
        <f>$A:$A</f>
        <v>Nature de l'ajustement</v>
      </c>
      <c r="AE344" s="388" t="str">
        <f>$B:$B</f>
        <v>Pôle</v>
      </c>
      <c r="AF344" s="388" t="s">
        <v>515</v>
      </c>
      <c r="AG344" s="388" t="str">
        <f>$A:$A</f>
        <v>Nature de l'ajustement</v>
      </c>
      <c r="AH344" s="388" t="str">
        <f>$B:$B</f>
        <v>Pôle</v>
      </c>
      <c r="AI344" s="388" t="s">
        <v>515</v>
      </c>
      <c r="AJ344" s="387"/>
      <c r="AK344" s="388" t="str">
        <f>$A:$A</f>
        <v>Nature de l'ajustement</v>
      </c>
      <c r="AL344" s="388" t="str">
        <f>$B:$B</f>
        <v>Pôle</v>
      </c>
      <c r="AM344" s="388" t="s">
        <v>515</v>
      </c>
      <c r="AN344" s="388" t="str">
        <f>$A:$A</f>
        <v>Nature de l'ajustement</v>
      </c>
      <c r="AO344" s="388" t="str">
        <f>$B:$B</f>
        <v>Pôle</v>
      </c>
      <c r="AP344" s="388" t="s">
        <v>515</v>
      </c>
      <c r="AQ344" s="388" t="str">
        <f>$A:$A</f>
        <v>Nature de l'ajustement</v>
      </c>
      <c r="AR344" s="388" t="str">
        <f>$B:$B</f>
        <v>Pôle</v>
      </c>
      <c r="AS344" s="388" t="s">
        <v>515</v>
      </c>
      <c r="AT344" s="388" t="str">
        <f>$A:$A</f>
        <v>Nature de l'ajustement</v>
      </c>
      <c r="AU344" s="388" t="str">
        <f>$B:$B</f>
        <v>Pôle</v>
      </c>
      <c r="AV344" s="388" t="s">
        <v>515</v>
      </c>
      <c r="AW344" s="387"/>
      <c r="AX344" s="388" t="str">
        <f>$A:$A</f>
        <v>Nature de l'ajustement</v>
      </c>
      <c r="AY344" s="388" t="str">
        <f>$B:$B</f>
        <v>Pôle</v>
      </c>
      <c r="AZ344" s="388" t="s">
        <v>515</v>
      </c>
      <c r="BA344" s="388" t="str">
        <f>$A:$A</f>
        <v>Nature de l'ajustement</v>
      </c>
      <c r="BB344" s="388" t="str">
        <f>$B:$B</f>
        <v>Pôle</v>
      </c>
      <c r="BC344" s="388" t="s">
        <v>515</v>
      </c>
      <c r="BD344" s="388" t="str">
        <f>$A:$A</f>
        <v>Nature de l'ajustement</v>
      </c>
      <c r="BE344" s="388" t="str">
        <f>$B:$B</f>
        <v>Pôle</v>
      </c>
      <c r="BF344" s="388" t="s">
        <v>515</v>
      </c>
      <c r="BG344" s="388" t="str">
        <f>$A:$A</f>
        <v>Nature de l'ajustement</v>
      </c>
      <c r="BH344" s="388" t="str">
        <f>$B:$B</f>
        <v>Pôle</v>
      </c>
      <c r="BI344" s="388" t="s">
        <v>515</v>
      </c>
      <c r="BJ344" s="387"/>
      <c r="BK344" s="388" t="str">
        <f>$A:$A</f>
        <v>Nature de l'ajustement</v>
      </c>
      <c r="BL344" s="388" t="str">
        <f>$B:$B</f>
        <v>Pôle</v>
      </c>
      <c r="BM344" s="388" t="s">
        <v>515</v>
      </c>
      <c r="BN344" s="388" t="str">
        <f>$A:$A</f>
        <v>Nature de l'ajustement</v>
      </c>
      <c r="BO344" s="388" t="str">
        <f>$B:$B</f>
        <v>Pôle</v>
      </c>
      <c r="BP344" s="388" t="s">
        <v>515</v>
      </c>
      <c r="BQ344" s="388" t="str">
        <f>$A:$A</f>
        <v>Nature de l'ajustement</v>
      </c>
      <c r="BR344" s="388" t="str">
        <f>$B:$B</f>
        <v>Pôle</v>
      </c>
      <c r="BS344" s="388" t="s">
        <v>515</v>
      </c>
      <c r="BT344" s="388" t="str">
        <f>$A:$A</f>
        <v>Nature de l'ajustement</v>
      </c>
      <c r="BU344" s="388" t="str">
        <f>$B:$B</f>
        <v>Pôle</v>
      </c>
      <c r="BV344" s="388" t="s">
        <v>515</v>
      </c>
      <c r="BW344" s="387"/>
    </row>
    <row r="345" spans="1:75" ht="13" hidden="1" outlineLevel="1">
      <c r="A345" s="394" t="s">
        <v>523</v>
      </c>
      <c r="B345" s="394" t="s">
        <v>468</v>
      </c>
      <c r="C345" s="383"/>
      <c r="D345" s="384"/>
      <c r="E345" s="385"/>
      <c r="F345" s="386"/>
      <c r="G345" s="386"/>
      <c r="H345" s="386"/>
      <c r="I345" s="386"/>
      <c r="J345" s="387"/>
      <c r="K345" s="390" t="str">
        <f>$A:$A</f>
        <v>Indemnité Alpha Bank</v>
      </c>
      <c r="L345" s="390" t="str">
        <f>$B:$B</f>
        <v>AHM</v>
      </c>
      <c r="M345" s="391" t="str">
        <f>"20"&amp;RIGHT($10:$10,2)&amp;"-T"&amp;MID($10:$10,2,1)</f>
        <v>2016-T1</v>
      </c>
      <c r="N345" s="390" t="str">
        <f>$A:$A</f>
        <v>Indemnité Alpha Bank</v>
      </c>
      <c r="O345" s="390" t="str">
        <f>$B:$B</f>
        <v>AHM</v>
      </c>
      <c r="P345" s="391" t="str">
        <f>"20"&amp;RIGHT($10:$10,2)&amp;"-T"&amp;MID($10:$10,2,1)</f>
        <v>2016-T2</v>
      </c>
      <c r="Q345" s="390" t="str">
        <f>$A:$A</f>
        <v>Indemnité Alpha Bank</v>
      </c>
      <c r="R345" s="390" t="str">
        <f>$B:$B</f>
        <v>AHM</v>
      </c>
      <c r="S345" s="391" t="str">
        <f>"20"&amp;RIGHT($10:$10,2)&amp;"-T"&amp;MID($10:$10,2,1)</f>
        <v>2016-T3</v>
      </c>
      <c r="T345" s="390" t="str">
        <f>$A:$A</f>
        <v>Indemnité Alpha Bank</v>
      </c>
      <c r="U345" s="390" t="str">
        <f>$B:$B</f>
        <v>AHM</v>
      </c>
      <c r="V345" s="391" t="str">
        <f>"20"&amp;RIGHT($10:$10,2)&amp;"-T"&amp;MID($10:$10,2,1)</f>
        <v>2016-T4</v>
      </c>
      <c r="W345" s="387"/>
      <c r="X345" s="390" t="str">
        <f>$A:$A</f>
        <v>Indemnité Alpha Bank</v>
      </c>
      <c r="Y345" s="390" t="str">
        <f>$B:$B</f>
        <v>AHM</v>
      </c>
      <c r="Z345" s="391" t="str">
        <f>"20"&amp;RIGHT($10:$10,2)&amp;"-T"&amp;MID($10:$10,2,1)</f>
        <v>2017-T1</v>
      </c>
      <c r="AA345" s="390" t="str">
        <f>$A:$A</f>
        <v>Indemnité Alpha Bank</v>
      </c>
      <c r="AB345" s="390" t="str">
        <f>$B:$B</f>
        <v>AHM</v>
      </c>
      <c r="AC345" s="391" t="str">
        <f>"20"&amp;RIGHT($10:$10,2)&amp;"-T"&amp;MID($10:$10,2,1)</f>
        <v>2017-T2</v>
      </c>
      <c r="AD345" s="390" t="str">
        <f>$A:$A</f>
        <v>Indemnité Alpha Bank</v>
      </c>
      <c r="AE345" s="390" t="str">
        <f>$B:$B</f>
        <v>AHM</v>
      </c>
      <c r="AF345" s="391" t="str">
        <f>"20"&amp;RIGHT($10:$10,2)&amp;"-T"&amp;MID($10:$10,2,1)</f>
        <v>2017-T3</v>
      </c>
      <c r="AG345" s="390" t="str">
        <f>$A:$A</f>
        <v>Indemnité Alpha Bank</v>
      </c>
      <c r="AH345" s="390" t="str">
        <f>$B:$B</f>
        <v>AHM</v>
      </c>
      <c r="AI345" s="391" t="str">
        <f>"20"&amp;RIGHT($10:$10,2)&amp;"-T"&amp;MID($10:$10,2,1)</f>
        <v>2017-T4</v>
      </c>
      <c r="AJ345" s="387"/>
      <c r="AK345" s="390" t="str">
        <f>$A:$A</f>
        <v>Indemnité Alpha Bank</v>
      </c>
      <c r="AL345" s="390" t="str">
        <f>$B:$B</f>
        <v>AHM</v>
      </c>
      <c r="AM345" s="391" t="str">
        <f>"20"&amp;RIGHT($10:$10,2)&amp;"-T"&amp;MID($10:$10,2,1)</f>
        <v>2018-T1</v>
      </c>
      <c r="AN345" s="390" t="str">
        <f>$A:$A</f>
        <v>Indemnité Alpha Bank</v>
      </c>
      <c r="AO345" s="390" t="str">
        <f>$B:$B</f>
        <v>AHM</v>
      </c>
      <c r="AP345" s="391" t="str">
        <f>"20"&amp;RIGHT($10:$10,2)&amp;"-T"&amp;MID($10:$10,2,1)</f>
        <v>2018-T2</v>
      </c>
      <c r="AQ345" s="390" t="str">
        <f>$A:$A</f>
        <v>Indemnité Alpha Bank</v>
      </c>
      <c r="AR345" s="390" t="str">
        <f>$B:$B</f>
        <v>AHM</v>
      </c>
      <c r="AS345" s="391" t="str">
        <f>"20"&amp;RIGHT($10:$10,2)&amp;"-T"&amp;MID($10:$10,2,1)</f>
        <v>2018-T3</v>
      </c>
      <c r="AT345" s="390" t="str">
        <f>$A:$A</f>
        <v>Indemnité Alpha Bank</v>
      </c>
      <c r="AU345" s="390" t="str">
        <f>$B:$B</f>
        <v>AHM</v>
      </c>
      <c r="AV345" s="391" t="str">
        <f>"20"&amp;RIGHT($10:$10,2)&amp;"-T"&amp;MID($10:$10,2,1)</f>
        <v>2018-T4</v>
      </c>
      <c r="AW345" s="387"/>
      <c r="AX345" s="390" t="str">
        <f>$A:$A</f>
        <v>Indemnité Alpha Bank</v>
      </c>
      <c r="AY345" s="390" t="str">
        <f>$B:$B</f>
        <v>AHM</v>
      </c>
      <c r="AZ345" s="391" t="str">
        <f>"20"&amp;RIGHT($10:$10,2)&amp;"-T"&amp;MID($10:$10,2,1)</f>
        <v>2019-T1</v>
      </c>
      <c r="BA345" s="390" t="str">
        <f>$A:$A</f>
        <v>Indemnité Alpha Bank</v>
      </c>
      <c r="BB345" s="390" t="str">
        <f>$B:$B</f>
        <v>AHM</v>
      </c>
      <c r="BC345" s="391" t="str">
        <f>"20"&amp;RIGHT($10:$10,2)&amp;"-T"&amp;MID($10:$10,2,1)</f>
        <v>2019-T2</v>
      </c>
      <c r="BD345" s="390" t="str">
        <f>$A:$A</f>
        <v>Indemnité Alpha Bank</v>
      </c>
      <c r="BE345" s="390" t="str">
        <f>$B:$B</f>
        <v>AHM</v>
      </c>
      <c r="BF345" s="391" t="str">
        <f>"20"&amp;RIGHT($10:$10,2)&amp;"-T"&amp;MID($10:$10,2,1)</f>
        <v>2019-T3</v>
      </c>
      <c r="BG345" s="390" t="str">
        <f>$A:$A</f>
        <v>Indemnité Alpha Bank</v>
      </c>
      <c r="BH345" s="390" t="str">
        <f>$B:$B</f>
        <v>AHM</v>
      </c>
      <c r="BI345" s="391" t="str">
        <f>"20"&amp;RIGHT($10:$10,2)&amp;"-T"&amp;MID($10:$10,2,1)</f>
        <v>2019-T4</v>
      </c>
      <c r="BJ345" s="387"/>
      <c r="BK345" s="390" t="str">
        <f>$A:$A</f>
        <v>Indemnité Alpha Bank</v>
      </c>
      <c r="BL345" s="390" t="str">
        <f>$B:$B</f>
        <v>AHM</v>
      </c>
      <c r="BM345" s="391" t="str">
        <f>"20"&amp;RIGHT($10:$10,2)&amp;"-T"&amp;MID($10:$10,2,1)</f>
        <v>2020-T1</v>
      </c>
      <c r="BN345" s="390" t="str">
        <f>$A:$A</f>
        <v>Indemnité Alpha Bank</v>
      </c>
      <c r="BO345" s="390" t="str">
        <f>$B:$B</f>
        <v>AHM</v>
      </c>
      <c r="BP345" s="391" t="str">
        <f>"20"&amp;RIGHT($10:$10,2)&amp;"-T"&amp;MID($10:$10,2,1)</f>
        <v>2020-T2</v>
      </c>
      <c r="BQ345" s="390" t="str">
        <f>$A:$A</f>
        <v>Indemnité Alpha Bank</v>
      </c>
      <c r="BR345" s="390" t="str">
        <f>$B:$B</f>
        <v>AHM</v>
      </c>
      <c r="BS345" s="391" t="str">
        <f>"20"&amp;RIGHT($10:$10,2)&amp;"-T"&amp;MID($10:$10,2,1)</f>
        <v>2020-T3</v>
      </c>
      <c r="BT345" s="390" t="str">
        <f>$A:$A</f>
        <v>Indemnité Alpha Bank</v>
      </c>
      <c r="BU345" s="390" t="str">
        <f>$B:$B</f>
        <v>AHM</v>
      </c>
      <c r="BV345" s="391" t="str">
        <f>"20"&amp;RIGHT($10:$10,2)&amp;"-T"&amp;MID($10:$10,2,1)</f>
        <v>2020-T4</v>
      </c>
      <c r="BW345" s="387"/>
    </row>
    <row r="346" spans="1:75" ht="13" hidden="1">
      <c r="A346" s="403" t="s">
        <v>129</v>
      </c>
      <c r="B346" s="403"/>
      <c r="C346" s="383"/>
      <c r="D346" s="384" t="s">
        <v>481</v>
      </c>
      <c r="E346" s="385" t="s">
        <v>504</v>
      </c>
      <c r="F346" s="386"/>
      <c r="G346" s="386"/>
      <c r="H346" s="386"/>
      <c r="I346" s="386"/>
      <c r="J346" s="387">
        <f>SUM(F346:I346)</f>
        <v>0</v>
      </c>
      <c r="K346" s="405"/>
      <c r="L346" s="405"/>
      <c r="M346" s="405">
        <v>0</v>
      </c>
      <c r="N346" s="393"/>
      <c r="O346" s="393"/>
      <c r="P346" s="393">
        <v>0</v>
      </c>
      <c r="Q346" s="393"/>
      <c r="R346" s="393"/>
      <c r="S346" s="393">
        <v>0</v>
      </c>
      <c r="T346" s="393"/>
      <c r="U346" s="393"/>
      <c r="V346" s="393">
        <v>0</v>
      </c>
      <c r="W346" s="387">
        <f>SUM(K346:V346)</f>
        <v>0</v>
      </c>
      <c r="X346" s="393"/>
      <c r="Y346" s="393"/>
      <c r="Z346" s="393">
        <v>0</v>
      </c>
      <c r="AA346" s="393"/>
      <c r="AB346" s="393"/>
      <c r="AC346" s="393">
        <v>0</v>
      </c>
      <c r="AD346" s="393"/>
      <c r="AE346" s="393"/>
      <c r="AF346" s="393">
        <v>0</v>
      </c>
      <c r="AG346" s="393"/>
      <c r="AH346" s="393"/>
      <c r="AI346" s="393">
        <v>0</v>
      </c>
      <c r="AJ346" s="387">
        <f>SUM(X346:AI346)</f>
        <v>0</v>
      </c>
      <c r="AK346" s="393"/>
      <c r="AL346" s="393"/>
      <c r="AM346" s="393">
        <v>0</v>
      </c>
      <c r="AN346" s="393"/>
      <c r="AO346" s="393"/>
      <c r="AP346" s="393">
        <v>0</v>
      </c>
      <c r="AQ346" s="393"/>
      <c r="AR346" s="393"/>
      <c r="AS346" s="393">
        <v>0</v>
      </c>
      <c r="AT346" s="393"/>
      <c r="AU346" s="393"/>
      <c r="AV346" s="393">
        <v>0</v>
      </c>
      <c r="AW346" s="387">
        <f>SUM(AK346:AV346)</f>
        <v>0</v>
      </c>
      <c r="AX346" s="393"/>
      <c r="AY346" s="393"/>
      <c r="AZ346" s="393">
        <v>0</v>
      </c>
      <c r="BA346" s="393"/>
      <c r="BB346" s="393"/>
      <c r="BC346" s="393">
        <v>0</v>
      </c>
      <c r="BD346" s="393"/>
      <c r="BE346" s="393"/>
      <c r="BF346" s="393">
        <v>0</v>
      </c>
      <c r="BG346" s="393"/>
      <c r="BH346" s="393"/>
      <c r="BI346" s="393">
        <v>0</v>
      </c>
      <c r="BJ346" s="387">
        <f>SUM(AX346:BI346)</f>
        <v>0</v>
      </c>
      <c r="BK346" s="393"/>
      <c r="BL346" s="393"/>
      <c r="BM346" s="393">
        <v>0</v>
      </c>
      <c r="BN346" s="393"/>
      <c r="BO346" s="393"/>
      <c r="BP346" s="393">
        <v>0</v>
      </c>
      <c r="BQ346" s="393"/>
      <c r="BR346" s="393"/>
      <c r="BS346" s="393">
        <v>0</v>
      </c>
      <c r="BT346" s="393"/>
      <c r="BU346" s="393"/>
      <c r="BV346" s="393">
        <v>0</v>
      </c>
      <c r="BW346" s="387">
        <f>SUM(BK346:BV346)</f>
        <v>0</v>
      </c>
    </row>
    <row r="347" spans="1:75" ht="13" hidden="1" outlineLevel="1">
      <c r="A347" s="402" t="s">
        <v>465</v>
      </c>
      <c r="B347" s="382" t="s">
        <v>466</v>
      </c>
      <c r="C347" s="383"/>
      <c r="D347" s="384"/>
      <c r="E347" s="385"/>
      <c r="F347" s="386"/>
      <c r="G347" s="386"/>
      <c r="H347" s="386"/>
      <c r="I347" s="386"/>
      <c r="J347" s="387"/>
      <c r="K347" s="388" t="str">
        <f>$A:$A</f>
        <v>Nature de l'ajustement</v>
      </c>
      <c r="L347" s="388" t="str">
        <f>$B:$B</f>
        <v>Pôle</v>
      </c>
      <c r="M347" s="388" t="s">
        <v>515</v>
      </c>
      <c r="N347" s="388" t="str">
        <f>$A:$A</f>
        <v>Nature de l'ajustement</v>
      </c>
      <c r="O347" s="388" t="str">
        <f>$B:$B</f>
        <v>Pôle</v>
      </c>
      <c r="P347" s="388" t="s">
        <v>515</v>
      </c>
      <c r="Q347" s="388" t="str">
        <f>$A:$A</f>
        <v>Nature de l'ajustement</v>
      </c>
      <c r="R347" s="388" t="str">
        <f>$B:$B</f>
        <v>Pôle</v>
      </c>
      <c r="S347" s="388" t="s">
        <v>515</v>
      </c>
      <c r="T347" s="388" t="str">
        <f>$A:$A</f>
        <v>Nature de l'ajustement</v>
      </c>
      <c r="U347" s="388" t="str">
        <f>$B:$B</f>
        <v>Pôle</v>
      </c>
      <c r="V347" s="388" t="s">
        <v>515</v>
      </c>
      <c r="W347" s="387"/>
      <c r="X347" s="388" t="str">
        <f>$A:$A</f>
        <v>Nature de l'ajustement</v>
      </c>
      <c r="Y347" s="388" t="str">
        <f>$B:$B</f>
        <v>Pôle</v>
      </c>
      <c r="Z347" s="388" t="s">
        <v>515</v>
      </c>
      <c r="AA347" s="388" t="str">
        <f>$A:$A</f>
        <v>Nature de l'ajustement</v>
      </c>
      <c r="AB347" s="388" t="str">
        <f>$B:$B</f>
        <v>Pôle</v>
      </c>
      <c r="AC347" s="388" t="s">
        <v>515</v>
      </c>
      <c r="AD347" s="388" t="str">
        <f>$A:$A</f>
        <v>Nature de l'ajustement</v>
      </c>
      <c r="AE347" s="388" t="str">
        <f>$B:$B</f>
        <v>Pôle</v>
      </c>
      <c r="AF347" s="388" t="s">
        <v>515</v>
      </c>
      <c r="AG347" s="388" t="str">
        <f>$A:$A</f>
        <v>Nature de l'ajustement</v>
      </c>
      <c r="AH347" s="388" t="str">
        <f>$B:$B</f>
        <v>Pôle</v>
      </c>
      <c r="AI347" s="388" t="s">
        <v>515</v>
      </c>
      <c r="AJ347" s="387"/>
      <c r="AK347" s="388" t="str">
        <f>$A:$A</f>
        <v>Nature de l'ajustement</v>
      </c>
      <c r="AL347" s="388" t="str">
        <f>$B:$B</f>
        <v>Pôle</v>
      </c>
      <c r="AM347" s="388" t="s">
        <v>515</v>
      </c>
      <c r="AN347" s="388" t="str">
        <f>$A:$A</f>
        <v>Nature de l'ajustement</v>
      </c>
      <c r="AO347" s="388" t="str">
        <f>$B:$B</f>
        <v>Pôle</v>
      </c>
      <c r="AP347" s="388" t="s">
        <v>515</v>
      </c>
      <c r="AQ347" s="388" t="str">
        <f>$A:$A</f>
        <v>Nature de l'ajustement</v>
      </c>
      <c r="AR347" s="388" t="str">
        <f>$B:$B</f>
        <v>Pôle</v>
      </c>
      <c r="AS347" s="388" t="s">
        <v>515</v>
      </c>
      <c r="AT347" s="388" t="str">
        <f>$A:$A</f>
        <v>Nature de l'ajustement</v>
      </c>
      <c r="AU347" s="388" t="str">
        <f>$B:$B</f>
        <v>Pôle</v>
      </c>
      <c r="AV347" s="388" t="s">
        <v>515</v>
      </c>
      <c r="AW347" s="387"/>
      <c r="AX347" s="388" t="str">
        <f>$A:$A</f>
        <v>Nature de l'ajustement</v>
      </c>
      <c r="AY347" s="388" t="str">
        <f>$B:$B</f>
        <v>Pôle</v>
      </c>
      <c r="AZ347" s="388" t="s">
        <v>515</v>
      </c>
      <c r="BA347" s="388" t="str">
        <f>$A:$A</f>
        <v>Nature de l'ajustement</v>
      </c>
      <c r="BB347" s="388" t="str">
        <f>$B:$B</f>
        <v>Pôle</v>
      </c>
      <c r="BC347" s="388" t="s">
        <v>515</v>
      </c>
      <c r="BD347" s="388" t="str">
        <f>$A:$A</f>
        <v>Nature de l'ajustement</v>
      </c>
      <c r="BE347" s="388" t="str">
        <f>$B:$B</f>
        <v>Pôle</v>
      </c>
      <c r="BF347" s="388" t="s">
        <v>515</v>
      </c>
      <c r="BG347" s="388" t="str">
        <f>$A:$A</f>
        <v>Nature de l'ajustement</v>
      </c>
      <c r="BH347" s="388" t="str">
        <f>$B:$B</f>
        <v>Pôle</v>
      </c>
      <c r="BI347" s="388" t="s">
        <v>515</v>
      </c>
      <c r="BJ347" s="387"/>
      <c r="BK347" s="388" t="str">
        <f>$A:$A</f>
        <v>Nature de l'ajustement</v>
      </c>
      <c r="BL347" s="388" t="str">
        <f>$B:$B</f>
        <v>Pôle</v>
      </c>
      <c r="BM347" s="388" t="s">
        <v>515</v>
      </c>
      <c r="BN347" s="388" t="str">
        <f>$A:$A</f>
        <v>Nature de l'ajustement</v>
      </c>
      <c r="BO347" s="388" t="str">
        <f>$B:$B</f>
        <v>Pôle</v>
      </c>
      <c r="BP347" s="388" t="s">
        <v>515</v>
      </c>
      <c r="BQ347" s="388" t="str">
        <f>$A:$A</f>
        <v>Nature de l'ajustement</v>
      </c>
      <c r="BR347" s="388" t="str">
        <f>$B:$B</f>
        <v>Pôle</v>
      </c>
      <c r="BS347" s="388" t="s">
        <v>515</v>
      </c>
      <c r="BT347" s="388" t="str">
        <f>$A:$A</f>
        <v>Nature de l'ajustement</v>
      </c>
      <c r="BU347" s="388" t="str">
        <f>$B:$B</f>
        <v>Pôle</v>
      </c>
      <c r="BV347" s="388" t="s">
        <v>515</v>
      </c>
      <c r="BW347" s="387"/>
    </row>
    <row r="348" spans="1:75" ht="13" hidden="1" outlineLevel="1">
      <c r="A348" s="394" t="s">
        <v>524</v>
      </c>
      <c r="B348" s="394" t="s">
        <v>468</v>
      </c>
      <c r="C348" s="383"/>
      <c r="D348" s="384"/>
      <c r="E348" s="385"/>
      <c r="F348" s="386"/>
      <c r="G348" s="386"/>
      <c r="H348" s="386"/>
      <c r="I348" s="386"/>
      <c r="J348" s="387"/>
      <c r="K348" s="390" t="str">
        <f>$A:$A</f>
        <v>Opération Eurêka-frais (AHM)</v>
      </c>
      <c r="L348" s="390" t="str">
        <f>$B:$B</f>
        <v>AHM</v>
      </c>
      <c r="M348" s="391" t="str">
        <f>"20"&amp;RIGHT($10:$10,2)&amp;"-T"&amp;MID($10:$10,2,1)</f>
        <v>2016-T1</v>
      </c>
      <c r="N348" s="390" t="str">
        <f>$A:$A</f>
        <v>Opération Eurêka-frais (AHM)</v>
      </c>
      <c r="O348" s="390" t="str">
        <f>$B:$B</f>
        <v>AHM</v>
      </c>
      <c r="P348" s="391" t="str">
        <f>"20"&amp;RIGHT($10:$10,2)&amp;"-T"&amp;MID($10:$10,2,1)</f>
        <v>2016-T2</v>
      </c>
      <c r="Q348" s="390" t="str">
        <f>$A:$A</f>
        <v>Opération Eurêka-frais (AHM)</v>
      </c>
      <c r="R348" s="390" t="str">
        <f>$B:$B</f>
        <v>AHM</v>
      </c>
      <c r="S348" s="391" t="str">
        <f>"20"&amp;RIGHT($10:$10,2)&amp;"-T"&amp;MID($10:$10,2,1)</f>
        <v>2016-T3</v>
      </c>
      <c r="T348" s="390" t="str">
        <f>$A:$A</f>
        <v>Opération Eurêka-frais (AHM)</v>
      </c>
      <c r="U348" s="390" t="str">
        <f>$B:$B</f>
        <v>AHM</v>
      </c>
      <c r="V348" s="391" t="str">
        <f>"20"&amp;RIGHT($10:$10,2)&amp;"-T"&amp;MID($10:$10,2,1)</f>
        <v>2016-T4</v>
      </c>
      <c r="W348" s="387"/>
      <c r="X348" s="390" t="str">
        <f>$A:$A</f>
        <v>Opération Eurêka-frais (AHM)</v>
      </c>
      <c r="Y348" s="390" t="str">
        <f>$B:$B</f>
        <v>AHM</v>
      </c>
      <c r="Z348" s="391" t="str">
        <f>"20"&amp;RIGHT($10:$10,2)&amp;"-T"&amp;MID($10:$10,2,1)</f>
        <v>2017-T1</v>
      </c>
      <c r="AA348" s="390" t="str">
        <f>$A:$A</f>
        <v>Opération Eurêka-frais (AHM)</v>
      </c>
      <c r="AB348" s="390" t="str">
        <f>$B:$B</f>
        <v>AHM</v>
      </c>
      <c r="AC348" s="391" t="str">
        <f>"20"&amp;RIGHT($10:$10,2)&amp;"-T"&amp;MID($10:$10,2,1)</f>
        <v>2017-T2</v>
      </c>
      <c r="AD348" s="390" t="str">
        <f>$A:$A</f>
        <v>Opération Eurêka-frais (AHM)</v>
      </c>
      <c r="AE348" s="390" t="str">
        <f>$B:$B</f>
        <v>AHM</v>
      </c>
      <c r="AF348" s="391" t="str">
        <f>"20"&amp;RIGHT($10:$10,2)&amp;"-T"&amp;MID($10:$10,2,1)</f>
        <v>2017-T3</v>
      </c>
      <c r="AG348" s="390" t="str">
        <f>$A:$A</f>
        <v>Opération Eurêka-frais (AHM)</v>
      </c>
      <c r="AH348" s="390" t="str">
        <f>$B:$B</f>
        <v>AHM</v>
      </c>
      <c r="AI348" s="391" t="str">
        <f>"20"&amp;RIGHT($10:$10,2)&amp;"-T"&amp;MID($10:$10,2,1)</f>
        <v>2017-T4</v>
      </c>
      <c r="AJ348" s="387"/>
      <c r="AK348" s="390" t="str">
        <f>$A:$A</f>
        <v>Opération Eurêka-frais (AHM)</v>
      </c>
      <c r="AL348" s="390" t="str">
        <f>$B:$B</f>
        <v>AHM</v>
      </c>
      <c r="AM348" s="391" t="str">
        <f>"20"&amp;RIGHT($10:$10,2)&amp;"-T"&amp;MID($10:$10,2,1)</f>
        <v>2018-T1</v>
      </c>
      <c r="AN348" s="390" t="str">
        <f>$A:$A</f>
        <v>Opération Eurêka-frais (AHM)</v>
      </c>
      <c r="AO348" s="390" t="str">
        <f>$B:$B</f>
        <v>AHM</v>
      </c>
      <c r="AP348" s="391" t="str">
        <f>"20"&amp;RIGHT($10:$10,2)&amp;"-T"&amp;MID($10:$10,2,1)</f>
        <v>2018-T2</v>
      </c>
      <c r="AQ348" s="390" t="str">
        <f>$A:$A</f>
        <v>Opération Eurêka-frais (AHM)</v>
      </c>
      <c r="AR348" s="390" t="str">
        <f>$B:$B</f>
        <v>AHM</v>
      </c>
      <c r="AS348" s="391" t="str">
        <f>"20"&amp;RIGHT($10:$10,2)&amp;"-T"&amp;MID($10:$10,2,1)</f>
        <v>2018-T3</v>
      </c>
      <c r="AT348" s="390" t="str">
        <f>$A:$A</f>
        <v>Opération Eurêka-frais (AHM)</v>
      </c>
      <c r="AU348" s="390" t="str">
        <f>$B:$B</f>
        <v>AHM</v>
      </c>
      <c r="AV348" s="391" t="str">
        <f>"20"&amp;RIGHT($10:$10,2)&amp;"-T"&amp;MID($10:$10,2,1)</f>
        <v>2018-T4</v>
      </c>
      <c r="AW348" s="387"/>
      <c r="AX348" s="390" t="str">
        <f>$A:$A</f>
        <v>Opération Eurêka-frais (AHM)</v>
      </c>
      <c r="AY348" s="390" t="str">
        <f>$B:$B</f>
        <v>AHM</v>
      </c>
      <c r="AZ348" s="391" t="str">
        <f>"20"&amp;RIGHT($10:$10,2)&amp;"-T"&amp;MID($10:$10,2,1)</f>
        <v>2019-T1</v>
      </c>
      <c r="BA348" s="390" t="str">
        <f>$A:$A</f>
        <v>Opération Eurêka-frais (AHM)</v>
      </c>
      <c r="BB348" s="390" t="str">
        <f>$B:$B</f>
        <v>AHM</v>
      </c>
      <c r="BC348" s="391" t="str">
        <f>"20"&amp;RIGHT($10:$10,2)&amp;"-T"&amp;MID($10:$10,2,1)</f>
        <v>2019-T2</v>
      </c>
      <c r="BD348" s="390" t="str">
        <f>$A:$A</f>
        <v>Opération Eurêka-frais (AHM)</v>
      </c>
      <c r="BE348" s="390" t="str">
        <f>$B:$B</f>
        <v>AHM</v>
      </c>
      <c r="BF348" s="391" t="str">
        <f>"20"&amp;RIGHT($10:$10,2)&amp;"-T"&amp;MID($10:$10,2,1)</f>
        <v>2019-T3</v>
      </c>
      <c r="BG348" s="390" t="str">
        <f>$A:$A</f>
        <v>Opération Eurêka-frais (AHM)</v>
      </c>
      <c r="BH348" s="390" t="str">
        <f>$B:$B</f>
        <v>AHM</v>
      </c>
      <c r="BI348" s="391" t="str">
        <f>"20"&amp;RIGHT($10:$10,2)&amp;"-T"&amp;MID($10:$10,2,1)</f>
        <v>2019-T4</v>
      </c>
      <c r="BJ348" s="387"/>
      <c r="BK348" s="390" t="str">
        <f>$A:$A</f>
        <v>Opération Eurêka-frais (AHM)</v>
      </c>
      <c r="BL348" s="390" t="str">
        <f>$B:$B</f>
        <v>AHM</v>
      </c>
      <c r="BM348" s="391" t="str">
        <f>"20"&amp;RIGHT($10:$10,2)&amp;"-T"&amp;MID($10:$10,2,1)</f>
        <v>2020-T1</v>
      </c>
      <c r="BN348" s="390" t="str">
        <f>$A:$A</f>
        <v>Opération Eurêka-frais (AHM)</v>
      </c>
      <c r="BO348" s="390" t="str">
        <f>$B:$B</f>
        <v>AHM</v>
      </c>
      <c r="BP348" s="391" t="str">
        <f>"20"&amp;RIGHT($10:$10,2)&amp;"-T"&amp;MID($10:$10,2,1)</f>
        <v>2020-T2</v>
      </c>
      <c r="BQ348" s="390" t="str">
        <f>$A:$A</f>
        <v>Opération Eurêka-frais (AHM)</v>
      </c>
      <c r="BR348" s="390" t="str">
        <f>$B:$B</f>
        <v>AHM</v>
      </c>
      <c r="BS348" s="391" t="str">
        <f>"20"&amp;RIGHT($10:$10,2)&amp;"-T"&amp;MID($10:$10,2,1)</f>
        <v>2020-T3</v>
      </c>
      <c r="BT348" s="390" t="str">
        <f>$A:$A</f>
        <v>Opération Eurêka-frais (AHM)</v>
      </c>
      <c r="BU348" s="390" t="str">
        <f>$B:$B</f>
        <v>AHM</v>
      </c>
      <c r="BV348" s="391" t="str">
        <f>"20"&amp;RIGHT($10:$10,2)&amp;"-T"&amp;MID($10:$10,2,1)</f>
        <v>2020-T4</v>
      </c>
      <c r="BW348" s="387"/>
    </row>
    <row r="349" spans="1:75" ht="13" hidden="1">
      <c r="A349" s="403" t="s">
        <v>129</v>
      </c>
      <c r="B349" s="403"/>
      <c r="C349" s="383"/>
      <c r="D349" s="384" t="s">
        <v>482</v>
      </c>
      <c r="E349" s="385" t="s">
        <v>504</v>
      </c>
      <c r="F349" s="386"/>
      <c r="G349" s="386"/>
      <c r="H349" s="386"/>
      <c r="I349" s="386"/>
      <c r="J349" s="387">
        <f>SUM(F349:I349)</f>
        <v>0</v>
      </c>
      <c r="K349" s="405"/>
      <c r="L349" s="405"/>
      <c r="M349" s="405">
        <v>0</v>
      </c>
      <c r="N349" s="393"/>
      <c r="O349" s="393"/>
      <c r="P349" s="393">
        <v>0</v>
      </c>
      <c r="Q349" s="393"/>
      <c r="R349" s="393"/>
      <c r="S349" s="393">
        <v>0</v>
      </c>
      <c r="T349" s="393"/>
      <c r="U349" s="393"/>
      <c r="V349" s="393">
        <v>0</v>
      </c>
      <c r="W349" s="387">
        <f>SUM(K349:V349)</f>
        <v>0</v>
      </c>
      <c r="X349" s="393"/>
      <c r="Y349" s="393"/>
      <c r="Z349" s="393">
        <v>0</v>
      </c>
      <c r="AA349" s="393"/>
      <c r="AB349" s="393"/>
      <c r="AC349" s="393">
        <v>0</v>
      </c>
      <c r="AD349" s="393"/>
      <c r="AE349" s="393"/>
      <c r="AF349" s="393">
        <v>0</v>
      </c>
      <c r="AG349" s="393"/>
      <c r="AH349" s="393"/>
      <c r="AI349" s="393">
        <v>0</v>
      </c>
      <c r="AJ349" s="387">
        <f>SUM(X349:AI349)</f>
        <v>0</v>
      </c>
      <c r="AK349" s="393"/>
      <c r="AL349" s="393"/>
      <c r="AM349" s="393">
        <v>0</v>
      </c>
      <c r="AN349" s="393"/>
      <c r="AO349" s="393"/>
      <c r="AP349" s="393">
        <v>0</v>
      </c>
      <c r="AQ349" s="393"/>
      <c r="AR349" s="393"/>
      <c r="AS349" s="393">
        <v>0</v>
      </c>
      <c r="AT349" s="393"/>
      <c r="AU349" s="393"/>
      <c r="AV349" s="393">
        <v>0</v>
      </c>
      <c r="AW349" s="387">
        <f>SUM(AK349:AV349)</f>
        <v>0</v>
      </c>
      <c r="AX349" s="393"/>
      <c r="AY349" s="393"/>
      <c r="AZ349" s="393">
        <v>0</v>
      </c>
      <c r="BA349" s="393"/>
      <c r="BB349" s="393"/>
      <c r="BC349" s="393">
        <v>0</v>
      </c>
      <c r="BD349" s="393"/>
      <c r="BE349" s="393"/>
      <c r="BF349" s="393">
        <v>0</v>
      </c>
      <c r="BG349" s="393"/>
      <c r="BH349" s="393"/>
      <c r="BI349" s="393">
        <v>0</v>
      </c>
      <c r="BJ349" s="387">
        <f>SUM(AX349:BI349)</f>
        <v>0</v>
      </c>
      <c r="BK349" s="393"/>
      <c r="BL349" s="393"/>
      <c r="BM349" s="393">
        <v>0</v>
      </c>
      <c r="BN349" s="393"/>
      <c r="BO349" s="393"/>
      <c r="BP349" s="393">
        <v>0</v>
      </c>
      <c r="BQ349" s="393"/>
      <c r="BR349" s="393"/>
      <c r="BS349" s="393">
        <v>0</v>
      </c>
      <c r="BT349" s="393"/>
      <c r="BU349" s="393"/>
      <c r="BV349" s="393">
        <v>0</v>
      </c>
      <c r="BW349" s="387">
        <f>SUM(BK349:BV349)</f>
        <v>0</v>
      </c>
    </row>
    <row r="350" spans="1:75" ht="13" hidden="1" outlineLevel="1">
      <c r="A350" s="402" t="s">
        <v>465</v>
      </c>
      <c r="B350" s="382" t="s">
        <v>466</v>
      </c>
      <c r="C350" s="383"/>
      <c r="D350" s="384"/>
      <c r="E350" s="385"/>
      <c r="F350" s="386"/>
      <c r="G350" s="386"/>
      <c r="H350" s="386"/>
      <c r="I350" s="386"/>
      <c r="J350" s="387"/>
      <c r="K350" s="388" t="str">
        <f>$A:$A</f>
        <v>Nature de l'ajustement</v>
      </c>
      <c r="L350" s="388" t="str">
        <f>$B:$B</f>
        <v>Pôle</v>
      </c>
      <c r="M350" s="388" t="s">
        <v>515</v>
      </c>
      <c r="N350" s="388" t="str">
        <f>$A:$A</f>
        <v>Nature de l'ajustement</v>
      </c>
      <c r="O350" s="388" t="str">
        <f>$B:$B</f>
        <v>Pôle</v>
      </c>
      <c r="P350" s="388" t="s">
        <v>515</v>
      </c>
      <c r="Q350" s="388" t="str">
        <f>$A:$A</f>
        <v>Nature de l'ajustement</v>
      </c>
      <c r="R350" s="388" t="str">
        <f>$B:$B</f>
        <v>Pôle</v>
      </c>
      <c r="S350" s="388" t="s">
        <v>515</v>
      </c>
      <c r="T350" s="388" t="str">
        <f>$A:$A</f>
        <v>Nature de l'ajustement</v>
      </c>
      <c r="U350" s="388" t="str">
        <f>$B:$B</f>
        <v>Pôle</v>
      </c>
      <c r="V350" s="388" t="s">
        <v>515</v>
      </c>
      <c r="W350" s="387"/>
      <c r="X350" s="388" t="str">
        <f>$A:$A</f>
        <v>Nature de l'ajustement</v>
      </c>
      <c r="Y350" s="388" t="str">
        <f>$B:$B</f>
        <v>Pôle</v>
      </c>
      <c r="Z350" s="388" t="s">
        <v>515</v>
      </c>
      <c r="AA350" s="388" t="str">
        <f>$A:$A</f>
        <v>Nature de l'ajustement</v>
      </c>
      <c r="AB350" s="388" t="str">
        <f>$B:$B</f>
        <v>Pôle</v>
      </c>
      <c r="AC350" s="388" t="s">
        <v>515</v>
      </c>
      <c r="AD350" s="388" t="str">
        <f>$A:$A</f>
        <v>Nature de l'ajustement</v>
      </c>
      <c r="AE350" s="388" t="str">
        <f>$B:$B</f>
        <v>Pôle</v>
      </c>
      <c r="AF350" s="388" t="s">
        <v>515</v>
      </c>
      <c r="AG350" s="388" t="str">
        <f>$A:$A</f>
        <v>Nature de l'ajustement</v>
      </c>
      <c r="AH350" s="388" t="str">
        <f>$B:$B</f>
        <v>Pôle</v>
      </c>
      <c r="AI350" s="388" t="s">
        <v>515</v>
      </c>
      <c r="AJ350" s="387"/>
      <c r="AK350" s="388" t="str">
        <f>$A:$A</f>
        <v>Nature de l'ajustement</v>
      </c>
      <c r="AL350" s="388" t="str">
        <f>$B:$B</f>
        <v>Pôle</v>
      </c>
      <c r="AM350" s="388" t="s">
        <v>515</v>
      </c>
      <c r="AN350" s="388" t="str">
        <f>$A:$A</f>
        <v>Nature de l'ajustement</v>
      </c>
      <c r="AO350" s="388" t="str">
        <f>$B:$B</f>
        <v>Pôle</v>
      </c>
      <c r="AP350" s="388" t="s">
        <v>515</v>
      </c>
      <c r="AQ350" s="388" t="str">
        <f>$A:$A</f>
        <v>Nature de l'ajustement</v>
      </c>
      <c r="AR350" s="388" t="str">
        <f>$B:$B</f>
        <v>Pôle</v>
      </c>
      <c r="AS350" s="388" t="s">
        <v>515</v>
      </c>
      <c r="AT350" s="388" t="str">
        <f>$A:$A</f>
        <v>Nature de l'ajustement</v>
      </c>
      <c r="AU350" s="388" t="str">
        <f>$B:$B</f>
        <v>Pôle</v>
      </c>
      <c r="AV350" s="388" t="s">
        <v>515</v>
      </c>
      <c r="AW350" s="387"/>
      <c r="AX350" s="388" t="str">
        <f>$A:$A</f>
        <v>Nature de l'ajustement</v>
      </c>
      <c r="AY350" s="388" t="str">
        <f>$B:$B</f>
        <v>Pôle</v>
      </c>
      <c r="AZ350" s="388" t="s">
        <v>515</v>
      </c>
      <c r="BA350" s="388" t="str">
        <f>$A:$A</f>
        <v>Nature de l'ajustement</v>
      </c>
      <c r="BB350" s="388" t="str">
        <f>$B:$B</f>
        <v>Pôle</v>
      </c>
      <c r="BC350" s="388" t="s">
        <v>515</v>
      </c>
      <c r="BD350" s="388" t="str">
        <f>$A:$A</f>
        <v>Nature de l'ajustement</v>
      </c>
      <c r="BE350" s="388" t="str">
        <f>$B:$B</f>
        <v>Pôle</v>
      </c>
      <c r="BF350" s="388" t="s">
        <v>515</v>
      </c>
      <c r="BG350" s="388" t="str">
        <f>$A:$A</f>
        <v>Nature de l'ajustement</v>
      </c>
      <c r="BH350" s="388" t="str">
        <f>$B:$B</f>
        <v>Pôle</v>
      </c>
      <c r="BI350" s="388" t="s">
        <v>515</v>
      </c>
      <c r="BJ350" s="387"/>
      <c r="BK350" s="388" t="str">
        <f>$A:$A</f>
        <v>Nature de l'ajustement</v>
      </c>
      <c r="BL350" s="388" t="str">
        <f>$B:$B</f>
        <v>Pôle</v>
      </c>
      <c r="BM350" s="388" t="s">
        <v>515</v>
      </c>
      <c r="BN350" s="388" t="str">
        <f>$A:$A</f>
        <v>Nature de l'ajustement</v>
      </c>
      <c r="BO350" s="388" t="str">
        <f>$B:$B</f>
        <v>Pôle</v>
      </c>
      <c r="BP350" s="388" t="s">
        <v>515</v>
      </c>
      <c r="BQ350" s="388" t="str">
        <f>$A:$A</f>
        <v>Nature de l'ajustement</v>
      </c>
      <c r="BR350" s="388" t="str">
        <f>$B:$B</f>
        <v>Pôle</v>
      </c>
      <c r="BS350" s="388" t="s">
        <v>515</v>
      </c>
      <c r="BT350" s="388" t="str">
        <f>$A:$A</f>
        <v>Nature de l'ajustement</v>
      </c>
      <c r="BU350" s="388" t="str">
        <f>$B:$B</f>
        <v>Pôle</v>
      </c>
      <c r="BV350" s="388" t="s">
        <v>515</v>
      </c>
      <c r="BW350" s="387"/>
    </row>
    <row r="351" spans="1:75" ht="13" hidden="1" outlineLevel="1">
      <c r="A351" s="394" t="s">
        <v>525</v>
      </c>
      <c r="B351" s="394" t="s">
        <v>468</v>
      </c>
      <c r="C351" s="383"/>
      <c r="D351" s="384"/>
      <c r="E351" s="385"/>
      <c r="F351" s="386"/>
      <c r="G351" s="386"/>
      <c r="H351" s="386"/>
      <c r="I351" s="386"/>
      <c r="J351" s="387"/>
      <c r="K351" s="390" t="str">
        <f>$A:$A</f>
        <v>Euréka-contribution des Caisses régionales (AHM)</v>
      </c>
      <c r="L351" s="390" t="str">
        <f>$B:$B</f>
        <v>AHM</v>
      </c>
      <c r="M351" s="391" t="str">
        <f>"20"&amp;RIGHT($10:$10,2)&amp;"-T"&amp;MID($10:$10,2,1)</f>
        <v>2016-T1</v>
      </c>
      <c r="N351" s="390" t="str">
        <f>$A:$A</f>
        <v>Euréka-contribution des Caisses régionales (AHM)</v>
      </c>
      <c r="O351" s="390" t="str">
        <f>$B:$B</f>
        <v>AHM</v>
      </c>
      <c r="P351" s="391" t="str">
        <f>"20"&amp;RIGHT($10:$10,2)&amp;"-T"&amp;MID($10:$10,2,1)</f>
        <v>2016-T2</v>
      </c>
      <c r="Q351" s="390" t="str">
        <f>$A:$A</f>
        <v>Euréka-contribution des Caisses régionales (AHM)</v>
      </c>
      <c r="R351" s="390" t="str">
        <f>$B:$B</f>
        <v>AHM</v>
      </c>
      <c r="S351" s="391" t="str">
        <f>"20"&amp;RIGHT($10:$10,2)&amp;"-T"&amp;MID($10:$10,2,1)</f>
        <v>2016-T3</v>
      </c>
      <c r="T351" s="390" t="str">
        <f>$A:$A</f>
        <v>Euréka-contribution des Caisses régionales (AHM)</v>
      </c>
      <c r="U351" s="390" t="str">
        <f>$B:$B</f>
        <v>AHM</v>
      </c>
      <c r="V351" s="391" t="str">
        <f>"20"&amp;RIGHT($10:$10,2)&amp;"-T"&amp;MID($10:$10,2,1)</f>
        <v>2016-T4</v>
      </c>
      <c r="W351" s="387"/>
      <c r="X351" s="390" t="str">
        <f>$A:$A</f>
        <v>Euréka-contribution des Caisses régionales (AHM)</v>
      </c>
      <c r="Y351" s="390" t="str">
        <f>$B:$B</f>
        <v>AHM</v>
      </c>
      <c r="Z351" s="391" t="str">
        <f>"20"&amp;RIGHT($10:$10,2)&amp;"-T"&amp;MID($10:$10,2,1)</f>
        <v>2017-T1</v>
      </c>
      <c r="AA351" s="390" t="str">
        <f>$A:$A</f>
        <v>Euréka-contribution des Caisses régionales (AHM)</v>
      </c>
      <c r="AB351" s="390" t="str">
        <f>$B:$B</f>
        <v>AHM</v>
      </c>
      <c r="AC351" s="391" t="str">
        <f>"20"&amp;RIGHT($10:$10,2)&amp;"-T"&amp;MID($10:$10,2,1)</f>
        <v>2017-T2</v>
      </c>
      <c r="AD351" s="390" t="str">
        <f>$A:$A</f>
        <v>Euréka-contribution des Caisses régionales (AHM)</v>
      </c>
      <c r="AE351" s="390" t="str">
        <f>$B:$B</f>
        <v>AHM</v>
      </c>
      <c r="AF351" s="391" t="str">
        <f>"20"&amp;RIGHT($10:$10,2)&amp;"-T"&amp;MID($10:$10,2,1)</f>
        <v>2017-T3</v>
      </c>
      <c r="AG351" s="390" t="str">
        <f>$A:$A</f>
        <v>Euréka-contribution des Caisses régionales (AHM)</v>
      </c>
      <c r="AH351" s="390" t="str">
        <f>$B:$B</f>
        <v>AHM</v>
      </c>
      <c r="AI351" s="391" t="str">
        <f>"20"&amp;RIGHT($10:$10,2)&amp;"-T"&amp;MID($10:$10,2,1)</f>
        <v>2017-T4</v>
      </c>
      <c r="AJ351" s="387"/>
      <c r="AK351" s="390" t="str">
        <f>$A:$A</f>
        <v>Euréka-contribution des Caisses régionales (AHM)</v>
      </c>
      <c r="AL351" s="390" t="str">
        <f>$B:$B</f>
        <v>AHM</v>
      </c>
      <c r="AM351" s="391" t="str">
        <f>"20"&amp;RIGHT($10:$10,2)&amp;"-T"&amp;MID($10:$10,2,1)</f>
        <v>2018-T1</v>
      </c>
      <c r="AN351" s="390" t="str">
        <f>$A:$A</f>
        <v>Euréka-contribution des Caisses régionales (AHM)</v>
      </c>
      <c r="AO351" s="390" t="str">
        <f>$B:$B</f>
        <v>AHM</v>
      </c>
      <c r="AP351" s="391" t="str">
        <f>"20"&amp;RIGHT($10:$10,2)&amp;"-T"&amp;MID($10:$10,2,1)</f>
        <v>2018-T2</v>
      </c>
      <c r="AQ351" s="390" t="str">
        <f>$A:$A</f>
        <v>Euréka-contribution des Caisses régionales (AHM)</v>
      </c>
      <c r="AR351" s="390" t="str">
        <f>$B:$B</f>
        <v>AHM</v>
      </c>
      <c r="AS351" s="391" t="str">
        <f>"20"&amp;RIGHT($10:$10,2)&amp;"-T"&amp;MID($10:$10,2,1)</f>
        <v>2018-T3</v>
      </c>
      <c r="AT351" s="390" t="str">
        <f>$A:$A</f>
        <v>Euréka-contribution des Caisses régionales (AHM)</v>
      </c>
      <c r="AU351" s="390" t="str">
        <f>$B:$B</f>
        <v>AHM</v>
      </c>
      <c r="AV351" s="391" t="str">
        <f>"20"&amp;RIGHT($10:$10,2)&amp;"-T"&amp;MID($10:$10,2,1)</f>
        <v>2018-T4</v>
      </c>
      <c r="AW351" s="387"/>
      <c r="AX351" s="390" t="str">
        <f>$A:$A</f>
        <v>Euréka-contribution des Caisses régionales (AHM)</v>
      </c>
      <c r="AY351" s="390" t="str">
        <f>$B:$B</f>
        <v>AHM</v>
      </c>
      <c r="AZ351" s="391" t="str">
        <f>"20"&amp;RIGHT($10:$10,2)&amp;"-T"&amp;MID($10:$10,2,1)</f>
        <v>2019-T1</v>
      </c>
      <c r="BA351" s="390" t="str">
        <f>$A:$A</f>
        <v>Euréka-contribution des Caisses régionales (AHM)</v>
      </c>
      <c r="BB351" s="390" t="str">
        <f>$B:$B</f>
        <v>AHM</v>
      </c>
      <c r="BC351" s="391" t="str">
        <f>"20"&amp;RIGHT($10:$10,2)&amp;"-T"&amp;MID($10:$10,2,1)</f>
        <v>2019-T2</v>
      </c>
      <c r="BD351" s="390" t="str">
        <f>$A:$A</f>
        <v>Euréka-contribution des Caisses régionales (AHM)</v>
      </c>
      <c r="BE351" s="390" t="str">
        <f>$B:$B</f>
        <v>AHM</v>
      </c>
      <c r="BF351" s="391" t="str">
        <f>"20"&amp;RIGHT($10:$10,2)&amp;"-T"&amp;MID($10:$10,2,1)</f>
        <v>2019-T3</v>
      </c>
      <c r="BG351" s="390" t="str">
        <f>$A:$A</f>
        <v>Euréka-contribution des Caisses régionales (AHM)</v>
      </c>
      <c r="BH351" s="390" t="str">
        <f>$B:$B</f>
        <v>AHM</v>
      </c>
      <c r="BI351" s="391" t="str">
        <f>"20"&amp;RIGHT($10:$10,2)&amp;"-T"&amp;MID($10:$10,2,1)</f>
        <v>2019-T4</v>
      </c>
      <c r="BJ351" s="387"/>
      <c r="BK351" s="390" t="str">
        <f>$A:$A</f>
        <v>Euréka-contribution des Caisses régionales (AHM)</v>
      </c>
      <c r="BL351" s="390" t="str">
        <f>$B:$B</f>
        <v>AHM</v>
      </c>
      <c r="BM351" s="391" t="str">
        <f>"20"&amp;RIGHT($10:$10,2)&amp;"-T"&amp;MID($10:$10,2,1)</f>
        <v>2020-T1</v>
      </c>
      <c r="BN351" s="390" t="str">
        <f>$A:$A</f>
        <v>Euréka-contribution des Caisses régionales (AHM)</v>
      </c>
      <c r="BO351" s="390" t="str">
        <f>$B:$B</f>
        <v>AHM</v>
      </c>
      <c r="BP351" s="391" t="str">
        <f>"20"&amp;RIGHT($10:$10,2)&amp;"-T"&amp;MID($10:$10,2,1)</f>
        <v>2020-T2</v>
      </c>
      <c r="BQ351" s="390" t="str">
        <f>$A:$A</f>
        <v>Euréka-contribution des Caisses régionales (AHM)</v>
      </c>
      <c r="BR351" s="390" t="str">
        <f>$B:$B</f>
        <v>AHM</v>
      </c>
      <c r="BS351" s="391" t="str">
        <f>"20"&amp;RIGHT($10:$10,2)&amp;"-T"&amp;MID($10:$10,2,1)</f>
        <v>2020-T3</v>
      </c>
      <c r="BT351" s="390" t="str">
        <f>$A:$A</f>
        <v>Euréka-contribution des Caisses régionales (AHM)</v>
      </c>
      <c r="BU351" s="390" t="str">
        <f>$B:$B</f>
        <v>AHM</v>
      </c>
      <c r="BV351" s="391" t="str">
        <f>"20"&amp;RIGHT($10:$10,2)&amp;"-T"&amp;MID($10:$10,2,1)</f>
        <v>2020-T4</v>
      </c>
      <c r="BW351" s="387"/>
    </row>
    <row r="352" spans="1:75" ht="13" hidden="1">
      <c r="A352" s="403" t="s">
        <v>129</v>
      </c>
      <c r="B352" s="403"/>
      <c r="C352" s="383"/>
      <c r="D352" s="384" t="s">
        <v>482</v>
      </c>
      <c r="E352" s="385" t="s">
        <v>504</v>
      </c>
      <c r="F352" s="386"/>
      <c r="G352" s="386"/>
      <c r="H352" s="386"/>
      <c r="I352" s="386"/>
      <c r="J352" s="387">
        <f>SUM(F352:I352)</f>
        <v>0</v>
      </c>
      <c r="K352" s="405"/>
      <c r="L352" s="405"/>
      <c r="M352" s="405">
        <v>0</v>
      </c>
      <c r="N352" s="393"/>
      <c r="O352" s="393"/>
      <c r="P352" s="393">
        <v>0</v>
      </c>
      <c r="Q352" s="393"/>
      <c r="R352" s="393"/>
      <c r="S352" s="393">
        <v>0</v>
      </c>
      <c r="T352" s="393"/>
      <c r="U352" s="393"/>
      <c r="V352" s="393">
        <v>0</v>
      </c>
      <c r="W352" s="387">
        <f>SUM(K352:V352)</f>
        <v>0</v>
      </c>
      <c r="X352" s="393"/>
      <c r="Y352" s="393"/>
      <c r="Z352" s="393">
        <v>0</v>
      </c>
      <c r="AA352" s="393"/>
      <c r="AB352" s="393"/>
      <c r="AC352" s="393">
        <v>0</v>
      </c>
      <c r="AD352" s="393"/>
      <c r="AE352" s="393"/>
      <c r="AF352" s="393">
        <v>0</v>
      </c>
      <c r="AG352" s="393"/>
      <c r="AH352" s="393"/>
      <c r="AI352" s="393">
        <v>0</v>
      </c>
      <c r="AJ352" s="387">
        <f>SUM(X352:AI352)</f>
        <v>0</v>
      </c>
      <c r="AK352" s="393"/>
      <c r="AL352" s="393"/>
      <c r="AM352" s="393">
        <v>0</v>
      </c>
      <c r="AN352" s="393"/>
      <c r="AO352" s="393"/>
      <c r="AP352" s="393">
        <v>0</v>
      </c>
      <c r="AQ352" s="393"/>
      <c r="AR352" s="393"/>
      <c r="AS352" s="393">
        <v>0</v>
      </c>
      <c r="AT352" s="393"/>
      <c r="AU352" s="393"/>
      <c r="AV352" s="393">
        <v>0</v>
      </c>
      <c r="AW352" s="387">
        <f>SUM(AK352:AV352)</f>
        <v>0</v>
      </c>
      <c r="AX352" s="393"/>
      <c r="AY352" s="393"/>
      <c r="AZ352" s="393">
        <v>0</v>
      </c>
      <c r="BA352" s="393"/>
      <c r="BB352" s="393"/>
      <c r="BC352" s="393">
        <v>0</v>
      </c>
      <c r="BD352" s="393"/>
      <c r="BE352" s="393"/>
      <c r="BF352" s="393">
        <v>0</v>
      </c>
      <c r="BG352" s="393"/>
      <c r="BH352" s="393"/>
      <c r="BI352" s="393">
        <v>0</v>
      </c>
      <c r="BJ352" s="387">
        <f>SUM(AX352:BI352)</f>
        <v>0</v>
      </c>
      <c r="BK352" s="393"/>
      <c r="BL352" s="393"/>
      <c r="BM352" s="393">
        <v>0</v>
      </c>
      <c r="BN352" s="393"/>
      <c r="BO352" s="393"/>
      <c r="BP352" s="393">
        <v>0</v>
      </c>
      <c r="BQ352" s="393"/>
      <c r="BR352" s="393"/>
      <c r="BS352" s="393">
        <v>0</v>
      </c>
      <c r="BT352" s="393"/>
      <c r="BU352" s="393"/>
      <c r="BV352" s="393">
        <v>0</v>
      </c>
      <c r="BW352" s="387">
        <f>SUM(BK352:BV352)</f>
        <v>0</v>
      </c>
    </row>
    <row r="353" spans="1:75" ht="13" hidden="1" outlineLevel="1">
      <c r="A353" s="402" t="s">
        <v>465</v>
      </c>
      <c r="B353" s="382" t="s">
        <v>466</v>
      </c>
      <c r="C353" s="383"/>
      <c r="D353" s="384"/>
      <c r="E353" s="385"/>
      <c r="F353" s="386"/>
      <c r="G353" s="386"/>
      <c r="H353" s="386"/>
      <c r="I353" s="386"/>
      <c r="J353" s="387"/>
      <c r="K353" s="388" t="str">
        <f>$A:$A</f>
        <v>Nature de l'ajustement</v>
      </c>
      <c r="L353" s="388" t="str">
        <f>$B:$B</f>
        <v>Pôle</v>
      </c>
      <c r="M353" s="388" t="s">
        <v>515</v>
      </c>
      <c r="N353" s="388" t="str">
        <f>$A:$A</f>
        <v>Nature de l'ajustement</v>
      </c>
      <c r="O353" s="388" t="str">
        <f>$B:$B</f>
        <v>Pôle</v>
      </c>
      <c r="P353" s="388" t="s">
        <v>515</v>
      </c>
      <c r="Q353" s="388" t="str">
        <f>$A:$A</f>
        <v>Nature de l'ajustement</v>
      </c>
      <c r="R353" s="388" t="str">
        <f>$B:$B</f>
        <v>Pôle</v>
      </c>
      <c r="S353" s="388" t="s">
        <v>515</v>
      </c>
      <c r="T353" s="388" t="str">
        <f>$A:$A</f>
        <v>Nature de l'ajustement</v>
      </c>
      <c r="U353" s="388" t="str">
        <f>$B:$B</f>
        <v>Pôle</v>
      </c>
      <c r="V353" s="388" t="s">
        <v>515</v>
      </c>
      <c r="W353" s="387"/>
      <c r="X353" s="388" t="str">
        <f>$A:$A</f>
        <v>Nature de l'ajustement</v>
      </c>
      <c r="Y353" s="388" t="str">
        <f>$B:$B</f>
        <v>Pôle</v>
      </c>
      <c r="Z353" s="388" t="s">
        <v>515</v>
      </c>
      <c r="AA353" s="388" t="str">
        <f>$A:$A</f>
        <v>Nature de l'ajustement</v>
      </c>
      <c r="AB353" s="388" t="str">
        <f>$B:$B</f>
        <v>Pôle</v>
      </c>
      <c r="AC353" s="388" t="s">
        <v>515</v>
      </c>
      <c r="AD353" s="388" t="str">
        <f>$A:$A</f>
        <v>Nature de l'ajustement</v>
      </c>
      <c r="AE353" s="388" t="str">
        <f>$B:$B</f>
        <v>Pôle</v>
      </c>
      <c r="AF353" s="388" t="s">
        <v>515</v>
      </c>
      <c r="AG353" s="388" t="str">
        <f>$A:$A</f>
        <v>Nature de l'ajustement</v>
      </c>
      <c r="AH353" s="388" t="str">
        <f>$B:$B</f>
        <v>Pôle</v>
      </c>
      <c r="AI353" s="388" t="s">
        <v>515</v>
      </c>
      <c r="AJ353" s="387"/>
      <c r="AK353" s="388" t="str">
        <f>$A:$A</f>
        <v>Nature de l'ajustement</v>
      </c>
      <c r="AL353" s="388" t="str">
        <f>$B:$B</f>
        <v>Pôle</v>
      </c>
      <c r="AM353" s="388" t="s">
        <v>515</v>
      </c>
      <c r="AN353" s="388" t="str">
        <f>$A:$A</f>
        <v>Nature de l'ajustement</v>
      </c>
      <c r="AO353" s="388" t="str">
        <f>$B:$B</f>
        <v>Pôle</v>
      </c>
      <c r="AP353" s="388" t="s">
        <v>515</v>
      </c>
      <c r="AQ353" s="388" t="str">
        <f>$A:$A</f>
        <v>Nature de l'ajustement</v>
      </c>
      <c r="AR353" s="388" t="str">
        <f>$B:$B</f>
        <v>Pôle</v>
      </c>
      <c r="AS353" s="388" t="s">
        <v>515</v>
      </c>
      <c r="AT353" s="388" t="str">
        <f>$A:$A</f>
        <v>Nature de l'ajustement</v>
      </c>
      <c r="AU353" s="388" t="str">
        <f>$B:$B</f>
        <v>Pôle</v>
      </c>
      <c r="AV353" s="388" t="s">
        <v>515</v>
      </c>
      <c r="AW353" s="387"/>
      <c r="AX353" s="388" t="str">
        <f>$A:$A</f>
        <v>Nature de l'ajustement</v>
      </c>
      <c r="AY353" s="388" t="str">
        <f>$B:$B</f>
        <v>Pôle</v>
      </c>
      <c r="AZ353" s="388" t="s">
        <v>515</v>
      </c>
      <c r="BA353" s="388" t="str">
        <f>$A:$A</f>
        <v>Nature de l'ajustement</v>
      </c>
      <c r="BB353" s="388" t="str">
        <f>$B:$B</f>
        <v>Pôle</v>
      </c>
      <c r="BC353" s="388" t="s">
        <v>515</v>
      </c>
      <c r="BD353" s="388" t="str">
        <f>$A:$A</f>
        <v>Nature de l'ajustement</v>
      </c>
      <c r="BE353" s="388" t="str">
        <f>$B:$B</f>
        <v>Pôle</v>
      </c>
      <c r="BF353" s="388" t="s">
        <v>515</v>
      </c>
      <c r="BG353" s="388" t="str">
        <f>$A:$A</f>
        <v>Nature de l'ajustement</v>
      </c>
      <c r="BH353" s="388" t="str">
        <f>$B:$B</f>
        <v>Pôle</v>
      </c>
      <c r="BI353" s="388" t="s">
        <v>515</v>
      </c>
      <c r="BJ353" s="387"/>
      <c r="BK353" s="388" t="str">
        <f>$A:$A</f>
        <v>Nature de l'ajustement</v>
      </c>
      <c r="BL353" s="388" t="str">
        <f>$B:$B</f>
        <v>Pôle</v>
      </c>
      <c r="BM353" s="388" t="s">
        <v>515</v>
      </c>
      <c r="BN353" s="388" t="str">
        <f>$A:$A</f>
        <v>Nature de l'ajustement</v>
      </c>
      <c r="BO353" s="388" t="str">
        <f>$B:$B</f>
        <v>Pôle</v>
      </c>
      <c r="BP353" s="388" t="s">
        <v>515</v>
      </c>
      <c r="BQ353" s="388" t="str">
        <f>$A:$A</f>
        <v>Nature de l'ajustement</v>
      </c>
      <c r="BR353" s="388" t="str">
        <f>$B:$B</f>
        <v>Pôle</v>
      </c>
      <c r="BS353" s="388" t="s">
        <v>515</v>
      </c>
      <c r="BT353" s="388" t="str">
        <f>$A:$A</f>
        <v>Nature de l'ajustement</v>
      </c>
      <c r="BU353" s="388" t="str">
        <f>$B:$B</f>
        <v>Pôle</v>
      </c>
      <c r="BV353" s="388" t="s">
        <v>515</v>
      </c>
      <c r="BW353" s="387"/>
    </row>
    <row r="354" spans="1:75" ht="13" hidden="1" outlineLevel="1">
      <c r="A354" s="394" t="s">
        <v>526</v>
      </c>
      <c r="B354" s="394" t="s">
        <v>512</v>
      </c>
      <c r="C354" s="383"/>
      <c r="D354" s="384"/>
      <c r="E354" s="385"/>
      <c r="F354" s="386"/>
      <c r="G354" s="386"/>
      <c r="H354" s="386"/>
      <c r="I354" s="386"/>
      <c r="J354" s="387"/>
      <c r="K354" s="390" t="str">
        <f>$A:$A</f>
        <v>Liability Management (BPF)</v>
      </c>
      <c r="L354" s="390" t="str">
        <f>$B:$B</f>
        <v>BPF</v>
      </c>
      <c r="M354" s="391" t="str">
        <f>"20"&amp;RIGHT($10:$10,2)&amp;"-T"&amp;MID($10:$10,2,1)</f>
        <v>2016-T1</v>
      </c>
      <c r="N354" s="390" t="str">
        <f>$A:$A</f>
        <v>Liability Management (BPF)</v>
      </c>
      <c r="O354" s="390" t="str">
        <f>$B:$B</f>
        <v>BPF</v>
      </c>
      <c r="P354" s="391" t="str">
        <f>"20"&amp;RIGHT($10:$10,2)&amp;"-T"&amp;MID($10:$10,2,1)</f>
        <v>2016-T2</v>
      </c>
      <c r="Q354" s="390" t="str">
        <f>$A:$A</f>
        <v>Liability Management (BPF)</v>
      </c>
      <c r="R354" s="390" t="str">
        <f>$B:$B</f>
        <v>BPF</v>
      </c>
      <c r="S354" s="391" t="str">
        <f>"20"&amp;RIGHT($10:$10,2)&amp;"-T"&amp;MID($10:$10,2,1)</f>
        <v>2016-T3</v>
      </c>
      <c r="T354" s="390" t="str">
        <f>$A:$A</f>
        <v>Liability Management (BPF)</v>
      </c>
      <c r="U354" s="390" t="str">
        <f>$B:$B</f>
        <v>BPF</v>
      </c>
      <c r="V354" s="391" t="str">
        <f>"20"&amp;RIGHT($10:$10,2)&amp;"-T"&amp;MID($10:$10,2,1)</f>
        <v>2016-T4</v>
      </c>
      <c r="W354" s="387"/>
      <c r="X354" s="390" t="str">
        <f>$A:$A</f>
        <v>Liability Management (BPF)</v>
      </c>
      <c r="Y354" s="390" t="str">
        <f>$B:$B</f>
        <v>BPF</v>
      </c>
      <c r="Z354" s="391" t="str">
        <f>"20"&amp;RIGHT($10:$10,2)&amp;"-T"&amp;MID($10:$10,2,1)</f>
        <v>2017-T1</v>
      </c>
      <c r="AA354" s="390" t="str">
        <f>$A:$A</f>
        <v>Liability Management (BPF)</v>
      </c>
      <c r="AB354" s="390" t="str">
        <f>$B:$B</f>
        <v>BPF</v>
      </c>
      <c r="AC354" s="391" t="str">
        <f>"20"&amp;RIGHT($10:$10,2)&amp;"-T"&amp;MID($10:$10,2,1)</f>
        <v>2017-T2</v>
      </c>
      <c r="AD354" s="390" t="str">
        <f>$A:$A</f>
        <v>Liability Management (BPF)</v>
      </c>
      <c r="AE354" s="390" t="str">
        <f>$B:$B</f>
        <v>BPF</v>
      </c>
      <c r="AF354" s="391" t="str">
        <f>"20"&amp;RIGHT($10:$10,2)&amp;"-T"&amp;MID($10:$10,2,1)</f>
        <v>2017-T3</v>
      </c>
      <c r="AG354" s="390" t="str">
        <f>$A:$A</f>
        <v>Liability Management (BPF)</v>
      </c>
      <c r="AH354" s="390" t="str">
        <f>$B:$B</f>
        <v>BPF</v>
      </c>
      <c r="AI354" s="391" t="str">
        <f>"20"&amp;RIGHT($10:$10,2)&amp;"-T"&amp;MID($10:$10,2,1)</f>
        <v>2017-T4</v>
      </c>
      <c r="AJ354" s="387"/>
      <c r="AK354" s="390" t="str">
        <f>$A:$A</f>
        <v>Liability Management (BPF)</v>
      </c>
      <c r="AL354" s="390" t="str">
        <f>$B:$B</f>
        <v>BPF</v>
      </c>
      <c r="AM354" s="391" t="str">
        <f>"20"&amp;RIGHT($10:$10,2)&amp;"-T"&amp;MID($10:$10,2,1)</f>
        <v>2018-T1</v>
      </c>
      <c r="AN354" s="390" t="str">
        <f>$A:$A</f>
        <v>Liability Management (BPF)</v>
      </c>
      <c r="AO354" s="390" t="str">
        <f>$B:$B</f>
        <v>BPF</v>
      </c>
      <c r="AP354" s="391" t="str">
        <f>"20"&amp;RIGHT($10:$10,2)&amp;"-T"&amp;MID($10:$10,2,1)</f>
        <v>2018-T2</v>
      </c>
      <c r="AQ354" s="390" t="str">
        <f>$A:$A</f>
        <v>Liability Management (BPF)</v>
      </c>
      <c r="AR354" s="390" t="str">
        <f>$B:$B</f>
        <v>BPF</v>
      </c>
      <c r="AS354" s="391" t="str">
        <f>"20"&amp;RIGHT($10:$10,2)&amp;"-T"&amp;MID($10:$10,2,1)</f>
        <v>2018-T3</v>
      </c>
      <c r="AT354" s="390" t="str">
        <f>$A:$A</f>
        <v>Liability Management (BPF)</v>
      </c>
      <c r="AU354" s="390" t="str">
        <f>$B:$B</f>
        <v>BPF</v>
      </c>
      <c r="AV354" s="391" t="str">
        <f>"20"&amp;RIGHT($10:$10,2)&amp;"-T"&amp;MID($10:$10,2,1)</f>
        <v>2018-T4</v>
      </c>
      <c r="AW354" s="387"/>
      <c r="AX354" s="390" t="str">
        <f>$A:$A</f>
        <v>Liability Management (BPF)</v>
      </c>
      <c r="AY354" s="390" t="str">
        <f>$B:$B</f>
        <v>BPF</v>
      </c>
      <c r="AZ354" s="391" t="str">
        <f>"20"&amp;RIGHT($10:$10,2)&amp;"-T"&amp;MID($10:$10,2,1)</f>
        <v>2019-T1</v>
      </c>
      <c r="BA354" s="390" t="str">
        <f>$A:$A</f>
        <v>Liability Management (BPF)</v>
      </c>
      <c r="BB354" s="390" t="str">
        <f>$B:$B</f>
        <v>BPF</v>
      </c>
      <c r="BC354" s="391" t="str">
        <f>"20"&amp;RIGHT($10:$10,2)&amp;"-T"&amp;MID($10:$10,2,1)</f>
        <v>2019-T2</v>
      </c>
      <c r="BD354" s="390" t="str">
        <f>$A:$A</f>
        <v>Liability Management (BPF)</v>
      </c>
      <c r="BE354" s="390" t="str">
        <f>$B:$B</f>
        <v>BPF</v>
      </c>
      <c r="BF354" s="391" t="str">
        <f>"20"&amp;RIGHT($10:$10,2)&amp;"-T"&amp;MID($10:$10,2,1)</f>
        <v>2019-T3</v>
      </c>
      <c r="BG354" s="390" t="str">
        <f>$A:$A</f>
        <v>Liability Management (BPF)</v>
      </c>
      <c r="BH354" s="390" t="str">
        <f>$B:$B</f>
        <v>BPF</v>
      </c>
      <c r="BI354" s="391" t="str">
        <f>"20"&amp;RIGHT($10:$10,2)&amp;"-T"&amp;MID($10:$10,2,1)</f>
        <v>2019-T4</v>
      </c>
      <c r="BJ354" s="387"/>
      <c r="BK354" s="390" t="str">
        <f>$A:$A</f>
        <v>Liability Management (BPF)</v>
      </c>
      <c r="BL354" s="390" t="str">
        <f>$B:$B</f>
        <v>BPF</v>
      </c>
      <c r="BM354" s="391" t="str">
        <f>"20"&amp;RIGHT($10:$10,2)&amp;"-T"&amp;MID($10:$10,2,1)</f>
        <v>2020-T1</v>
      </c>
      <c r="BN354" s="390" t="str">
        <f>$A:$A</f>
        <v>Liability Management (BPF)</v>
      </c>
      <c r="BO354" s="390" t="str">
        <f>$B:$B</f>
        <v>BPF</v>
      </c>
      <c r="BP354" s="391" t="str">
        <f>"20"&amp;RIGHT($10:$10,2)&amp;"-T"&amp;MID($10:$10,2,1)</f>
        <v>2020-T2</v>
      </c>
      <c r="BQ354" s="390" t="str">
        <f>$A:$A</f>
        <v>Liability Management (BPF)</v>
      </c>
      <c r="BR354" s="390" t="str">
        <f>$B:$B</f>
        <v>BPF</v>
      </c>
      <c r="BS354" s="391" t="str">
        <f>"20"&amp;RIGHT($10:$10,2)&amp;"-T"&amp;MID($10:$10,2,1)</f>
        <v>2020-T3</v>
      </c>
      <c r="BT354" s="390" t="str">
        <f>$A:$A</f>
        <v>Liability Management (BPF)</v>
      </c>
      <c r="BU354" s="390" t="str">
        <f>$B:$B</f>
        <v>BPF</v>
      </c>
      <c r="BV354" s="391" t="str">
        <f>"20"&amp;RIGHT($10:$10,2)&amp;"-T"&amp;MID($10:$10,2,1)</f>
        <v>2020-T4</v>
      </c>
      <c r="BW354" s="387"/>
    </row>
    <row r="355" spans="1:75" ht="13" hidden="1">
      <c r="A355" s="403" t="s">
        <v>129</v>
      </c>
      <c r="B355" s="403"/>
      <c r="C355" s="383"/>
      <c r="D355" s="384" t="s">
        <v>483</v>
      </c>
      <c r="E355" s="385" t="s">
        <v>506</v>
      </c>
      <c r="F355" s="386"/>
      <c r="G355" s="386"/>
      <c r="H355" s="386"/>
      <c r="I355" s="386"/>
      <c r="J355" s="387">
        <f>SUM(F355:I355)</f>
        <v>0</v>
      </c>
      <c r="K355" s="405"/>
      <c r="L355" s="405"/>
      <c r="M355" s="405">
        <v>0</v>
      </c>
      <c r="N355" s="393"/>
      <c r="O355" s="393"/>
      <c r="P355" s="393">
        <v>0</v>
      </c>
      <c r="Q355" s="393"/>
      <c r="R355" s="393"/>
      <c r="S355" s="393">
        <v>9.8421052631578956</v>
      </c>
      <c r="T355" s="393"/>
      <c r="U355" s="393"/>
      <c r="V355" s="393">
        <v>0</v>
      </c>
      <c r="W355" s="387">
        <f>SUM(K355:V355)</f>
        <v>9.8421052631578956</v>
      </c>
      <c r="X355" s="393"/>
      <c r="Y355" s="393"/>
      <c r="Z355" s="393">
        <v>0</v>
      </c>
      <c r="AA355" s="393"/>
      <c r="AB355" s="393"/>
      <c r="AC355" s="393">
        <v>0</v>
      </c>
      <c r="AD355" s="393"/>
      <c r="AE355" s="393"/>
      <c r="AF355" s="393">
        <v>0</v>
      </c>
      <c r="AG355" s="393"/>
      <c r="AH355" s="393"/>
      <c r="AI355" s="393">
        <v>0</v>
      </c>
      <c r="AJ355" s="387">
        <f>SUM(X355:AI355)</f>
        <v>0</v>
      </c>
      <c r="AK355" s="393"/>
      <c r="AL355" s="393"/>
      <c r="AM355" s="393">
        <v>0</v>
      </c>
      <c r="AN355" s="393"/>
      <c r="AO355" s="393"/>
      <c r="AP355" s="393">
        <v>0</v>
      </c>
      <c r="AQ355" s="393"/>
      <c r="AR355" s="393"/>
      <c r="AS355" s="393">
        <v>0</v>
      </c>
      <c r="AT355" s="393"/>
      <c r="AU355" s="393"/>
      <c r="AV355" s="393">
        <v>0</v>
      </c>
      <c r="AW355" s="387">
        <f>SUM(AK355:AV355)</f>
        <v>0</v>
      </c>
      <c r="AX355" s="393"/>
      <c r="AY355" s="393"/>
      <c r="AZ355" s="393">
        <v>0</v>
      </c>
      <c r="BA355" s="393"/>
      <c r="BB355" s="393"/>
      <c r="BC355" s="393">
        <v>0</v>
      </c>
      <c r="BD355" s="393"/>
      <c r="BE355" s="393"/>
      <c r="BF355" s="393">
        <v>0</v>
      </c>
      <c r="BG355" s="393"/>
      <c r="BH355" s="393"/>
      <c r="BI355" s="393">
        <v>0</v>
      </c>
      <c r="BJ355" s="387">
        <f>SUM(AX355:BI355)</f>
        <v>0</v>
      </c>
      <c r="BK355" s="393"/>
      <c r="BL355" s="393"/>
      <c r="BM355" s="393">
        <v>0</v>
      </c>
      <c r="BN355" s="393"/>
      <c r="BO355" s="393"/>
      <c r="BP355" s="393">
        <v>0</v>
      </c>
      <c r="BQ355" s="393"/>
      <c r="BR355" s="393"/>
      <c r="BS355" s="393">
        <v>0</v>
      </c>
      <c r="BT355" s="393"/>
      <c r="BU355" s="393"/>
      <c r="BV355" s="393">
        <v>0</v>
      </c>
      <c r="BW355" s="387">
        <f>SUM(BK355:BV355)</f>
        <v>0</v>
      </c>
    </row>
    <row r="356" spans="1:75" ht="13" hidden="1" outlineLevel="1">
      <c r="A356" s="402" t="s">
        <v>465</v>
      </c>
      <c r="B356" s="382" t="s">
        <v>466</v>
      </c>
      <c r="C356" s="383"/>
      <c r="D356" s="384"/>
      <c r="E356" s="385"/>
      <c r="F356" s="386"/>
      <c r="G356" s="386"/>
      <c r="H356" s="386"/>
      <c r="I356" s="386"/>
      <c r="J356" s="387"/>
      <c r="K356" s="388" t="str">
        <f>$A:$A</f>
        <v>Nature de l'ajustement</v>
      </c>
      <c r="L356" s="388" t="str">
        <f>$B:$B</f>
        <v>Pôle</v>
      </c>
      <c r="M356" s="388" t="s">
        <v>515</v>
      </c>
      <c r="N356" s="388" t="str">
        <f>$A:$A</f>
        <v>Nature de l'ajustement</v>
      </c>
      <c r="O356" s="388" t="str">
        <f>$B:$B</f>
        <v>Pôle</v>
      </c>
      <c r="P356" s="388" t="s">
        <v>515</v>
      </c>
      <c r="Q356" s="388" t="str">
        <f>$A:$A</f>
        <v>Nature de l'ajustement</v>
      </c>
      <c r="R356" s="388" t="str">
        <f>$B:$B</f>
        <v>Pôle</v>
      </c>
      <c r="S356" s="388" t="s">
        <v>515</v>
      </c>
      <c r="T356" s="388" t="str">
        <f>$A:$A</f>
        <v>Nature de l'ajustement</v>
      </c>
      <c r="U356" s="388" t="str">
        <f>$B:$B</f>
        <v>Pôle</v>
      </c>
      <c r="V356" s="388" t="s">
        <v>515</v>
      </c>
      <c r="W356" s="387"/>
      <c r="X356" s="388" t="str">
        <f>$A:$A</f>
        <v>Nature de l'ajustement</v>
      </c>
      <c r="Y356" s="388" t="str">
        <f>$B:$B</f>
        <v>Pôle</v>
      </c>
      <c r="Z356" s="388" t="s">
        <v>515</v>
      </c>
      <c r="AA356" s="388" t="str">
        <f>$A:$A</f>
        <v>Nature de l'ajustement</v>
      </c>
      <c r="AB356" s="388" t="str">
        <f>$B:$B</f>
        <v>Pôle</v>
      </c>
      <c r="AC356" s="388" t="s">
        <v>515</v>
      </c>
      <c r="AD356" s="388" t="str">
        <f>$A:$A</f>
        <v>Nature de l'ajustement</v>
      </c>
      <c r="AE356" s="388" t="str">
        <f>$B:$B</f>
        <v>Pôle</v>
      </c>
      <c r="AF356" s="388" t="s">
        <v>515</v>
      </c>
      <c r="AG356" s="388" t="str">
        <f>$A:$A</f>
        <v>Nature de l'ajustement</v>
      </c>
      <c r="AH356" s="388" t="str">
        <f>$B:$B</f>
        <v>Pôle</v>
      </c>
      <c r="AI356" s="388" t="s">
        <v>515</v>
      </c>
      <c r="AJ356" s="387"/>
      <c r="AK356" s="388" t="str">
        <f>$A:$A</f>
        <v>Nature de l'ajustement</v>
      </c>
      <c r="AL356" s="388" t="str">
        <f>$B:$B</f>
        <v>Pôle</v>
      </c>
      <c r="AM356" s="388" t="s">
        <v>515</v>
      </c>
      <c r="AN356" s="388" t="str">
        <f>$A:$A</f>
        <v>Nature de l'ajustement</v>
      </c>
      <c r="AO356" s="388" t="str">
        <f>$B:$B</f>
        <v>Pôle</v>
      </c>
      <c r="AP356" s="388" t="s">
        <v>515</v>
      </c>
      <c r="AQ356" s="388" t="str">
        <f>$A:$A</f>
        <v>Nature de l'ajustement</v>
      </c>
      <c r="AR356" s="388" t="str">
        <f>$B:$B</f>
        <v>Pôle</v>
      </c>
      <c r="AS356" s="388" t="s">
        <v>515</v>
      </c>
      <c r="AT356" s="388" t="str">
        <f>$A:$A</f>
        <v>Nature de l'ajustement</v>
      </c>
      <c r="AU356" s="388" t="str">
        <f>$B:$B</f>
        <v>Pôle</v>
      </c>
      <c r="AV356" s="388" t="s">
        <v>515</v>
      </c>
      <c r="AW356" s="387"/>
      <c r="AX356" s="388" t="str">
        <f>$A:$A</f>
        <v>Nature de l'ajustement</v>
      </c>
      <c r="AY356" s="388" t="str">
        <f>$B:$B</f>
        <v>Pôle</v>
      </c>
      <c r="AZ356" s="388" t="s">
        <v>515</v>
      </c>
      <c r="BA356" s="388" t="str">
        <f>$A:$A</f>
        <v>Nature de l'ajustement</v>
      </c>
      <c r="BB356" s="388" t="str">
        <f>$B:$B</f>
        <v>Pôle</v>
      </c>
      <c r="BC356" s="388" t="s">
        <v>515</v>
      </c>
      <c r="BD356" s="388" t="str">
        <f>$A:$A</f>
        <v>Nature de l'ajustement</v>
      </c>
      <c r="BE356" s="388" t="str">
        <f>$B:$B</f>
        <v>Pôle</v>
      </c>
      <c r="BF356" s="388" t="s">
        <v>515</v>
      </c>
      <c r="BG356" s="388" t="str">
        <f>$A:$A</f>
        <v>Nature de l'ajustement</v>
      </c>
      <c r="BH356" s="388" t="str">
        <f>$B:$B</f>
        <v>Pôle</v>
      </c>
      <c r="BI356" s="388" t="s">
        <v>515</v>
      </c>
      <c r="BJ356" s="387"/>
      <c r="BK356" s="388" t="str">
        <f>$A:$A</f>
        <v>Nature de l'ajustement</v>
      </c>
      <c r="BL356" s="388" t="str">
        <f>$B:$B</f>
        <v>Pôle</v>
      </c>
      <c r="BM356" s="388" t="s">
        <v>515</v>
      </c>
      <c r="BN356" s="388" t="str">
        <f>$A:$A</f>
        <v>Nature de l'ajustement</v>
      </c>
      <c r="BO356" s="388" t="str">
        <f>$B:$B</f>
        <v>Pôle</v>
      </c>
      <c r="BP356" s="388" t="s">
        <v>515</v>
      </c>
      <c r="BQ356" s="388" t="str">
        <f>$A:$A</f>
        <v>Nature de l'ajustement</v>
      </c>
      <c r="BR356" s="388" t="str">
        <f>$B:$B</f>
        <v>Pôle</v>
      </c>
      <c r="BS356" s="388" t="s">
        <v>515</v>
      </c>
      <c r="BT356" s="388" t="str">
        <f>$A:$A</f>
        <v>Nature de l'ajustement</v>
      </c>
      <c r="BU356" s="388" t="str">
        <f>$B:$B</f>
        <v>Pôle</v>
      </c>
      <c r="BV356" s="388" t="s">
        <v>515</v>
      </c>
      <c r="BW356" s="387"/>
    </row>
    <row r="357" spans="1:75" ht="13" hidden="1" outlineLevel="1">
      <c r="A357" s="394" t="s">
        <v>527</v>
      </c>
      <c r="B357" s="394" t="s">
        <v>512</v>
      </c>
      <c r="C357" s="383"/>
      <c r="D357" s="384"/>
      <c r="E357" s="385"/>
      <c r="F357" s="386"/>
      <c r="G357" s="386"/>
      <c r="H357" s="386"/>
      <c r="I357" s="386"/>
      <c r="J357" s="387"/>
      <c r="K357" s="390" t="str">
        <f>$A:$A</f>
        <v>Provisions réseau LCL (BPF)</v>
      </c>
      <c r="L357" s="390" t="str">
        <f>$B:$B</f>
        <v>BPF</v>
      </c>
      <c r="M357" s="391" t="str">
        <f>"20"&amp;RIGHT($10:$10,2)&amp;"-T"&amp;MID($10:$10,2,1)</f>
        <v>2016-T1</v>
      </c>
      <c r="N357" s="390" t="str">
        <f>$A:$A</f>
        <v>Provisions réseau LCL (BPF)</v>
      </c>
      <c r="O357" s="390" t="str">
        <f>$B:$B</f>
        <v>BPF</v>
      </c>
      <c r="P357" s="391" t="str">
        <f>"20"&amp;RIGHT($10:$10,2)&amp;"-T"&amp;MID($10:$10,2,1)</f>
        <v>2016-T2</v>
      </c>
      <c r="Q357" s="390" t="str">
        <f>$A:$A</f>
        <v>Provisions réseau LCL (BPF)</v>
      </c>
      <c r="R357" s="390" t="str">
        <f>$B:$B</f>
        <v>BPF</v>
      </c>
      <c r="S357" s="391" t="str">
        <f>"20"&amp;RIGHT($10:$10,2)&amp;"-T"&amp;MID($10:$10,2,1)</f>
        <v>2016-T3</v>
      </c>
      <c r="T357" s="390" t="str">
        <f>$A:$A</f>
        <v>Provisions réseau LCL (BPF)</v>
      </c>
      <c r="U357" s="390" t="str">
        <f>$B:$B</f>
        <v>BPF</v>
      </c>
      <c r="V357" s="391" t="str">
        <f>"20"&amp;RIGHT($10:$10,2)&amp;"-T"&amp;MID($10:$10,2,1)</f>
        <v>2016-T4</v>
      </c>
      <c r="W357" s="387"/>
      <c r="X357" s="390" t="str">
        <f>$A:$A</f>
        <v>Provisions réseau LCL (BPF)</v>
      </c>
      <c r="Y357" s="390" t="str">
        <f>$B:$B</f>
        <v>BPF</v>
      </c>
      <c r="Z357" s="391" t="str">
        <f>"20"&amp;RIGHT($10:$10,2)&amp;"-T"&amp;MID($10:$10,2,1)</f>
        <v>2017-T1</v>
      </c>
      <c r="AA357" s="390" t="str">
        <f>$A:$A</f>
        <v>Provisions réseau LCL (BPF)</v>
      </c>
      <c r="AB357" s="390" t="str">
        <f>$B:$B</f>
        <v>BPF</v>
      </c>
      <c r="AC357" s="391" t="str">
        <f>"20"&amp;RIGHT($10:$10,2)&amp;"-T"&amp;MID($10:$10,2,1)</f>
        <v>2017-T2</v>
      </c>
      <c r="AD357" s="390" t="str">
        <f>$A:$A</f>
        <v>Provisions réseau LCL (BPF)</v>
      </c>
      <c r="AE357" s="390" t="str">
        <f>$B:$B</f>
        <v>BPF</v>
      </c>
      <c r="AF357" s="391" t="str">
        <f>"20"&amp;RIGHT($10:$10,2)&amp;"-T"&amp;MID($10:$10,2,1)</f>
        <v>2017-T3</v>
      </c>
      <c r="AG357" s="390" t="str">
        <f>$A:$A</f>
        <v>Provisions réseau LCL (BPF)</v>
      </c>
      <c r="AH357" s="390" t="str">
        <f>$B:$B</f>
        <v>BPF</v>
      </c>
      <c r="AI357" s="391" t="str">
        <f>"20"&amp;RIGHT($10:$10,2)&amp;"-T"&amp;MID($10:$10,2,1)</f>
        <v>2017-T4</v>
      </c>
      <c r="AJ357" s="387"/>
      <c r="AK357" s="390" t="str">
        <f>$A:$A</f>
        <v>Provisions réseau LCL (BPF)</v>
      </c>
      <c r="AL357" s="390" t="str">
        <f>$B:$B</f>
        <v>BPF</v>
      </c>
      <c r="AM357" s="391" t="str">
        <f>"20"&amp;RIGHT($10:$10,2)&amp;"-T"&amp;MID($10:$10,2,1)</f>
        <v>2018-T1</v>
      </c>
      <c r="AN357" s="390" t="str">
        <f>$A:$A</f>
        <v>Provisions réseau LCL (BPF)</v>
      </c>
      <c r="AO357" s="390" t="str">
        <f>$B:$B</f>
        <v>BPF</v>
      </c>
      <c r="AP357" s="391" t="str">
        <f>"20"&amp;RIGHT($10:$10,2)&amp;"-T"&amp;MID($10:$10,2,1)</f>
        <v>2018-T2</v>
      </c>
      <c r="AQ357" s="390" t="str">
        <f>$A:$A</f>
        <v>Provisions réseau LCL (BPF)</v>
      </c>
      <c r="AR357" s="390" t="str">
        <f>$B:$B</f>
        <v>BPF</v>
      </c>
      <c r="AS357" s="391" t="str">
        <f>"20"&amp;RIGHT($10:$10,2)&amp;"-T"&amp;MID($10:$10,2,1)</f>
        <v>2018-T3</v>
      </c>
      <c r="AT357" s="390" t="str">
        <f>$A:$A</f>
        <v>Provisions réseau LCL (BPF)</v>
      </c>
      <c r="AU357" s="390" t="str">
        <f>$B:$B</f>
        <v>BPF</v>
      </c>
      <c r="AV357" s="391" t="str">
        <f>"20"&amp;RIGHT($10:$10,2)&amp;"-T"&amp;MID($10:$10,2,1)</f>
        <v>2018-T4</v>
      </c>
      <c r="AW357" s="387"/>
      <c r="AX357" s="390" t="str">
        <f>$A:$A</f>
        <v>Provisions réseau LCL (BPF)</v>
      </c>
      <c r="AY357" s="390" t="str">
        <f>$B:$B</f>
        <v>BPF</v>
      </c>
      <c r="AZ357" s="391" t="str">
        <f>"20"&amp;RIGHT($10:$10,2)&amp;"-T"&amp;MID($10:$10,2,1)</f>
        <v>2019-T1</v>
      </c>
      <c r="BA357" s="390" t="str">
        <f>$A:$A</f>
        <v>Provisions réseau LCL (BPF)</v>
      </c>
      <c r="BB357" s="390" t="str">
        <f>$B:$B</f>
        <v>BPF</v>
      </c>
      <c r="BC357" s="391" t="str">
        <f>"20"&amp;RIGHT($10:$10,2)&amp;"-T"&amp;MID($10:$10,2,1)</f>
        <v>2019-T2</v>
      </c>
      <c r="BD357" s="390" t="str">
        <f>$A:$A</f>
        <v>Provisions réseau LCL (BPF)</v>
      </c>
      <c r="BE357" s="390" t="str">
        <f>$B:$B</f>
        <v>BPF</v>
      </c>
      <c r="BF357" s="391" t="str">
        <f>"20"&amp;RIGHT($10:$10,2)&amp;"-T"&amp;MID($10:$10,2,1)</f>
        <v>2019-T3</v>
      </c>
      <c r="BG357" s="390" t="str">
        <f>$A:$A</f>
        <v>Provisions réseau LCL (BPF)</v>
      </c>
      <c r="BH357" s="390" t="str">
        <f>$B:$B</f>
        <v>BPF</v>
      </c>
      <c r="BI357" s="391" t="str">
        <f>"20"&amp;RIGHT($10:$10,2)&amp;"-T"&amp;MID($10:$10,2,1)</f>
        <v>2019-T4</v>
      </c>
      <c r="BJ357" s="387"/>
      <c r="BK357" s="390" t="str">
        <f>$A:$A</f>
        <v>Provisions réseau LCL (BPF)</v>
      </c>
      <c r="BL357" s="390" t="str">
        <f>$B:$B</f>
        <v>BPF</v>
      </c>
      <c r="BM357" s="391" t="str">
        <f>"20"&amp;RIGHT($10:$10,2)&amp;"-T"&amp;MID($10:$10,2,1)</f>
        <v>2020-T1</v>
      </c>
      <c r="BN357" s="390" t="str">
        <f>$A:$A</f>
        <v>Provisions réseau LCL (BPF)</v>
      </c>
      <c r="BO357" s="390" t="str">
        <f>$B:$B</f>
        <v>BPF</v>
      </c>
      <c r="BP357" s="391" t="str">
        <f>"20"&amp;RIGHT($10:$10,2)&amp;"-T"&amp;MID($10:$10,2,1)</f>
        <v>2020-T2</v>
      </c>
      <c r="BQ357" s="390" t="str">
        <f>$A:$A</f>
        <v>Provisions réseau LCL (BPF)</v>
      </c>
      <c r="BR357" s="390" t="str">
        <f>$B:$B</f>
        <v>BPF</v>
      </c>
      <c r="BS357" s="391" t="str">
        <f>"20"&amp;RIGHT($10:$10,2)&amp;"-T"&amp;MID($10:$10,2,1)</f>
        <v>2020-T3</v>
      </c>
      <c r="BT357" s="390" t="str">
        <f>$A:$A</f>
        <v>Provisions réseau LCL (BPF)</v>
      </c>
      <c r="BU357" s="390" t="str">
        <f>$B:$B</f>
        <v>BPF</v>
      </c>
      <c r="BV357" s="391" t="str">
        <f>"20"&amp;RIGHT($10:$10,2)&amp;"-T"&amp;MID($10:$10,2,1)</f>
        <v>2020-T4</v>
      </c>
      <c r="BW357" s="387"/>
    </row>
    <row r="358" spans="1:75" ht="13" hidden="1">
      <c r="A358" s="403" t="s">
        <v>129</v>
      </c>
      <c r="B358" s="403"/>
      <c r="C358" s="383"/>
      <c r="D358" s="384" t="s">
        <v>484</v>
      </c>
      <c r="E358" s="385" t="s">
        <v>506</v>
      </c>
      <c r="F358" s="386"/>
      <c r="G358" s="386"/>
      <c r="H358" s="386"/>
      <c r="I358" s="386"/>
      <c r="J358" s="387">
        <f>SUM(F358:I358)</f>
        <v>0</v>
      </c>
      <c r="K358" s="405"/>
      <c r="L358" s="405"/>
      <c r="M358" s="405">
        <v>0</v>
      </c>
      <c r="N358" s="393"/>
      <c r="O358" s="393"/>
      <c r="P358" s="393">
        <v>1.34</v>
      </c>
      <c r="Q358" s="393"/>
      <c r="R358" s="393"/>
      <c r="S358" s="393">
        <v>0</v>
      </c>
      <c r="T358" s="393"/>
      <c r="U358" s="393"/>
      <c r="V358" s="393">
        <v>0</v>
      </c>
      <c r="W358" s="387">
        <f>SUM(K358:V358)</f>
        <v>1.34</v>
      </c>
      <c r="X358" s="393"/>
      <c r="Y358" s="393"/>
      <c r="Z358" s="393">
        <v>0</v>
      </c>
      <c r="AA358" s="393"/>
      <c r="AB358" s="393"/>
      <c r="AC358" s="393">
        <v>0</v>
      </c>
      <c r="AD358" s="393"/>
      <c r="AE358" s="393"/>
      <c r="AF358" s="393">
        <v>0</v>
      </c>
      <c r="AG358" s="393"/>
      <c r="AH358" s="393"/>
      <c r="AI358" s="393">
        <v>0</v>
      </c>
      <c r="AJ358" s="387">
        <f>SUM(X358:AI358)</f>
        <v>0</v>
      </c>
      <c r="AK358" s="393"/>
      <c r="AL358" s="393"/>
      <c r="AM358" s="393">
        <v>0</v>
      </c>
      <c r="AN358" s="393"/>
      <c r="AO358" s="393"/>
      <c r="AP358" s="393">
        <v>0</v>
      </c>
      <c r="AQ358" s="393"/>
      <c r="AR358" s="393"/>
      <c r="AS358" s="393">
        <v>0</v>
      </c>
      <c r="AT358" s="393"/>
      <c r="AU358" s="393"/>
      <c r="AV358" s="393">
        <v>0</v>
      </c>
      <c r="AW358" s="387">
        <f>SUM(AK358:AV358)</f>
        <v>0</v>
      </c>
      <c r="AX358" s="393"/>
      <c r="AY358" s="393"/>
      <c r="AZ358" s="393">
        <v>0</v>
      </c>
      <c r="BA358" s="393"/>
      <c r="BB358" s="393"/>
      <c r="BC358" s="393">
        <v>0</v>
      </c>
      <c r="BD358" s="393"/>
      <c r="BE358" s="393"/>
      <c r="BF358" s="393">
        <v>0</v>
      </c>
      <c r="BG358" s="393"/>
      <c r="BH358" s="393"/>
      <c r="BI358" s="393">
        <v>0</v>
      </c>
      <c r="BJ358" s="387">
        <f>SUM(AX358:BI358)</f>
        <v>0</v>
      </c>
      <c r="BK358" s="393"/>
      <c r="BL358" s="393"/>
      <c r="BM358" s="393">
        <v>0</v>
      </c>
      <c r="BN358" s="393"/>
      <c r="BO358" s="393"/>
      <c r="BP358" s="393">
        <v>0</v>
      </c>
      <c r="BQ358" s="393"/>
      <c r="BR358" s="393"/>
      <c r="BS358" s="393">
        <v>0</v>
      </c>
      <c r="BT358" s="393"/>
      <c r="BU358" s="393"/>
      <c r="BV358" s="393">
        <v>0</v>
      </c>
      <c r="BW358" s="387">
        <f>SUM(BK358:BV358)</f>
        <v>0</v>
      </c>
    </row>
    <row r="359" spans="1:75" ht="13" hidden="1" outlineLevel="1">
      <c r="A359" s="402" t="s">
        <v>465</v>
      </c>
      <c r="B359" s="382" t="s">
        <v>466</v>
      </c>
      <c r="C359" s="383"/>
      <c r="D359" s="384"/>
      <c r="E359" s="385"/>
      <c r="F359" s="386"/>
      <c r="G359" s="386"/>
      <c r="H359" s="386"/>
      <c r="I359" s="386"/>
      <c r="J359" s="387"/>
      <c r="K359" s="388" t="str">
        <f>$A:$A</f>
        <v>Nature de l'ajustement</v>
      </c>
      <c r="L359" s="388" t="str">
        <f>$B:$B</f>
        <v>Pôle</v>
      </c>
      <c r="M359" s="388" t="s">
        <v>515</v>
      </c>
      <c r="N359" s="388" t="str">
        <f>$A:$A</f>
        <v>Nature de l'ajustement</v>
      </c>
      <c r="O359" s="388" t="str">
        <f>$B:$B</f>
        <v>Pôle</v>
      </c>
      <c r="P359" s="388" t="s">
        <v>515</v>
      </c>
      <c r="Q359" s="388" t="str">
        <f>$A:$A</f>
        <v>Nature de l'ajustement</v>
      </c>
      <c r="R359" s="388" t="str">
        <f>$B:$B</f>
        <v>Pôle</v>
      </c>
      <c r="S359" s="388" t="s">
        <v>515</v>
      </c>
      <c r="T359" s="388" t="str">
        <f>$A:$A</f>
        <v>Nature de l'ajustement</v>
      </c>
      <c r="U359" s="388" t="str">
        <f>$B:$B</f>
        <v>Pôle</v>
      </c>
      <c r="V359" s="388" t="s">
        <v>515</v>
      </c>
      <c r="W359" s="387"/>
      <c r="X359" s="388" t="str">
        <f>$A:$A</f>
        <v>Nature de l'ajustement</v>
      </c>
      <c r="Y359" s="388" t="str">
        <f>$B:$B</f>
        <v>Pôle</v>
      </c>
      <c r="Z359" s="388" t="s">
        <v>515</v>
      </c>
      <c r="AA359" s="388" t="str">
        <f>$A:$A</f>
        <v>Nature de l'ajustement</v>
      </c>
      <c r="AB359" s="388" t="str">
        <f>$B:$B</f>
        <v>Pôle</v>
      </c>
      <c r="AC359" s="388" t="s">
        <v>515</v>
      </c>
      <c r="AD359" s="388" t="str">
        <f>$A:$A</f>
        <v>Nature de l'ajustement</v>
      </c>
      <c r="AE359" s="388" t="str">
        <f>$B:$B</f>
        <v>Pôle</v>
      </c>
      <c r="AF359" s="388" t="s">
        <v>515</v>
      </c>
      <c r="AG359" s="388" t="str">
        <f>$A:$A</f>
        <v>Nature de l'ajustement</v>
      </c>
      <c r="AH359" s="388" t="str">
        <f>$B:$B</f>
        <v>Pôle</v>
      </c>
      <c r="AI359" s="388" t="s">
        <v>515</v>
      </c>
      <c r="AJ359" s="387"/>
      <c r="AK359" s="388" t="str">
        <f>$A:$A</f>
        <v>Nature de l'ajustement</v>
      </c>
      <c r="AL359" s="388" t="str">
        <f>$B:$B</f>
        <v>Pôle</v>
      </c>
      <c r="AM359" s="388" t="s">
        <v>515</v>
      </c>
      <c r="AN359" s="388" t="str">
        <f>$A:$A</f>
        <v>Nature de l'ajustement</v>
      </c>
      <c r="AO359" s="388" t="str">
        <f>$B:$B</f>
        <v>Pôle</v>
      </c>
      <c r="AP359" s="388" t="s">
        <v>515</v>
      </c>
      <c r="AQ359" s="388" t="str">
        <f>$A:$A</f>
        <v>Nature de l'ajustement</v>
      </c>
      <c r="AR359" s="388" t="str">
        <f>$B:$B</f>
        <v>Pôle</v>
      </c>
      <c r="AS359" s="388" t="s">
        <v>515</v>
      </c>
      <c r="AT359" s="388" t="str">
        <f>$A:$A</f>
        <v>Nature de l'ajustement</v>
      </c>
      <c r="AU359" s="388" t="str">
        <f>$B:$B</f>
        <v>Pôle</v>
      </c>
      <c r="AV359" s="388" t="s">
        <v>515</v>
      </c>
      <c r="AW359" s="387"/>
      <c r="AX359" s="388" t="str">
        <f>$A:$A</f>
        <v>Nature de l'ajustement</v>
      </c>
      <c r="AY359" s="388" t="str">
        <f>$B:$B</f>
        <v>Pôle</v>
      </c>
      <c r="AZ359" s="388" t="s">
        <v>515</v>
      </c>
      <c r="BA359" s="388" t="str">
        <f>$A:$A</f>
        <v>Nature de l'ajustement</v>
      </c>
      <c r="BB359" s="388" t="str">
        <f>$B:$B</f>
        <v>Pôle</v>
      </c>
      <c r="BC359" s="388" t="s">
        <v>515</v>
      </c>
      <c r="BD359" s="388" t="str">
        <f>$A:$A</f>
        <v>Nature de l'ajustement</v>
      </c>
      <c r="BE359" s="388" t="str">
        <f>$B:$B</f>
        <v>Pôle</v>
      </c>
      <c r="BF359" s="388" t="s">
        <v>515</v>
      </c>
      <c r="BG359" s="388" t="str">
        <f>$A:$A</f>
        <v>Nature de l'ajustement</v>
      </c>
      <c r="BH359" s="388" t="str">
        <f>$B:$B</f>
        <v>Pôle</v>
      </c>
      <c r="BI359" s="388" t="s">
        <v>515</v>
      </c>
      <c r="BJ359" s="387"/>
      <c r="BK359" s="388" t="str">
        <f>$A:$A</f>
        <v>Nature de l'ajustement</v>
      </c>
      <c r="BL359" s="388" t="str">
        <f>$B:$B</f>
        <v>Pôle</v>
      </c>
      <c r="BM359" s="388" t="s">
        <v>515</v>
      </c>
      <c r="BN359" s="388" t="str">
        <f>$A:$A</f>
        <v>Nature de l'ajustement</v>
      </c>
      <c r="BO359" s="388" t="str">
        <f>$B:$B</f>
        <v>Pôle</v>
      </c>
      <c r="BP359" s="388" t="s">
        <v>515</v>
      </c>
      <c r="BQ359" s="388" t="str">
        <f>$A:$A</f>
        <v>Nature de l'ajustement</v>
      </c>
      <c r="BR359" s="388" t="str">
        <f>$B:$B</f>
        <v>Pôle</v>
      </c>
      <c r="BS359" s="388" t="s">
        <v>515</v>
      </c>
      <c r="BT359" s="388" t="str">
        <f>$A:$A</f>
        <v>Nature de l'ajustement</v>
      </c>
      <c r="BU359" s="388" t="str">
        <f>$B:$B</f>
        <v>Pôle</v>
      </c>
      <c r="BV359" s="388" t="s">
        <v>515</v>
      </c>
      <c r="BW359" s="387"/>
    </row>
    <row r="360" spans="1:75" ht="13" hidden="1" outlineLevel="1">
      <c r="A360" s="394" t="s">
        <v>529</v>
      </c>
      <c r="B360" s="394" t="s">
        <v>513</v>
      </c>
      <c r="C360" s="383"/>
      <c r="D360" s="384"/>
      <c r="E360" s="385"/>
      <c r="F360" s="386"/>
      <c r="G360" s="386"/>
      <c r="H360" s="386"/>
      <c r="I360" s="386"/>
      <c r="J360" s="387"/>
      <c r="K360" s="390" t="str">
        <f>$A:$A</f>
        <v>Plan d'adaptation de Groupe Cariparma (BPI)</v>
      </c>
      <c r="L360" s="390" t="str">
        <f>$B:$B</f>
        <v>BPI</v>
      </c>
      <c r="M360" s="391" t="str">
        <f>"20"&amp;RIGHT($10:$10,2)&amp;"-T"&amp;MID($10:$10,2,1)</f>
        <v>2016-T1</v>
      </c>
      <c r="N360" s="390" t="str">
        <f>$A:$A</f>
        <v>Plan d'adaptation de Groupe Cariparma (BPI)</v>
      </c>
      <c r="O360" s="390" t="str">
        <f>$B:$B</f>
        <v>BPI</v>
      </c>
      <c r="P360" s="391" t="str">
        <f>"20"&amp;RIGHT($10:$10,2)&amp;"-T"&amp;MID($10:$10,2,1)</f>
        <v>2016-T2</v>
      </c>
      <c r="Q360" s="390" t="str">
        <f>$A:$A</f>
        <v>Plan d'adaptation de Groupe Cariparma (BPI)</v>
      </c>
      <c r="R360" s="390" t="str">
        <f>$B:$B</f>
        <v>BPI</v>
      </c>
      <c r="S360" s="391" t="str">
        <f>"20"&amp;RIGHT($10:$10,2)&amp;"-T"&amp;MID($10:$10,2,1)</f>
        <v>2016-T3</v>
      </c>
      <c r="T360" s="390" t="str">
        <f>$A:$A</f>
        <v>Plan d'adaptation de Groupe Cariparma (BPI)</v>
      </c>
      <c r="U360" s="390" t="str">
        <f>$B:$B</f>
        <v>BPI</v>
      </c>
      <c r="V360" s="391" t="str">
        <f>"20"&amp;RIGHT($10:$10,2)&amp;"-T"&amp;MID($10:$10,2,1)</f>
        <v>2016-T4</v>
      </c>
      <c r="W360" s="387"/>
      <c r="X360" s="390" t="str">
        <f>$A:$A</f>
        <v>Plan d'adaptation de Groupe Cariparma (BPI)</v>
      </c>
      <c r="Y360" s="390" t="str">
        <f>$B:$B</f>
        <v>BPI</v>
      </c>
      <c r="Z360" s="391" t="str">
        <f>"20"&amp;RIGHT($10:$10,2)&amp;"-T"&amp;MID($10:$10,2,1)</f>
        <v>2017-T1</v>
      </c>
      <c r="AA360" s="390" t="str">
        <f>$A:$A</f>
        <v>Plan d'adaptation de Groupe Cariparma (BPI)</v>
      </c>
      <c r="AB360" s="390" t="str">
        <f>$B:$B</f>
        <v>BPI</v>
      </c>
      <c r="AC360" s="391" t="str">
        <f>"20"&amp;RIGHT($10:$10,2)&amp;"-T"&amp;MID($10:$10,2,1)</f>
        <v>2017-T2</v>
      </c>
      <c r="AD360" s="390" t="str">
        <f>$A:$A</f>
        <v>Plan d'adaptation de Groupe Cariparma (BPI)</v>
      </c>
      <c r="AE360" s="390" t="str">
        <f>$B:$B</f>
        <v>BPI</v>
      </c>
      <c r="AF360" s="391" t="str">
        <f>"20"&amp;RIGHT($10:$10,2)&amp;"-T"&amp;MID($10:$10,2,1)</f>
        <v>2017-T3</v>
      </c>
      <c r="AG360" s="390" t="str">
        <f>$A:$A</f>
        <v>Plan d'adaptation de Groupe Cariparma (BPI)</v>
      </c>
      <c r="AH360" s="390" t="str">
        <f>$B:$B</f>
        <v>BPI</v>
      </c>
      <c r="AI360" s="391" t="str">
        <f>"20"&amp;RIGHT($10:$10,2)&amp;"-T"&amp;MID($10:$10,2,1)</f>
        <v>2017-T4</v>
      </c>
      <c r="AJ360" s="387"/>
      <c r="AK360" s="390" t="str">
        <f>$A:$A</f>
        <v>Plan d'adaptation de Groupe Cariparma (BPI)</v>
      </c>
      <c r="AL360" s="390" t="str">
        <f>$B:$B</f>
        <v>BPI</v>
      </c>
      <c r="AM360" s="391" t="str">
        <f>"20"&amp;RIGHT($10:$10,2)&amp;"-T"&amp;MID($10:$10,2,1)</f>
        <v>2018-T1</v>
      </c>
      <c r="AN360" s="390" t="str">
        <f>$A:$A</f>
        <v>Plan d'adaptation de Groupe Cariparma (BPI)</v>
      </c>
      <c r="AO360" s="390" t="str">
        <f>$B:$B</f>
        <v>BPI</v>
      </c>
      <c r="AP360" s="391" t="str">
        <f>"20"&amp;RIGHT($10:$10,2)&amp;"-T"&amp;MID($10:$10,2,1)</f>
        <v>2018-T2</v>
      </c>
      <c r="AQ360" s="390" t="str">
        <f>$A:$A</f>
        <v>Plan d'adaptation de Groupe Cariparma (BPI)</v>
      </c>
      <c r="AR360" s="390" t="str">
        <f>$B:$B</f>
        <v>BPI</v>
      </c>
      <c r="AS360" s="391" t="str">
        <f>"20"&amp;RIGHT($10:$10,2)&amp;"-T"&amp;MID($10:$10,2,1)</f>
        <v>2018-T3</v>
      </c>
      <c r="AT360" s="390" t="str">
        <f>$A:$A</f>
        <v>Plan d'adaptation de Groupe Cariparma (BPI)</v>
      </c>
      <c r="AU360" s="390" t="str">
        <f>$B:$B</f>
        <v>BPI</v>
      </c>
      <c r="AV360" s="391" t="str">
        <f>"20"&amp;RIGHT($10:$10,2)&amp;"-T"&amp;MID($10:$10,2,1)</f>
        <v>2018-T4</v>
      </c>
      <c r="AW360" s="387"/>
      <c r="AX360" s="390" t="str">
        <f>$A:$A</f>
        <v>Plan d'adaptation de Groupe Cariparma (BPI)</v>
      </c>
      <c r="AY360" s="390" t="str">
        <f>$B:$B</f>
        <v>BPI</v>
      </c>
      <c r="AZ360" s="391" t="str">
        <f>"20"&amp;RIGHT($10:$10,2)&amp;"-T"&amp;MID($10:$10,2,1)</f>
        <v>2019-T1</v>
      </c>
      <c r="BA360" s="390" t="str">
        <f>$A:$A</f>
        <v>Plan d'adaptation de Groupe Cariparma (BPI)</v>
      </c>
      <c r="BB360" s="390" t="str">
        <f>$B:$B</f>
        <v>BPI</v>
      </c>
      <c r="BC360" s="391" t="str">
        <f>"20"&amp;RIGHT($10:$10,2)&amp;"-T"&amp;MID($10:$10,2,1)</f>
        <v>2019-T2</v>
      </c>
      <c r="BD360" s="390" t="str">
        <f>$A:$A</f>
        <v>Plan d'adaptation de Groupe Cariparma (BPI)</v>
      </c>
      <c r="BE360" s="390" t="str">
        <f>$B:$B</f>
        <v>BPI</v>
      </c>
      <c r="BF360" s="391" t="str">
        <f>"20"&amp;RIGHT($10:$10,2)&amp;"-T"&amp;MID($10:$10,2,1)</f>
        <v>2019-T3</v>
      </c>
      <c r="BG360" s="390" t="str">
        <f>$A:$A</f>
        <v>Plan d'adaptation de Groupe Cariparma (BPI)</v>
      </c>
      <c r="BH360" s="390" t="str">
        <f>$B:$B</f>
        <v>BPI</v>
      </c>
      <c r="BI360" s="391" t="str">
        <f>"20"&amp;RIGHT($10:$10,2)&amp;"-T"&amp;MID($10:$10,2,1)</f>
        <v>2019-T4</v>
      </c>
      <c r="BJ360" s="387"/>
      <c r="BK360" s="390" t="str">
        <f>$A:$A</f>
        <v>Plan d'adaptation de Groupe Cariparma (BPI)</v>
      </c>
      <c r="BL360" s="390" t="str">
        <f>$B:$B</f>
        <v>BPI</v>
      </c>
      <c r="BM360" s="391" t="str">
        <f>"20"&amp;RIGHT($10:$10,2)&amp;"-T"&amp;MID($10:$10,2,1)</f>
        <v>2020-T1</v>
      </c>
      <c r="BN360" s="390" t="str">
        <f>$A:$A</f>
        <v>Plan d'adaptation de Groupe Cariparma (BPI)</v>
      </c>
      <c r="BO360" s="390" t="str">
        <f>$B:$B</f>
        <v>BPI</v>
      </c>
      <c r="BP360" s="391" t="str">
        <f>"20"&amp;RIGHT($10:$10,2)&amp;"-T"&amp;MID($10:$10,2,1)</f>
        <v>2020-T2</v>
      </c>
      <c r="BQ360" s="390" t="str">
        <f>$A:$A</f>
        <v>Plan d'adaptation de Groupe Cariparma (BPI)</v>
      </c>
      <c r="BR360" s="390" t="str">
        <f>$B:$B</f>
        <v>BPI</v>
      </c>
      <c r="BS360" s="391" t="str">
        <f>"20"&amp;RIGHT($10:$10,2)&amp;"-T"&amp;MID($10:$10,2,1)</f>
        <v>2020-T3</v>
      </c>
      <c r="BT360" s="390" t="str">
        <f>$A:$A</f>
        <v>Plan d'adaptation de Groupe Cariparma (BPI)</v>
      </c>
      <c r="BU360" s="390" t="str">
        <f>$B:$B</f>
        <v>BPI</v>
      </c>
      <c r="BV360" s="391" t="str">
        <f>"20"&amp;RIGHT($10:$10,2)&amp;"-T"&amp;MID($10:$10,2,1)</f>
        <v>2020-T4</v>
      </c>
      <c r="BW360" s="387"/>
    </row>
    <row r="361" spans="1:75" ht="13" hidden="1">
      <c r="A361" s="403" t="s">
        <v>129</v>
      </c>
      <c r="B361" s="403"/>
      <c r="C361" s="383"/>
      <c r="D361" s="384" t="s">
        <v>485</v>
      </c>
      <c r="E361" s="385" t="s">
        <v>507</v>
      </c>
      <c r="F361" s="386"/>
      <c r="G361" s="386"/>
      <c r="H361" s="386"/>
      <c r="I361" s="386"/>
      <c r="J361" s="387">
        <f>SUM(F361:I361)</f>
        <v>0</v>
      </c>
      <c r="K361" s="405"/>
      <c r="L361" s="405"/>
      <c r="M361" s="405">
        <v>0</v>
      </c>
      <c r="N361" s="393"/>
      <c r="O361" s="393"/>
      <c r="P361" s="393">
        <v>0</v>
      </c>
      <c r="Q361" s="393"/>
      <c r="R361" s="393"/>
      <c r="S361" s="393">
        <v>0</v>
      </c>
      <c r="T361" s="393"/>
      <c r="U361" s="393"/>
      <c r="V361" s="393">
        <v>9</v>
      </c>
      <c r="W361" s="387">
        <f>SUM(K361:V361)</f>
        <v>9</v>
      </c>
      <c r="X361" s="393"/>
      <c r="Y361" s="393"/>
      <c r="Z361" s="393">
        <v>0</v>
      </c>
      <c r="AA361" s="393"/>
      <c r="AB361" s="393"/>
      <c r="AC361" s="393">
        <v>0</v>
      </c>
      <c r="AD361" s="393"/>
      <c r="AE361" s="393"/>
      <c r="AF361" s="393">
        <v>0</v>
      </c>
      <c r="AG361" s="393"/>
      <c r="AH361" s="393"/>
      <c r="AI361" s="393">
        <v>0</v>
      </c>
      <c r="AJ361" s="387">
        <f>SUM(X361:AI361)</f>
        <v>0</v>
      </c>
      <c r="AK361" s="393"/>
      <c r="AL361" s="393"/>
      <c r="AM361" s="393">
        <v>0</v>
      </c>
      <c r="AN361" s="393"/>
      <c r="AO361" s="393"/>
      <c r="AP361" s="393">
        <v>0</v>
      </c>
      <c r="AQ361" s="393"/>
      <c r="AR361" s="393"/>
      <c r="AS361" s="393">
        <v>0</v>
      </c>
      <c r="AT361" s="393"/>
      <c r="AU361" s="393"/>
      <c r="AV361" s="393">
        <v>0</v>
      </c>
      <c r="AW361" s="387">
        <f>SUM(AK361:AV361)</f>
        <v>0</v>
      </c>
      <c r="AX361" s="393"/>
      <c r="AY361" s="393"/>
      <c r="AZ361" s="393">
        <v>0</v>
      </c>
      <c r="BA361" s="393"/>
      <c r="BB361" s="393"/>
      <c r="BC361" s="393">
        <v>0</v>
      </c>
      <c r="BD361" s="393"/>
      <c r="BE361" s="393"/>
      <c r="BF361" s="393">
        <v>0</v>
      </c>
      <c r="BG361" s="393"/>
      <c r="BH361" s="393"/>
      <c r="BI361" s="393">
        <v>0</v>
      </c>
      <c r="BJ361" s="387">
        <f>SUM(AX361:BI361)</f>
        <v>0</v>
      </c>
      <c r="BK361" s="393"/>
      <c r="BL361" s="393"/>
      <c r="BM361" s="393">
        <v>0</v>
      </c>
      <c r="BN361" s="393"/>
      <c r="BO361" s="393"/>
      <c r="BP361" s="393">
        <v>0</v>
      </c>
      <c r="BQ361" s="393"/>
      <c r="BR361" s="393"/>
      <c r="BS361" s="393">
        <v>0</v>
      </c>
      <c r="BT361" s="393"/>
      <c r="BU361" s="393"/>
      <c r="BV361" s="393">
        <v>0</v>
      </c>
      <c r="BW361" s="387">
        <f>SUM(BK361:BV361)</f>
        <v>0</v>
      </c>
    </row>
    <row r="362" spans="1:75" ht="13" hidden="1" outlineLevel="1">
      <c r="A362" s="402" t="s">
        <v>465</v>
      </c>
      <c r="B362" s="382" t="s">
        <v>466</v>
      </c>
      <c r="C362" s="383"/>
      <c r="D362" s="384"/>
      <c r="E362" s="385"/>
      <c r="F362" s="386"/>
      <c r="G362" s="386"/>
      <c r="H362" s="386"/>
      <c r="I362" s="386"/>
      <c r="J362" s="387"/>
      <c r="K362" s="388" t="str">
        <f>$A:$A</f>
        <v>Nature de l'ajustement</v>
      </c>
      <c r="L362" s="388" t="str">
        <f>$B:$B</f>
        <v>Pôle</v>
      </c>
      <c r="M362" s="388" t="s">
        <v>515</v>
      </c>
      <c r="N362" s="388" t="str">
        <f>$A:$A</f>
        <v>Nature de l'ajustement</v>
      </c>
      <c r="O362" s="388" t="str">
        <f>$B:$B</f>
        <v>Pôle</v>
      </c>
      <c r="P362" s="388" t="s">
        <v>515</v>
      </c>
      <c r="Q362" s="388" t="str">
        <f>$A:$A</f>
        <v>Nature de l'ajustement</v>
      </c>
      <c r="R362" s="388" t="str">
        <f>$B:$B</f>
        <v>Pôle</v>
      </c>
      <c r="S362" s="388" t="s">
        <v>515</v>
      </c>
      <c r="T362" s="388" t="str">
        <f>$A:$A</f>
        <v>Nature de l'ajustement</v>
      </c>
      <c r="U362" s="388" t="str">
        <f>$B:$B</f>
        <v>Pôle</v>
      </c>
      <c r="V362" s="388" t="s">
        <v>515</v>
      </c>
      <c r="W362" s="387"/>
      <c r="X362" s="388" t="str">
        <f>$A:$A</f>
        <v>Nature de l'ajustement</v>
      </c>
      <c r="Y362" s="388" t="str">
        <f>$B:$B</f>
        <v>Pôle</v>
      </c>
      <c r="Z362" s="388" t="s">
        <v>515</v>
      </c>
      <c r="AA362" s="388" t="str">
        <f>$A:$A</f>
        <v>Nature de l'ajustement</v>
      </c>
      <c r="AB362" s="388" t="str">
        <f>$B:$B</f>
        <v>Pôle</v>
      </c>
      <c r="AC362" s="388" t="s">
        <v>515</v>
      </c>
      <c r="AD362" s="388" t="str">
        <f>$A:$A</f>
        <v>Nature de l'ajustement</v>
      </c>
      <c r="AE362" s="388" t="str">
        <f>$B:$B</f>
        <v>Pôle</v>
      </c>
      <c r="AF362" s="388" t="s">
        <v>515</v>
      </c>
      <c r="AG362" s="388" t="str">
        <f>$A:$A</f>
        <v>Nature de l'ajustement</v>
      </c>
      <c r="AH362" s="388" t="str">
        <f>$B:$B</f>
        <v>Pôle</v>
      </c>
      <c r="AI362" s="388" t="s">
        <v>515</v>
      </c>
      <c r="AJ362" s="387"/>
      <c r="AK362" s="388" t="str">
        <f>$A:$A</f>
        <v>Nature de l'ajustement</v>
      </c>
      <c r="AL362" s="388" t="str">
        <f>$B:$B</f>
        <v>Pôle</v>
      </c>
      <c r="AM362" s="388" t="s">
        <v>515</v>
      </c>
      <c r="AN362" s="388" t="str">
        <f>$A:$A</f>
        <v>Nature de l'ajustement</v>
      </c>
      <c r="AO362" s="388" t="str">
        <f>$B:$B</f>
        <v>Pôle</v>
      </c>
      <c r="AP362" s="388" t="s">
        <v>515</v>
      </c>
      <c r="AQ362" s="388" t="str">
        <f>$A:$A</f>
        <v>Nature de l'ajustement</v>
      </c>
      <c r="AR362" s="388" t="str">
        <f>$B:$B</f>
        <v>Pôle</v>
      </c>
      <c r="AS362" s="388" t="s">
        <v>515</v>
      </c>
      <c r="AT362" s="388" t="str">
        <f>$A:$A</f>
        <v>Nature de l'ajustement</v>
      </c>
      <c r="AU362" s="388" t="str">
        <f>$B:$B</f>
        <v>Pôle</v>
      </c>
      <c r="AV362" s="388" t="s">
        <v>515</v>
      </c>
      <c r="AW362" s="387"/>
      <c r="AX362" s="388" t="str">
        <f>$A:$A</f>
        <v>Nature de l'ajustement</v>
      </c>
      <c r="AY362" s="388" t="str">
        <f>$B:$B</f>
        <v>Pôle</v>
      </c>
      <c r="AZ362" s="388" t="s">
        <v>515</v>
      </c>
      <c r="BA362" s="388" t="str">
        <f>$A:$A</f>
        <v>Nature de l'ajustement</v>
      </c>
      <c r="BB362" s="388" t="str">
        <f>$B:$B</f>
        <v>Pôle</v>
      </c>
      <c r="BC362" s="388" t="s">
        <v>515</v>
      </c>
      <c r="BD362" s="388" t="str">
        <f>$A:$A</f>
        <v>Nature de l'ajustement</v>
      </c>
      <c r="BE362" s="388" t="str">
        <f>$B:$B</f>
        <v>Pôle</v>
      </c>
      <c r="BF362" s="388" t="s">
        <v>515</v>
      </c>
      <c r="BG362" s="388" t="str">
        <f>$A:$A</f>
        <v>Nature de l'ajustement</v>
      </c>
      <c r="BH362" s="388" t="str">
        <f>$B:$B</f>
        <v>Pôle</v>
      </c>
      <c r="BI362" s="388" t="s">
        <v>515</v>
      </c>
      <c r="BJ362" s="387"/>
      <c r="BK362" s="388" t="str">
        <f>$A:$A</f>
        <v>Nature de l'ajustement</v>
      </c>
      <c r="BL362" s="388" t="str">
        <f>$B:$B</f>
        <v>Pôle</v>
      </c>
      <c r="BM362" s="388" t="s">
        <v>515</v>
      </c>
      <c r="BN362" s="388" t="str">
        <f>$A:$A</f>
        <v>Nature de l'ajustement</v>
      </c>
      <c r="BO362" s="388" t="str">
        <f>$B:$B</f>
        <v>Pôle</v>
      </c>
      <c r="BP362" s="388" t="s">
        <v>515</v>
      </c>
      <c r="BQ362" s="388" t="str">
        <f>$A:$A</f>
        <v>Nature de l'ajustement</v>
      </c>
      <c r="BR362" s="388" t="str">
        <f>$B:$B</f>
        <v>Pôle</v>
      </c>
      <c r="BS362" s="388" t="s">
        <v>515</v>
      </c>
      <c r="BT362" s="388" t="str">
        <f>$A:$A</f>
        <v>Nature de l'ajustement</v>
      </c>
      <c r="BU362" s="388" t="str">
        <f>$B:$B</f>
        <v>Pôle</v>
      </c>
      <c r="BV362" s="388" t="s">
        <v>515</v>
      </c>
      <c r="BW362" s="387"/>
    </row>
    <row r="363" spans="1:75" ht="13" hidden="1" outlineLevel="1">
      <c r="A363" s="394" t="s">
        <v>531</v>
      </c>
      <c r="B363" s="394" t="s">
        <v>514</v>
      </c>
      <c r="C363" s="383"/>
      <c r="D363" s="384"/>
      <c r="E363" s="385"/>
      <c r="F363" s="386"/>
      <c r="G363" s="386"/>
      <c r="H363" s="386"/>
      <c r="I363" s="386"/>
      <c r="J363" s="387"/>
      <c r="K363" s="390" t="str">
        <f>$A:$A</f>
        <v>Coûts d'intégration Pioneer (GEA)</v>
      </c>
      <c r="L363" s="390" t="str">
        <f>$B:$B</f>
        <v>GEA</v>
      </c>
      <c r="M363" s="391" t="str">
        <f>"20"&amp;RIGHT($10:$10,2)&amp;"-T"&amp;MID($10:$10,2,1)</f>
        <v>2016-T1</v>
      </c>
      <c r="N363" s="390" t="str">
        <f>$A:$A</f>
        <v>Coûts d'intégration Pioneer (GEA)</v>
      </c>
      <c r="O363" s="390" t="str">
        <f>$B:$B</f>
        <v>GEA</v>
      </c>
      <c r="P363" s="391" t="str">
        <f>"20"&amp;RIGHT($10:$10,2)&amp;"-T"&amp;MID($10:$10,2,1)</f>
        <v>2016-T2</v>
      </c>
      <c r="Q363" s="390" t="str">
        <f>$A:$A</f>
        <v>Coûts d'intégration Pioneer (GEA)</v>
      </c>
      <c r="R363" s="390" t="str">
        <f>$B:$B</f>
        <v>GEA</v>
      </c>
      <c r="S363" s="391" t="str">
        <f>"20"&amp;RIGHT($10:$10,2)&amp;"-T"&amp;MID($10:$10,2,1)</f>
        <v>2016-T3</v>
      </c>
      <c r="T363" s="390" t="str">
        <f>$A:$A</f>
        <v>Coûts d'intégration Pioneer (GEA)</v>
      </c>
      <c r="U363" s="390" t="str">
        <f>$B:$B</f>
        <v>GEA</v>
      </c>
      <c r="V363" s="391" t="str">
        <f>"20"&amp;RIGHT($10:$10,2)&amp;"-T"&amp;MID($10:$10,2,1)</f>
        <v>2016-T4</v>
      </c>
      <c r="W363" s="387"/>
      <c r="X363" s="390" t="str">
        <f>$A:$A</f>
        <v>Coûts d'intégration Pioneer (GEA)</v>
      </c>
      <c r="Y363" s="390" t="str">
        <f>$B:$B</f>
        <v>GEA</v>
      </c>
      <c r="Z363" s="391" t="str">
        <f>"20"&amp;RIGHT($10:$10,2)&amp;"-T"&amp;MID($10:$10,2,1)</f>
        <v>2017-T1</v>
      </c>
      <c r="AA363" s="390" t="str">
        <f>$A:$A</f>
        <v>Coûts d'intégration Pioneer (GEA)</v>
      </c>
      <c r="AB363" s="390" t="str">
        <f>$B:$B</f>
        <v>GEA</v>
      </c>
      <c r="AC363" s="391" t="str">
        <f>"20"&amp;RIGHT($10:$10,2)&amp;"-T"&amp;MID($10:$10,2,1)</f>
        <v>2017-T2</v>
      </c>
      <c r="AD363" s="390" t="str">
        <f>$A:$A</f>
        <v>Coûts d'intégration Pioneer (GEA)</v>
      </c>
      <c r="AE363" s="390" t="str">
        <f>$B:$B</f>
        <v>GEA</v>
      </c>
      <c r="AF363" s="391" t="str">
        <f>"20"&amp;RIGHT($10:$10,2)&amp;"-T"&amp;MID($10:$10,2,1)</f>
        <v>2017-T3</v>
      </c>
      <c r="AG363" s="390" t="str">
        <f>$A:$A</f>
        <v>Coûts d'intégration Pioneer (GEA)</v>
      </c>
      <c r="AH363" s="390" t="str">
        <f>$B:$B</f>
        <v>GEA</v>
      </c>
      <c r="AI363" s="391" t="str">
        <f>"20"&amp;RIGHT($10:$10,2)&amp;"-T"&amp;MID($10:$10,2,1)</f>
        <v>2017-T4</v>
      </c>
      <c r="AJ363" s="387"/>
      <c r="AK363" s="390" t="str">
        <f>$A:$A</f>
        <v>Coûts d'intégration Pioneer (GEA)</v>
      </c>
      <c r="AL363" s="390" t="str">
        <f>$B:$B</f>
        <v>GEA</v>
      </c>
      <c r="AM363" s="391" t="str">
        <f>"20"&amp;RIGHT($10:$10,2)&amp;"-T"&amp;MID($10:$10,2,1)</f>
        <v>2018-T1</v>
      </c>
      <c r="AN363" s="390" t="str">
        <f>$A:$A</f>
        <v>Coûts d'intégration Pioneer (GEA)</v>
      </c>
      <c r="AO363" s="390" t="str">
        <f>$B:$B</f>
        <v>GEA</v>
      </c>
      <c r="AP363" s="391" t="str">
        <f>"20"&amp;RIGHT($10:$10,2)&amp;"-T"&amp;MID($10:$10,2,1)</f>
        <v>2018-T2</v>
      </c>
      <c r="AQ363" s="390" t="str">
        <f>$A:$A</f>
        <v>Coûts d'intégration Pioneer (GEA)</v>
      </c>
      <c r="AR363" s="390" t="str">
        <f>$B:$B</f>
        <v>GEA</v>
      </c>
      <c r="AS363" s="391" t="str">
        <f>"20"&amp;RIGHT($10:$10,2)&amp;"-T"&amp;MID($10:$10,2,1)</f>
        <v>2018-T3</v>
      </c>
      <c r="AT363" s="390" t="str">
        <f>$A:$A</f>
        <v>Coûts d'intégration Pioneer (GEA)</v>
      </c>
      <c r="AU363" s="390" t="str">
        <f>$B:$B</f>
        <v>GEA</v>
      </c>
      <c r="AV363" s="391" t="str">
        <f>"20"&amp;RIGHT($10:$10,2)&amp;"-T"&amp;MID($10:$10,2,1)</f>
        <v>2018-T4</v>
      </c>
      <c r="AW363" s="387"/>
      <c r="AX363" s="390" t="str">
        <f>$A:$A</f>
        <v>Coûts d'intégration Pioneer (GEA)</v>
      </c>
      <c r="AY363" s="390" t="str">
        <f>$B:$B</f>
        <v>GEA</v>
      </c>
      <c r="AZ363" s="391" t="str">
        <f>"20"&amp;RIGHT($10:$10,2)&amp;"-T"&amp;MID($10:$10,2,1)</f>
        <v>2019-T1</v>
      </c>
      <c r="BA363" s="390" t="str">
        <f>$A:$A</f>
        <v>Coûts d'intégration Pioneer (GEA)</v>
      </c>
      <c r="BB363" s="390" t="str">
        <f>$B:$B</f>
        <v>GEA</v>
      </c>
      <c r="BC363" s="391" t="str">
        <f>"20"&amp;RIGHT($10:$10,2)&amp;"-T"&amp;MID($10:$10,2,1)</f>
        <v>2019-T2</v>
      </c>
      <c r="BD363" s="390" t="str">
        <f>$A:$A</f>
        <v>Coûts d'intégration Pioneer (GEA)</v>
      </c>
      <c r="BE363" s="390" t="str">
        <f>$B:$B</f>
        <v>GEA</v>
      </c>
      <c r="BF363" s="391" t="str">
        <f>"20"&amp;RIGHT($10:$10,2)&amp;"-T"&amp;MID($10:$10,2,1)</f>
        <v>2019-T3</v>
      </c>
      <c r="BG363" s="390" t="str">
        <f>$A:$A</f>
        <v>Coûts d'intégration Pioneer (GEA)</v>
      </c>
      <c r="BH363" s="390" t="str">
        <f>$B:$B</f>
        <v>GEA</v>
      </c>
      <c r="BI363" s="391" t="str">
        <f>"20"&amp;RIGHT($10:$10,2)&amp;"-T"&amp;MID($10:$10,2,1)</f>
        <v>2019-T4</v>
      </c>
      <c r="BJ363" s="387"/>
      <c r="BK363" s="390" t="str">
        <f>$A:$A</f>
        <v>Coûts d'intégration Pioneer (GEA)</v>
      </c>
      <c r="BL363" s="390" t="str">
        <f>$B:$B</f>
        <v>GEA</v>
      </c>
      <c r="BM363" s="391" t="str">
        <f>"20"&amp;RIGHT($10:$10,2)&amp;"-T"&amp;MID($10:$10,2,1)</f>
        <v>2020-T1</v>
      </c>
      <c r="BN363" s="390" t="str">
        <f>$A:$A</f>
        <v>Coûts d'intégration Pioneer (GEA)</v>
      </c>
      <c r="BO363" s="390" t="str">
        <f>$B:$B</f>
        <v>GEA</v>
      </c>
      <c r="BP363" s="391" t="str">
        <f>"20"&amp;RIGHT($10:$10,2)&amp;"-T"&amp;MID($10:$10,2,1)</f>
        <v>2020-T2</v>
      </c>
      <c r="BQ363" s="390" t="str">
        <f>$A:$A</f>
        <v>Coûts d'intégration Pioneer (GEA)</v>
      </c>
      <c r="BR363" s="390" t="str">
        <f>$B:$B</f>
        <v>GEA</v>
      </c>
      <c r="BS363" s="391" t="str">
        <f>"20"&amp;RIGHT($10:$10,2)&amp;"-T"&amp;MID($10:$10,2,1)</f>
        <v>2020-T3</v>
      </c>
      <c r="BT363" s="390" t="str">
        <f>$A:$A</f>
        <v>Coûts d'intégration Pioneer (GEA)</v>
      </c>
      <c r="BU363" s="390" t="str">
        <f>$B:$B</f>
        <v>GEA</v>
      </c>
      <c r="BV363" s="391" t="str">
        <f>"20"&amp;RIGHT($10:$10,2)&amp;"-T"&amp;MID($10:$10,2,1)</f>
        <v>2020-T4</v>
      </c>
      <c r="BW363" s="387"/>
    </row>
    <row r="364" spans="1:75" ht="13" collapsed="1">
      <c r="A364" s="403" t="s">
        <v>129</v>
      </c>
      <c r="B364" s="403"/>
      <c r="C364" s="383"/>
      <c r="D364" s="384" t="s">
        <v>498</v>
      </c>
      <c r="E364" s="385" t="s">
        <v>508</v>
      </c>
      <c r="F364" s="386"/>
      <c r="G364" s="386"/>
      <c r="H364" s="386"/>
      <c r="I364" s="386"/>
      <c r="J364" s="387"/>
      <c r="K364" s="405"/>
      <c r="L364" s="405"/>
      <c r="M364" s="405">
        <v>0</v>
      </c>
      <c r="N364" s="393"/>
      <c r="O364" s="393"/>
      <c r="P364" s="393">
        <v>0</v>
      </c>
      <c r="Q364" s="393"/>
      <c r="R364" s="393"/>
      <c r="S364" s="393">
        <v>0</v>
      </c>
      <c r="T364" s="393"/>
      <c r="U364" s="393"/>
      <c r="V364" s="393">
        <v>0</v>
      </c>
      <c r="W364" s="387">
        <f>SUM(K364:V364)</f>
        <v>0</v>
      </c>
      <c r="X364" s="393"/>
      <c r="Y364" s="393"/>
      <c r="Z364" s="393">
        <v>0.93799999999999994</v>
      </c>
      <c r="AA364" s="393"/>
      <c r="AB364" s="393"/>
      <c r="AC364" s="393">
        <v>5.4039999999999999</v>
      </c>
      <c r="AD364" s="393"/>
      <c r="AE364" s="393"/>
      <c r="AF364" s="393">
        <v>6.4009878807444869</v>
      </c>
      <c r="AG364" s="393"/>
      <c r="AH364" s="393"/>
      <c r="AI364" s="393">
        <v>14.769</v>
      </c>
      <c r="AJ364" s="387">
        <f>SUM(X364:AI364)</f>
        <v>27.511987880744485</v>
      </c>
      <c r="AK364" s="393"/>
      <c r="AL364" s="393"/>
      <c r="AM364" s="393">
        <v>2.04329658674243</v>
      </c>
      <c r="AN364" s="393"/>
      <c r="AO364" s="393"/>
      <c r="AP364" s="393">
        <v>1.8412968524042801</v>
      </c>
      <c r="AQ364" s="393"/>
      <c r="AR364" s="393"/>
      <c r="AS364" s="393">
        <v>2.6666059841746095</v>
      </c>
      <c r="AT364" s="393"/>
      <c r="AU364" s="393"/>
      <c r="AV364" s="393">
        <v>6.6094754056034501</v>
      </c>
      <c r="AW364" s="387">
        <f>SUM(AK364:AV364)</f>
        <v>13.160674828924769</v>
      </c>
      <c r="AX364" s="393"/>
      <c r="AY364" s="393"/>
      <c r="AZ364" s="393">
        <v>0</v>
      </c>
      <c r="BA364" s="393"/>
      <c r="BB364" s="393"/>
      <c r="BC364" s="393">
        <v>0</v>
      </c>
      <c r="BD364" s="393"/>
      <c r="BE364" s="393"/>
      <c r="BF364" s="393">
        <v>0</v>
      </c>
      <c r="BG364" s="393"/>
      <c r="BH364" s="393"/>
      <c r="BI364" s="393">
        <v>0</v>
      </c>
      <c r="BJ364" s="387">
        <f>SUM(AX364:BI364)</f>
        <v>0</v>
      </c>
      <c r="BK364" s="393"/>
      <c r="BL364" s="393"/>
      <c r="BM364" s="393">
        <v>0</v>
      </c>
      <c r="BN364" s="393"/>
      <c r="BO364" s="393"/>
      <c r="BP364" s="393">
        <v>0</v>
      </c>
      <c r="BQ364" s="393"/>
      <c r="BR364" s="393"/>
      <c r="BS364" s="393">
        <v>0</v>
      </c>
      <c r="BT364" s="393"/>
      <c r="BU364" s="393"/>
      <c r="BV364" s="393">
        <v>0</v>
      </c>
      <c r="BW364" s="387">
        <f>SUM(BK364:BV364)</f>
        <v>0</v>
      </c>
    </row>
    <row r="365" spans="1:75" ht="13" hidden="1" outlineLevel="1">
      <c r="A365" s="402" t="s">
        <v>465</v>
      </c>
      <c r="B365" s="382" t="s">
        <v>466</v>
      </c>
      <c r="C365" s="383"/>
      <c r="D365" s="384"/>
      <c r="E365" s="385"/>
      <c r="F365" s="386"/>
      <c r="G365" s="386"/>
      <c r="H365" s="386"/>
      <c r="I365" s="386"/>
      <c r="J365" s="387"/>
      <c r="K365" s="388" t="str">
        <f>$A:$A</f>
        <v>Nature de l'ajustement</v>
      </c>
      <c r="L365" s="388" t="str">
        <f>$B:$B</f>
        <v>Pôle</v>
      </c>
      <c r="M365" s="388" t="s">
        <v>515</v>
      </c>
      <c r="N365" s="388" t="str">
        <f>$A:$A</f>
        <v>Nature de l'ajustement</v>
      </c>
      <c r="O365" s="388" t="str">
        <f>$B:$B</f>
        <v>Pôle</v>
      </c>
      <c r="P365" s="388" t="s">
        <v>515</v>
      </c>
      <c r="Q365" s="388" t="str">
        <f>$A:$A</f>
        <v>Nature de l'ajustement</v>
      </c>
      <c r="R365" s="388" t="str">
        <f>$B:$B</f>
        <v>Pôle</v>
      </c>
      <c r="S365" s="388" t="s">
        <v>515</v>
      </c>
      <c r="T365" s="388" t="str">
        <f>$A:$A</f>
        <v>Nature de l'ajustement</v>
      </c>
      <c r="U365" s="388" t="str">
        <f>$B:$B</f>
        <v>Pôle</v>
      </c>
      <c r="V365" s="388" t="s">
        <v>515</v>
      </c>
      <c r="W365" s="387"/>
      <c r="X365" s="388" t="str">
        <f>$A:$A</f>
        <v>Nature de l'ajustement</v>
      </c>
      <c r="Y365" s="388" t="str">
        <f>$B:$B</f>
        <v>Pôle</v>
      </c>
      <c r="Z365" s="388" t="s">
        <v>515</v>
      </c>
      <c r="AA365" s="388" t="str">
        <f>$A:$A</f>
        <v>Nature de l'ajustement</v>
      </c>
      <c r="AB365" s="388" t="str">
        <f>$B:$B</f>
        <v>Pôle</v>
      </c>
      <c r="AC365" s="388" t="s">
        <v>515</v>
      </c>
      <c r="AD365" s="388" t="str">
        <f>$A:$A</f>
        <v>Nature de l'ajustement</v>
      </c>
      <c r="AE365" s="388" t="str">
        <f>$B:$B</f>
        <v>Pôle</v>
      </c>
      <c r="AF365" s="388" t="s">
        <v>515</v>
      </c>
      <c r="AG365" s="388" t="str">
        <f>$A:$A</f>
        <v>Nature de l'ajustement</v>
      </c>
      <c r="AH365" s="388" t="str">
        <f>$B:$B</f>
        <v>Pôle</v>
      </c>
      <c r="AI365" s="388" t="s">
        <v>515</v>
      </c>
      <c r="AJ365" s="387"/>
      <c r="AK365" s="388" t="str">
        <f>$A:$A</f>
        <v>Nature de l'ajustement</v>
      </c>
      <c r="AL365" s="388" t="str">
        <f>$B:$B</f>
        <v>Pôle</v>
      </c>
      <c r="AM365" s="388" t="s">
        <v>515</v>
      </c>
      <c r="AN365" s="388" t="str">
        <f>$A:$A</f>
        <v>Nature de l'ajustement</v>
      </c>
      <c r="AO365" s="388" t="str">
        <f>$B:$B</f>
        <v>Pôle</v>
      </c>
      <c r="AP365" s="388" t="s">
        <v>515</v>
      </c>
      <c r="AQ365" s="388" t="str">
        <f>$A:$A</f>
        <v>Nature de l'ajustement</v>
      </c>
      <c r="AR365" s="388" t="str">
        <f>$B:$B</f>
        <v>Pôle</v>
      </c>
      <c r="AS365" s="388" t="s">
        <v>515</v>
      </c>
      <c r="AT365" s="388" t="str">
        <f>$A:$A</f>
        <v>Nature de l'ajustement</v>
      </c>
      <c r="AU365" s="388" t="str">
        <f>$B:$B</f>
        <v>Pôle</v>
      </c>
      <c r="AV365" s="388" t="s">
        <v>515</v>
      </c>
      <c r="AW365" s="387"/>
      <c r="AX365" s="388" t="str">
        <f>$A:$A</f>
        <v>Nature de l'ajustement</v>
      </c>
      <c r="AY365" s="388" t="str">
        <f>$B:$B</f>
        <v>Pôle</v>
      </c>
      <c r="AZ365" s="388" t="s">
        <v>515</v>
      </c>
      <c r="BA365" s="388" t="str">
        <f>$A:$A</f>
        <v>Nature de l'ajustement</v>
      </c>
      <c r="BB365" s="388" t="str">
        <f>$B:$B</f>
        <v>Pôle</v>
      </c>
      <c r="BC365" s="388" t="s">
        <v>515</v>
      </c>
      <c r="BD365" s="388" t="str">
        <f>$A:$A</f>
        <v>Nature de l'ajustement</v>
      </c>
      <c r="BE365" s="388" t="str">
        <f>$B:$B</f>
        <v>Pôle</v>
      </c>
      <c r="BF365" s="388" t="s">
        <v>515</v>
      </c>
      <c r="BG365" s="388" t="str">
        <f>$A:$A</f>
        <v>Nature de l'ajustement</v>
      </c>
      <c r="BH365" s="388" t="str">
        <f>$B:$B</f>
        <v>Pôle</v>
      </c>
      <c r="BI365" s="388" t="s">
        <v>515</v>
      </c>
      <c r="BJ365" s="387"/>
      <c r="BK365" s="388" t="str">
        <f>$A:$A</f>
        <v>Nature de l'ajustement</v>
      </c>
      <c r="BL365" s="388" t="str">
        <f>$B:$B</f>
        <v>Pôle</v>
      </c>
      <c r="BM365" s="388" t="s">
        <v>515</v>
      </c>
      <c r="BN365" s="388" t="str">
        <f>$A:$A</f>
        <v>Nature de l'ajustement</v>
      </c>
      <c r="BO365" s="388" t="str">
        <f>$B:$B</f>
        <v>Pôle</v>
      </c>
      <c r="BP365" s="388" t="s">
        <v>515</v>
      </c>
      <c r="BQ365" s="388" t="str">
        <f>$A:$A</f>
        <v>Nature de l'ajustement</v>
      </c>
      <c r="BR365" s="388" t="str">
        <f>$B:$B</f>
        <v>Pôle</v>
      </c>
      <c r="BS365" s="388" t="s">
        <v>515</v>
      </c>
      <c r="BT365" s="388" t="str">
        <f>$A:$A</f>
        <v>Nature de l'ajustement</v>
      </c>
      <c r="BU365" s="388" t="str">
        <f>$B:$B</f>
        <v>Pôle</v>
      </c>
      <c r="BV365" s="388" t="s">
        <v>515</v>
      </c>
      <c r="BW365" s="387"/>
    </row>
    <row r="366" spans="1:75" ht="13" hidden="1" outlineLevel="1">
      <c r="A366" s="394" t="s">
        <v>530</v>
      </c>
      <c r="B366" s="394" t="s">
        <v>513</v>
      </c>
      <c r="C366" s="383"/>
      <c r="D366" s="384"/>
      <c r="E366" s="385"/>
      <c r="F366" s="386"/>
      <c r="G366" s="386"/>
      <c r="H366" s="386"/>
      <c r="I366" s="386"/>
      <c r="J366" s="387"/>
      <c r="K366" s="390" t="str">
        <f>$A:$A</f>
        <v>Coûts d'intégration 3 banques italiennes (BPI)</v>
      </c>
      <c r="L366" s="390" t="str">
        <f>$B:$B</f>
        <v>BPI</v>
      </c>
      <c r="M366" s="391" t="str">
        <f>"20"&amp;RIGHT($10:$10,2)&amp;"-T"&amp;MID($10:$10,2,1)</f>
        <v>2016-T1</v>
      </c>
      <c r="N366" s="390" t="str">
        <f>$A:$A</f>
        <v>Coûts d'intégration 3 banques italiennes (BPI)</v>
      </c>
      <c r="O366" s="390" t="str">
        <f>$B:$B</f>
        <v>BPI</v>
      </c>
      <c r="P366" s="391" t="str">
        <f>"20"&amp;RIGHT($10:$10,2)&amp;"-T"&amp;MID($10:$10,2,1)</f>
        <v>2016-T2</v>
      </c>
      <c r="Q366" s="390" t="str">
        <f>$A:$A</f>
        <v>Coûts d'intégration 3 banques italiennes (BPI)</v>
      </c>
      <c r="R366" s="390" t="str">
        <f>$B:$B</f>
        <v>BPI</v>
      </c>
      <c r="S366" s="391" t="str">
        <f>"20"&amp;RIGHT($10:$10,2)&amp;"-T"&amp;MID($10:$10,2,1)</f>
        <v>2016-T3</v>
      </c>
      <c r="T366" s="390" t="str">
        <f>$A:$A</f>
        <v>Coûts d'intégration 3 banques italiennes (BPI)</v>
      </c>
      <c r="U366" s="390" t="str">
        <f>$B:$B</f>
        <v>BPI</v>
      </c>
      <c r="V366" s="391" t="str">
        <f>"20"&amp;RIGHT($10:$10,2)&amp;"-T"&amp;MID($10:$10,2,1)</f>
        <v>2016-T4</v>
      </c>
      <c r="W366" s="387"/>
      <c r="X366" s="390" t="str">
        <f>$A:$A</f>
        <v>Coûts d'intégration 3 banques italiennes (BPI)</v>
      </c>
      <c r="Y366" s="390" t="str">
        <f>$B:$B</f>
        <v>BPI</v>
      </c>
      <c r="Z366" s="391" t="str">
        <f>"20"&amp;RIGHT($10:$10,2)&amp;"-T"&amp;MID($10:$10,2,1)</f>
        <v>2017-T1</v>
      </c>
      <c r="AA366" s="390" t="str">
        <f>$A:$A</f>
        <v>Coûts d'intégration 3 banques italiennes (BPI)</v>
      </c>
      <c r="AB366" s="390" t="str">
        <f>$B:$B</f>
        <v>BPI</v>
      </c>
      <c r="AC366" s="391" t="str">
        <f>"20"&amp;RIGHT($10:$10,2)&amp;"-T"&amp;MID($10:$10,2,1)</f>
        <v>2017-T2</v>
      </c>
      <c r="AD366" s="390" t="str">
        <f>$A:$A</f>
        <v>Coûts d'intégration 3 banques italiennes (BPI)</v>
      </c>
      <c r="AE366" s="390" t="str">
        <f>$B:$B</f>
        <v>BPI</v>
      </c>
      <c r="AF366" s="391" t="str">
        <f>"20"&amp;RIGHT($10:$10,2)&amp;"-T"&amp;MID($10:$10,2,1)</f>
        <v>2017-T3</v>
      </c>
      <c r="AG366" s="390" t="str">
        <f>$A:$A</f>
        <v>Coûts d'intégration 3 banques italiennes (BPI)</v>
      </c>
      <c r="AH366" s="390" t="str">
        <f>$B:$B</f>
        <v>BPI</v>
      </c>
      <c r="AI366" s="391" t="str">
        <f>"20"&amp;RIGHT($10:$10,2)&amp;"-T"&amp;MID($10:$10,2,1)</f>
        <v>2017-T4</v>
      </c>
      <c r="AJ366" s="387"/>
      <c r="AK366" s="390" t="str">
        <f>$A:$A</f>
        <v>Coûts d'intégration 3 banques italiennes (BPI)</v>
      </c>
      <c r="AL366" s="390" t="str">
        <f>$B:$B</f>
        <v>BPI</v>
      </c>
      <c r="AM366" s="391" t="str">
        <f>"20"&amp;RIGHT($10:$10,2)&amp;"-T"&amp;MID($10:$10,2,1)</f>
        <v>2018-T1</v>
      </c>
      <c r="AN366" s="390" t="str">
        <f>$A:$A</f>
        <v>Coûts d'intégration 3 banques italiennes (BPI)</v>
      </c>
      <c r="AO366" s="390" t="str">
        <f>$B:$B</f>
        <v>BPI</v>
      </c>
      <c r="AP366" s="391" t="str">
        <f>"20"&amp;RIGHT($10:$10,2)&amp;"-T"&amp;MID($10:$10,2,1)</f>
        <v>2018-T2</v>
      </c>
      <c r="AQ366" s="390" t="str">
        <f>$A:$A</f>
        <v>Coûts d'intégration 3 banques italiennes (BPI)</v>
      </c>
      <c r="AR366" s="390" t="str">
        <f>$B:$B</f>
        <v>BPI</v>
      </c>
      <c r="AS366" s="391" t="str">
        <f>"20"&amp;RIGHT($10:$10,2)&amp;"-T"&amp;MID($10:$10,2,1)</f>
        <v>2018-T3</v>
      </c>
      <c r="AT366" s="390" t="str">
        <f>$A:$A</f>
        <v>Coûts d'intégration 3 banques italiennes (BPI)</v>
      </c>
      <c r="AU366" s="390" t="str">
        <f>$B:$B</f>
        <v>BPI</v>
      </c>
      <c r="AV366" s="391" t="str">
        <f>"20"&amp;RIGHT($10:$10,2)&amp;"-T"&amp;MID($10:$10,2,1)</f>
        <v>2018-T4</v>
      </c>
      <c r="AW366" s="387"/>
      <c r="AX366" s="390" t="str">
        <f>$A:$A</f>
        <v>Coûts d'intégration 3 banques italiennes (BPI)</v>
      </c>
      <c r="AY366" s="390" t="str">
        <f>$B:$B</f>
        <v>BPI</v>
      </c>
      <c r="AZ366" s="391" t="str">
        <f>"20"&amp;RIGHT($10:$10,2)&amp;"-T"&amp;MID($10:$10,2,1)</f>
        <v>2019-T1</v>
      </c>
      <c r="BA366" s="390" t="str">
        <f>$A:$A</f>
        <v>Coûts d'intégration 3 banques italiennes (BPI)</v>
      </c>
      <c r="BB366" s="390" t="str">
        <f>$B:$B</f>
        <v>BPI</v>
      </c>
      <c r="BC366" s="391" t="str">
        <f>"20"&amp;RIGHT($10:$10,2)&amp;"-T"&amp;MID($10:$10,2,1)</f>
        <v>2019-T2</v>
      </c>
      <c r="BD366" s="390" t="str">
        <f>$A:$A</f>
        <v>Coûts d'intégration 3 banques italiennes (BPI)</v>
      </c>
      <c r="BE366" s="390" t="str">
        <f>$B:$B</f>
        <v>BPI</v>
      </c>
      <c r="BF366" s="391" t="str">
        <f>"20"&amp;RIGHT($10:$10,2)&amp;"-T"&amp;MID($10:$10,2,1)</f>
        <v>2019-T3</v>
      </c>
      <c r="BG366" s="390" t="str">
        <f>$A:$A</f>
        <v>Coûts d'intégration 3 banques italiennes (BPI)</v>
      </c>
      <c r="BH366" s="390" t="str">
        <f>$B:$B</f>
        <v>BPI</v>
      </c>
      <c r="BI366" s="391" t="str">
        <f>"20"&amp;RIGHT($10:$10,2)&amp;"-T"&amp;MID($10:$10,2,1)</f>
        <v>2019-T4</v>
      </c>
      <c r="BJ366" s="387"/>
      <c r="BK366" s="390" t="str">
        <f>$A:$A</f>
        <v>Coûts d'intégration 3 banques italiennes (BPI)</v>
      </c>
      <c r="BL366" s="390" t="str">
        <f>$B:$B</f>
        <v>BPI</v>
      </c>
      <c r="BM366" s="391" t="str">
        <f>"20"&amp;RIGHT($10:$10,2)&amp;"-T"&amp;MID($10:$10,2,1)</f>
        <v>2020-T1</v>
      </c>
      <c r="BN366" s="390" t="str">
        <f>$A:$A</f>
        <v>Coûts d'intégration 3 banques italiennes (BPI)</v>
      </c>
      <c r="BO366" s="390" t="str">
        <f>$B:$B</f>
        <v>BPI</v>
      </c>
      <c r="BP366" s="391" t="str">
        <f>"20"&amp;RIGHT($10:$10,2)&amp;"-T"&amp;MID($10:$10,2,1)</f>
        <v>2020-T2</v>
      </c>
      <c r="BQ366" s="390" t="str">
        <f>$A:$A</f>
        <v>Coûts d'intégration 3 banques italiennes (BPI)</v>
      </c>
      <c r="BR366" s="390" t="str">
        <f>$B:$B</f>
        <v>BPI</v>
      </c>
      <c r="BS366" s="391" t="str">
        <f>"20"&amp;RIGHT($10:$10,2)&amp;"-T"&amp;MID($10:$10,2,1)</f>
        <v>2020-T3</v>
      </c>
      <c r="BT366" s="390" t="str">
        <f>$A:$A</f>
        <v>Coûts d'intégration 3 banques italiennes (BPI)</v>
      </c>
      <c r="BU366" s="390" t="str">
        <f>$B:$B</f>
        <v>BPI</v>
      </c>
      <c r="BV366" s="391" t="str">
        <f>"20"&amp;RIGHT($10:$10,2)&amp;"-T"&amp;MID($10:$10,2,1)</f>
        <v>2020-T4</v>
      </c>
      <c r="BW366" s="387"/>
    </row>
    <row r="367" spans="1:75" ht="13" collapsed="1">
      <c r="A367" s="403" t="s">
        <v>129</v>
      </c>
      <c r="B367" s="403"/>
      <c r="C367" s="383"/>
      <c r="D367" s="384" t="s">
        <v>486</v>
      </c>
      <c r="E367" s="385" t="s">
        <v>507</v>
      </c>
      <c r="F367" s="386"/>
      <c r="G367" s="386"/>
      <c r="H367" s="386"/>
      <c r="I367" s="386"/>
      <c r="J367" s="387">
        <f>SUM(F367:I367)</f>
        <v>0</v>
      </c>
      <c r="K367" s="405"/>
      <c r="L367" s="405"/>
      <c r="M367" s="405">
        <v>0</v>
      </c>
      <c r="N367" s="393"/>
      <c r="O367" s="393"/>
      <c r="P367" s="393">
        <v>0</v>
      </c>
      <c r="Q367" s="393"/>
      <c r="R367" s="393"/>
      <c r="S367" s="393">
        <v>0</v>
      </c>
      <c r="T367" s="393"/>
      <c r="U367" s="393"/>
      <c r="V367" s="393">
        <v>0</v>
      </c>
      <c r="W367" s="387">
        <f>SUM(K367:V367)</f>
        <v>0</v>
      </c>
      <c r="X367" s="393"/>
      <c r="Y367" s="393"/>
      <c r="Z367" s="393">
        <v>0</v>
      </c>
      <c r="AA367" s="393"/>
      <c r="AB367" s="393"/>
      <c r="AC367" s="393">
        <v>0</v>
      </c>
      <c r="AD367" s="393"/>
      <c r="AE367" s="393"/>
      <c r="AF367" s="393">
        <v>0</v>
      </c>
      <c r="AG367" s="393"/>
      <c r="AH367" s="393"/>
      <c r="AI367" s="393">
        <v>7.84</v>
      </c>
      <c r="AJ367" s="387">
        <f>SUM(X367:AI367)</f>
        <v>7.84</v>
      </c>
      <c r="AK367" s="393"/>
      <c r="AL367" s="393"/>
      <c r="AM367" s="393">
        <v>0</v>
      </c>
      <c r="AN367" s="393"/>
      <c r="AO367" s="393"/>
      <c r="AP367" s="393">
        <v>-2.5099999999999998</v>
      </c>
      <c r="AQ367" s="393"/>
      <c r="AR367" s="393"/>
      <c r="AS367" s="393">
        <v>1.1319999999999999</v>
      </c>
      <c r="AT367" s="393"/>
      <c r="AU367" s="393"/>
      <c r="AV367" s="393">
        <v>1.7531439999999998</v>
      </c>
      <c r="AW367" s="387">
        <f>SUM(AK367:AV367)</f>
        <v>0.37514399999999992</v>
      </c>
      <c r="AX367" s="393"/>
      <c r="AY367" s="393"/>
      <c r="AZ367" s="393">
        <v>0</v>
      </c>
      <c r="BA367" s="393"/>
      <c r="BB367" s="393"/>
      <c r="BC367" s="393">
        <v>0</v>
      </c>
      <c r="BD367" s="393"/>
      <c r="BE367" s="393"/>
      <c r="BF367" s="393">
        <v>0</v>
      </c>
      <c r="BG367" s="393"/>
      <c r="BH367" s="393"/>
      <c r="BI367" s="393">
        <v>0</v>
      </c>
      <c r="BJ367" s="387">
        <f>SUM(AX367:BI367)</f>
        <v>0</v>
      </c>
      <c r="BK367" s="393"/>
      <c r="BL367" s="393"/>
      <c r="BM367" s="393">
        <v>0</v>
      </c>
      <c r="BN367" s="393"/>
      <c r="BO367" s="393"/>
      <c r="BP367" s="393">
        <v>0</v>
      </c>
      <c r="BQ367" s="393"/>
      <c r="BR367" s="393"/>
      <c r="BS367" s="393">
        <v>0</v>
      </c>
      <c r="BT367" s="393"/>
      <c r="BU367" s="393"/>
      <c r="BV367" s="393">
        <v>0</v>
      </c>
      <c r="BW367" s="387">
        <f>SUM(BK367:BV367)</f>
        <v>0</v>
      </c>
    </row>
    <row r="368" spans="1:75" ht="13" hidden="1" outlineLevel="1">
      <c r="A368" s="402" t="s">
        <v>465</v>
      </c>
      <c r="B368" s="382" t="s">
        <v>466</v>
      </c>
      <c r="C368" s="383"/>
      <c r="D368" s="384"/>
      <c r="E368" s="385"/>
      <c r="F368" s="386"/>
      <c r="G368" s="386"/>
      <c r="H368" s="386"/>
      <c r="I368" s="386"/>
      <c r="J368" s="387"/>
      <c r="K368" s="388" t="str">
        <f>$A:$A</f>
        <v>Nature de l'ajustement</v>
      </c>
      <c r="L368" s="388" t="str">
        <f>$B:$B</f>
        <v>Pôle</v>
      </c>
      <c r="M368" s="388" t="s">
        <v>515</v>
      </c>
      <c r="N368" s="388" t="str">
        <f>$A:$A</f>
        <v>Nature de l'ajustement</v>
      </c>
      <c r="O368" s="388" t="str">
        <f>$B:$B</f>
        <v>Pôle</v>
      </c>
      <c r="P368" s="388" t="s">
        <v>515</v>
      </c>
      <c r="Q368" s="388" t="str">
        <f>$A:$A</f>
        <v>Nature de l'ajustement</v>
      </c>
      <c r="R368" s="388" t="str">
        <f>$B:$B</f>
        <v>Pôle</v>
      </c>
      <c r="S368" s="388" t="s">
        <v>515</v>
      </c>
      <c r="T368" s="388" t="str">
        <f>$A:$A</f>
        <v>Nature de l'ajustement</v>
      </c>
      <c r="U368" s="388" t="str">
        <f>$B:$B</f>
        <v>Pôle</v>
      </c>
      <c r="V368" s="388" t="s">
        <v>515</v>
      </c>
      <c r="W368" s="387"/>
      <c r="X368" s="388" t="str">
        <f>$A:$A</f>
        <v>Nature de l'ajustement</v>
      </c>
      <c r="Y368" s="388" t="str">
        <f>$B:$B</f>
        <v>Pôle</v>
      </c>
      <c r="Z368" s="388" t="s">
        <v>515</v>
      </c>
      <c r="AA368" s="388" t="str">
        <f>$A:$A</f>
        <v>Nature de l'ajustement</v>
      </c>
      <c r="AB368" s="388" t="str">
        <f>$B:$B</f>
        <v>Pôle</v>
      </c>
      <c r="AC368" s="388" t="s">
        <v>515</v>
      </c>
      <c r="AD368" s="388" t="str">
        <f>$A:$A</f>
        <v>Nature de l'ajustement</v>
      </c>
      <c r="AE368" s="388" t="str">
        <f>$B:$B</f>
        <v>Pôle</v>
      </c>
      <c r="AF368" s="388" t="s">
        <v>515</v>
      </c>
      <c r="AG368" s="388" t="str">
        <f>$A:$A</f>
        <v>Nature de l'ajustement</v>
      </c>
      <c r="AH368" s="388" t="str">
        <f>$B:$B</f>
        <v>Pôle</v>
      </c>
      <c r="AI368" s="388" t="s">
        <v>515</v>
      </c>
      <c r="AJ368" s="387"/>
      <c r="AK368" s="388" t="str">
        <f>$A:$A</f>
        <v>Nature de l'ajustement</v>
      </c>
      <c r="AL368" s="388" t="str">
        <f>$B:$B</f>
        <v>Pôle</v>
      </c>
      <c r="AM368" s="388" t="s">
        <v>515</v>
      </c>
      <c r="AN368" s="388" t="str">
        <f>$A:$A</f>
        <v>Nature de l'ajustement</v>
      </c>
      <c r="AO368" s="388" t="str">
        <f>$B:$B</f>
        <v>Pôle</v>
      </c>
      <c r="AP368" s="388" t="s">
        <v>515</v>
      </c>
      <c r="AQ368" s="388" t="str">
        <f>$A:$A</f>
        <v>Nature de l'ajustement</v>
      </c>
      <c r="AR368" s="388" t="str">
        <f>$B:$B</f>
        <v>Pôle</v>
      </c>
      <c r="AS368" s="388" t="s">
        <v>515</v>
      </c>
      <c r="AT368" s="388" t="str">
        <f>$A:$A</f>
        <v>Nature de l'ajustement</v>
      </c>
      <c r="AU368" s="388" t="str">
        <f>$B:$B</f>
        <v>Pôle</v>
      </c>
      <c r="AV368" s="388" t="s">
        <v>515</v>
      </c>
      <c r="AW368" s="387"/>
      <c r="AX368" s="388" t="str">
        <f>$A:$A</f>
        <v>Nature de l'ajustement</v>
      </c>
      <c r="AY368" s="388" t="str">
        <f>$B:$B</f>
        <v>Pôle</v>
      </c>
      <c r="AZ368" s="388" t="s">
        <v>515</v>
      </c>
      <c r="BA368" s="388" t="str">
        <f>$A:$A</f>
        <v>Nature de l'ajustement</v>
      </c>
      <c r="BB368" s="388" t="str">
        <f>$B:$B</f>
        <v>Pôle</v>
      </c>
      <c r="BC368" s="388" t="s">
        <v>515</v>
      </c>
      <c r="BD368" s="388" t="str">
        <f>$A:$A</f>
        <v>Nature de l'ajustement</v>
      </c>
      <c r="BE368" s="388" t="str">
        <f>$B:$B</f>
        <v>Pôle</v>
      </c>
      <c r="BF368" s="388" t="s">
        <v>515</v>
      </c>
      <c r="BG368" s="388" t="str">
        <f>$A:$A</f>
        <v>Nature de l'ajustement</v>
      </c>
      <c r="BH368" s="388" t="str">
        <f>$B:$B</f>
        <v>Pôle</v>
      </c>
      <c r="BI368" s="388" t="s">
        <v>515</v>
      </c>
      <c r="BJ368" s="387"/>
      <c r="BK368" s="388" t="str">
        <f>$A:$A</f>
        <v>Nature de l'ajustement</v>
      </c>
      <c r="BL368" s="388" t="str">
        <f>$B:$B</f>
        <v>Pôle</v>
      </c>
      <c r="BM368" s="388" t="s">
        <v>515</v>
      </c>
      <c r="BN368" s="388" t="str">
        <f>$A:$A</f>
        <v>Nature de l'ajustement</v>
      </c>
      <c r="BO368" s="388" t="str">
        <f>$B:$B</f>
        <v>Pôle</v>
      </c>
      <c r="BP368" s="388" t="s">
        <v>515</v>
      </c>
      <c r="BQ368" s="388" t="str">
        <f>$A:$A</f>
        <v>Nature de l'ajustement</v>
      </c>
      <c r="BR368" s="388" t="str">
        <f>$B:$B</f>
        <v>Pôle</v>
      </c>
      <c r="BS368" s="388" t="s">
        <v>515</v>
      </c>
      <c r="BT368" s="388" t="str">
        <f>$A:$A</f>
        <v>Nature de l'ajustement</v>
      </c>
      <c r="BU368" s="388" t="str">
        <f>$B:$B</f>
        <v>Pôle</v>
      </c>
      <c r="BV368" s="388" t="s">
        <v>515</v>
      </c>
      <c r="BW368" s="387"/>
    </row>
    <row r="369" spans="1:75" ht="13" hidden="1" outlineLevel="1">
      <c r="A369" s="394" t="s">
        <v>537</v>
      </c>
      <c r="B369" s="394" t="s">
        <v>513</v>
      </c>
      <c r="C369" s="383"/>
      <c r="D369" s="384"/>
      <c r="E369" s="385"/>
      <c r="F369" s="386"/>
      <c r="G369" s="386"/>
      <c r="H369" s="386"/>
      <c r="I369" s="386"/>
      <c r="J369" s="387"/>
      <c r="K369" s="390" t="str">
        <f>$A:$A</f>
        <v>Coûts d'acquisition CA Italie (BPI)</v>
      </c>
      <c r="L369" s="390" t="str">
        <f>$B:$B</f>
        <v>BPI</v>
      </c>
      <c r="M369" s="391" t="str">
        <f>"20"&amp;RIGHT($10:$10,2)&amp;"-T"&amp;MID($10:$10,2,1)</f>
        <v>2016-T1</v>
      </c>
      <c r="N369" s="390" t="str">
        <f>$A:$A</f>
        <v>Coûts d'acquisition CA Italie (BPI)</v>
      </c>
      <c r="O369" s="390" t="str">
        <f>$B:$B</f>
        <v>BPI</v>
      </c>
      <c r="P369" s="391" t="str">
        <f>"20"&amp;RIGHT($10:$10,2)&amp;"-T"&amp;MID($10:$10,2,1)</f>
        <v>2016-T2</v>
      </c>
      <c r="Q369" s="390" t="str">
        <f>$A:$A</f>
        <v>Coûts d'acquisition CA Italie (BPI)</v>
      </c>
      <c r="R369" s="390" t="str">
        <f>$B:$B</f>
        <v>BPI</v>
      </c>
      <c r="S369" s="391" t="str">
        <f>"20"&amp;RIGHT($10:$10,2)&amp;"-T"&amp;MID($10:$10,2,1)</f>
        <v>2016-T3</v>
      </c>
      <c r="T369" s="390" t="str">
        <f>$A:$A</f>
        <v>Coûts d'acquisition CA Italie (BPI)</v>
      </c>
      <c r="U369" s="390" t="str">
        <f>$B:$B</f>
        <v>BPI</v>
      </c>
      <c r="V369" s="391" t="str">
        <f>"20"&amp;RIGHT($10:$10,2)&amp;"-T"&amp;MID($10:$10,2,1)</f>
        <v>2016-T4</v>
      </c>
      <c r="W369" s="387"/>
      <c r="X369" s="390" t="str">
        <f>$A:$A</f>
        <v>Coûts d'acquisition CA Italie (BPI)</v>
      </c>
      <c r="Y369" s="390" t="str">
        <f>$B:$B</f>
        <v>BPI</v>
      </c>
      <c r="Z369" s="391" t="str">
        <f>"20"&amp;RIGHT($10:$10,2)&amp;"-T"&amp;MID($10:$10,2,1)</f>
        <v>2017-T1</v>
      </c>
      <c r="AA369" s="390" t="str">
        <f>$A:$A</f>
        <v>Coûts d'acquisition CA Italie (BPI)</v>
      </c>
      <c r="AB369" s="390" t="str">
        <f>$B:$B</f>
        <v>BPI</v>
      </c>
      <c r="AC369" s="391" t="str">
        <f>"20"&amp;RIGHT($10:$10,2)&amp;"-T"&amp;MID($10:$10,2,1)</f>
        <v>2017-T2</v>
      </c>
      <c r="AD369" s="390" t="str">
        <f>$A:$A</f>
        <v>Coûts d'acquisition CA Italie (BPI)</v>
      </c>
      <c r="AE369" s="390" t="str">
        <f>$B:$B</f>
        <v>BPI</v>
      </c>
      <c r="AF369" s="391" t="str">
        <f>"20"&amp;RIGHT($10:$10,2)&amp;"-T"&amp;MID($10:$10,2,1)</f>
        <v>2017-T3</v>
      </c>
      <c r="AG369" s="390" t="str">
        <f>$A:$A</f>
        <v>Coûts d'acquisition CA Italie (BPI)</v>
      </c>
      <c r="AH369" s="390" t="str">
        <f>$B:$B</f>
        <v>BPI</v>
      </c>
      <c r="AI369" s="391" t="str">
        <f>"20"&amp;RIGHT($10:$10,2)&amp;"-T"&amp;MID($10:$10,2,1)</f>
        <v>2017-T4</v>
      </c>
      <c r="AJ369" s="387"/>
      <c r="AK369" s="390" t="str">
        <f>$A:$A</f>
        <v>Coûts d'acquisition CA Italie (BPI)</v>
      </c>
      <c r="AL369" s="390" t="str">
        <f>$B:$B</f>
        <v>BPI</v>
      </c>
      <c r="AM369" s="391" t="str">
        <f>"20"&amp;RIGHT($10:$10,2)&amp;"-T"&amp;MID($10:$10,2,1)</f>
        <v>2018-T1</v>
      </c>
      <c r="AN369" s="390" t="str">
        <f>$A:$A</f>
        <v>Coûts d'acquisition CA Italie (BPI)</v>
      </c>
      <c r="AO369" s="390" t="str">
        <f>$B:$B</f>
        <v>BPI</v>
      </c>
      <c r="AP369" s="391" t="str">
        <f>"20"&amp;RIGHT($10:$10,2)&amp;"-T"&amp;MID($10:$10,2,1)</f>
        <v>2018-T2</v>
      </c>
      <c r="AQ369" s="390" t="str">
        <f>$A:$A</f>
        <v>Coûts d'acquisition CA Italie (BPI)</v>
      </c>
      <c r="AR369" s="390" t="str">
        <f>$B:$B</f>
        <v>BPI</v>
      </c>
      <c r="AS369" s="391" t="str">
        <f>"20"&amp;RIGHT($10:$10,2)&amp;"-T"&amp;MID($10:$10,2,1)</f>
        <v>2018-T3</v>
      </c>
      <c r="AT369" s="390" t="str">
        <f>$A:$A</f>
        <v>Coûts d'acquisition CA Italie (BPI)</v>
      </c>
      <c r="AU369" s="390" t="str">
        <f>$B:$B</f>
        <v>BPI</v>
      </c>
      <c r="AV369" s="391" t="str">
        <f>"20"&amp;RIGHT($10:$10,2)&amp;"-T"&amp;MID($10:$10,2,1)</f>
        <v>2018-T4</v>
      </c>
      <c r="AW369" s="387"/>
      <c r="AX369" s="390" t="str">
        <f>$A:$A</f>
        <v>Coûts d'acquisition CA Italie (BPI)</v>
      </c>
      <c r="AY369" s="390" t="str">
        <f>$B:$B</f>
        <v>BPI</v>
      </c>
      <c r="AZ369" s="391" t="str">
        <f>"20"&amp;RIGHT($10:$10,2)&amp;"-T"&amp;MID($10:$10,2,1)</f>
        <v>2019-T1</v>
      </c>
      <c r="BA369" s="390" t="str">
        <f>$A:$A</f>
        <v>Coûts d'acquisition CA Italie (BPI)</v>
      </c>
      <c r="BB369" s="390" t="str">
        <f>$B:$B</f>
        <v>BPI</v>
      </c>
      <c r="BC369" s="391" t="str">
        <f>"20"&amp;RIGHT($10:$10,2)&amp;"-T"&amp;MID($10:$10,2,1)</f>
        <v>2019-T2</v>
      </c>
      <c r="BD369" s="390" t="str">
        <f>$A:$A</f>
        <v>Coûts d'acquisition CA Italie (BPI)</v>
      </c>
      <c r="BE369" s="390" t="str">
        <f>$B:$B</f>
        <v>BPI</v>
      </c>
      <c r="BF369" s="391" t="str">
        <f>"20"&amp;RIGHT($10:$10,2)&amp;"-T"&amp;MID($10:$10,2,1)</f>
        <v>2019-T3</v>
      </c>
      <c r="BG369" s="390" t="str">
        <f>$A:$A</f>
        <v>Coûts d'acquisition CA Italie (BPI)</v>
      </c>
      <c r="BH369" s="390" t="str">
        <f>$B:$B</f>
        <v>BPI</v>
      </c>
      <c r="BI369" s="391" t="str">
        <f>"20"&amp;RIGHT($10:$10,2)&amp;"-T"&amp;MID($10:$10,2,1)</f>
        <v>2019-T4</v>
      </c>
      <c r="BJ369" s="387"/>
      <c r="BK369" s="390" t="str">
        <f>$A:$A</f>
        <v>Coûts d'acquisition CA Italie (BPI)</v>
      </c>
      <c r="BL369" s="390" t="str">
        <f>$B:$B</f>
        <v>BPI</v>
      </c>
      <c r="BM369" s="391" t="str">
        <f>"20"&amp;RIGHT($10:$10,2)&amp;"-T"&amp;MID($10:$10,2,1)</f>
        <v>2020-T1</v>
      </c>
      <c r="BN369" s="390" t="str">
        <f>$A:$A</f>
        <v>Coûts d'acquisition CA Italie (BPI)</v>
      </c>
      <c r="BO369" s="390" t="str">
        <f>$B:$B</f>
        <v>BPI</v>
      </c>
      <c r="BP369" s="391" t="str">
        <f>"20"&amp;RIGHT($10:$10,2)&amp;"-T"&amp;MID($10:$10,2,1)</f>
        <v>2020-T2</v>
      </c>
      <c r="BQ369" s="390" t="str">
        <f>$A:$A</f>
        <v>Coûts d'acquisition CA Italie (BPI)</v>
      </c>
      <c r="BR369" s="390" t="str">
        <f>$B:$B</f>
        <v>BPI</v>
      </c>
      <c r="BS369" s="391" t="str">
        <f>"20"&amp;RIGHT($10:$10,2)&amp;"-T"&amp;MID($10:$10,2,1)</f>
        <v>2020-T3</v>
      </c>
      <c r="BT369" s="390" t="str">
        <f>$A:$A</f>
        <v>Coûts d'acquisition CA Italie (BPI)</v>
      </c>
      <c r="BU369" s="390" t="str">
        <f>$B:$B</f>
        <v>BPI</v>
      </c>
      <c r="BV369" s="391" t="str">
        <f>"20"&amp;RIGHT($10:$10,2)&amp;"-T"&amp;MID($10:$10,2,1)</f>
        <v>2020-T4</v>
      </c>
      <c r="BW369" s="387"/>
    </row>
    <row r="370" spans="1:75" ht="13" hidden="1">
      <c r="A370" s="403" t="s">
        <v>129</v>
      </c>
      <c r="B370" s="403"/>
      <c r="C370" s="383"/>
      <c r="D370" s="384" t="s">
        <v>496</v>
      </c>
      <c r="E370" s="385" t="s">
        <v>507</v>
      </c>
      <c r="F370" s="386"/>
      <c r="G370" s="386"/>
      <c r="H370" s="386"/>
      <c r="I370" s="386"/>
      <c r="J370" s="387"/>
      <c r="K370" s="405"/>
      <c r="L370" s="405"/>
      <c r="M370" s="405">
        <v>0</v>
      </c>
      <c r="N370" s="393"/>
      <c r="O370" s="393"/>
      <c r="P370" s="393">
        <v>0</v>
      </c>
      <c r="Q370" s="393"/>
      <c r="R370" s="393"/>
      <c r="S370" s="393">
        <v>0</v>
      </c>
      <c r="T370" s="393"/>
      <c r="U370" s="393"/>
      <c r="V370" s="393">
        <v>0</v>
      </c>
      <c r="W370" s="387">
        <f>SUM(K370:V370)</f>
        <v>0</v>
      </c>
      <c r="X370" s="393"/>
      <c r="Y370" s="393"/>
      <c r="Z370" s="393">
        <v>0</v>
      </c>
      <c r="AA370" s="393"/>
      <c r="AB370" s="393"/>
      <c r="AC370" s="393">
        <v>0</v>
      </c>
      <c r="AD370" s="393"/>
      <c r="AE370" s="393"/>
      <c r="AF370" s="393">
        <v>0.78633349999999991</v>
      </c>
      <c r="AG370" s="393"/>
      <c r="AH370" s="393"/>
      <c r="AI370" s="393">
        <v>0.46700000000000003</v>
      </c>
      <c r="AJ370" s="387">
        <f>SUM(X370:AI370)</f>
        <v>1.2533334999999999</v>
      </c>
      <c r="AK370" s="393"/>
      <c r="AL370" s="393"/>
      <c r="AM370" s="393">
        <v>0</v>
      </c>
      <c r="AN370" s="393"/>
      <c r="AO370" s="393"/>
      <c r="AP370" s="393">
        <v>0</v>
      </c>
      <c r="AQ370" s="393"/>
      <c r="AR370" s="393"/>
      <c r="AS370" s="393">
        <v>0</v>
      </c>
      <c r="AT370" s="393"/>
      <c r="AU370" s="393"/>
      <c r="AV370" s="393">
        <v>0</v>
      </c>
      <c r="AW370" s="387">
        <f>SUM(AK370:AV370)</f>
        <v>0</v>
      </c>
      <c r="AX370" s="393"/>
      <c r="AY370" s="393"/>
      <c r="AZ370" s="393">
        <v>0</v>
      </c>
      <c r="BA370" s="393"/>
      <c r="BB370" s="393"/>
      <c r="BC370" s="393">
        <v>0</v>
      </c>
      <c r="BD370" s="393"/>
      <c r="BE370" s="393"/>
      <c r="BF370" s="393">
        <v>0</v>
      </c>
      <c r="BG370" s="393"/>
      <c r="BH370" s="393"/>
      <c r="BI370" s="393">
        <v>0</v>
      </c>
      <c r="BJ370" s="387">
        <f>SUM(AX370:BI370)</f>
        <v>0</v>
      </c>
      <c r="BK370" s="393"/>
      <c r="BL370" s="393"/>
      <c r="BM370" s="393">
        <v>0</v>
      </c>
      <c r="BN370" s="393"/>
      <c r="BO370" s="393"/>
      <c r="BP370" s="393">
        <v>0</v>
      </c>
      <c r="BQ370" s="393"/>
      <c r="BR370" s="393"/>
      <c r="BS370" s="393">
        <v>0</v>
      </c>
      <c r="BT370" s="393"/>
      <c r="BU370" s="393"/>
      <c r="BV370" s="393">
        <v>0</v>
      </c>
      <c r="BW370" s="387">
        <f>SUM(BK370:BV370)</f>
        <v>0</v>
      </c>
    </row>
    <row r="371" spans="1:75" ht="13" hidden="1" outlineLevel="1">
      <c r="A371" s="402" t="s">
        <v>465</v>
      </c>
      <c r="B371" s="382" t="s">
        <v>466</v>
      </c>
      <c r="C371" s="383"/>
      <c r="D371" s="384"/>
      <c r="E371" s="385"/>
      <c r="F371" s="386"/>
      <c r="G371" s="386"/>
      <c r="H371" s="386"/>
      <c r="I371" s="386"/>
      <c r="J371" s="387"/>
      <c r="K371" s="388" t="str">
        <f>$A:$A</f>
        <v>Nature de l'ajustement</v>
      </c>
      <c r="L371" s="388" t="str">
        <f>$B:$B</f>
        <v>Pôle</v>
      </c>
      <c r="M371" s="388" t="s">
        <v>515</v>
      </c>
      <c r="N371" s="388" t="str">
        <f>$A:$A</f>
        <v>Nature de l'ajustement</v>
      </c>
      <c r="O371" s="388" t="str">
        <f>$B:$B</f>
        <v>Pôle</v>
      </c>
      <c r="P371" s="388" t="s">
        <v>515</v>
      </c>
      <c r="Q371" s="388" t="str">
        <f>$A:$A</f>
        <v>Nature de l'ajustement</v>
      </c>
      <c r="R371" s="388" t="str">
        <f>$B:$B</f>
        <v>Pôle</v>
      </c>
      <c r="S371" s="388" t="s">
        <v>515</v>
      </c>
      <c r="T371" s="388" t="str">
        <f>$A:$A</f>
        <v>Nature de l'ajustement</v>
      </c>
      <c r="U371" s="388" t="str">
        <f>$B:$B</f>
        <v>Pôle</v>
      </c>
      <c r="V371" s="388" t="s">
        <v>515</v>
      </c>
      <c r="W371" s="387"/>
      <c r="X371" s="388" t="str">
        <f>$A:$A</f>
        <v>Nature de l'ajustement</v>
      </c>
      <c r="Y371" s="388" t="str">
        <f>$B:$B</f>
        <v>Pôle</v>
      </c>
      <c r="Z371" s="388" t="s">
        <v>515</v>
      </c>
      <c r="AA371" s="388" t="str">
        <f>$A:$A</f>
        <v>Nature de l'ajustement</v>
      </c>
      <c r="AB371" s="388" t="str">
        <f>$B:$B</f>
        <v>Pôle</v>
      </c>
      <c r="AC371" s="388" t="s">
        <v>515</v>
      </c>
      <c r="AD371" s="388" t="str">
        <f>$A:$A</f>
        <v>Nature de l'ajustement</v>
      </c>
      <c r="AE371" s="388" t="str">
        <f>$B:$B</f>
        <v>Pôle</v>
      </c>
      <c r="AF371" s="388" t="s">
        <v>515</v>
      </c>
      <c r="AG371" s="388" t="str">
        <f>$A:$A</f>
        <v>Nature de l'ajustement</v>
      </c>
      <c r="AH371" s="388" t="str">
        <f>$B:$B</f>
        <v>Pôle</v>
      </c>
      <c r="AI371" s="388" t="s">
        <v>515</v>
      </c>
      <c r="AJ371" s="387"/>
      <c r="AK371" s="388" t="str">
        <f>$A:$A</f>
        <v>Nature de l'ajustement</v>
      </c>
      <c r="AL371" s="388" t="str">
        <f>$B:$B</f>
        <v>Pôle</v>
      </c>
      <c r="AM371" s="388" t="s">
        <v>515</v>
      </c>
      <c r="AN371" s="388" t="str">
        <f>$A:$A</f>
        <v>Nature de l'ajustement</v>
      </c>
      <c r="AO371" s="388" t="str">
        <f>$B:$B</f>
        <v>Pôle</v>
      </c>
      <c r="AP371" s="388" t="s">
        <v>515</v>
      </c>
      <c r="AQ371" s="388" t="str">
        <f>$A:$A</f>
        <v>Nature de l'ajustement</v>
      </c>
      <c r="AR371" s="388" t="str">
        <f>$B:$B</f>
        <v>Pôle</v>
      </c>
      <c r="AS371" s="388" t="s">
        <v>515</v>
      </c>
      <c r="AT371" s="388" t="str">
        <f>$A:$A</f>
        <v>Nature de l'ajustement</v>
      </c>
      <c r="AU371" s="388" t="str">
        <f>$B:$B</f>
        <v>Pôle</v>
      </c>
      <c r="AV371" s="388" t="s">
        <v>515</v>
      </c>
      <c r="AW371" s="387"/>
      <c r="AX371" s="388" t="str">
        <f>$A:$A</f>
        <v>Nature de l'ajustement</v>
      </c>
      <c r="AY371" s="388" t="str">
        <f>$B:$B</f>
        <v>Pôle</v>
      </c>
      <c r="AZ371" s="388" t="s">
        <v>515</v>
      </c>
      <c r="BA371" s="388" t="str">
        <f>$A:$A</f>
        <v>Nature de l'ajustement</v>
      </c>
      <c r="BB371" s="388" t="str">
        <f>$B:$B</f>
        <v>Pôle</v>
      </c>
      <c r="BC371" s="388" t="s">
        <v>515</v>
      </c>
      <c r="BD371" s="388" t="str">
        <f>$A:$A</f>
        <v>Nature de l'ajustement</v>
      </c>
      <c r="BE371" s="388" t="str">
        <f>$B:$B</f>
        <v>Pôle</v>
      </c>
      <c r="BF371" s="388" t="s">
        <v>515</v>
      </c>
      <c r="BG371" s="388" t="str">
        <f>$A:$A</f>
        <v>Nature de l'ajustement</v>
      </c>
      <c r="BH371" s="388" t="str">
        <f>$B:$B</f>
        <v>Pôle</v>
      </c>
      <c r="BI371" s="388" t="s">
        <v>515</v>
      </c>
      <c r="BJ371" s="387"/>
      <c r="BK371" s="388" t="str">
        <f>$A:$A</f>
        <v>Nature de l'ajustement</v>
      </c>
      <c r="BL371" s="388" t="str">
        <f>$B:$B</f>
        <v>Pôle</v>
      </c>
      <c r="BM371" s="388" t="s">
        <v>515</v>
      </c>
      <c r="BN371" s="388" t="str">
        <f>$A:$A</f>
        <v>Nature de l'ajustement</v>
      </c>
      <c r="BO371" s="388" t="str">
        <f>$B:$B</f>
        <v>Pôle</v>
      </c>
      <c r="BP371" s="388" t="s">
        <v>515</v>
      </c>
      <c r="BQ371" s="388" t="str">
        <f>$A:$A</f>
        <v>Nature de l'ajustement</v>
      </c>
      <c r="BR371" s="388" t="str">
        <f>$B:$B</f>
        <v>Pôle</v>
      </c>
      <c r="BS371" s="388" t="s">
        <v>515</v>
      </c>
      <c r="BT371" s="388" t="str">
        <f>$A:$A</f>
        <v>Nature de l'ajustement</v>
      </c>
      <c r="BU371" s="388" t="str">
        <f>$B:$B</f>
        <v>Pôle</v>
      </c>
      <c r="BV371" s="388" t="s">
        <v>515</v>
      </c>
      <c r="BW371" s="387"/>
    </row>
    <row r="372" spans="1:75" ht="13" hidden="1" outlineLevel="1">
      <c r="A372" s="394" t="s">
        <v>532</v>
      </c>
      <c r="B372" s="394" t="s">
        <v>468</v>
      </c>
      <c r="C372" s="383"/>
      <c r="D372" s="384"/>
      <c r="E372" s="385"/>
      <c r="F372" s="386"/>
      <c r="G372" s="386"/>
      <c r="H372" s="386"/>
      <c r="I372" s="386"/>
      <c r="J372" s="387"/>
      <c r="K372" s="390" t="str">
        <f>$A:$A</f>
        <v>Amende BCE (AHM)</v>
      </c>
      <c r="L372" s="390" t="str">
        <f>$B:$B</f>
        <v>AHM</v>
      </c>
      <c r="M372" s="391" t="str">
        <f>"20"&amp;RIGHT($10:$10,2)&amp;"-T"&amp;MID($10:$10,2,1)</f>
        <v>2016-T1</v>
      </c>
      <c r="N372" s="390" t="str">
        <f>$A:$A</f>
        <v>Amende BCE (AHM)</v>
      </c>
      <c r="O372" s="390" t="str">
        <f>$B:$B</f>
        <v>AHM</v>
      </c>
      <c r="P372" s="391" t="str">
        <f>"20"&amp;RIGHT($10:$10,2)&amp;"-T"&amp;MID($10:$10,2,1)</f>
        <v>2016-T2</v>
      </c>
      <c r="Q372" s="390" t="str">
        <f>$A:$A</f>
        <v>Amende BCE (AHM)</v>
      </c>
      <c r="R372" s="390" t="str">
        <f>$B:$B</f>
        <v>AHM</v>
      </c>
      <c r="S372" s="391" t="str">
        <f>"20"&amp;RIGHT($10:$10,2)&amp;"-T"&amp;MID($10:$10,2,1)</f>
        <v>2016-T3</v>
      </c>
      <c r="T372" s="390" t="str">
        <f>$A:$A</f>
        <v>Amende BCE (AHM)</v>
      </c>
      <c r="U372" s="390" t="str">
        <f>$B:$B</f>
        <v>AHM</v>
      </c>
      <c r="V372" s="391" t="str">
        <f>"20"&amp;RIGHT($10:$10,2)&amp;"-T"&amp;MID($10:$10,2,1)</f>
        <v>2016-T4</v>
      </c>
      <c r="W372" s="387"/>
      <c r="X372" s="390" t="str">
        <f>$A:$A</f>
        <v>Amende BCE (AHM)</v>
      </c>
      <c r="Y372" s="390" t="str">
        <f>$B:$B</f>
        <v>AHM</v>
      </c>
      <c r="Z372" s="391" t="str">
        <f>"20"&amp;RIGHT($10:$10,2)&amp;"-T"&amp;MID($10:$10,2,1)</f>
        <v>2017-T1</v>
      </c>
      <c r="AA372" s="390" t="str">
        <f>$A:$A</f>
        <v>Amende BCE (AHM)</v>
      </c>
      <c r="AB372" s="390" t="str">
        <f>$B:$B</f>
        <v>AHM</v>
      </c>
      <c r="AC372" s="391" t="str">
        <f>"20"&amp;RIGHT($10:$10,2)&amp;"-T"&amp;MID($10:$10,2,1)</f>
        <v>2017-T2</v>
      </c>
      <c r="AD372" s="390" t="str">
        <f>$A:$A</f>
        <v>Amende BCE (AHM)</v>
      </c>
      <c r="AE372" s="390" t="str">
        <f>$B:$B</f>
        <v>AHM</v>
      </c>
      <c r="AF372" s="391" t="str">
        <f>"20"&amp;RIGHT($10:$10,2)&amp;"-T"&amp;MID($10:$10,2,1)</f>
        <v>2017-T3</v>
      </c>
      <c r="AG372" s="390" t="str">
        <f>$A:$A</f>
        <v>Amende BCE (AHM)</v>
      </c>
      <c r="AH372" s="390" t="str">
        <f>$B:$B</f>
        <v>AHM</v>
      </c>
      <c r="AI372" s="391" t="str">
        <f>"20"&amp;RIGHT($10:$10,2)&amp;"-T"&amp;MID($10:$10,2,1)</f>
        <v>2017-T4</v>
      </c>
      <c r="AJ372" s="387"/>
      <c r="AK372" s="390" t="str">
        <f>$A:$A</f>
        <v>Amende BCE (AHM)</v>
      </c>
      <c r="AL372" s="390" t="str">
        <f>$B:$B</f>
        <v>AHM</v>
      </c>
      <c r="AM372" s="391" t="str">
        <f>"20"&amp;RIGHT($10:$10,2)&amp;"-T"&amp;MID($10:$10,2,1)</f>
        <v>2018-T1</v>
      </c>
      <c r="AN372" s="390" t="str">
        <f>$A:$A</f>
        <v>Amende BCE (AHM)</v>
      </c>
      <c r="AO372" s="390" t="str">
        <f>$B:$B</f>
        <v>AHM</v>
      </c>
      <c r="AP372" s="391" t="str">
        <f>"20"&amp;RIGHT($10:$10,2)&amp;"-T"&amp;MID($10:$10,2,1)</f>
        <v>2018-T2</v>
      </c>
      <c r="AQ372" s="390" t="str">
        <f>$A:$A</f>
        <v>Amende BCE (AHM)</v>
      </c>
      <c r="AR372" s="390" t="str">
        <f>$B:$B</f>
        <v>AHM</v>
      </c>
      <c r="AS372" s="391" t="str">
        <f>"20"&amp;RIGHT($10:$10,2)&amp;"-T"&amp;MID($10:$10,2,1)</f>
        <v>2018-T3</v>
      </c>
      <c r="AT372" s="390" t="str">
        <f>$A:$A</f>
        <v>Amende BCE (AHM)</v>
      </c>
      <c r="AU372" s="390" t="str">
        <f>$B:$B</f>
        <v>AHM</v>
      </c>
      <c r="AV372" s="391" t="str">
        <f>"20"&amp;RIGHT($10:$10,2)&amp;"-T"&amp;MID($10:$10,2,1)</f>
        <v>2018-T4</v>
      </c>
      <c r="AW372" s="387"/>
      <c r="AX372" s="390" t="str">
        <f>$A:$A</f>
        <v>Amende BCE (AHM)</v>
      </c>
      <c r="AY372" s="390" t="str">
        <f>$B:$B</f>
        <v>AHM</v>
      </c>
      <c r="AZ372" s="391" t="str">
        <f>"20"&amp;RIGHT($10:$10,2)&amp;"-T"&amp;MID($10:$10,2,1)</f>
        <v>2019-T1</v>
      </c>
      <c r="BA372" s="390" t="str">
        <f>$A:$A</f>
        <v>Amende BCE (AHM)</v>
      </c>
      <c r="BB372" s="390" t="str">
        <f>$B:$B</f>
        <v>AHM</v>
      </c>
      <c r="BC372" s="391" t="str">
        <f>"20"&amp;RIGHT($10:$10,2)&amp;"-T"&amp;MID($10:$10,2,1)</f>
        <v>2019-T2</v>
      </c>
      <c r="BD372" s="390" t="str">
        <f>$A:$A</f>
        <v>Amende BCE (AHM)</v>
      </c>
      <c r="BE372" s="390" t="str">
        <f>$B:$B</f>
        <v>AHM</v>
      </c>
      <c r="BF372" s="391" t="str">
        <f>"20"&amp;RIGHT($10:$10,2)&amp;"-T"&amp;MID($10:$10,2,1)</f>
        <v>2019-T3</v>
      </c>
      <c r="BG372" s="390" t="str">
        <f>$A:$A</f>
        <v>Amende BCE (AHM)</v>
      </c>
      <c r="BH372" s="390" t="str">
        <f>$B:$B</f>
        <v>AHM</v>
      </c>
      <c r="BI372" s="391" t="str">
        <f>"20"&amp;RIGHT($10:$10,2)&amp;"-T"&amp;MID($10:$10,2,1)</f>
        <v>2019-T4</v>
      </c>
      <c r="BJ372" s="387"/>
      <c r="BK372" s="390" t="str">
        <f>$A:$A</f>
        <v>Amende BCE (AHM)</v>
      </c>
      <c r="BL372" s="390" t="str">
        <f>$B:$B</f>
        <v>AHM</v>
      </c>
      <c r="BM372" s="391" t="str">
        <f>"20"&amp;RIGHT($10:$10,2)&amp;"-T"&amp;MID($10:$10,2,1)</f>
        <v>2020-T1</v>
      </c>
      <c r="BN372" s="390" t="str">
        <f>$A:$A</f>
        <v>Amende BCE (AHM)</v>
      </c>
      <c r="BO372" s="390" t="str">
        <f>$B:$B</f>
        <v>AHM</v>
      </c>
      <c r="BP372" s="391" t="str">
        <f>"20"&amp;RIGHT($10:$10,2)&amp;"-T"&amp;MID($10:$10,2,1)</f>
        <v>2020-T2</v>
      </c>
      <c r="BQ372" s="390" t="str">
        <f>$A:$A</f>
        <v>Amende BCE (AHM)</v>
      </c>
      <c r="BR372" s="390" t="str">
        <f>$B:$B</f>
        <v>AHM</v>
      </c>
      <c r="BS372" s="391" t="str">
        <f>"20"&amp;RIGHT($10:$10,2)&amp;"-T"&amp;MID($10:$10,2,1)</f>
        <v>2020-T3</v>
      </c>
      <c r="BT372" s="390" t="str">
        <f>$A:$A</f>
        <v>Amende BCE (AHM)</v>
      </c>
      <c r="BU372" s="390" t="str">
        <f>$B:$B</f>
        <v>AHM</v>
      </c>
      <c r="BV372" s="391" t="str">
        <f>"20"&amp;RIGHT($10:$10,2)&amp;"-T"&amp;MID($10:$10,2,1)</f>
        <v>2020-T4</v>
      </c>
      <c r="BW372" s="387"/>
    </row>
    <row r="373" spans="1:75" ht="13" collapsed="1">
      <c r="A373" s="403" t="s">
        <v>129</v>
      </c>
      <c r="B373" s="403"/>
      <c r="C373" s="383"/>
      <c r="D373" s="384" t="s">
        <v>491</v>
      </c>
      <c r="E373" s="385" t="s">
        <v>504</v>
      </c>
      <c r="F373" s="386"/>
      <c r="G373" s="386"/>
      <c r="H373" s="386"/>
      <c r="I373" s="386"/>
      <c r="J373" s="387"/>
      <c r="K373" s="405"/>
      <c r="L373" s="405"/>
      <c r="M373" s="405">
        <v>0</v>
      </c>
      <c r="N373" s="393"/>
      <c r="O373" s="393"/>
      <c r="P373" s="393">
        <v>0</v>
      </c>
      <c r="Q373" s="393"/>
      <c r="R373" s="393"/>
      <c r="S373" s="393">
        <v>0</v>
      </c>
      <c r="T373" s="393"/>
      <c r="U373" s="393"/>
      <c r="V373" s="393">
        <v>0</v>
      </c>
      <c r="W373" s="387">
        <f>SUM(K373:V373)</f>
        <v>0</v>
      </c>
      <c r="X373" s="393"/>
      <c r="Y373" s="393"/>
      <c r="Z373" s="393">
        <v>0</v>
      </c>
      <c r="AA373" s="393"/>
      <c r="AB373" s="393"/>
      <c r="AC373" s="393">
        <v>0</v>
      </c>
      <c r="AD373" s="393"/>
      <c r="AE373" s="393"/>
      <c r="AF373" s="393">
        <v>0</v>
      </c>
      <c r="AG373" s="393"/>
      <c r="AH373" s="393"/>
      <c r="AI373" s="393">
        <v>0</v>
      </c>
      <c r="AJ373" s="387">
        <f>SUM(X373:AI373)</f>
        <v>0</v>
      </c>
      <c r="AK373" s="393"/>
      <c r="AL373" s="393"/>
      <c r="AM373" s="393">
        <v>0</v>
      </c>
      <c r="AN373" s="393"/>
      <c r="AO373" s="393"/>
      <c r="AP373" s="393">
        <v>6.5999999999999991E-3</v>
      </c>
      <c r="AQ373" s="393"/>
      <c r="AR373" s="393"/>
      <c r="AS373" s="393">
        <v>0</v>
      </c>
      <c r="AT373" s="393"/>
      <c r="AU373" s="393"/>
      <c r="AV373" s="393">
        <v>0</v>
      </c>
      <c r="AW373" s="387">
        <f>SUM(AK373:AV373)</f>
        <v>6.5999999999999991E-3</v>
      </c>
      <c r="AX373" s="393"/>
      <c r="AY373" s="393"/>
      <c r="AZ373" s="393">
        <v>0</v>
      </c>
      <c r="BA373" s="393"/>
      <c r="BB373" s="393"/>
      <c r="BC373" s="393">
        <v>0</v>
      </c>
      <c r="BD373" s="393"/>
      <c r="BE373" s="393"/>
      <c r="BF373" s="393">
        <v>0</v>
      </c>
      <c r="BG373" s="393"/>
      <c r="BH373" s="393"/>
      <c r="BI373" s="393">
        <v>0</v>
      </c>
      <c r="BJ373" s="387">
        <f>SUM(AX373:BI373)</f>
        <v>0</v>
      </c>
      <c r="BK373" s="393"/>
      <c r="BL373" s="393"/>
      <c r="BM373" s="393">
        <v>0</v>
      </c>
      <c r="BN373" s="393"/>
      <c r="BO373" s="393"/>
      <c r="BP373" s="393">
        <v>0</v>
      </c>
      <c r="BQ373" s="393"/>
      <c r="BR373" s="393"/>
      <c r="BS373" s="393">
        <v>0</v>
      </c>
      <c r="BT373" s="393"/>
      <c r="BU373" s="393"/>
      <c r="BV373" s="393">
        <v>0</v>
      </c>
      <c r="BW373" s="387">
        <f>SUM(BK373:BV373)</f>
        <v>0</v>
      </c>
    </row>
    <row r="374" spans="1:75" ht="13" hidden="1" outlineLevel="1">
      <c r="A374" s="402" t="s">
        <v>465</v>
      </c>
      <c r="B374" s="382" t="s">
        <v>466</v>
      </c>
      <c r="C374" s="383"/>
      <c r="D374" s="384"/>
      <c r="E374" s="385"/>
      <c r="F374" s="386"/>
      <c r="G374" s="386"/>
      <c r="H374" s="386"/>
      <c r="I374" s="386"/>
      <c r="J374" s="387"/>
      <c r="K374" s="388" t="str">
        <f>$A:$A</f>
        <v>Nature de l'ajustement</v>
      </c>
      <c r="L374" s="388" t="str">
        <f>$B:$B</f>
        <v>Pôle</v>
      </c>
      <c r="M374" s="388" t="s">
        <v>515</v>
      </c>
      <c r="N374" s="388" t="str">
        <f>$A:$A</f>
        <v>Nature de l'ajustement</v>
      </c>
      <c r="O374" s="388" t="str">
        <f>$B:$B</f>
        <v>Pôle</v>
      </c>
      <c r="P374" s="388" t="s">
        <v>515</v>
      </c>
      <c r="Q374" s="388" t="str">
        <f>$A:$A</f>
        <v>Nature de l'ajustement</v>
      </c>
      <c r="R374" s="388" t="str">
        <f>$B:$B</f>
        <v>Pôle</v>
      </c>
      <c r="S374" s="388" t="s">
        <v>515</v>
      </c>
      <c r="T374" s="388" t="str">
        <f>$A:$A</f>
        <v>Nature de l'ajustement</v>
      </c>
      <c r="U374" s="388" t="str">
        <f>$B:$B</f>
        <v>Pôle</v>
      </c>
      <c r="V374" s="388" t="s">
        <v>515</v>
      </c>
      <c r="W374" s="387"/>
      <c r="X374" s="388" t="str">
        <f>$A:$A</f>
        <v>Nature de l'ajustement</v>
      </c>
      <c r="Y374" s="388" t="str">
        <f>$B:$B</f>
        <v>Pôle</v>
      </c>
      <c r="Z374" s="388" t="s">
        <v>515</v>
      </c>
      <c r="AA374" s="388" t="str">
        <f>$A:$A</f>
        <v>Nature de l'ajustement</v>
      </c>
      <c r="AB374" s="388" t="str">
        <f>$B:$B</f>
        <v>Pôle</v>
      </c>
      <c r="AC374" s="388" t="s">
        <v>515</v>
      </c>
      <c r="AD374" s="388" t="str">
        <f>$A:$A</f>
        <v>Nature de l'ajustement</v>
      </c>
      <c r="AE374" s="388" t="str">
        <f>$B:$B</f>
        <v>Pôle</v>
      </c>
      <c r="AF374" s="388" t="s">
        <v>515</v>
      </c>
      <c r="AG374" s="388" t="str">
        <f>$A:$A</f>
        <v>Nature de l'ajustement</v>
      </c>
      <c r="AH374" s="388" t="str">
        <f>$B:$B</f>
        <v>Pôle</v>
      </c>
      <c r="AI374" s="388" t="s">
        <v>515</v>
      </c>
      <c r="AJ374" s="387"/>
      <c r="AK374" s="388" t="str">
        <f>$A:$A</f>
        <v>Nature de l'ajustement</v>
      </c>
      <c r="AL374" s="388" t="str">
        <f>$B:$B</f>
        <v>Pôle</v>
      </c>
      <c r="AM374" s="388" t="s">
        <v>515</v>
      </c>
      <c r="AN374" s="388" t="str">
        <f>$A:$A</f>
        <v>Nature de l'ajustement</v>
      </c>
      <c r="AO374" s="388" t="str">
        <f>$B:$B</f>
        <v>Pôle</v>
      </c>
      <c r="AP374" s="388" t="s">
        <v>515</v>
      </c>
      <c r="AQ374" s="388" t="str">
        <f>$A:$A</f>
        <v>Nature de l'ajustement</v>
      </c>
      <c r="AR374" s="388" t="str">
        <f>$B:$B</f>
        <v>Pôle</v>
      </c>
      <c r="AS374" s="388" t="s">
        <v>515</v>
      </c>
      <c r="AT374" s="388" t="str">
        <f>$A:$A</f>
        <v>Nature de l'ajustement</v>
      </c>
      <c r="AU374" s="388" t="str">
        <f>$B:$B</f>
        <v>Pôle</v>
      </c>
      <c r="AV374" s="388" t="s">
        <v>515</v>
      </c>
      <c r="AW374" s="387"/>
      <c r="AX374" s="388" t="str">
        <f>$A:$A</f>
        <v>Nature de l'ajustement</v>
      </c>
      <c r="AY374" s="388" t="str">
        <f>$B:$B</f>
        <v>Pôle</v>
      </c>
      <c r="AZ374" s="388" t="s">
        <v>515</v>
      </c>
      <c r="BA374" s="388" t="str">
        <f>$A:$A</f>
        <v>Nature de l'ajustement</v>
      </c>
      <c r="BB374" s="388" t="str">
        <f>$B:$B</f>
        <v>Pôle</v>
      </c>
      <c r="BC374" s="388" t="s">
        <v>515</v>
      </c>
      <c r="BD374" s="388" t="str">
        <f>$A:$A</f>
        <v>Nature de l'ajustement</v>
      </c>
      <c r="BE374" s="388" t="str">
        <f>$B:$B</f>
        <v>Pôle</v>
      </c>
      <c r="BF374" s="388" t="s">
        <v>515</v>
      </c>
      <c r="BG374" s="388" t="str">
        <f>$A:$A</f>
        <v>Nature de l'ajustement</v>
      </c>
      <c r="BH374" s="388" t="str">
        <f>$B:$B</f>
        <v>Pôle</v>
      </c>
      <c r="BI374" s="388" t="s">
        <v>515</v>
      </c>
      <c r="BJ374" s="387"/>
      <c r="BK374" s="388" t="str">
        <f>$A:$A</f>
        <v>Nature de l'ajustement</v>
      </c>
      <c r="BL374" s="388" t="str">
        <f>$B:$B</f>
        <v>Pôle</v>
      </c>
      <c r="BM374" s="388" t="s">
        <v>515</v>
      </c>
      <c r="BN374" s="388" t="str">
        <f>$A:$A</f>
        <v>Nature de l'ajustement</v>
      </c>
      <c r="BO374" s="388" t="str">
        <f>$B:$B</f>
        <v>Pôle</v>
      </c>
      <c r="BP374" s="388" t="s">
        <v>515</v>
      </c>
      <c r="BQ374" s="388" t="str">
        <f>$A:$A</f>
        <v>Nature de l'ajustement</v>
      </c>
      <c r="BR374" s="388" t="str">
        <f>$B:$B</f>
        <v>Pôle</v>
      </c>
      <c r="BS374" s="388" t="s">
        <v>515</v>
      </c>
      <c r="BT374" s="388" t="str">
        <f>$A:$A</f>
        <v>Nature de l'ajustement</v>
      </c>
      <c r="BU374" s="388" t="str">
        <f>$B:$B</f>
        <v>Pôle</v>
      </c>
      <c r="BV374" s="388" t="s">
        <v>515</v>
      </c>
      <c r="BW374" s="387"/>
    </row>
    <row r="375" spans="1:75" ht="13" hidden="1" outlineLevel="1">
      <c r="A375" s="394" t="s">
        <v>535</v>
      </c>
      <c r="B375" s="394" t="s">
        <v>511</v>
      </c>
      <c r="C375" s="383"/>
      <c r="D375" s="384"/>
      <c r="E375" s="385"/>
      <c r="F375" s="386"/>
      <c r="G375" s="386"/>
      <c r="H375" s="386"/>
      <c r="I375" s="386"/>
      <c r="J375" s="387"/>
      <c r="K375" s="390" t="str">
        <f>$A:$A</f>
        <v>Cession BSF (GC)</v>
      </c>
      <c r="L375" s="390" t="str">
        <f>$B:$B</f>
        <v>GC</v>
      </c>
      <c r="M375" s="391" t="str">
        <f>"20"&amp;RIGHT($10:$10,2)&amp;"-T"&amp;MID($10:$10,2,1)</f>
        <v>2016-T1</v>
      </c>
      <c r="N375" s="390" t="str">
        <f>$A:$A</f>
        <v>Cession BSF (GC)</v>
      </c>
      <c r="O375" s="390" t="str">
        <f>$B:$B</f>
        <v>GC</v>
      </c>
      <c r="P375" s="391" t="str">
        <f>"20"&amp;RIGHT($10:$10,2)&amp;"-T"&amp;MID($10:$10,2,1)</f>
        <v>2016-T2</v>
      </c>
      <c r="Q375" s="390" t="str">
        <f>$A:$A</f>
        <v>Cession BSF (GC)</v>
      </c>
      <c r="R375" s="390" t="str">
        <f>$B:$B</f>
        <v>GC</v>
      </c>
      <c r="S375" s="391" t="str">
        <f>"20"&amp;RIGHT($10:$10,2)&amp;"-T"&amp;MID($10:$10,2,1)</f>
        <v>2016-T3</v>
      </c>
      <c r="T375" s="390" t="str">
        <f>$A:$A</f>
        <v>Cession BSF (GC)</v>
      </c>
      <c r="U375" s="390" t="str">
        <f>$B:$B</f>
        <v>GC</v>
      </c>
      <c r="V375" s="391" t="str">
        <f>"20"&amp;RIGHT($10:$10,2)&amp;"-T"&amp;MID($10:$10,2,1)</f>
        <v>2016-T4</v>
      </c>
      <c r="W375" s="387"/>
      <c r="X375" s="390" t="str">
        <f>$A:$A</f>
        <v>Cession BSF (GC)</v>
      </c>
      <c r="Y375" s="390" t="str">
        <f>$B:$B</f>
        <v>GC</v>
      </c>
      <c r="Z375" s="391" t="str">
        <f>"20"&amp;RIGHT($10:$10,2)&amp;"-T"&amp;MID($10:$10,2,1)</f>
        <v>2017-T1</v>
      </c>
      <c r="AA375" s="390" t="str">
        <f>$A:$A</f>
        <v>Cession BSF (GC)</v>
      </c>
      <c r="AB375" s="390" t="str">
        <f>$B:$B</f>
        <v>GC</v>
      </c>
      <c r="AC375" s="391" t="str">
        <f>"20"&amp;RIGHT($10:$10,2)&amp;"-T"&amp;MID($10:$10,2,1)</f>
        <v>2017-T2</v>
      </c>
      <c r="AD375" s="390" t="str">
        <f>$A:$A</f>
        <v>Cession BSF (GC)</v>
      </c>
      <c r="AE375" s="390" t="str">
        <f>$B:$B</f>
        <v>GC</v>
      </c>
      <c r="AF375" s="391" t="str">
        <f>"20"&amp;RIGHT($10:$10,2)&amp;"-T"&amp;MID($10:$10,2,1)</f>
        <v>2017-T3</v>
      </c>
      <c r="AG375" s="390" t="str">
        <f>$A:$A</f>
        <v>Cession BSF (GC)</v>
      </c>
      <c r="AH375" s="390" t="str">
        <f>$B:$B</f>
        <v>GC</v>
      </c>
      <c r="AI375" s="391" t="str">
        <f>"20"&amp;RIGHT($10:$10,2)&amp;"-T"&amp;MID($10:$10,2,1)</f>
        <v>2017-T4</v>
      </c>
      <c r="AJ375" s="387"/>
      <c r="AK375" s="390" t="str">
        <f>$A:$A</f>
        <v>Cession BSF (GC)</v>
      </c>
      <c r="AL375" s="390" t="str">
        <f>$B:$B</f>
        <v>GC</v>
      </c>
      <c r="AM375" s="391" t="str">
        <f>"20"&amp;RIGHT($10:$10,2)&amp;"-T"&amp;MID($10:$10,2,1)</f>
        <v>2018-T1</v>
      </c>
      <c r="AN375" s="390" t="str">
        <f>$A:$A</f>
        <v>Cession BSF (GC)</v>
      </c>
      <c r="AO375" s="390" t="str">
        <f>$B:$B</f>
        <v>GC</v>
      </c>
      <c r="AP375" s="391" t="str">
        <f>"20"&amp;RIGHT($10:$10,2)&amp;"-T"&amp;MID($10:$10,2,1)</f>
        <v>2018-T2</v>
      </c>
      <c r="AQ375" s="390" t="str">
        <f>$A:$A</f>
        <v>Cession BSF (GC)</v>
      </c>
      <c r="AR375" s="390" t="str">
        <f>$B:$B</f>
        <v>GC</v>
      </c>
      <c r="AS375" s="391" t="str">
        <f>"20"&amp;RIGHT($10:$10,2)&amp;"-T"&amp;MID($10:$10,2,1)</f>
        <v>2018-T3</v>
      </c>
      <c r="AT375" s="390" t="str">
        <f>$A:$A</f>
        <v>Cession BSF (GC)</v>
      </c>
      <c r="AU375" s="390" t="str">
        <f>$B:$B</f>
        <v>GC</v>
      </c>
      <c r="AV375" s="391" t="str">
        <f>"20"&amp;RIGHT($10:$10,2)&amp;"-T"&amp;MID($10:$10,2,1)</f>
        <v>2018-T4</v>
      </c>
      <c r="AW375" s="387"/>
      <c r="AX375" s="390" t="str">
        <f>$A:$A</f>
        <v>Cession BSF (GC)</v>
      </c>
      <c r="AY375" s="390" t="str">
        <f>$B:$B</f>
        <v>GC</v>
      </c>
      <c r="AZ375" s="391" t="str">
        <f>"20"&amp;RIGHT($10:$10,2)&amp;"-T"&amp;MID($10:$10,2,1)</f>
        <v>2019-T1</v>
      </c>
      <c r="BA375" s="390" t="str">
        <f>$A:$A</f>
        <v>Cession BSF (GC)</v>
      </c>
      <c r="BB375" s="390" t="str">
        <f>$B:$B</f>
        <v>GC</v>
      </c>
      <c r="BC375" s="391" t="str">
        <f>"20"&amp;RIGHT($10:$10,2)&amp;"-T"&amp;MID($10:$10,2,1)</f>
        <v>2019-T2</v>
      </c>
      <c r="BD375" s="390" t="str">
        <f>$A:$A</f>
        <v>Cession BSF (GC)</v>
      </c>
      <c r="BE375" s="390" t="str">
        <f>$B:$B</f>
        <v>GC</v>
      </c>
      <c r="BF375" s="391" t="str">
        <f>"20"&amp;RIGHT($10:$10,2)&amp;"-T"&amp;MID($10:$10,2,1)</f>
        <v>2019-T3</v>
      </c>
      <c r="BG375" s="390" t="str">
        <f>$A:$A</f>
        <v>Cession BSF (GC)</v>
      </c>
      <c r="BH375" s="390" t="str">
        <f>$B:$B</f>
        <v>GC</v>
      </c>
      <c r="BI375" s="391" t="str">
        <f>"20"&amp;RIGHT($10:$10,2)&amp;"-T"&amp;MID($10:$10,2,1)</f>
        <v>2019-T4</v>
      </c>
      <c r="BJ375" s="387"/>
      <c r="BK375" s="390" t="str">
        <f>$A:$A</f>
        <v>Cession BSF (GC)</v>
      </c>
      <c r="BL375" s="390" t="str">
        <f>$B:$B</f>
        <v>GC</v>
      </c>
      <c r="BM375" s="391" t="str">
        <f>"20"&amp;RIGHT($10:$10,2)&amp;"-T"&amp;MID($10:$10,2,1)</f>
        <v>2020-T1</v>
      </c>
      <c r="BN375" s="390" t="str">
        <f>$A:$A</f>
        <v>Cession BSF (GC)</v>
      </c>
      <c r="BO375" s="390" t="str">
        <f>$B:$B</f>
        <v>GC</v>
      </c>
      <c r="BP375" s="391" t="str">
        <f>"20"&amp;RIGHT($10:$10,2)&amp;"-T"&amp;MID($10:$10,2,1)</f>
        <v>2020-T2</v>
      </c>
      <c r="BQ375" s="390" t="str">
        <f>$A:$A</f>
        <v>Cession BSF (GC)</v>
      </c>
      <c r="BR375" s="390" t="str">
        <f>$B:$B</f>
        <v>GC</v>
      </c>
      <c r="BS375" s="391" t="str">
        <f>"20"&amp;RIGHT($10:$10,2)&amp;"-T"&amp;MID($10:$10,2,1)</f>
        <v>2020-T3</v>
      </c>
      <c r="BT375" s="390" t="str">
        <f>$A:$A</f>
        <v>Cession BSF (GC)</v>
      </c>
      <c r="BU375" s="390" t="str">
        <f>$B:$B</f>
        <v>GC</v>
      </c>
      <c r="BV375" s="391" t="str">
        <f>"20"&amp;RIGHT($10:$10,2)&amp;"-T"&amp;MID($10:$10,2,1)</f>
        <v>2020-T4</v>
      </c>
      <c r="BW375" s="387"/>
    </row>
    <row r="376" spans="1:75" ht="13" hidden="1">
      <c r="A376" s="403" t="s">
        <v>129</v>
      </c>
      <c r="B376" s="403"/>
      <c r="C376" s="383"/>
      <c r="D376" s="384" t="s">
        <v>494</v>
      </c>
      <c r="E376" s="385" t="s">
        <v>505</v>
      </c>
      <c r="F376" s="386"/>
      <c r="G376" s="386"/>
      <c r="H376" s="386"/>
      <c r="I376" s="386"/>
      <c r="J376" s="387"/>
      <c r="K376" s="405"/>
      <c r="L376" s="405"/>
      <c r="M376" s="405">
        <v>0</v>
      </c>
      <c r="N376" s="393"/>
      <c r="O376" s="393"/>
      <c r="P376" s="393">
        <v>0</v>
      </c>
      <c r="Q376" s="393"/>
      <c r="R376" s="393"/>
      <c r="S376" s="393">
        <v>0</v>
      </c>
      <c r="T376" s="393"/>
      <c r="U376" s="393"/>
      <c r="V376" s="393">
        <v>0</v>
      </c>
      <c r="W376" s="387">
        <f>SUM(K376:V376)</f>
        <v>0</v>
      </c>
      <c r="X376" s="393"/>
      <c r="Y376" s="393"/>
      <c r="Z376" s="393">
        <v>0</v>
      </c>
      <c r="AA376" s="393"/>
      <c r="AB376" s="393"/>
      <c r="AC376" s="393">
        <v>0</v>
      </c>
      <c r="AD376" s="393"/>
      <c r="AE376" s="393"/>
      <c r="AF376" s="393">
        <v>-2.6882400000000075</v>
      </c>
      <c r="AG376" s="393"/>
      <c r="AH376" s="393"/>
      <c r="AI376" s="393">
        <v>0.34899999999999998</v>
      </c>
      <c r="AJ376" s="387">
        <f>SUM(X376:AI376)</f>
        <v>-2.3392400000000073</v>
      </c>
      <c r="AK376" s="393"/>
      <c r="AL376" s="393"/>
      <c r="AM376" s="393">
        <v>0</v>
      </c>
      <c r="AN376" s="393"/>
      <c r="AO376" s="393"/>
      <c r="AP376" s="393">
        <v>0</v>
      </c>
      <c r="AQ376" s="393"/>
      <c r="AR376" s="393"/>
      <c r="AS376" s="393">
        <v>0</v>
      </c>
      <c r="AT376" s="393"/>
      <c r="AU376" s="393"/>
      <c r="AV376" s="393">
        <v>0</v>
      </c>
      <c r="AW376" s="387">
        <f>SUM(AK376:AV376)</f>
        <v>0</v>
      </c>
      <c r="AX376" s="393"/>
      <c r="AY376" s="393"/>
      <c r="AZ376" s="393">
        <v>0</v>
      </c>
      <c r="BA376" s="393"/>
      <c r="BB376" s="393"/>
      <c r="BC376" s="393">
        <v>0</v>
      </c>
      <c r="BD376" s="393"/>
      <c r="BE376" s="393"/>
      <c r="BF376" s="393">
        <v>0</v>
      </c>
      <c r="BG376" s="393"/>
      <c r="BH376" s="393"/>
      <c r="BI376" s="393">
        <v>0</v>
      </c>
      <c r="BJ376" s="387">
        <f>SUM(AX376:BI376)</f>
        <v>0</v>
      </c>
      <c r="BK376" s="393"/>
      <c r="BL376" s="393"/>
      <c r="BM376" s="393">
        <v>0</v>
      </c>
      <c r="BN376" s="393"/>
      <c r="BO376" s="393"/>
      <c r="BP376" s="393">
        <v>0</v>
      </c>
      <c r="BQ376" s="393"/>
      <c r="BR376" s="393"/>
      <c r="BS376" s="393">
        <v>0</v>
      </c>
      <c r="BT376" s="393"/>
      <c r="BU376" s="393"/>
      <c r="BV376" s="393">
        <v>0</v>
      </c>
      <c r="BW376" s="387">
        <f>SUM(BK376:BV376)</f>
        <v>0</v>
      </c>
    </row>
    <row r="377" spans="1:75" ht="13" hidden="1" outlineLevel="1">
      <c r="A377" s="402" t="s">
        <v>465</v>
      </c>
      <c r="B377" s="382" t="s">
        <v>466</v>
      </c>
      <c r="C377" s="383"/>
      <c r="D377" s="384"/>
      <c r="E377" s="385"/>
      <c r="F377" s="386"/>
      <c r="G377" s="386"/>
      <c r="H377" s="386"/>
      <c r="I377" s="386"/>
      <c r="J377" s="387"/>
      <c r="K377" s="388" t="str">
        <f>$A:$A</f>
        <v>Nature de l'ajustement</v>
      </c>
      <c r="L377" s="388" t="str">
        <f>$B:$B</f>
        <v>Pôle</v>
      </c>
      <c r="M377" s="388" t="s">
        <v>515</v>
      </c>
      <c r="N377" s="388" t="str">
        <f>$A:$A</f>
        <v>Nature de l'ajustement</v>
      </c>
      <c r="O377" s="388" t="str">
        <f>$B:$B</f>
        <v>Pôle</v>
      </c>
      <c r="P377" s="388" t="s">
        <v>515</v>
      </c>
      <c r="Q377" s="388" t="str">
        <f>$A:$A</f>
        <v>Nature de l'ajustement</v>
      </c>
      <c r="R377" s="388" t="str">
        <f>$B:$B</f>
        <v>Pôle</v>
      </c>
      <c r="S377" s="388" t="s">
        <v>515</v>
      </c>
      <c r="T377" s="388" t="str">
        <f>$A:$A</f>
        <v>Nature de l'ajustement</v>
      </c>
      <c r="U377" s="388" t="str">
        <f>$B:$B</f>
        <v>Pôle</v>
      </c>
      <c r="V377" s="388" t="s">
        <v>515</v>
      </c>
      <c r="W377" s="387"/>
      <c r="X377" s="388" t="str">
        <f>$A:$A</f>
        <v>Nature de l'ajustement</v>
      </c>
      <c r="Y377" s="388" t="str">
        <f>$B:$B</f>
        <v>Pôle</v>
      </c>
      <c r="Z377" s="388" t="s">
        <v>515</v>
      </c>
      <c r="AA377" s="388" t="str">
        <f>$A:$A</f>
        <v>Nature de l'ajustement</v>
      </c>
      <c r="AB377" s="388" t="str">
        <f>$B:$B</f>
        <v>Pôle</v>
      </c>
      <c r="AC377" s="388" t="s">
        <v>515</v>
      </c>
      <c r="AD377" s="388" t="str">
        <f>$A:$A</f>
        <v>Nature de l'ajustement</v>
      </c>
      <c r="AE377" s="388" t="str">
        <f>$B:$B</f>
        <v>Pôle</v>
      </c>
      <c r="AF377" s="388" t="s">
        <v>515</v>
      </c>
      <c r="AG377" s="388" t="str">
        <f>$A:$A</f>
        <v>Nature de l'ajustement</v>
      </c>
      <c r="AH377" s="388" t="str">
        <f>$B:$B</f>
        <v>Pôle</v>
      </c>
      <c r="AI377" s="388" t="s">
        <v>515</v>
      </c>
      <c r="AJ377" s="387"/>
      <c r="AK377" s="388" t="str">
        <f>$A:$A</f>
        <v>Nature de l'ajustement</v>
      </c>
      <c r="AL377" s="388" t="str">
        <f>$B:$B</f>
        <v>Pôle</v>
      </c>
      <c r="AM377" s="388" t="s">
        <v>515</v>
      </c>
      <c r="AN377" s="388" t="str">
        <f>$A:$A</f>
        <v>Nature de l'ajustement</v>
      </c>
      <c r="AO377" s="388" t="str">
        <f>$B:$B</f>
        <v>Pôle</v>
      </c>
      <c r="AP377" s="388" t="s">
        <v>515</v>
      </c>
      <c r="AQ377" s="388" t="str">
        <f>$A:$A</f>
        <v>Nature de l'ajustement</v>
      </c>
      <c r="AR377" s="388" t="str">
        <f>$B:$B</f>
        <v>Pôle</v>
      </c>
      <c r="AS377" s="388" t="s">
        <v>515</v>
      </c>
      <c r="AT377" s="388" t="str">
        <f>$A:$A</f>
        <v>Nature de l'ajustement</v>
      </c>
      <c r="AU377" s="388" t="str">
        <f>$B:$B</f>
        <v>Pôle</v>
      </c>
      <c r="AV377" s="388" t="s">
        <v>515</v>
      </c>
      <c r="AW377" s="387"/>
      <c r="AX377" s="388" t="str">
        <f>$A:$A</f>
        <v>Nature de l'ajustement</v>
      </c>
      <c r="AY377" s="388" t="str">
        <f>$B:$B</f>
        <v>Pôle</v>
      </c>
      <c r="AZ377" s="388" t="s">
        <v>515</v>
      </c>
      <c r="BA377" s="388" t="str">
        <f>$A:$A</f>
        <v>Nature de l'ajustement</v>
      </c>
      <c r="BB377" s="388" t="str">
        <f>$B:$B</f>
        <v>Pôle</v>
      </c>
      <c r="BC377" s="388" t="s">
        <v>515</v>
      </c>
      <c r="BD377" s="388" t="str">
        <f>$A:$A</f>
        <v>Nature de l'ajustement</v>
      </c>
      <c r="BE377" s="388" t="str">
        <f>$B:$B</f>
        <v>Pôle</v>
      </c>
      <c r="BF377" s="388" t="s">
        <v>515</v>
      </c>
      <c r="BG377" s="388" t="str">
        <f>$A:$A</f>
        <v>Nature de l'ajustement</v>
      </c>
      <c r="BH377" s="388" t="str">
        <f>$B:$B</f>
        <v>Pôle</v>
      </c>
      <c r="BI377" s="388" t="s">
        <v>515</v>
      </c>
      <c r="BJ377" s="387"/>
      <c r="BK377" s="388" t="str">
        <f>$A:$A</f>
        <v>Nature de l'ajustement</v>
      </c>
      <c r="BL377" s="388" t="str">
        <f>$B:$B</f>
        <v>Pôle</v>
      </c>
      <c r="BM377" s="388" t="s">
        <v>515</v>
      </c>
      <c r="BN377" s="388" t="str">
        <f>$A:$A</f>
        <v>Nature de l'ajustement</v>
      </c>
      <c r="BO377" s="388" t="str">
        <f>$B:$B</f>
        <v>Pôle</v>
      </c>
      <c r="BP377" s="388" t="s">
        <v>515</v>
      </c>
      <c r="BQ377" s="388" t="str">
        <f>$A:$A</f>
        <v>Nature de l'ajustement</v>
      </c>
      <c r="BR377" s="388" t="str">
        <f>$B:$B</f>
        <v>Pôle</v>
      </c>
      <c r="BS377" s="388" t="s">
        <v>515</v>
      </c>
      <c r="BT377" s="388" t="str">
        <f>$A:$A</f>
        <v>Nature de l'ajustement</v>
      </c>
      <c r="BU377" s="388" t="str">
        <f>$B:$B</f>
        <v>Pôle</v>
      </c>
      <c r="BV377" s="388" t="s">
        <v>515</v>
      </c>
      <c r="BW377" s="387"/>
    </row>
    <row r="378" spans="1:75" ht="13" hidden="1" outlineLevel="1">
      <c r="A378" s="394" t="s">
        <v>542</v>
      </c>
      <c r="B378" s="394" t="s">
        <v>514</v>
      </c>
      <c r="C378" s="383"/>
      <c r="D378" s="384"/>
      <c r="E378" s="385"/>
      <c r="F378" s="386"/>
      <c r="G378" s="386"/>
      <c r="H378" s="386"/>
      <c r="I378" s="386"/>
      <c r="J378" s="387"/>
      <c r="K378" s="390" t="str">
        <f>$A:$A</f>
        <v>Revalorisation impôts différés</v>
      </c>
      <c r="L378" s="390" t="str">
        <f>$B:$B</f>
        <v>GEA</v>
      </c>
      <c r="M378" s="391" t="str">
        <f>"20"&amp;RIGHT($10:$10,2)&amp;"-T"&amp;MID($10:$10,2,1)</f>
        <v>2016-T1</v>
      </c>
      <c r="N378" s="390" t="str">
        <f>$A:$A</f>
        <v>Revalorisation impôts différés</v>
      </c>
      <c r="O378" s="390" t="str">
        <f>$B:$B</f>
        <v>GEA</v>
      </c>
      <c r="P378" s="391" t="str">
        <f>"20"&amp;RIGHT($10:$10,2)&amp;"-T"&amp;MID($10:$10,2,1)</f>
        <v>2016-T2</v>
      </c>
      <c r="Q378" s="390" t="str">
        <f>$A:$A</f>
        <v>Revalorisation impôts différés</v>
      </c>
      <c r="R378" s="390" t="str">
        <f>$B:$B</f>
        <v>GEA</v>
      </c>
      <c r="S378" s="391" t="str">
        <f>"20"&amp;RIGHT($10:$10,2)&amp;"-T"&amp;MID($10:$10,2,1)</f>
        <v>2016-T3</v>
      </c>
      <c r="T378" s="390" t="str">
        <f>$A:$A</f>
        <v>Revalorisation impôts différés</v>
      </c>
      <c r="U378" s="390" t="str">
        <f>$B:$B</f>
        <v>GEA</v>
      </c>
      <c r="V378" s="391" t="str">
        <f>"20"&amp;RIGHT($10:$10,2)&amp;"-T"&amp;MID($10:$10,2,1)</f>
        <v>2016-T4</v>
      </c>
      <c r="W378" s="387"/>
      <c r="X378" s="390" t="str">
        <f>$A:$A</f>
        <v>Revalorisation impôts différés</v>
      </c>
      <c r="Y378" s="390" t="str">
        <f>$B:$B</f>
        <v>GEA</v>
      </c>
      <c r="Z378" s="391" t="str">
        <f>"20"&amp;RIGHT($10:$10,2)&amp;"-T"&amp;MID($10:$10,2,1)</f>
        <v>2017-T1</v>
      </c>
      <c r="AA378" s="390" t="str">
        <f>$A:$A</f>
        <v>Revalorisation impôts différés</v>
      </c>
      <c r="AB378" s="390" t="str">
        <f>$B:$B</f>
        <v>GEA</v>
      </c>
      <c r="AC378" s="391" t="str">
        <f>"20"&amp;RIGHT($10:$10,2)&amp;"-T"&amp;MID($10:$10,2,1)</f>
        <v>2017-T2</v>
      </c>
      <c r="AD378" s="390" t="str">
        <f>$A:$A</f>
        <v>Revalorisation impôts différés</v>
      </c>
      <c r="AE378" s="390" t="str">
        <f>$B:$B</f>
        <v>GEA</v>
      </c>
      <c r="AF378" s="391" t="str">
        <f>"20"&amp;RIGHT($10:$10,2)&amp;"-T"&amp;MID($10:$10,2,1)</f>
        <v>2017-T3</v>
      </c>
      <c r="AG378" s="390" t="str">
        <f>$A:$A</f>
        <v>Revalorisation impôts différés</v>
      </c>
      <c r="AH378" s="390" t="str">
        <f>$B:$B</f>
        <v>GEA</v>
      </c>
      <c r="AI378" s="391" t="str">
        <f>"20"&amp;RIGHT($10:$10,2)&amp;"-T"&amp;MID($10:$10,2,1)</f>
        <v>2017-T4</v>
      </c>
      <c r="AJ378" s="387"/>
      <c r="AK378" s="390" t="str">
        <f>$A:$A</f>
        <v>Revalorisation impôts différés</v>
      </c>
      <c r="AL378" s="390" t="str">
        <f>$B:$B</f>
        <v>GEA</v>
      </c>
      <c r="AM378" s="391" t="str">
        <f>"20"&amp;RIGHT($10:$10,2)&amp;"-T"&amp;MID($10:$10,2,1)</f>
        <v>2018-T1</v>
      </c>
      <c r="AN378" s="390" t="str">
        <f>$A:$A</f>
        <v>Revalorisation impôts différés</v>
      </c>
      <c r="AO378" s="390" t="str">
        <f>$B:$B</f>
        <v>GEA</v>
      </c>
      <c r="AP378" s="391" t="str">
        <f>"20"&amp;RIGHT($10:$10,2)&amp;"-T"&amp;MID($10:$10,2,1)</f>
        <v>2018-T2</v>
      </c>
      <c r="AQ378" s="390" t="str">
        <f>$A:$A</f>
        <v>Revalorisation impôts différés</v>
      </c>
      <c r="AR378" s="390" t="str">
        <f>$B:$B</f>
        <v>GEA</v>
      </c>
      <c r="AS378" s="391" t="str">
        <f>"20"&amp;RIGHT($10:$10,2)&amp;"-T"&amp;MID($10:$10,2,1)</f>
        <v>2018-T3</v>
      </c>
      <c r="AT378" s="390" t="str">
        <f>$A:$A</f>
        <v>Revalorisation impôts différés</v>
      </c>
      <c r="AU378" s="390" t="str">
        <f>$B:$B</f>
        <v>GEA</v>
      </c>
      <c r="AV378" s="391" t="str">
        <f>"20"&amp;RIGHT($10:$10,2)&amp;"-T"&amp;MID($10:$10,2,1)</f>
        <v>2018-T4</v>
      </c>
      <c r="AW378" s="387"/>
      <c r="AX378" s="390" t="str">
        <f>$A:$A</f>
        <v>Revalorisation impôts différés</v>
      </c>
      <c r="AY378" s="390" t="str">
        <f>$B:$B</f>
        <v>GEA</v>
      </c>
      <c r="AZ378" s="391" t="str">
        <f>"20"&amp;RIGHT($10:$10,2)&amp;"-T"&amp;MID($10:$10,2,1)</f>
        <v>2019-T1</v>
      </c>
      <c r="BA378" s="390" t="str">
        <f>$A:$A</f>
        <v>Revalorisation impôts différés</v>
      </c>
      <c r="BB378" s="390" t="str">
        <f>$B:$B</f>
        <v>GEA</v>
      </c>
      <c r="BC378" s="391" t="str">
        <f>"20"&amp;RIGHT($10:$10,2)&amp;"-T"&amp;MID($10:$10,2,1)</f>
        <v>2019-T2</v>
      </c>
      <c r="BD378" s="390" t="str">
        <f>$A:$A</f>
        <v>Revalorisation impôts différés</v>
      </c>
      <c r="BE378" s="390" t="str">
        <f>$B:$B</f>
        <v>GEA</v>
      </c>
      <c r="BF378" s="391" t="str">
        <f>"20"&amp;RIGHT($10:$10,2)&amp;"-T"&amp;MID($10:$10,2,1)</f>
        <v>2019-T3</v>
      </c>
      <c r="BG378" s="390" t="str">
        <f>$A:$A</f>
        <v>Revalorisation impôts différés</v>
      </c>
      <c r="BH378" s="390" t="str">
        <f>$B:$B</f>
        <v>GEA</v>
      </c>
      <c r="BI378" s="391" t="str">
        <f>"20"&amp;RIGHT($10:$10,2)&amp;"-T"&amp;MID($10:$10,2,1)</f>
        <v>2019-T4</v>
      </c>
      <c r="BJ378" s="387"/>
      <c r="BK378" s="390" t="str">
        <f>$A:$A</f>
        <v>Revalorisation impôts différés</v>
      </c>
      <c r="BL378" s="390" t="str">
        <f>$B:$B</f>
        <v>GEA</v>
      </c>
      <c r="BM378" s="391" t="str">
        <f>"20"&amp;RIGHT($10:$10,2)&amp;"-T"&amp;MID($10:$10,2,1)</f>
        <v>2020-T1</v>
      </c>
      <c r="BN378" s="390" t="str">
        <f>$A:$A</f>
        <v>Revalorisation impôts différés</v>
      </c>
      <c r="BO378" s="390" t="str">
        <f>$B:$B</f>
        <v>GEA</v>
      </c>
      <c r="BP378" s="391" t="str">
        <f>"20"&amp;RIGHT($10:$10,2)&amp;"-T"&amp;MID($10:$10,2,1)</f>
        <v>2020-T2</v>
      </c>
      <c r="BQ378" s="390" t="str">
        <f>$A:$A</f>
        <v>Revalorisation impôts différés</v>
      </c>
      <c r="BR378" s="390" t="str">
        <f>$B:$B</f>
        <v>GEA</v>
      </c>
      <c r="BS378" s="391" t="str">
        <f>"20"&amp;RIGHT($10:$10,2)&amp;"-T"&amp;MID($10:$10,2,1)</f>
        <v>2020-T3</v>
      </c>
      <c r="BT378" s="390" t="str">
        <f>$A:$A</f>
        <v>Revalorisation impôts différés</v>
      </c>
      <c r="BU378" s="390" t="str">
        <f>$B:$B</f>
        <v>GEA</v>
      </c>
      <c r="BV378" s="391" t="str">
        <f>"20"&amp;RIGHT($10:$10,2)&amp;"-T"&amp;MID($10:$10,2,1)</f>
        <v>2020-T4</v>
      </c>
      <c r="BW378" s="387"/>
    </row>
    <row r="379" spans="1:75" ht="13" hidden="1">
      <c r="A379" s="403" t="s">
        <v>129</v>
      </c>
      <c r="B379" s="403"/>
      <c r="C379" s="383"/>
      <c r="D379" s="384" t="s">
        <v>499</v>
      </c>
      <c r="E379" s="385" t="str">
        <f>E214</f>
        <v>AG</v>
      </c>
      <c r="F379" s="386"/>
      <c r="G379" s="386"/>
      <c r="H379" s="386"/>
      <c r="I379" s="386"/>
      <c r="J379" s="387">
        <f>SUM(F379:I379)</f>
        <v>0</v>
      </c>
      <c r="K379" s="405"/>
      <c r="L379" s="405"/>
      <c r="M379" s="405">
        <v>0</v>
      </c>
      <c r="N379" s="393"/>
      <c r="O379" s="393"/>
      <c r="P379" s="393">
        <v>0</v>
      </c>
      <c r="Q379" s="393"/>
      <c r="R379" s="393"/>
      <c r="S379" s="393">
        <v>0</v>
      </c>
      <c r="T379" s="393"/>
      <c r="U379" s="393"/>
      <c r="V379" s="393">
        <v>0.13</v>
      </c>
      <c r="W379" s="387">
        <f>SUM(K379:V379)</f>
        <v>0.13</v>
      </c>
      <c r="X379" s="393"/>
      <c r="Y379" s="393"/>
      <c r="Z379" s="393">
        <v>0</v>
      </c>
      <c r="AA379" s="393"/>
      <c r="AB379" s="393"/>
      <c r="AC379" s="393">
        <v>0</v>
      </c>
      <c r="AD379" s="393"/>
      <c r="AE379" s="393"/>
      <c r="AF379" s="393">
        <v>0</v>
      </c>
      <c r="AG379" s="393"/>
      <c r="AH379" s="393"/>
      <c r="AI379" s="393">
        <v>2.3660000000000001</v>
      </c>
      <c r="AJ379" s="387">
        <f>SUM(X379:AI379)</f>
        <v>2.3660000000000001</v>
      </c>
      <c r="AK379" s="393"/>
      <c r="AL379" s="393"/>
      <c r="AM379" s="393">
        <v>0</v>
      </c>
      <c r="AN379" s="393"/>
      <c r="AO379" s="393"/>
      <c r="AP379" s="393">
        <v>0</v>
      </c>
      <c r="AQ379" s="393"/>
      <c r="AR379" s="393"/>
      <c r="AS379" s="393">
        <v>0</v>
      </c>
      <c r="AT379" s="393"/>
      <c r="AU379" s="393"/>
      <c r="AV379" s="393">
        <v>0</v>
      </c>
      <c r="AW379" s="387">
        <f>SUM(AK379:AV379)</f>
        <v>0</v>
      </c>
      <c r="AX379" s="393"/>
      <c r="AY379" s="393"/>
      <c r="AZ379" s="393">
        <v>0</v>
      </c>
      <c r="BA379" s="393"/>
      <c r="BB379" s="393"/>
      <c r="BC379" s="393">
        <v>0</v>
      </c>
      <c r="BD379" s="393"/>
      <c r="BE379" s="393"/>
      <c r="BF379" s="393">
        <v>0</v>
      </c>
      <c r="BG379" s="393"/>
      <c r="BH379" s="393"/>
      <c r="BI379" s="393">
        <v>0</v>
      </c>
      <c r="BJ379" s="387">
        <f>SUM(AX379:BI379)</f>
        <v>0</v>
      </c>
      <c r="BK379" s="393"/>
      <c r="BL379" s="393"/>
      <c r="BM379" s="393">
        <v>0</v>
      </c>
      <c r="BN379" s="393"/>
      <c r="BO379" s="393"/>
      <c r="BP379" s="393">
        <v>0</v>
      </c>
      <c r="BQ379" s="393"/>
      <c r="BR379" s="393"/>
      <c r="BS379" s="393">
        <v>0</v>
      </c>
      <c r="BT379" s="393"/>
      <c r="BU379" s="393"/>
      <c r="BV379" s="393">
        <v>0</v>
      </c>
      <c r="BW379" s="387">
        <f>SUM(BK379:BV379)</f>
        <v>0</v>
      </c>
    </row>
    <row r="380" spans="1:75" ht="13" hidden="1" outlineLevel="1">
      <c r="A380" s="402" t="s">
        <v>465</v>
      </c>
      <c r="B380" s="382" t="s">
        <v>466</v>
      </c>
      <c r="C380" s="383"/>
      <c r="D380" s="384"/>
      <c r="E380" s="385"/>
      <c r="F380" s="386"/>
      <c r="G380" s="386"/>
      <c r="H380" s="386"/>
      <c r="I380" s="386"/>
      <c r="J380" s="387"/>
      <c r="K380" s="388" t="str">
        <f>$A:$A</f>
        <v>Nature de l'ajustement</v>
      </c>
      <c r="L380" s="388" t="str">
        <f>$B:$B</f>
        <v>Pôle</v>
      </c>
      <c r="M380" s="388" t="s">
        <v>515</v>
      </c>
      <c r="N380" s="388" t="str">
        <f>$A:$A</f>
        <v>Nature de l'ajustement</v>
      </c>
      <c r="O380" s="388" t="str">
        <f>$B:$B</f>
        <v>Pôle</v>
      </c>
      <c r="P380" s="388" t="s">
        <v>515</v>
      </c>
      <c r="Q380" s="388" t="str">
        <f>$A:$A</f>
        <v>Nature de l'ajustement</v>
      </c>
      <c r="R380" s="388" t="str">
        <f>$B:$B</f>
        <v>Pôle</v>
      </c>
      <c r="S380" s="388" t="s">
        <v>515</v>
      </c>
      <c r="T380" s="388" t="str">
        <f>$A:$A</f>
        <v>Nature de l'ajustement</v>
      </c>
      <c r="U380" s="388" t="str">
        <f>$B:$B</f>
        <v>Pôle</v>
      </c>
      <c r="V380" s="388" t="s">
        <v>515</v>
      </c>
      <c r="W380" s="387"/>
      <c r="X380" s="388" t="str">
        <f>$A:$A</f>
        <v>Nature de l'ajustement</v>
      </c>
      <c r="Y380" s="388" t="str">
        <f>$B:$B</f>
        <v>Pôle</v>
      </c>
      <c r="Z380" s="388" t="s">
        <v>515</v>
      </c>
      <c r="AA380" s="388" t="str">
        <f>$A:$A</f>
        <v>Nature de l'ajustement</v>
      </c>
      <c r="AB380" s="388" t="str">
        <f>$B:$B</f>
        <v>Pôle</v>
      </c>
      <c r="AC380" s="388" t="s">
        <v>515</v>
      </c>
      <c r="AD380" s="388" t="str">
        <f>$A:$A</f>
        <v>Nature de l'ajustement</v>
      </c>
      <c r="AE380" s="388" t="str">
        <f>$B:$B</f>
        <v>Pôle</v>
      </c>
      <c r="AF380" s="388" t="s">
        <v>515</v>
      </c>
      <c r="AG380" s="388" t="str">
        <f>$A:$A</f>
        <v>Nature de l'ajustement</v>
      </c>
      <c r="AH380" s="388" t="str">
        <f>$B:$B</f>
        <v>Pôle</v>
      </c>
      <c r="AI380" s="388" t="s">
        <v>515</v>
      </c>
      <c r="AJ380" s="387"/>
      <c r="AK380" s="388" t="str">
        <f>$A:$A</f>
        <v>Nature de l'ajustement</v>
      </c>
      <c r="AL380" s="388" t="str">
        <f>$B:$B</f>
        <v>Pôle</v>
      </c>
      <c r="AM380" s="388" t="s">
        <v>515</v>
      </c>
      <c r="AN380" s="388" t="str">
        <f>$A:$A</f>
        <v>Nature de l'ajustement</v>
      </c>
      <c r="AO380" s="388" t="str">
        <f>$B:$B</f>
        <v>Pôle</v>
      </c>
      <c r="AP380" s="388" t="s">
        <v>515</v>
      </c>
      <c r="AQ380" s="388" t="str">
        <f>$A:$A</f>
        <v>Nature de l'ajustement</v>
      </c>
      <c r="AR380" s="388" t="str">
        <f>$B:$B</f>
        <v>Pôle</v>
      </c>
      <c r="AS380" s="388" t="s">
        <v>515</v>
      </c>
      <c r="AT380" s="388" t="str">
        <f>$A:$A</f>
        <v>Nature de l'ajustement</v>
      </c>
      <c r="AU380" s="388" t="str">
        <f>$B:$B</f>
        <v>Pôle</v>
      </c>
      <c r="AV380" s="388" t="s">
        <v>515</v>
      </c>
      <c r="AW380" s="387"/>
      <c r="AX380" s="388" t="str">
        <f>$A:$A</f>
        <v>Nature de l'ajustement</v>
      </c>
      <c r="AY380" s="388" t="str">
        <f>$B:$B</f>
        <v>Pôle</v>
      </c>
      <c r="AZ380" s="388" t="s">
        <v>515</v>
      </c>
      <c r="BA380" s="388" t="str">
        <f>$A:$A</f>
        <v>Nature de l'ajustement</v>
      </c>
      <c r="BB380" s="388" t="str">
        <f>$B:$B</f>
        <v>Pôle</v>
      </c>
      <c r="BC380" s="388" t="s">
        <v>515</v>
      </c>
      <c r="BD380" s="388" t="str">
        <f>$A:$A</f>
        <v>Nature de l'ajustement</v>
      </c>
      <c r="BE380" s="388" t="str">
        <f>$B:$B</f>
        <v>Pôle</v>
      </c>
      <c r="BF380" s="388" t="s">
        <v>515</v>
      </c>
      <c r="BG380" s="388" t="str">
        <f>$A:$A</f>
        <v>Nature de l'ajustement</v>
      </c>
      <c r="BH380" s="388" t="str">
        <f>$B:$B</f>
        <v>Pôle</v>
      </c>
      <c r="BI380" s="388" t="s">
        <v>515</v>
      </c>
      <c r="BJ380" s="387"/>
      <c r="BK380" s="388" t="str">
        <f>$A:$A</f>
        <v>Nature de l'ajustement</v>
      </c>
      <c r="BL380" s="388" t="str">
        <f>$B:$B</f>
        <v>Pôle</v>
      </c>
      <c r="BM380" s="388" t="s">
        <v>515</v>
      </c>
      <c r="BN380" s="388" t="str">
        <f>$A:$A</f>
        <v>Nature de l'ajustement</v>
      </c>
      <c r="BO380" s="388" t="str">
        <f>$B:$B</f>
        <v>Pôle</v>
      </c>
      <c r="BP380" s="388" t="s">
        <v>515</v>
      </c>
      <c r="BQ380" s="388" t="str">
        <f>$A:$A</f>
        <v>Nature de l'ajustement</v>
      </c>
      <c r="BR380" s="388" t="str">
        <f>$B:$B</f>
        <v>Pôle</v>
      </c>
      <c r="BS380" s="388" t="s">
        <v>515</v>
      </c>
      <c r="BT380" s="388" t="str">
        <f>$A:$A</f>
        <v>Nature de l'ajustement</v>
      </c>
      <c r="BU380" s="388" t="str">
        <f>$B:$B</f>
        <v>Pôle</v>
      </c>
      <c r="BV380" s="388" t="s">
        <v>515</v>
      </c>
      <c r="BW380" s="387"/>
    </row>
    <row r="381" spans="1:75" ht="13" hidden="1" outlineLevel="1">
      <c r="A381" s="394" t="s">
        <v>542</v>
      </c>
      <c r="B381" s="394" t="s">
        <v>512</v>
      </c>
      <c r="C381" s="383"/>
      <c r="D381" s="384"/>
      <c r="E381" s="385"/>
      <c r="F381" s="386"/>
      <c r="G381" s="386"/>
      <c r="H381" s="386"/>
      <c r="I381" s="386"/>
      <c r="J381" s="387"/>
      <c r="K381" s="390" t="str">
        <f>$A:$A</f>
        <v>Revalorisation impôts différés</v>
      </c>
      <c r="L381" s="390" t="str">
        <f>$B:$B</f>
        <v>BPF</v>
      </c>
      <c r="M381" s="391" t="str">
        <f>"20"&amp;RIGHT($10:$10,2)&amp;"-T"&amp;MID($10:$10,2,1)</f>
        <v>2016-T1</v>
      </c>
      <c r="N381" s="390" t="str">
        <f>$A:$A</f>
        <v>Revalorisation impôts différés</v>
      </c>
      <c r="O381" s="390" t="str">
        <f>$B:$B</f>
        <v>BPF</v>
      </c>
      <c r="P381" s="391" t="str">
        <f>"20"&amp;RIGHT($10:$10,2)&amp;"-T"&amp;MID($10:$10,2,1)</f>
        <v>2016-T2</v>
      </c>
      <c r="Q381" s="390" t="str">
        <f>$A:$A</f>
        <v>Revalorisation impôts différés</v>
      </c>
      <c r="R381" s="390" t="str">
        <f>$B:$B</f>
        <v>BPF</v>
      </c>
      <c r="S381" s="391" t="str">
        <f>"20"&amp;RIGHT($10:$10,2)&amp;"-T"&amp;MID($10:$10,2,1)</f>
        <v>2016-T3</v>
      </c>
      <c r="T381" s="390" t="str">
        <f>$A:$A</f>
        <v>Revalorisation impôts différés</v>
      </c>
      <c r="U381" s="390" t="str">
        <f>$B:$B</f>
        <v>BPF</v>
      </c>
      <c r="V381" s="391" t="str">
        <f>"20"&amp;RIGHT($10:$10,2)&amp;"-T"&amp;MID($10:$10,2,1)</f>
        <v>2016-T4</v>
      </c>
      <c r="W381" s="387"/>
      <c r="X381" s="390" t="str">
        <f>$A:$A</f>
        <v>Revalorisation impôts différés</v>
      </c>
      <c r="Y381" s="390" t="str">
        <f>$B:$B</f>
        <v>BPF</v>
      </c>
      <c r="Z381" s="391" t="str">
        <f>"20"&amp;RIGHT($10:$10,2)&amp;"-T"&amp;MID($10:$10,2,1)</f>
        <v>2017-T1</v>
      </c>
      <c r="AA381" s="390" t="str">
        <f>$A:$A</f>
        <v>Revalorisation impôts différés</v>
      </c>
      <c r="AB381" s="390" t="str">
        <f>$B:$B</f>
        <v>BPF</v>
      </c>
      <c r="AC381" s="391" t="str">
        <f>"20"&amp;RIGHT($10:$10,2)&amp;"-T"&amp;MID($10:$10,2,1)</f>
        <v>2017-T2</v>
      </c>
      <c r="AD381" s="390" t="str">
        <f>$A:$A</f>
        <v>Revalorisation impôts différés</v>
      </c>
      <c r="AE381" s="390" t="str">
        <f>$B:$B</f>
        <v>BPF</v>
      </c>
      <c r="AF381" s="391" t="str">
        <f>"20"&amp;RIGHT($10:$10,2)&amp;"-T"&amp;MID($10:$10,2,1)</f>
        <v>2017-T3</v>
      </c>
      <c r="AG381" s="390" t="str">
        <f>$A:$A</f>
        <v>Revalorisation impôts différés</v>
      </c>
      <c r="AH381" s="390" t="str">
        <f>$B:$B</f>
        <v>BPF</v>
      </c>
      <c r="AI381" s="391" t="str">
        <f>"20"&amp;RIGHT($10:$10,2)&amp;"-T"&amp;MID($10:$10,2,1)</f>
        <v>2017-T4</v>
      </c>
      <c r="AJ381" s="387"/>
      <c r="AK381" s="390" t="str">
        <f>$A:$A</f>
        <v>Revalorisation impôts différés</v>
      </c>
      <c r="AL381" s="390" t="str">
        <f>$B:$B</f>
        <v>BPF</v>
      </c>
      <c r="AM381" s="391" t="str">
        <f>"20"&amp;RIGHT($10:$10,2)&amp;"-T"&amp;MID($10:$10,2,1)</f>
        <v>2018-T1</v>
      </c>
      <c r="AN381" s="390" t="str">
        <f>$A:$A</f>
        <v>Revalorisation impôts différés</v>
      </c>
      <c r="AO381" s="390" t="str">
        <f>$B:$B</f>
        <v>BPF</v>
      </c>
      <c r="AP381" s="391" t="str">
        <f>"20"&amp;RIGHT($10:$10,2)&amp;"-T"&amp;MID($10:$10,2,1)</f>
        <v>2018-T2</v>
      </c>
      <c r="AQ381" s="390" t="str">
        <f>$A:$A</f>
        <v>Revalorisation impôts différés</v>
      </c>
      <c r="AR381" s="390" t="str">
        <f>$B:$B</f>
        <v>BPF</v>
      </c>
      <c r="AS381" s="391" t="str">
        <f>"20"&amp;RIGHT($10:$10,2)&amp;"-T"&amp;MID($10:$10,2,1)</f>
        <v>2018-T3</v>
      </c>
      <c r="AT381" s="390" t="str">
        <f>$A:$A</f>
        <v>Revalorisation impôts différés</v>
      </c>
      <c r="AU381" s="390" t="str">
        <f>$B:$B</f>
        <v>BPF</v>
      </c>
      <c r="AV381" s="391" t="str">
        <f>"20"&amp;RIGHT($10:$10,2)&amp;"-T"&amp;MID($10:$10,2,1)</f>
        <v>2018-T4</v>
      </c>
      <c r="AW381" s="387"/>
      <c r="AX381" s="390" t="str">
        <f>$A:$A</f>
        <v>Revalorisation impôts différés</v>
      </c>
      <c r="AY381" s="390" t="str">
        <f>$B:$B</f>
        <v>BPF</v>
      </c>
      <c r="AZ381" s="391" t="str">
        <f>"20"&amp;RIGHT($10:$10,2)&amp;"-T"&amp;MID($10:$10,2,1)</f>
        <v>2019-T1</v>
      </c>
      <c r="BA381" s="390" t="str">
        <f>$A:$A</f>
        <v>Revalorisation impôts différés</v>
      </c>
      <c r="BB381" s="390" t="str">
        <f>$B:$B</f>
        <v>BPF</v>
      </c>
      <c r="BC381" s="391" t="str">
        <f>"20"&amp;RIGHT($10:$10,2)&amp;"-T"&amp;MID($10:$10,2,1)</f>
        <v>2019-T2</v>
      </c>
      <c r="BD381" s="390" t="str">
        <f>$A:$A</f>
        <v>Revalorisation impôts différés</v>
      </c>
      <c r="BE381" s="390" t="str">
        <f>$B:$B</f>
        <v>BPF</v>
      </c>
      <c r="BF381" s="391" t="str">
        <f>"20"&amp;RIGHT($10:$10,2)&amp;"-T"&amp;MID($10:$10,2,1)</f>
        <v>2019-T3</v>
      </c>
      <c r="BG381" s="390" t="str">
        <f>$A:$A</f>
        <v>Revalorisation impôts différés</v>
      </c>
      <c r="BH381" s="390" t="str">
        <f>$B:$B</f>
        <v>BPF</v>
      </c>
      <c r="BI381" s="391" t="str">
        <f>"20"&amp;RIGHT($10:$10,2)&amp;"-T"&amp;MID($10:$10,2,1)</f>
        <v>2019-T4</v>
      </c>
      <c r="BJ381" s="387"/>
      <c r="BK381" s="390" t="str">
        <f>$A:$A</f>
        <v>Revalorisation impôts différés</v>
      </c>
      <c r="BL381" s="390" t="str">
        <f>$B:$B</f>
        <v>BPF</v>
      </c>
      <c r="BM381" s="391" t="str">
        <f>"20"&amp;RIGHT($10:$10,2)&amp;"-T"&amp;MID($10:$10,2,1)</f>
        <v>2020-T1</v>
      </c>
      <c r="BN381" s="390" t="str">
        <f>$A:$A</f>
        <v>Revalorisation impôts différés</v>
      </c>
      <c r="BO381" s="390" t="str">
        <f>$B:$B</f>
        <v>BPF</v>
      </c>
      <c r="BP381" s="391" t="str">
        <f>"20"&amp;RIGHT($10:$10,2)&amp;"-T"&amp;MID($10:$10,2,1)</f>
        <v>2020-T2</v>
      </c>
      <c r="BQ381" s="390" t="str">
        <f>$A:$A</f>
        <v>Revalorisation impôts différés</v>
      </c>
      <c r="BR381" s="390" t="str">
        <f>$B:$B</f>
        <v>BPF</v>
      </c>
      <c r="BS381" s="391" t="str">
        <f>"20"&amp;RIGHT($10:$10,2)&amp;"-T"&amp;MID($10:$10,2,1)</f>
        <v>2020-T3</v>
      </c>
      <c r="BT381" s="390" t="str">
        <f>$A:$A</f>
        <v>Revalorisation impôts différés</v>
      </c>
      <c r="BU381" s="390" t="str">
        <f>$B:$B</f>
        <v>BPF</v>
      </c>
      <c r="BV381" s="391" t="str">
        <f>"20"&amp;RIGHT($10:$10,2)&amp;"-T"&amp;MID($10:$10,2,1)</f>
        <v>2020-T4</v>
      </c>
      <c r="BW381" s="387"/>
    </row>
    <row r="382" spans="1:75" ht="13" hidden="1">
      <c r="A382" s="403" t="s">
        <v>129</v>
      </c>
      <c r="B382" s="403"/>
      <c r="C382" s="383"/>
      <c r="D382" s="384" t="s">
        <v>499</v>
      </c>
      <c r="E382" s="385" t="str">
        <f>E217</f>
        <v>LCL</v>
      </c>
      <c r="F382" s="386"/>
      <c r="G382" s="386"/>
      <c r="H382" s="386"/>
      <c r="I382" s="386"/>
      <c r="J382" s="387">
        <f>SUM(F382:I382)</f>
        <v>0</v>
      </c>
      <c r="K382" s="405"/>
      <c r="L382" s="405"/>
      <c r="M382" s="405">
        <v>0</v>
      </c>
      <c r="N382" s="393"/>
      <c r="O382" s="393"/>
      <c r="P382" s="393">
        <v>0</v>
      </c>
      <c r="Q382" s="393"/>
      <c r="R382" s="393"/>
      <c r="S382" s="393">
        <v>0</v>
      </c>
      <c r="T382" s="393"/>
      <c r="U382" s="393"/>
      <c r="V382" s="393">
        <v>1.2</v>
      </c>
      <c r="W382" s="387">
        <f>SUM(K382:V382)</f>
        <v>1.2</v>
      </c>
      <c r="X382" s="393"/>
      <c r="Y382" s="393"/>
      <c r="Z382" s="393">
        <v>0</v>
      </c>
      <c r="AA382" s="393"/>
      <c r="AB382" s="393"/>
      <c r="AC382" s="393">
        <v>0</v>
      </c>
      <c r="AD382" s="393"/>
      <c r="AE382" s="393"/>
      <c r="AF382" s="393">
        <v>0</v>
      </c>
      <c r="AG382" s="393"/>
      <c r="AH382" s="393"/>
      <c r="AI382" s="393">
        <v>2.56</v>
      </c>
      <c r="AJ382" s="387">
        <f>SUM(X382:AI382)</f>
        <v>2.56</v>
      </c>
      <c r="AK382" s="393"/>
      <c r="AL382" s="393"/>
      <c r="AM382" s="393">
        <v>0</v>
      </c>
      <c r="AN382" s="393"/>
      <c r="AO382" s="393"/>
      <c r="AP382" s="393">
        <v>0</v>
      </c>
      <c r="AQ382" s="393"/>
      <c r="AR382" s="393"/>
      <c r="AS382" s="393">
        <v>0</v>
      </c>
      <c r="AT382" s="393"/>
      <c r="AU382" s="393"/>
      <c r="AV382" s="393">
        <v>0</v>
      </c>
      <c r="AW382" s="387">
        <f>SUM(AK382:AV382)</f>
        <v>0</v>
      </c>
      <c r="AX382" s="393"/>
      <c r="AY382" s="393"/>
      <c r="AZ382" s="393">
        <v>0</v>
      </c>
      <c r="BA382" s="393"/>
      <c r="BB382" s="393"/>
      <c r="BC382" s="393">
        <v>0</v>
      </c>
      <c r="BD382" s="393"/>
      <c r="BE382" s="393"/>
      <c r="BF382" s="393">
        <v>0</v>
      </c>
      <c r="BG382" s="393"/>
      <c r="BH382" s="393"/>
      <c r="BI382" s="393">
        <v>0</v>
      </c>
      <c r="BJ382" s="387">
        <f>SUM(AX382:BI382)</f>
        <v>0</v>
      </c>
      <c r="BK382" s="393"/>
      <c r="BL382" s="393"/>
      <c r="BM382" s="393">
        <v>0</v>
      </c>
      <c r="BN382" s="393"/>
      <c r="BO382" s="393"/>
      <c r="BP382" s="393">
        <v>0</v>
      </c>
      <c r="BQ382" s="393"/>
      <c r="BR382" s="393"/>
      <c r="BS382" s="393">
        <v>0</v>
      </c>
      <c r="BT382" s="393"/>
      <c r="BU382" s="393"/>
      <c r="BV382" s="393">
        <v>0</v>
      </c>
      <c r="BW382" s="387">
        <f>SUM(BK382:BV382)</f>
        <v>0</v>
      </c>
    </row>
    <row r="383" spans="1:75" ht="13" hidden="1" outlineLevel="1">
      <c r="A383" s="402" t="s">
        <v>465</v>
      </c>
      <c r="B383" s="382" t="s">
        <v>466</v>
      </c>
      <c r="C383" s="383"/>
      <c r="D383" s="384"/>
      <c r="E383" s="385"/>
      <c r="F383" s="386"/>
      <c r="G383" s="386"/>
      <c r="H383" s="386"/>
      <c r="I383" s="386"/>
      <c r="J383" s="387"/>
      <c r="K383" s="388" t="str">
        <f>$A:$A</f>
        <v>Nature de l'ajustement</v>
      </c>
      <c r="L383" s="388" t="str">
        <f>$B:$B</f>
        <v>Pôle</v>
      </c>
      <c r="M383" s="388" t="s">
        <v>515</v>
      </c>
      <c r="N383" s="388" t="str">
        <f>$A:$A</f>
        <v>Nature de l'ajustement</v>
      </c>
      <c r="O383" s="388" t="str">
        <f>$B:$B</f>
        <v>Pôle</v>
      </c>
      <c r="P383" s="388" t="s">
        <v>515</v>
      </c>
      <c r="Q383" s="388" t="str">
        <f>$A:$A</f>
        <v>Nature de l'ajustement</v>
      </c>
      <c r="R383" s="388" t="str">
        <f>$B:$B</f>
        <v>Pôle</v>
      </c>
      <c r="S383" s="388" t="s">
        <v>515</v>
      </c>
      <c r="T383" s="388" t="str">
        <f>$A:$A</f>
        <v>Nature de l'ajustement</v>
      </c>
      <c r="U383" s="388" t="str">
        <f>$B:$B</f>
        <v>Pôle</v>
      </c>
      <c r="V383" s="388" t="s">
        <v>515</v>
      </c>
      <c r="W383" s="387"/>
      <c r="X383" s="388" t="str">
        <f>$A:$A</f>
        <v>Nature de l'ajustement</v>
      </c>
      <c r="Y383" s="388" t="str">
        <f>$B:$B</f>
        <v>Pôle</v>
      </c>
      <c r="Z383" s="388" t="s">
        <v>515</v>
      </c>
      <c r="AA383" s="388" t="str">
        <f>$A:$A</f>
        <v>Nature de l'ajustement</v>
      </c>
      <c r="AB383" s="388" t="str">
        <f>$B:$B</f>
        <v>Pôle</v>
      </c>
      <c r="AC383" s="388" t="s">
        <v>515</v>
      </c>
      <c r="AD383" s="388" t="str">
        <f>$A:$A</f>
        <v>Nature de l'ajustement</v>
      </c>
      <c r="AE383" s="388" t="str">
        <f>$B:$B</f>
        <v>Pôle</v>
      </c>
      <c r="AF383" s="388" t="s">
        <v>515</v>
      </c>
      <c r="AG383" s="388" t="str">
        <f>$A:$A</f>
        <v>Nature de l'ajustement</v>
      </c>
      <c r="AH383" s="388" t="str">
        <f>$B:$B</f>
        <v>Pôle</v>
      </c>
      <c r="AI383" s="388" t="s">
        <v>515</v>
      </c>
      <c r="AJ383" s="387"/>
      <c r="AK383" s="388" t="str">
        <f>$A:$A</f>
        <v>Nature de l'ajustement</v>
      </c>
      <c r="AL383" s="388" t="str">
        <f>$B:$B</f>
        <v>Pôle</v>
      </c>
      <c r="AM383" s="388" t="s">
        <v>515</v>
      </c>
      <c r="AN383" s="388" t="str">
        <f>$A:$A</f>
        <v>Nature de l'ajustement</v>
      </c>
      <c r="AO383" s="388" t="str">
        <f>$B:$B</f>
        <v>Pôle</v>
      </c>
      <c r="AP383" s="388" t="s">
        <v>515</v>
      </c>
      <c r="AQ383" s="388" t="str">
        <f>$A:$A</f>
        <v>Nature de l'ajustement</v>
      </c>
      <c r="AR383" s="388" t="str">
        <f>$B:$B</f>
        <v>Pôle</v>
      </c>
      <c r="AS383" s="388" t="s">
        <v>515</v>
      </c>
      <c r="AT383" s="388" t="str">
        <f>$A:$A</f>
        <v>Nature de l'ajustement</v>
      </c>
      <c r="AU383" s="388" t="str">
        <f>$B:$B</f>
        <v>Pôle</v>
      </c>
      <c r="AV383" s="388" t="s">
        <v>515</v>
      </c>
      <c r="AW383" s="387"/>
      <c r="AX383" s="388" t="str">
        <f>$A:$A</f>
        <v>Nature de l'ajustement</v>
      </c>
      <c r="AY383" s="388" t="str">
        <f>$B:$B</f>
        <v>Pôle</v>
      </c>
      <c r="AZ383" s="388" t="s">
        <v>515</v>
      </c>
      <c r="BA383" s="388" t="str">
        <f>$A:$A</f>
        <v>Nature de l'ajustement</v>
      </c>
      <c r="BB383" s="388" t="str">
        <f>$B:$B</f>
        <v>Pôle</v>
      </c>
      <c r="BC383" s="388" t="s">
        <v>515</v>
      </c>
      <c r="BD383" s="388" t="str">
        <f>$A:$A</f>
        <v>Nature de l'ajustement</v>
      </c>
      <c r="BE383" s="388" t="str">
        <f>$B:$B</f>
        <v>Pôle</v>
      </c>
      <c r="BF383" s="388" t="s">
        <v>515</v>
      </c>
      <c r="BG383" s="388" t="str">
        <f>$A:$A</f>
        <v>Nature de l'ajustement</v>
      </c>
      <c r="BH383" s="388" t="str">
        <f>$B:$B</f>
        <v>Pôle</v>
      </c>
      <c r="BI383" s="388" t="s">
        <v>515</v>
      </c>
      <c r="BJ383" s="387"/>
      <c r="BK383" s="388" t="str">
        <f>$A:$A</f>
        <v>Nature de l'ajustement</v>
      </c>
      <c r="BL383" s="388" t="str">
        <f>$B:$B</f>
        <v>Pôle</v>
      </c>
      <c r="BM383" s="388" t="s">
        <v>515</v>
      </c>
      <c r="BN383" s="388" t="str">
        <f>$A:$A</f>
        <v>Nature de l'ajustement</v>
      </c>
      <c r="BO383" s="388" t="str">
        <f>$B:$B</f>
        <v>Pôle</v>
      </c>
      <c r="BP383" s="388" t="s">
        <v>515</v>
      </c>
      <c r="BQ383" s="388" t="str">
        <f>$A:$A</f>
        <v>Nature de l'ajustement</v>
      </c>
      <c r="BR383" s="388" t="str">
        <f>$B:$B</f>
        <v>Pôle</v>
      </c>
      <c r="BS383" s="388" t="s">
        <v>515</v>
      </c>
      <c r="BT383" s="388" t="str">
        <f>$A:$A</f>
        <v>Nature de l'ajustement</v>
      </c>
      <c r="BU383" s="388" t="str">
        <f>$B:$B</f>
        <v>Pôle</v>
      </c>
      <c r="BV383" s="388" t="s">
        <v>515</v>
      </c>
      <c r="BW383" s="387"/>
    </row>
    <row r="384" spans="1:75" ht="13" hidden="1" outlineLevel="1">
      <c r="A384" s="394" t="s">
        <v>542</v>
      </c>
      <c r="B384" s="394" t="s">
        <v>510</v>
      </c>
      <c r="C384" s="383"/>
      <c r="D384" s="384"/>
      <c r="E384" s="385"/>
      <c r="F384" s="386"/>
      <c r="G384" s="386"/>
      <c r="H384" s="386"/>
      <c r="I384" s="386"/>
      <c r="J384" s="387"/>
      <c r="K384" s="390" t="str">
        <f>$A:$A</f>
        <v>Revalorisation impôts différés</v>
      </c>
      <c r="L384" s="390" t="str">
        <f>$B:$B</f>
        <v>SFS</v>
      </c>
      <c r="M384" s="391" t="str">
        <f>"20"&amp;RIGHT($10:$10,2)&amp;"-T"&amp;MID($10:$10,2,1)</f>
        <v>2016-T1</v>
      </c>
      <c r="N384" s="390" t="str">
        <f>$A:$A</f>
        <v>Revalorisation impôts différés</v>
      </c>
      <c r="O384" s="390" t="str">
        <f>$B:$B</f>
        <v>SFS</v>
      </c>
      <c r="P384" s="391" t="str">
        <f>"20"&amp;RIGHT($10:$10,2)&amp;"-T"&amp;MID($10:$10,2,1)</f>
        <v>2016-T2</v>
      </c>
      <c r="Q384" s="390" t="str">
        <f>$A:$A</f>
        <v>Revalorisation impôts différés</v>
      </c>
      <c r="R384" s="390" t="str">
        <f>$B:$B</f>
        <v>SFS</v>
      </c>
      <c r="S384" s="391" t="str">
        <f>"20"&amp;RIGHT($10:$10,2)&amp;"-T"&amp;MID($10:$10,2,1)</f>
        <v>2016-T3</v>
      </c>
      <c r="T384" s="390" t="str">
        <f>$A:$A</f>
        <v>Revalorisation impôts différés</v>
      </c>
      <c r="U384" s="390" t="str">
        <f>$B:$B</f>
        <v>SFS</v>
      </c>
      <c r="V384" s="391" t="str">
        <f>"20"&amp;RIGHT($10:$10,2)&amp;"-T"&amp;MID($10:$10,2,1)</f>
        <v>2016-T4</v>
      </c>
      <c r="W384" s="387"/>
      <c r="X384" s="390" t="str">
        <f>$A:$A</f>
        <v>Revalorisation impôts différés</v>
      </c>
      <c r="Y384" s="390" t="str">
        <f>$B:$B</f>
        <v>SFS</v>
      </c>
      <c r="Z384" s="391" t="str">
        <f>"20"&amp;RIGHT($10:$10,2)&amp;"-T"&amp;MID($10:$10,2,1)</f>
        <v>2017-T1</v>
      </c>
      <c r="AA384" s="390" t="str">
        <f>$A:$A</f>
        <v>Revalorisation impôts différés</v>
      </c>
      <c r="AB384" s="390" t="str">
        <f>$B:$B</f>
        <v>SFS</v>
      </c>
      <c r="AC384" s="391" t="str">
        <f>"20"&amp;RIGHT($10:$10,2)&amp;"-T"&amp;MID($10:$10,2,1)</f>
        <v>2017-T2</v>
      </c>
      <c r="AD384" s="390" t="str">
        <f>$A:$A</f>
        <v>Revalorisation impôts différés</v>
      </c>
      <c r="AE384" s="390" t="str">
        <f>$B:$B</f>
        <v>SFS</v>
      </c>
      <c r="AF384" s="391" t="str">
        <f>"20"&amp;RIGHT($10:$10,2)&amp;"-T"&amp;MID($10:$10,2,1)</f>
        <v>2017-T3</v>
      </c>
      <c r="AG384" s="390" t="str">
        <f>$A:$A</f>
        <v>Revalorisation impôts différés</v>
      </c>
      <c r="AH384" s="390" t="str">
        <f>$B:$B</f>
        <v>SFS</v>
      </c>
      <c r="AI384" s="391" t="str">
        <f>"20"&amp;RIGHT($10:$10,2)&amp;"-T"&amp;MID($10:$10,2,1)</f>
        <v>2017-T4</v>
      </c>
      <c r="AJ384" s="387"/>
      <c r="AK384" s="390" t="str">
        <f>$A:$A</f>
        <v>Revalorisation impôts différés</v>
      </c>
      <c r="AL384" s="390" t="str">
        <f>$B:$B</f>
        <v>SFS</v>
      </c>
      <c r="AM384" s="391" t="str">
        <f>"20"&amp;RIGHT($10:$10,2)&amp;"-T"&amp;MID($10:$10,2,1)</f>
        <v>2018-T1</v>
      </c>
      <c r="AN384" s="390" t="str">
        <f>$A:$A</f>
        <v>Revalorisation impôts différés</v>
      </c>
      <c r="AO384" s="390" t="str">
        <f>$B:$B</f>
        <v>SFS</v>
      </c>
      <c r="AP384" s="391" t="str">
        <f>"20"&amp;RIGHT($10:$10,2)&amp;"-T"&amp;MID($10:$10,2,1)</f>
        <v>2018-T2</v>
      </c>
      <c r="AQ384" s="390" t="str">
        <f>$A:$A</f>
        <v>Revalorisation impôts différés</v>
      </c>
      <c r="AR384" s="390" t="str">
        <f>$B:$B</f>
        <v>SFS</v>
      </c>
      <c r="AS384" s="391" t="str">
        <f>"20"&amp;RIGHT($10:$10,2)&amp;"-T"&amp;MID($10:$10,2,1)</f>
        <v>2018-T3</v>
      </c>
      <c r="AT384" s="390" t="str">
        <f>$A:$A</f>
        <v>Revalorisation impôts différés</v>
      </c>
      <c r="AU384" s="390" t="str">
        <f>$B:$B</f>
        <v>SFS</v>
      </c>
      <c r="AV384" s="391" t="str">
        <f>"20"&amp;RIGHT($10:$10,2)&amp;"-T"&amp;MID($10:$10,2,1)</f>
        <v>2018-T4</v>
      </c>
      <c r="AW384" s="387"/>
      <c r="AX384" s="390" t="str">
        <f>$A:$A</f>
        <v>Revalorisation impôts différés</v>
      </c>
      <c r="AY384" s="390" t="str">
        <f>$B:$B</f>
        <v>SFS</v>
      </c>
      <c r="AZ384" s="391" t="str">
        <f>"20"&amp;RIGHT($10:$10,2)&amp;"-T"&amp;MID($10:$10,2,1)</f>
        <v>2019-T1</v>
      </c>
      <c r="BA384" s="390" t="str">
        <f>$A:$A</f>
        <v>Revalorisation impôts différés</v>
      </c>
      <c r="BB384" s="390" t="str">
        <f>$B:$B</f>
        <v>SFS</v>
      </c>
      <c r="BC384" s="391" t="str">
        <f>"20"&amp;RIGHT($10:$10,2)&amp;"-T"&amp;MID($10:$10,2,1)</f>
        <v>2019-T2</v>
      </c>
      <c r="BD384" s="390" t="str">
        <f>$A:$A</f>
        <v>Revalorisation impôts différés</v>
      </c>
      <c r="BE384" s="390" t="str">
        <f>$B:$B</f>
        <v>SFS</v>
      </c>
      <c r="BF384" s="391" t="str">
        <f>"20"&amp;RIGHT($10:$10,2)&amp;"-T"&amp;MID($10:$10,2,1)</f>
        <v>2019-T3</v>
      </c>
      <c r="BG384" s="390" t="str">
        <f>$A:$A</f>
        <v>Revalorisation impôts différés</v>
      </c>
      <c r="BH384" s="390" t="str">
        <f>$B:$B</f>
        <v>SFS</v>
      </c>
      <c r="BI384" s="391" t="str">
        <f>"20"&amp;RIGHT($10:$10,2)&amp;"-T"&amp;MID($10:$10,2,1)</f>
        <v>2019-T4</v>
      </c>
      <c r="BJ384" s="387"/>
      <c r="BK384" s="390" t="str">
        <f>$A:$A</f>
        <v>Revalorisation impôts différés</v>
      </c>
      <c r="BL384" s="390" t="str">
        <f>$B:$B</f>
        <v>SFS</v>
      </c>
      <c r="BM384" s="391" t="str">
        <f>"20"&amp;RIGHT($10:$10,2)&amp;"-T"&amp;MID($10:$10,2,1)</f>
        <v>2020-T1</v>
      </c>
      <c r="BN384" s="390" t="str">
        <f>$A:$A</f>
        <v>Revalorisation impôts différés</v>
      </c>
      <c r="BO384" s="390" t="str">
        <f>$B:$B</f>
        <v>SFS</v>
      </c>
      <c r="BP384" s="391" t="str">
        <f>"20"&amp;RIGHT($10:$10,2)&amp;"-T"&amp;MID($10:$10,2,1)</f>
        <v>2020-T2</v>
      </c>
      <c r="BQ384" s="390" t="str">
        <f>$A:$A</f>
        <v>Revalorisation impôts différés</v>
      </c>
      <c r="BR384" s="390" t="str">
        <f>$B:$B</f>
        <v>SFS</v>
      </c>
      <c r="BS384" s="391" t="str">
        <f>"20"&amp;RIGHT($10:$10,2)&amp;"-T"&amp;MID($10:$10,2,1)</f>
        <v>2020-T3</v>
      </c>
      <c r="BT384" s="390" t="str">
        <f>$A:$A</f>
        <v>Revalorisation impôts différés</v>
      </c>
      <c r="BU384" s="390" t="str">
        <f>$B:$B</f>
        <v>SFS</v>
      </c>
      <c r="BV384" s="391" t="str">
        <f>"20"&amp;RIGHT($10:$10,2)&amp;"-T"&amp;MID($10:$10,2,1)</f>
        <v>2020-T4</v>
      </c>
      <c r="BW384" s="387"/>
    </row>
    <row r="385" spans="1:75" ht="13" hidden="1">
      <c r="A385" s="403" t="s">
        <v>129</v>
      </c>
      <c r="B385" s="403"/>
      <c r="C385" s="383"/>
      <c r="D385" s="384" t="s">
        <v>499</v>
      </c>
      <c r="E385" s="385" t="str">
        <f>E220</f>
        <v>SFS</v>
      </c>
      <c r="F385" s="386"/>
      <c r="G385" s="386"/>
      <c r="H385" s="386"/>
      <c r="I385" s="386"/>
      <c r="J385" s="387">
        <f>SUM(F385:I385)</f>
        <v>0</v>
      </c>
      <c r="K385" s="405"/>
      <c r="L385" s="405"/>
      <c r="M385" s="405">
        <v>0</v>
      </c>
      <c r="N385" s="393"/>
      <c r="O385" s="393"/>
      <c r="P385" s="393">
        <v>0</v>
      </c>
      <c r="Q385" s="393"/>
      <c r="R385" s="393"/>
      <c r="S385" s="393">
        <v>0</v>
      </c>
      <c r="T385" s="393"/>
      <c r="U385" s="393"/>
      <c r="V385" s="393">
        <v>0</v>
      </c>
      <c r="W385" s="387">
        <f>SUM(K385:V385)</f>
        <v>0</v>
      </c>
      <c r="X385" s="393"/>
      <c r="Y385" s="393"/>
      <c r="Z385" s="393">
        <v>0</v>
      </c>
      <c r="AA385" s="393"/>
      <c r="AB385" s="393"/>
      <c r="AC385" s="393">
        <v>0</v>
      </c>
      <c r="AD385" s="393"/>
      <c r="AE385" s="393"/>
      <c r="AF385" s="393">
        <v>0</v>
      </c>
      <c r="AG385" s="393"/>
      <c r="AH385" s="393"/>
      <c r="AI385" s="393">
        <v>0</v>
      </c>
      <c r="AJ385" s="387">
        <f>SUM(X385:AI385)</f>
        <v>0</v>
      </c>
      <c r="AK385" s="393"/>
      <c r="AL385" s="393"/>
      <c r="AM385" s="393">
        <v>0</v>
      </c>
      <c r="AN385" s="393"/>
      <c r="AO385" s="393"/>
      <c r="AP385" s="393">
        <v>0</v>
      </c>
      <c r="AQ385" s="393"/>
      <c r="AR385" s="393"/>
      <c r="AS385" s="393">
        <v>0</v>
      </c>
      <c r="AT385" s="393"/>
      <c r="AU385" s="393"/>
      <c r="AV385" s="393">
        <v>0</v>
      </c>
      <c r="AW385" s="387">
        <f>SUM(AK385:AV385)</f>
        <v>0</v>
      </c>
      <c r="AX385" s="393"/>
      <c r="AY385" s="393"/>
      <c r="AZ385" s="393">
        <v>0</v>
      </c>
      <c r="BA385" s="393"/>
      <c r="BB385" s="393"/>
      <c r="BC385" s="393">
        <v>0</v>
      </c>
      <c r="BD385" s="393"/>
      <c r="BE385" s="393"/>
      <c r="BF385" s="393">
        <v>0</v>
      </c>
      <c r="BG385" s="393"/>
      <c r="BH385" s="393"/>
      <c r="BI385" s="393">
        <v>0</v>
      </c>
      <c r="BJ385" s="387">
        <f>SUM(AX385:BI385)</f>
        <v>0</v>
      </c>
      <c r="BK385" s="393"/>
      <c r="BL385" s="393"/>
      <c r="BM385" s="393">
        <v>0</v>
      </c>
      <c r="BN385" s="393"/>
      <c r="BO385" s="393"/>
      <c r="BP385" s="393">
        <v>0</v>
      </c>
      <c r="BQ385" s="393"/>
      <c r="BR385" s="393"/>
      <c r="BS385" s="393">
        <v>0</v>
      </c>
      <c r="BT385" s="393"/>
      <c r="BU385" s="393"/>
      <c r="BV385" s="393">
        <v>0</v>
      </c>
      <c r="BW385" s="387">
        <f>SUM(BK385:BV385)</f>
        <v>0</v>
      </c>
    </row>
    <row r="386" spans="1:75" ht="13" hidden="1" outlineLevel="1">
      <c r="A386" s="402" t="s">
        <v>465</v>
      </c>
      <c r="B386" s="382" t="s">
        <v>466</v>
      </c>
      <c r="C386" s="383"/>
      <c r="D386" s="384"/>
      <c r="E386" s="385"/>
      <c r="F386" s="386"/>
      <c r="G386" s="386"/>
      <c r="H386" s="386"/>
      <c r="I386" s="386"/>
      <c r="J386" s="387"/>
      <c r="K386" s="388" t="str">
        <f>$A:$A</f>
        <v>Nature de l'ajustement</v>
      </c>
      <c r="L386" s="388" t="str">
        <f>$B:$B</f>
        <v>Pôle</v>
      </c>
      <c r="M386" s="388" t="s">
        <v>515</v>
      </c>
      <c r="N386" s="388" t="str">
        <f>$A:$A</f>
        <v>Nature de l'ajustement</v>
      </c>
      <c r="O386" s="388" t="str">
        <f>$B:$B</f>
        <v>Pôle</v>
      </c>
      <c r="P386" s="388" t="s">
        <v>515</v>
      </c>
      <c r="Q386" s="388" t="str">
        <f>$A:$A</f>
        <v>Nature de l'ajustement</v>
      </c>
      <c r="R386" s="388" t="str">
        <f>$B:$B</f>
        <v>Pôle</v>
      </c>
      <c r="S386" s="388" t="s">
        <v>515</v>
      </c>
      <c r="T386" s="388" t="str">
        <f>$A:$A</f>
        <v>Nature de l'ajustement</v>
      </c>
      <c r="U386" s="388" t="str">
        <f>$B:$B</f>
        <v>Pôle</v>
      </c>
      <c r="V386" s="388" t="s">
        <v>515</v>
      </c>
      <c r="W386" s="387"/>
      <c r="X386" s="388" t="str">
        <f>$A:$A</f>
        <v>Nature de l'ajustement</v>
      </c>
      <c r="Y386" s="388" t="str">
        <f>$B:$B</f>
        <v>Pôle</v>
      </c>
      <c r="Z386" s="388" t="s">
        <v>515</v>
      </c>
      <c r="AA386" s="388" t="str">
        <f>$A:$A</f>
        <v>Nature de l'ajustement</v>
      </c>
      <c r="AB386" s="388" t="str">
        <f>$B:$B</f>
        <v>Pôle</v>
      </c>
      <c r="AC386" s="388" t="s">
        <v>515</v>
      </c>
      <c r="AD386" s="388" t="str">
        <f>$A:$A</f>
        <v>Nature de l'ajustement</v>
      </c>
      <c r="AE386" s="388" t="str">
        <f>$B:$B</f>
        <v>Pôle</v>
      </c>
      <c r="AF386" s="388" t="s">
        <v>515</v>
      </c>
      <c r="AG386" s="388" t="str">
        <f>$A:$A</f>
        <v>Nature de l'ajustement</v>
      </c>
      <c r="AH386" s="388" t="str">
        <f>$B:$B</f>
        <v>Pôle</v>
      </c>
      <c r="AI386" s="388" t="s">
        <v>515</v>
      </c>
      <c r="AJ386" s="387"/>
      <c r="AK386" s="388" t="str">
        <f>$A:$A</f>
        <v>Nature de l'ajustement</v>
      </c>
      <c r="AL386" s="388" t="str">
        <f>$B:$B</f>
        <v>Pôle</v>
      </c>
      <c r="AM386" s="388" t="s">
        <v>515</v>
      </c>
      <c r="AN386" s="388" t="str">
        <f>$A:$A</f>
        <v>Nature de l'ajustement</v>
      </c>
      <c r="AO386" s="388" t="str">
        <f>$B:$B</f>
        <v>Pôle</v>
      </c>
      <c r="AP386" s="388" t="s">
        <v>515</v>
      </c>
      <c r="AQ386" s="388" t="str">
        <f>$A:$A</f>
        <v>Nature de l'ajustement</v>
      </c>
      <c r="AR386" s="388" t="str">
        <f>$B:$B</f>
        <v>Pôle</v>
      </c>
      <c r="AS386" s="388" t="s">
        <v>515</v>
      </c>
      <c r="AT386" s="388" t="str">
        <f>$A:$A</f>
        <v>Nature de l'ajustement</v>
      </c>
      <c r="AU386" s="388" t="str">
        <f>$B:$B</f>
        <v>Pôle</v>
      </c>
      <c r="AV386" s="388" t="s">
        <v>515</v>
      </c>
      <c r="AW386" s="387"/>
      <c r="AX386" s="388" t="str">
        <f>$A:$A</f>
        <v>Nature de l'ajustement</v>
      </c>
      <c r="AY386" s="388" t="str">
        <f>$B:$B</f>
        <v>Pôle</v>
      </c>
      <c r="AZ386" s="388" t="s">
        <v>515</v>
      </c>
      <c r="BA386" s="388" t="str">
        <f>$A:$A</f>
        <v>Nature de l'ajustement</v>
      </c>
      <c r="BB386" s="388" t="str">
        <f>$B:$B</f>
        <v>Pôle</v>
      </c>
      <c r="BC386" s="388" t="s">
        <v>515</v>
      </c>
      <c r="BD386" s="388" t="str">
        <f>$A:$A</f>
        <v>Nature de l'ajustement</v>
      </c>
      <c r="BE386" s="388" t="str">
        <f>$B:$B</f>
        <v>Pôle</v>
      </c>
      <c r="BF386" s="388" t="s">
        <v>515</v>
      </c>
      <c r="BG386" s="388" t="str">
        <f>$A:$A</f>
        <v>Nature de l'ajustement</v>
      </c>
      <c r="BH386" s="388" t="str">
        <f>$B:$B</f>
        <v>Pôle</v>
      </c>
      <c r="BI386" s="388" t="s">
        <v>515</v>
      </c>
      <c r="BJ386" s="387"/>
      <c r="BK386" s="388" t="str">
        <f>$A:$A</f>
        <v>Nature de l'ajustement</v>
      </c>
      <c r="BL386" s="388" t="str">
        <f>$B:$B</f>
        <v>Pôle</v>
      </c>
      <c r="BM386" s="388" t="s">
        <v>515</v>
      </c>
      <c r="BN386" s="388" t="str">
        <f>$A:$A</f>
        <v>Nature de l'ajustement</v>
      </c>
      <c r="BO386" s="388" t="str">
        <f>$B:$B</f>
        <v>Pôle</v>
      </c>
      <c r="BP386" s="388" t="s">
        <v>515</v>
      </c>
      <c r="BQ386" s="388" t="str">
        <f>$A:$A</f>
        <v>Nature de l'ajustement</v>
      </c>
      <c r="BR386" s="388" t="str">
        <f>$B:$B</f>
        <v>Pôle</v>
      </c>
      <c r="BS386" s="388" t="s">
        <v>515</v>
      </c>
      <c r="BT386" s="388" t="str">
        <f>$A:$A</f>
        <v>Nature de l'ajustement</v>
      </c>
      <c r="BU386" s="388" t="str">
        <f>$B:$B</f>
        <v>Pôle</v>
      </c>
      <c r="BV386" s="388" t="s">
        <v>515</v>
      </c>
      <c r="BW386" s="387"/>
    </row>
    <row r="387" spans="1:75" ht="13" hidden="1" outlineLevel="1">
      <c r="A387" s="394" t="s">
        <v>542</v>
      </c>
      <c r="B387" s="394" t="s">
        <v>511</v>
      </c>
      <c r="C387" s="383"/>
      <c r="D387" s="384"/>
      <c r="E387" s="385"/>
      <c r="F387" s="386"/>
      <c r="G387" s="386"/>
      <c r="H387" s="386"/>
      <c r="I387" s="386"/>
      <c r="J387" s="387"/>
      <c r="K387" s="390" t="str">
        <f>$A:$A</f>
        <v>Revalorisation impôts différés</v>
      </c>
      <c r="L387" s="390" t="str">
        <f>$B:$B</f>
        <v>GC</v>
      </c>
      <c r="M387" s="391" t="str">
        <f>"20"&amp;RIGHT($10:$10,2)&amp;"-T"&amp;MID($10:$10,2,1)</f>
        <v>2016-T1</v>
      </c>
      <c r="N387" s="390" t="str">
        <f>$A:$A</f>
        <v>Revalorisation impôts différés</v>
      </c>
      <c r="O387" s="390" t="str">
        <f>$B:$B</f>
        <v>GC</v>
      </c>
      <c r="P387" s="391" t="str">
        <f>"20"&amp;RIGHT($10:$10,2)&amp;"-T"&amp;MID($10:$10,2,1)</f>
        <v>2016-T2</v>
      </c>
      <c r="Q387" s="390" t="str">
        <f>$A:$A</f>
        <v>Revalorisation impôts différés</v>
      </c>
      <c r="R387" s="390" t="str">
        <f>$B:$B</f>
        <v>GC</v>
      </c>
      <c r="S387" s="391" t="str">
        <f>"20"&amp;RIGHT($10:$10,2)&amp;"-T"&amp;MID($10:$10,2,1)</f>
        <v>2016-T3</v>
      </c>
      <c r="T387" s="390" t="str">
        <f>$A:$A</f>
        <v>Revalorisation impôts différés</v>
      </c>
      <c r="U387" s="390" t="str">
        <f>$B:$B</f>
        <v>GC</v>
      </c>
      <c r="V387" s="391" t="str">
        <f>"20"&amp;RIGHT($10:$10,2)&amp;"-T"&amp;MID($10:$10,2,1)</f>
        <v>2016-T4</v>
      </c>
      <c r="W387" s="387"/>
      <c r="X387" s="390" t="str">
        <f>$A:$A</f>
        <v>Revalorisation impôts différés</v>
      </c>
      <c r="Y387" s="390" t="str">
        <f>$B:$B</f>
        <v>GC</v>
      </c>
      <c r="Z387" s="391" t="str">
        <f>"20"&amp;RIGHT($10:$10,2)&amp;"-T"&amp;MID($10:$10,2,1)</f>
        <v>2017-T1</v>
      </c>
      <c r="AA387" s="390" t="str">
        <f>$A:$A</f>
        <v>Revalorisation impôts différés</v>
      </c>
      <c r="AB387" s="390" t="str">
        <f>$B:$B</f>
        <v>GC</v>
      </c>
      <c r="AC387" s="391" t="str">
        <f>"20"&amp;RIGHT($10:$10,2)&amp;"-T"&amp;MID($10:$10,2,1)</f>
        <v>2017-T2</v>
      </c>
      <c r="AD387" s="390" t="str">
        <f>$A:$A</f>
        <v>Revalorisation impôts différés</v>
      </c>
      <c r="AE387" s="390" t="str">
        <f>$B:$B</f>
        <v>GC</v>
      </c>
      <c r="AF387" s="391" t="str">
        <f>"20"&amp;RIGHT($10:$10,2)&amp;"-T"&amp;MID($10:$10,2,1)</f>
        <v>2017-T3</v>
      </c>
      <c r="AG387" s="390" t="str">
        <f>$A:$A</f>
        <v>Revalorisation impôts différés</v>
      </c>
      <c r="AH387" s="390" t="str">
        <f>$B:$B</f>
        <v>GC</v>
      </c>
      <c r="AI387" s="391" t="str">
        <f>"20"&amp;RIGHT($10:$10,2)&amp;"-T"&amp;MID($10:$10,2,1)</f>
        <v>2017-T4</v>
      </c>
      <c r="AJ387" s="387"/>
      <c r="AK387" s="390" t="str">
        <f>$A:$A</f>
        <v>Revalorisation impôts différés</v>
      </c>
      <c r="AL387" s="390" t="str">
        <f>$B:$B</f>
        <v>GC</v>
      </c>
      <c r="AM387" s="391" t="str">
        <f>"20"&amp;RIGHT($10:$10,2)&amp;"-T"&amp;MID($10:$10,2,1)</f>
        <v>2018-T1</v>
      </c>
      <c r="AN387" s="390" t="str">
        <f>$A:$A</f>
        <v>Revalorisation impôts différés</v>
      </c>
      <c r="AO387" s="390" t="str">
        <f>$B:$B</f>
        <v>GC</v>
      </c>
      <c r="AP387" s="391" t="str">
        <f>"20"&amp;RIGHT($10:$10,2)&amp;"-T"&amp;MID($10:$10,2,1)</f>
        <v>2018-T2</v>
      </c>
      <c r="AQ387" s="390" t="str">
        <f>$A:$A</f>
        <v>Revalorisation impôts différés</v>
      </c>
      <c r="AR387" s="390" t="str">
        <f>$B:$B</f>
        <v>GC</v>
      </c>
      <c r="AS387" s="391" t="str">
        <f>"20"&amp;RIGHT($10:$10,2)&amp;"-T"&amp;MID($10:$10,2,1)</f>
        <v>2018-T3</v>
      </c>
      <c r="AT387" s="390" t="str">
        <f>$A:$A</f>
        <v>Revalorisation impôts différés</v>
      </c>
      <c r="AU387" s="390" t="str">
        <f>$B:$B</f>
        <v>GC</v>
      </c>
      <c r="AV387" s="391" t="str">
        <f>"20"&amp;RIGHT($10:$10,2)&amp;"-T"&amp;MID($10:$10,2,1)</f>
        <v>2018-T4</v>
      </c>
      <c r="AW387" s="387"/>
      <c r="AX387" s="390" t="str">
        <f>$A:$A</f>
        <v>Revalorisation impôts différés</v>
      </c>
      <c r="AY387" s="390" t="str">
        <f>$B:$B</f>
        <v>GC</v>
      </c>
      <c r="AZ387" s="391" t="str">
        <f>"20"&amp;RIGHT($10:$10,2)&amp;"-T"&amp;MID($10:$10,2,1)</f>
        <v>2019-T1</v>
      </c>
      <c r="BA387" s="390" t="str">
        <f>$A:$A</f>
        <v>Revalorisation impôts différés</v>
      </c>
      <c r="BB387" s="390" t="str">
        <f>$B:$B</f>
        <v>GC</v>
      </c>
      <c r="BC387" s="391" t="str">
        <f>"20"&amp;RIGHT($10:$10,2)&amp;"-T"&amp;MID($10:$10,2,1)</f>
        <v>2019-T2</v>
      </c>
      <c r="BD387" s="390" t="str">
        <f>$A:$A</f>
        <v>Revalorisation impôts différés</v>
      </c>
      <c r="BE387" s="390" t="str">
        <f>$B:$B</f>
        <v>GC</v>
      </c>
      <c r="BF387" s="391" t="str">
        <f>"20"&amp;RIGHT($10:$10,2)&amp;"-T"&amp;MID($10:$10,2,1)</f>
        <v>2019-T3</v>
      </c>
      <c r="BG387" s="390" t="str">
        <f>$A:$A</f>
        <v>Revalorisation impôts différés</v>
      </c>
      <c r="BH387" s="390" t="str">
        <f>$B:$B</f>
        <v>GC</v>
      </c>
      <c r="BI387" s="391" t="str">
        <f>"20"&amp;RIGHT($10:$10,2)&amp;"-T"&amp;MID($10:$10,2,1)</f>
        <v>2019-T4</v>
      </c>
      <c r="BJ387" s="387"/>
      <c r="BK387" s="390" t="str">
        <f>$A:$A</f>
        <v>Revalorisation impôts différés</v>
      </c>
      <c r="BL387" s="390" t="str">
        <f>$B:$B</f>
        <v>GC</v>
      </c>
      <c r="BM387" s="391" t="str">
        <f>"20"&amp;RIGHT($10:$10,2)&amp;"-T"&amp;MID($10:$10,2,1)</f>
        <v>2020-T1</v>
      </c>
      <c r="BN387" s="390" t="str">
        <f>$A:$A</f>
        <v>Revalorisation impôts différés</v>
      </c>
      <c r="BO387" s="390" t="str">
        <f>$B:$B</f>
        <v>GC</v>
      </c>
      <c r="BP387" s="391" t="str">
        <f>"20"&amp;RIGHT($10:$10,2)&amp;"-T"&amp;MID($10:$10,2,1)</f>
        <v>2020-T2</v>
      </c>
      <c r="BQ387" s="390" t="str">
        <f>$A:$A</f>
        <v>Revalorisation impôts différés</v>
      </c>
      <c r="BR387" s="390" t="str">
        <f>$B:$B</f>
        <v>GC</v>
      </c>
      <c r="BS387" s="391" t="str">
        <f>"20"&amp;RIGHT($10:$10,2)&amp;"-T"&amp;MID($10:$10,2,1)</f>
        <v>2020-T3</v>
      </c>
      <c r="BT387" s="390" t="str">
        <f>$A:$A</f>
        <v>Revalorisation impôts différés</v>
      </c>
      <c r="BU387" s="390" t="str">
        <f>$B:$B</f>
        <v>GC</v>
      </c>
      <c r="BV387" s="391" t="str">
        <f>"20"&amp;RIGHT($10:$10,2)&amp;"-T"&amp;MID($10:$10,2,1)</f>
        <v>2020-T4</v>
      </c>
      <c r="BW387" s="387"/>
    </row>
    <row r="388" spans="1:75" ht="13" hidden="1">
      <c r="A388" s="403" t="s">
        <v>129</v>
      </c>
      <c r="B388" s="403"/>
      <c r="C388" s="383"/>
      <c r="D388" s="384" t="s">
        <v>499</v>
      </c>
      <c r="E388" s="385" t="str">
        <f>E223</f>
        <v>LC</v>
      </c>
      <c r="F388" s="386"/>
      <c r="G388" s="386"/>
      <c r="H388" s="386"/>
      <c r="I388" s="386"/>
      <c r="J388" s="387">
        <f>SUM(F388:I388)</f>
        <v>0</v>
      </c>
      <c r="K388" s="405"/>
      <c r="L388" s="405"/>
      <c r="M388" s="405">
        <v>0</v>
      </c>
      <c r="N388" s="393"/>
      <c r="O388" s="393"/>
      <c r="P388" s="393">
        <v>0</v>
      </c>
      <c r="Q388" s="393"/>
      <c r="R388" s="393"/>
      <c r="S388" s="393">
        <v>0</v>
      </c>
      <c r="T388" s="393"/>
      <c r="U388" s="393"/>
      <c r="V388" s="393">
        <v>0</v>
      </c>
      <c r="W388" s="387">
        <f>SUM(K388:V388)</f>
        <v>0</v>
      </c>
      <c r="X388" s="393"/>
      <c r="Y388" s="393"/>
      <c r="Z388" s="393">
        <v>0</v>
      </c>
      <c r="AA388" s="393"/>
      <c r="AB388" s="393"/>
      <c r="AC388" s="393">
        <v>0</v>
      </c>
      <c r="AD388" s="393"/>
      <c r="AE388" s="393"/>
      <c r="AF388" s="393">
        <v>0</v>
      </c>
      <c r="AG388" s="393"/>
      <c r="AH388" s="393"/>
      <c r="AI388" s="393">
        <v>1.863</v>
      </c>
      <c r="AJ388" s="387">
        <f>SUM(X388:AI388)</f>
        <v>1.863</v>
      </c>
      <c r="AK388" s="393"/>
      <c r="AL388" s="393"/>
      <c r="AM388" s="393">
        <v>0</v>
      </c>
      <c r="AN388" s="393"/>
      <c r="AO388" s="393"/>
      <c r="AP388" s="393">
        <v>0</v>
      </c>
      <c r="AQ388" s="393"/>
      <c r="AR388" s="393"/>
      <c r="AS388" s="393">
        <v>0</v>
      </c>
      <c r="AT388" s="393"/>
      <c r="AU388" s="393"/>
      <c r="AV388" s="393">
        <v>0</v>
      </c>
      <c r="AW388" s="387">
        <f>SUM(AK388:AV388)</f>
        <v>0</v>
      </c>
      <c r="AX388" s="393"/>
      <c r="AY388" s="393"/>
      <c r="AZ388" s="393">
        <v>0</v>
      </c>
      <c r="BA388" s="393"/>
      <c r="BB388" s="393"/>
      <c r="BC388" s="393">
        <v>0</v>
      </c>
      <c r="BD388" s="393"/>
      <c r="BE388" s="393"/>
      <c r="BF388" s="393">
        <v>0</v>
      </c>
      <c r="BG388" s="393"/>
      <c r="BH388" s="393"/>
      <c r="BI388" s="393">
        <v>0</v>
      </c>
      <c r="BJ388" s="387">
        <f>SUM(AX388:BI388)</f>
        <v>0</v>
      </c>
      <c r="BK388" s="393"/>
      <c r="BL388" s="393"/>
      <c r="BM388" s="393">
        <v>0</v>
      </c>
      <c r="BN388" s="393"/>
      <c r="BO388" s="393"/>
      <c r="BP388" s="393">
        <v>0</v>
      </c>
      <c r="BQ388" s="393"/>
      <c r="BR388" s="393"/>
      <c r="BS388" s="393">
        <v>0</v>
      </c>
      <c r="BT388" s="393"/>
      <c r="BU388" s="393"/>
      <c r="BV388" s="393">
        <v>0</v>
      </c>
      <c r="BW388" s="387">
        <f>SUM(BK388:BV388)</f>
        <v>0</v>
      </c>
    </row>
    <row r="389" spans="1:75" ht="13" hidden="1" outlineLevel="1">
      <c r="A389" s="402" t="s">
        <v>465</v>
      </c>
      <c r="B389" s="382" t="s">
        <v>466</v>
      </c>
      <c r="C389" s="383"/>
      <c r="D389" s="384"/>
      <c r="E389" s="385"/>
      <c r="F389" s="386"/>
      <c r="G389" s="386"/>
      <c r="H389" s="386"/>
      <c r="I389" s="386"/>
      <c r="J389" s="387"/>
      <c r="K389" s="388" t="str">
        <f>$A:$A</f>
        <v>Nature de l'ajustement</v>
      </c>
      <c r="L389" s="388" t="str">
        <f>$B:$B</f>
        <v>Pôle</v>
      </c>
      <c r="M389" s="388" t="s">
        <v>515</v>
      </c>
      <c r="N389" s="388" t="str">
        <f>$A:$A</f>
        <v>Nature de l'ajustement</v>
      </c>
      <c r="O389" s="388" t="str">
        <f>$B:$B</f>
        <v>Pôle</v>
      </c>
      <c r="P389" s="388" t="s">
        <v>515</v>
      </c>
      <c r="Q389" s="388" t="str">
        <f>$A:$A</f>
        <v>Nature de l'ajustement</v>
      </c>
      <c r="R389" s="388" t="str">
        <f>$B:$B</f>
        <v>Pôle</v>
      </c>
      <c r="S389" s="388" t="s">
        <v>515</v>
      </c>
      <c r="T389" s="388" t="str">
        <f>$A:$A</f>
        <v>Nature de l'ajustement</v>
      </c>
      <c r="U389" s="388" t="str">
        <f>$B:$B</f>
        <v>Pôle</v>
      </c>
      <c r="V389" s="388" t="s">
        <v>515</v>
      </c>
      <c r="W389" s="387"/>
      <c r="X389" s="388" t="str">
        <f>$A:$A</f>
        <v>Nature de l'ajustement</v>
      </c>
      <c r="Y389" s="388" t="str">
        <f>$B:$B</f>
        <v>Pôle</v>
      </c>
      <c r="Z389" s="388" t="s">
        <v>515</v>
      </c>
      <c r="AA389" s="388" t="str">
        <f>$A:$A</f>
        <v>Nature de l'ajustement</v>
      </c>
      <c r="AB389" s="388" t="str">
        <f>$B:$B</f>
        <v>Pôle</v>
      </c>
      <c r="AC389" s="388" t="s">
        <v>515</v>
      </c>
      <c r="AD389" s="388" t="str">
        <f>$A:$A</f>
        <v>Nature de l'ajustement</v>
      </c>
      <c r="AE389" s="388" t="str">
        <f>$B:$B</f>
        <v>Pôle</v>
      </c>
      <c r="AF389" s="388" t="s">
        <v>515</v>
      </c>
      <c r="AG389" s="388" t="str">
        <f>$A:$A</f>
        <v>Nature de l'ajustement</v>
      </c>
      <c r="AH389" s="388" t="str">
        <f>$B:$B</f>
        <v>Pôle</v>
      </c>
      <c r="AI389" s="388" t="s">
        <v>515</v>
      </c>
      <c r="AJ389" s="387"/>
      <c r="AK389" s="388" t="str">
        <f>$A:$A</f>
        <v>Nature de l'ajustement</v>
      </c>
      <c r="AL389" s="388" t="str">
        <f>$B:$B</f>
        <v>Pôle</v>
      </c>
      <c r="AM389" s="388" t="s">
        <v>515</v>
      </c>
      <c r="AN389" s="388" t="str">
        <f>$A:$A</f>
        <v>Nature de l'ajustement</v>
      </c>
      <c r="AO389" s="388" t="str">
        <f>$B:$B</f>
        <v>Pôle</v>
      </c>
      <c r="AP389" s="388" t="s">
        <v>515</v>
      </c>
      <c r="AQ389" s="388" t="str">
        <f>$A:$A</f>
        <v>Nature de l'ajustement</v>
      </c>
      <c r="AR389" s="388" t="str">
        <f>$B:$B</f>
        <v>Pôle</v>
      </c>
      <c r="AS389" s="388" t="s">
        <v>515</v>
      </c>
      <c r="AT389" s="388" t="str">
        <f>$A:$A</f>
        <v>Nature de l'ajustement</v>
      </c>
      <c r="AU389" s="388" t="str">
        <f>$B:$B</f>
        <v>Pôle</v>
      </c>
      <c r="AV389" s="388" t="s">
        <v>515</v>
      </c>
      <c r="AW389" s="387"/>
      <c r="AX389" s="388" t="str">
        <f>$A:$A</f>
        <v>Nature de l'ajustement</v>
      </c>
      <c r="AY389" s="388" t="str">
        <f>$B:$B</f>
        <v>Pôle</v>
      </c>
      <c r="AZ389" s="388" t="s">
        <v>515</v>
      </c>
      <c r="BA389" s="388" t="str">
        <f>$A:$A</f>
        <v>Nature de l'ajustement</v>
      </c>
      <c r="BB389" s="388" t="str">
        <f>$B:$B</f>
        <v>Pôle</v>
      </c>
      <c r="BC389" s="388" t="s">
        <v>515</v>
      </c>
      <c r="BD389" s="388" t="str">
        <f>$A:$A</f>
        <v>Nature de l'ajustement</v>
      </c>
      <c r="BE389" s="388" t="str">
        <f>$B:$B</f>
        <v>Pôle</v>
      </c>
      <c r="BF389" s="388" t="s">
        <v>515</v>
      </c>
      <c r="BG389" s="388" t="str">
        <f>$A:$A</f>
        <v>Nature de l'ajustement</v>
      </c>
      <c r="BH389" s="388" t="str">
        <f>$B:$B</f>
        <v>Pôle</v>
      </c>
      <c r="BI389" s="388" t="s">
        <v>515</v>
      </c>
      <c r="BJ389" s="387"/>
      <c r="BK389" s="388" t="str">
        <f>$A:$A</f>
        <v>Nature de l'ajustement</v>
      </c>
      <c r="BL389" s="388" t="str">
        <f>$B:$B</f>
        <v>Pôle</v>
      </c>
      <c r="BM389" s="388" t="s">
        <v>515</v>
      </c>
      <c r="BN389" s="388" t="str">
        <f>$A:$A</f>
        <v>Nature de l'ajustement</v>
      </c>
      <c r="BO389" s="388" t="str">
        <f>$B:$B</f>
        <v>Pôle</v>
      </c>
      <c r="BP389" s="388" t="s">
        <v>515</v>
      </c>
      <c r="BQ389" s="388" t="str">
        <f>$A:$A</f>
        <v>Nature de l'ajustement</v>
      </c>
      <c r="BR389" s="388" t="str">
        <f>$B:$B</f>
        <v>Pôle</v>
      </c>
      <c r="BS389" s="388" t="s">
        <v>515</v>
      </c>
      <c r="BT389" s="388" t="str">
        <f>$A:$A</f>
        <v>Nature de l'ajustement</v>
      </c>
      <c r="BU389" s="388" t="str">
        <f>$B:$B</f>
        <v>Pôle</v>
      </c>
      <c r="BV389" s="388" t="s">
        <v>515</v>
      </c>
      <c r="BW389" s="387"/>
    </row>
    <row r="390" spans="1:75" ht="13" hidden="1" outlineLevel="1">
      <c r="A390" s="394" t="s">
        <v>542</v>
      </c>
      <c r="B390" s="394" t="s">
        <v>468</v>
      </c>
      <c r="C390" s="383"/>
      <c r="D390" s="384"/>
      <c r="E390" s="385"/>
      <c r="F390" s="386"/>
      <c r="G390" s="386"/>
      <c r="H390" s="386"/>
      <c r="I390" s="386"/>
      <c r="J390" s="387"/>
      <c r="K390" s="390" t="str">
        <f>$A:$A</f>
        <v>Revalorisation impôts différés</v>
      </c>
      <c r="L390" s="390" t="str">
        <f>$B:$B</f>
        <v>AHM</v>
      </c>
      <c r="M390" s="391" t="str">
        <f>"20"&amp;RIGHT($10:$10,2)&amp;"-T"&amp;MID($10:$10,2,1)</f>
        <v>2016-T1</v>
      </c>
      <c r="N390" s="390" t="str">
        <f>$A:$A</f>
        <v>Revalorisation impôts différés</v>
      </c>
      <c r="O390" s="390" t="str">
        <f>$B:$B</f>
        <v>AHM</v>
      </c>
      <c r="P390" s="391" t="str">
        <f>"20"&amp;RIGHT($10:$10,2)&amp;"-T"&amp;MID($10:$10,2,1)</f>
        <v>2016-T2</v>
      </c>
      <c r="Q390" s="390" t="str">
        <f>$A:$A</f>
        <v>Revalorisation impôts différés</v>
      </c>
      <c r="R390" s="390" t="str">
        <f>$B:$B</f>
        <v>AHM</v>
      </c>
      <c r="S390" s="391" t="str">
        <f>"20"&amp;RIGHT($10:$10,2)&amp;"-T"&amp;MID($10:$10,2,1)</f>
        <v>2016-T3</v>
      </c>
      <c r="T390" s="390" t="str">
        <f>$A:$A</f>
        <v>Revalorisation impôts différés</v>
      </c>
      <c r="U390" s="390" t="str">
        <f>$B:$B</f>
        <v>AHM</v>
      </c>
      <c r="V390" s="391" t="str">
        <f>"20"&amp;RIGHT($10:$10,2)&amp;"-T"&amp;MID($10:$10,2,1)</f>
        <v>2016-T4</v>
      </c>
      <c r="W390" s="387"/>
      <c r="X390" s="390" t="str">
        <f>$A:$A</f>
        <v>Revalorisation impôts différés</v>
      </c>
      <c r="Y390" s="390" t="str">
        <f>$B:$B</f>
        <v>AHM</v>
      </c>
      <c r="Z390" s="391" t="str">
        <f>"20"&amp;RIGHT($10:$10,2)&amp;"-T"&amp;MID($10:$10,2,1)</f>
        <v>2017-T1</v>
      </c>
      <c r="AA390" s="390" t="str">
        <f>$A:$A</f>
        <v>Revalorisation impôts différés</v>
      </c>
      <c r="AB390" s="390" t="str">
        <f>$B:$B</f>
        <v>AHM</v>
      </c>
      <c r="AC390" s="391" t="str">
        <f>"20"&amp;RIGHT($10:$10,2)&amp;"-T"&amp;MID($10:$10,2,1)</f>
        <v>2017-T2</v>
      </c>
      <c r="AD390" s="390" t="str">
        <f>$A:$A</f>
        <v>Revalorisation impôts différés</v>
      </c>
      <c r="AE390" s="390" t="str">
        <f>$B:$B</f>
        <v>AHM</v>
      </c>
      <c r="AF390" s="391" t="str">
        <f>"20"&amp;RIGHT($10:$10,2)&amp;"-T"&amp;MID($10:$10,2,1)</f>
        <v>2017-T3</v>
      </c>
      <c r="AG390" s="390" t="str">
        <f>$A:$A</f>
        <v>Revalorisation impôts différés</v>
      </c>
      <c r="AH390" s="390" t="str">
        <f>$B:$B</f>
        <v>AHM</v>
      </c>
      <c r="AI390" s="391" t="str">
        <f>"20"&amp;RIGHT($10:$10,2)&amp;"-T"&amp;MID($10:$10,2,1)</f>
        <v>2017-T4</v>
      </c>
      <c r="AJ390" s="387"/>
      <c r="AK390" s="390" t="str">
        <f>$A:$A</f>
        <v>Revalorisation impôts différés</v>
      </c>
      <c r="AL390" s="390" t="str">
        <f>$B:$B</f>
        <v>AHM</v>
      </c>
      <c r="AM390" s="391" t="str">
        <f>"20"&amp;RIGHT($10:$10,2)&amp;"-T"&amp;MID($10:$10,2,1)</f>
        <v>2018-T1</v>
      </c>
      <c r="AN390" s="390" t="str">
        <f>$A:$A</f>
        <v>Revalorisation impôts différés</v>
      </c>
      <c r="AO390" s="390" t="str">
        <f>$B:$B</f>
        <v>AHM</v>
      </c>
      <c r="AP390" s="391" t="str">
        <f>"20"&amp;RIGHT($10:$10,2)&amp;"-T"&amp;MID($10:$10,2,1)</f>
        <v>2018-T2</v>
      </c>
      <c r="AQ390" s="390" t="str">
        <f>$A:$A</f>
        <v>Revalorisation impôts différés</v>
      </c>
      <c r="AR390" s="390" t="str">
        <f>$B:$B</f>
        <v>AHM</v>
      </c>
      <c r="AS390" s="391" t="str">
        <f>"20"&amp;RIGHT($10:$10,2)&amp;"-T"&amp;MID($10:$10,2,1)</f>
        <v>2018-T3</v>
      </c>
      <c r="AT390" s="390" t="str">
        <f>$A:$A</f>
        <v>Revalorisation impôts différés</v>
      </c>
      <c r="AU390" s="390" t="str">
        <f>$B:$B</f>
        <v>AHM</v>
      </c>
      <c r="AV390" s="391" t="str">
        <f>"20"&amp;RIGHT($10:$10,2)&amp;"-T"&amp;MID($10:$10,2,1)</f>
        <v>2018-T4</v>
      </c>
      <c r="AW390" s="387"/>
      <c r="AX390" s="390" t="str">
        <f>$A:$A</f>
        <v>Revalorisation impôts différés</v>
      </c>
      <c r="AY390" s="390" t="str">
        <f>$B:$B</f>
        <v>AHM</v>
      </c>
      <c r="AZ390" s="391" t="str">
        <f>"20"&amp;RIGHT($10:$10,2)&amp;"-T"&amp;MID($10:$10,2,1)</f>
        <v>2019-T1</v>
      </c>
      <c r="BA390" s="390" t="str">
        <f>$A:$A</f>
        <v>Revalorisation impôts différés</v>
      </c>
      <c r="BB390" s="390" t="str">
        <f>$B:$B</f>
        <v>AHM</v>
      </c>
      <c r="BC390" s="391" t="str">
        <f>"20"&amp;RIGHT($10:$10,2)&amp;"-T"&amp;MID($10:$10,2,1)</f>
        <v>2019-T2</v>
      </c>
      <c r="BD390" s="390" t="str">
        <f>$A:$A</f>
        <v>Revalorisation impôts différés</v>
      </c>
      <c r="BE390" s="390" t="str">
        <f>$B:$B</f>
        <v>AHM</v>
      </c>
      <c r="BF390" s="391" t="str">
        <f>"20"&amp;RIGHT($10:$10,2)&amp;"-T"&amp;MID($10:$10,2,1)</f>
        <v>2019-T3</v>
      </c>
      <c r="BG390" s="390" t="str">
        <f>$A:$A</f>
        <v>Revalorisation impôts différés</v>
      </c>
      <c r="BH390" s="390" t="str">
        <f>$B:$B</f>
        <v>AHM</v>
      </c>
      <c r="BI390" s="391" t="str">
        <f>"20"&amp;RIGHT($10:$10,2)&amp;"-T"&amp;MID($10:$10,2,1)</f>
        <v>2019-T4</v>
      </c>
      <c r="BJ390" s="387"/>
      <c r="BK390" s="390" t="str">
        <f>$A:$A</f>
        <v>Revalorisation impôts différés</v>
      </c>
      <c r="BL390" s="390" t="str">
        <f>$B:$B</f>
        <v>AHM</v>
      </c>
      <c r="BM390" s="391" t="str">
        <f>"20"&amp;RIGHT($10:$10,2)&amp;"-T"&amp;MID($10:$10,2,1)</f>
        <v>2020-T1</v>
      </c>
      <c r="BN390" s="390" t="str">
        <f>$A:$A</f>
        <v>Revalorisation impôts différés</v>
      </c>
      <c r="BO390" s="390" t="str">
        <f>$B:$B</f>
        <v>AHM</v>
      </c>
      <c r="BP390" s="391" t="str">
        <f>"20"&amp;RIGHT($10:$10,2)&amp;"-T"&amp;MID($10:$10,2,1)</f>
        <v>2020-T2</v>
      </c>
      <c r="BQ390" s="390" t="str">
        <f>$A:$A</f>
        <v>Revalorisation impôts différés</v>
      </c>
      <c r="BR390" s="390" t="str">
        <f>$B:$B</f>
        <v>AHM</v>
      </c>
      <c r="BS390" s="391" t="str">
        <f>"20"&amp;RIGHT($10:$10,2)&amp;"-T"&amp;MID($10:$10,2,1)</f>
        <v>2020-T3</v>
      </c>
      <c r="BT390" s="390" t="str">
        <f>$A:$A</f>
        <v>Revalorisation impôts différés</v>
      </c>
      <c r="BU390" s="390" t="str">
        <f>$B:$B</f>
        <v>AHM</v>
      </c>
      <c r="BV390" s="391" t="str">
        <f>"20"&amp;RIGHT($10:$10,2)&amp;"-T"&amp;MID($10:$10,2,1)</f>
        <v>2020-T4</v>
      </c>
      <c r="BW390" s="387"/>
    </row>
    <row r="391" spans="1:75" ht="13" hidden="1">
      <c r="A391" s="403" t="s">
        <v>129</v>
      </c>
      <c r="B391" s="403"/>
      <c r="C391" s="383"/>
      <c r="D391" s="384" t="s">
        <v>499</v>
      </c>
      <c r="E391" s="385" t="str">
        <f>E226</f>
        <v>CC</v>
      </c>
      <c r="F391" s="386"/>
      <c r="G391" s="386"/>
      <c r="H391" s="386"/>
      <c r="I391" s="386"/>
      <c r="J391" s="387">
        <f>SUM(F391:I391)</f>
        <v>0</v>
      </c>
      <c r="K391" s="405"/>
      <c r="L391" s="405"/>
      <c r="M391" s="405">
        <v>0</v>
      </c>
      <c r="N391" s="393"/>
      <c r="O391" s="393"/>
      <c r="P391" s="393">
        <v>0</v>
      </c>
      <c r="Q391" s="393"/>
      <c r="R391" s="393"/>
      <c r="S391" s="393">
        <v>0</v>
      </c>
      <c r="T391" s="393"/>
      <c r="U391" s="393"/>
      <c r="V391" s="393">
        <v>0.217</v>
      </c>
      <c r="W391" s="387">
        <f>SUM(K391:V391)</f>
        <v>0.217</v>
      </c>
      <c r="X391" s="393"/>
      <c r="Y391" s="393"/>
      <c r="Z391" s="393">
        <v>0</v>
      </c>
      <c r="AA391" s="393"/>
      <c r="AB391" s="393"/>
      <c r="AC391" s="393">
        <v>0</v>
      </c>
      <c r="AD391" s="393"/>
      <c r="AE391" s="393"/>
      <c r="AF391" s="393">
        <v>0</v>
      </c>
      <c r="AG391" s="393"/>
      <c r="AH391" s="393"/>
      <c r="AI391" s="393">
        <v>0</v>
      </c>
      <c r="AJ391" s="387">
        <f>SUM(X391:AI391)</f>
        <v>0</v>
      </c>
      <c r="AK391" s="393"/>
      <c r="AL391" s="393"/>
      <c r="AM391" s="393">
        <v>0</v>
      </c>
      <c r="AN391" s="393"/>
      <c r="AO391" s="393"/>
      <c r="AP391" s="393">
        <v>0</v>
      </c>
      <c r="AQ391" s="393"/>
      <c r="AR391" s="393"/>
      <c r="AS391" s="393">
        <v>0</v>
      </c>
      <c r="AT391" s="393"/>
      <c r="AU391" s="393"/>
      <c r="AV391" s="393">
        <v>0</v>
      </c>
      <c r="AW391" s="387">
        <f>SUM(AK391:AV391)</f>
        <v>0</v>
      </c>
      <c r="AX391" s="393"/>
      <c r="AY391" s="393"/>
      <c r="AZ391" s="393">
        <v>0</v>
      </c>
      <c r="BA391" s="393"/>
      <c r="BB391" s="393"/>
      <c r="BC391" s="393">
        <v>0</v>
      </c>
      <c r="BD391" s="393"/>
      <c r="BE391" s="393"/>
      <c r="BF391" s="393">
        <v>0</v>
      </c>
      <c r="BG391" s="393"/>
      <c r="BH391" s="393"/>
      <c r="BI391" s="393">
        <v>0</v>
      </c>
      <c r="BJ391" s="387">
        <f>SUM(AX391:BI391)</f>
        <v>0</v>
      </c>
      <c r="BK391" s="393"/>
      <c r="BL391" s="393"/>
      <c r="BM391" s="393">
        <v>0</v>
      </c>
      <c r="BN391" s="393"/>
      <c r="BO391" s="393"/>
      <c r="BP391" s="393">
        <v>0</v>
      </c>
      <c r="BQ391" s="393"/>
      <c r="BR391" s="393"/>
      <c r="BS391" s="393">
        <v>0</v>
      </c>
      <c r="BT391" s="393"/>
      <c r="BU391" s="393"/>
      <c r="BV391" s="393">
        <v>0</v>
      </c>
      <c r="BW391" s="387">
        <f>SUM(BK391:BV391)</f>
        <v>0</v>
      </c>
    </row>
    <row r="392" spans="1:75" ht="13" hidden="1" outlineLevel="1">
      <c r="A392" s="402" t="s">
        <v>465</v>
      </c>
      <c r="B392" s="382" t="s">
        <v>466</v>
      </c>
      <c r="C392" s="383"/>
      <c r="D392" s="384"/>
      <c r="E392" s="385"/>
      <c r="F392" s="386"/>
      <c r="G392" s="386"/>
      <c r="H392" s="386"/>
      <c r="I392" s="386"/>
      <c r="J392" s="387"/>
      <c r="K392" s="388" t="str">
        <f>$A:$A</f>
        <v>Nature de l'ajustement</v>
      </c>
      <c r="L392" s="388" t="str">
        <f>$B:$B</f>
        <v>Pôle</v>
      </c>
      <c r="M392" s="388" t="s">
        <v>515</v>
      </c>
      <c r="N392" s="388" t="str">
        <f>$A:$A</f>
        <v>Nature de l'ajustement</v>
      </c>
      <c r="O392" s="388" t="str">
        <f>$B:$B</f>
        <v>Pôle</v>
      </c>
      <c r="P392" s="388" t="s">
        <v>515</v>
      </c>
      <c r="Q392" s="388" t="str">
        <f>$A:$A</f>
        <v>Nature de l'ajustement</v>
      </c>
      <c r="R392" s="388" t="str">
        <f>$B:$B</f>
        <v>Pôle</v>
      </c>
      <c r="S392" s="388" t="s">
        <v>515</v>
      </c>
      <c r="T392" s="388" t="str">
        <f>$A:$A</f>
        <v>Nature de l'ajustement</v>
      </c>
      <c r="U392" s="388" t="str">
        <f>$B:$B</f>
        <v>Pôle</v>
      </c>
      <c r="V392" s="388" t="s">
        <v>515</v>
      </c>
      <c r="W392" s="387"/>
      <c r="X392" s="388" t="str">
        <f>$A:$A</f>
        <v>Nature de l'ajustement</v>
      </c>
      <c r="Y392" s="388" t="str">
        <f>$B:$B</f>
        <v>Pôle</v>
      </c>
      <c r="Z392" s="388" t="s">
        <v>515</v>
      </c>
      <c r="AA392" s="388" t="str">
        <f>$A:$A</f>
        <v>Nature de l'ajustement</v>
      </c>
      <c r="AB392" s="388" t="str">
        <f>$B:$B</f>
        <v>Pôle</v>
      </c>
      <c r="AC392" s="388" t="s">
        <v>515</v>
      </c>
      <c r="AD392" s="388" t="str">
        <f>$A:$A</f>
        <v>Nature de l'ajustement</v>
      </c>
      <c r="AE392" s="388" t="str">
        <f>$B:$B</f>
        <v>Pôle</v>
      </c>
      <c r="AF392" s="388" t="s">
        <v>515</v>
      </c>
      <c r="AG392" s="388" t="str">
        <f>$A:$A</f>
        <v>Nature de l'ajustement</v>
      </c>
      <c r="AH392" s="388" t="str">
        <f>$B:$B</f>
        <v>Pôle</v>
      </c>
      <c r="AI392" s="388" t="s">
        <v>515</v>
      </c>
      <c r="AJ392" s="387"/>
      <c r="AK392" s="388" t="str">
        <f>$A:$A</f>
        <v>Nature de l'ajustement</v>
      </c>
      <c r="AL392" s="388" t="str">
        <f>$B:$B</f>
        <v>Pôle</v>
      </c>
      <c r="AM392" s="388" t="s">
        <v>515</v>
      </c>
      <c r="AN392" s="388" t="str">
        <f>$A:$A</f>
        <v>Nature de l'ajustement</v>
      </c>
      <c r="AO392" s="388" t="str">
        <f>$B:$B</f>
        <v>Pôle</v>
      </c>
      <c r="AP392" s="388" t="s">
        <v>515</v>
      </c>
      <c r="AQ392" s="388" t="str">
        <f>$A:$A</f>
        <v>Nature de l'ajustement</v>
      </c>
      <c r="AR392" s="388" t="str">
        <f>$B:$B</f>
        <v>Pôle</v>
      </c>
      <c r="AS392" s="388" t="s">
        <v>515</v>
      </c>
      <c r="AT392" s="388" t="str">
        <f>$A:$A</f>
        <v>Nature de l'ajustement</v>
      </c>
      <c r="AU392" s="388" t="str">
        <f>$B:$B</f>
        <v>Pôle</v>
      </c>
      <c r="AV392" s="388" t="s">
        <v>515</v>
      </c>
      <c r="AW392" s="387"/>
      <c r="AX392" s="388" t="str">
        <f>$A:$A</f>
        <v>Nature de l'ajustement</v>
      </c>
      <c r="AY392" s="388" t="str">
        <f>$B:$B</f>
        <v>Pôle</v>
      </c>
      <c r="AZ392" s="388" t="s">
        <v>515</v>
      </c>
      <c r="BA392" s="388" t="str">
        <f>$A:$A</f>
        <v>Nature de l'ajustement</v>
      </c>
      <c r="BB392" s="388" t="str">
        <f>$B:$B</f>
        <v>Pôle</v>
      </c>
      <c r="BC392" s="388" t="s">
        <v>515</v>
      </c>
      <c r="BD392" s="388" t="str">
        <f>$A:$A</f>
        <v>Nature de l'ajustement</v>
      </c>
      <c r="BE392" s="388" t="str">
        <f>$B:$B</f>
        <v>Pôle</v>
      </c>
      <c r="BF392" s="388" t="s">
        <v>515</v>
      </c>
      <c r="BG392" s="388" t="str">
        <f>$A:$A</f>
        <v>Nature de l'ajustement</v>
      </c>
      <c r="BH392" s="388" t="str">
        <f>$B:$B</f>
        <v>Pôle</v>
      </c>
      <c r="BI392" s="388" t="s">
        <v>515</v>
      </c>
      <c r="BJ392" s="387"/>
      <c r="BK392" s="388" t="str">
        <f>$A:$A</f>
        <v>Nature de l'ajustement</v>
      </c>
      <c r="BL392" s="388" t="str">
        <f>$B:$B</f>
        <v>Pôle</v>
      </c>
      <c r="BM392" s="388" t="s">
        <v>515</v>
      </c>
      <c r="BN392" s="388" t="str">
        <f>$A:$A</f>
        <v>Nature de l'ajustement</v>
      </c>
      <c r="BO392" s="388" t="str">
        <f>$B:$B</f>
        <v>Pôle</v>
      </c>
      <c r="BP392" s="388" t="s">
        <v>515</v>
      </c>
      <c r="BQ392" s="388" t="str">
        <f>$A:$A</f>
        <v>Nature de l'ajustement</v>
      </c>
      <c r="BR392" s="388" t="str">
        <f>$B:$B</f>
        <v>Pôle</v>
      </c>
      <c r="BS392" s="388" t="s">
        <v>515</v>
      </c>
      <c r="BT392" s="388" t="str">
        <f>$A:$A</f>
        <v>Nature de l'ajustement</v>
      </c>
      <c r="BU392" s="388" t="str">
        <f>$B:$B</f>
        <v>Pôle</v>
      </c>
      <c r="BV392" s="388" t="s">
        <v>515</v>
      </c>
      <c r="BW392" s="387"/>
    </row>
    <row r="393" spans="1:75" ht="13" hidden="1" outlineLevel="1">
      <c r="A393" s="394" t="s">
        <v>543</v>
      </c>
      <c r="B393" s="394" t="s">
        <v>514</v>
      </c>
      <c r="C393" s="383"/>
      <c r="D393" s="384"/>
      <c r="E393" s="385"/>
      <c r="F393" s="386"/>
      <c r="G393" s="386"/>
      <c r="H393" s="386"/>
      <c r="I393" s="386"/>
      <c r="J393" s="387"/>
      <c r="K393" s="390" t="str">
        <f>$A:$A</f>
        <v>Surtaxe IS</v>
      </c>
      <c r="L393" s="390" t="str">
        <f>$B:$B</f>
        <v>GEA</v>
      </c>
      <c r="M393" s="391" t="str">
        <f>"20"&amp;RIGHT($10:$10,2)&amp;"-T"&amp;MID($10:$10,2,1)</f>
        <v>2016-T1</v>
      </c>
      <c r="N393" s="390" t="str">
        <f>$A:$A</f>
        <v>Surtaxe IS</v>
      </c>
      <c r="O393" s="390" t="str">
        <f>$B:$B</f>
        <v>GEA</v>
      </c>
      <c r="P393" s="391" t="str">
        <f>"20"&amp;RIGHT($10:$10,2)&amp;"-T"&amp;MID($10:$10,2,1)</f>
        <v>2016-T2</v>
      </c>
      <c r="Q393" s="390" t="str">
        <f>$A:$A</f>
        <v>Surtaxe IS</v>
      </c>
      <c r="R393" s="390" t="str">
        <f>$B:$B</f>
        <v>GEA</v>
      </c>
      <c r="S393" s="391" t="str">
        <f>"20"&amp;RIGHT($10:$10,2)&amp;"-T"&amp;MID($10:$10,2,1)</f>
        <v>2016-T3</v>
      </c>
      <c r="T393" s="390" t="str">
        <f>$A:$A</f>
        <v>Surtaxe IS</v>
      </c>
      <c r="U393" s="390" t="str">
        <f>$B:$B</f>
        <v>GEA</v>
      </c>
      <c r="V393" s="391" t="str">
        <f>"20"&amp;RIGHT($10:$10,2)&amp;"-T"&amp;MID($10:$10,2,1)</f>
        <v>2016-T4</v>
      </c>
      <c r="W393" s="387"/>
      <c r="X393" s="390" t="str">
        <f>$A:$A</f>
        <v>Surtaxe IS</v>
      </c>
      <c r="Y393" s="390" t="str">
        <f>$B:$B</f>
        <v>GEA</v>
      </c>
      <c r="Z393" s="391" t="str">
        <f>"20"&amp;RIGHT($10:$10,2)&amp;"-T"&amp;MID($10:$10,2,1)</f>
        <v>2017-T1</v>
      </c>
      <c r="AA393" s="390" t="str">
        <f>$A:$A</f>
        <v>Surtaxe IS</v>
      </c>
      <c r="AB393" s="390" t="str">
        <f>$B:$B</f>
        <v>GEA</v>
      </c>
      <c r="AC393" s="391" t="str">
        <f>"20"&amp;RIGHT($10:$10,2)&amp;"-T"&amp;MID($10:$10,2,1)</f>
        <v>2017-T2</v>
      </c>
      <c r="AD393" s="390" t="str">
        <f>$A:$A</f>
        <v>Surtaxe IS</v>
      </c>
      <c r="AE393" s="390" t="str">
        <f>$B:$B</f>
        <v>GEA</v>
      </c>
      <c r="AF393" s="391" t="str">
        <f>"20"&amp;RIGHT($10:$10,2)&amp;"-T"&amp;MID($10:$10,2,1)</f>
        <v>2017-T3</v>
      </c>
      <c r="AG393" s="390" t="str">
        <f>$A:$A</f>
        <v>Surtaxe IS</v>
      </c>
      <c r="AH393" s="390" t="str">
        <f>$B:$B</f>
        <v>GEA</v>
      </c>
      <c r="AI393" s="391" t="str">
        <f>"20"&amp;RIGHT($10:$10,2)&amp;"-T"&amp;MID($10:$10,2,1)</f>
        <v>2017-T4</v>
      </c>
      <c r="AJ393" s="387"/>
      <c r="AK393" s="390" t="str">
        <f>$A:$A</f>
        <v>Surtaxe IS</v>
      </c>
      <c r="AL393" s="390" t="str">
        <f>$B:$B</f>
        <v>GEA</v>
      </c>
      <c r="AM393" s="391" t="str">
        <f>"20"&amp;RIGHT($10:$10,2)&amp;"-T"&amp;MID($10:$10,2,1)</f>
        <v>2018-T1</v>
      </c>
      <c r="AN393" s="390" t="str">
        <f>$A:$A</f>
        <v>Surtaxe IS</v>
      </c>
      <c r="AO393" s="390" t="str">
        <f>$B:$B</f>
        <v>GEA</v>
      </c>
      <c r="AP393" s="391" t="str">
        <f>"20"&amp;RIGHT($10:$10,2)&amp;"-T"&amp;MID($10:$10,2,1)</f>
        <v>2018-T2</v>
      </c>
      <c r="AQ393" s="390" t="str">
        <f>$A:$A</f>
        <v>Surtaxe IS</v>
      </c>
      <c r="AR393" s="390" t="str">
        <f>$B:$B</f>
        <v>GEA</v>
      </c>
      <c r="AS393" s="391" t="str">
        <f>"20"&amp;RIGHT($10:$10,2)&amp;"-T"&amp;MID($10:$10,2,1)</f>
        <v>2018-T3</v>
      </c>
      <c r="AT393" s="390" t="str">
        <f>$A:$A</f>
        <v>Surtaxe IS</v>
      </c>
      <c r="AU393" s="390" t="str">
        <f>$B:$B</f>
        <v>GEA</v>
      </c>
      <c r="AV393" s="391" t="str">
        <f>"20"&amp;RIGHT($10:$10,2)&amp;"-T"&amp;MID($10:$10,2,1)</f>
        <v>2018-T4</v>
      </c>
      <c r="AW393" s="387"/>
      <c r="AX393" s="390" t="str">
        <f>$A:$A</f>
        <v>Surtaxe IS</v>
      </c>
      <c r="AY393" s="390" t="str">
        <f>$B:$B</f>
        <v>GEA</v>
      </c>
      <c r="AZ393" s="391" t="str">
        <f>"20"&amp;RIGHT($10:$10,2)&amp;"-T"&amp;MID($10:$10,2,1)</f>
        <v>2019-T1</v>
      </c>
      <c r="BA393" s="390" t="str">
        <f>$A:$A</f>
        <v>Surtaxe IS</v>
      </c>
      <c r="BB393" s="390" t="str">
        <f>$B:$B</f>
        <v>GEA</v>
      </c>
      <c r="BC393" s="391" t="str">
        <f>"20"&amp;RIGHT($10:$10,2)&amp;"-T"&amp;MID($10:$10,2,1)</f>
        <v>2019-T2</v>
      </c>
      <c r="BD393" s="390" t="str">
        <f>$A:$A</f>
        <v>Surtaxe IS</v>
      </c>
      <c r="BE393" s="390" t="str">
        <f>$B:$B</f>
        <v>GEA</v>
      </c>
      <c r="BF393" s="391" t="str">
        <f>"20"&amp;RIGHT($10:$10,2)&amp;"-T"&amp;MID($10:$10,2,1)</f>
        <v>2019-T3</v>
      </c>
      <c r="BG393" s="390" t="str">
        <f>$A:$A</f>
        <v>Surtaxe IS</v>
      </c>
      <c r="BH393" s="390" t="str">
        <f>$B:$B</f>
        <v>GEA</v>
      </c>
      <c r="BI393" s="391" t="str">
        <f>"20"&amp;RIGHT($10:$10,2)&amp;"-T"&amp;MID($10:$10,2,1)</f>
        <v>2019-T4</v>
      </c>
      <c r="BJ393" s="387"/>
      <c r="BK393" s="390" t="str">
        <f>$A:$A</f>
        <v>Surtaxe IS</v>
      </c>
      <c r="BL393" s="390" t="str">
        <f>$B:$B</f>
        <v>GEA</v>
      </c>
      <c r="BM393" s="391" t="str">
        <f>"20"&amp;RIGHT($10:$10,2)&amp;"-T"&amp;MID($10:$10,2,1)</f>
        <v>2020-T1</v>
      </c>
      <c r="BN393" s="390" t="str">
        <f>$A:$A</f>
        <v>Surtaxe IS</v>
      </c>
      <c r="BO393" s="390" t="str">
        <f>$B:$B</f>
        <v>GEA</v>
      </c>
      <c r="BP393" s="391" t="str">
        <f>"20"&amp;RIGHT($10:$10,2)&amp;"-T"&amp;MID($10:$10,2,1)</f>
        <v>2020-T2</v>
      </c>
      <c r="BQ393" s="390" t="str">
        <f>$A:$A</f>
        <v>Surtaxe IS</v>
      </c>
      <c r="BR393" s="390" t="str">
        <f>$B:$B</f>
        <v>GEA</v>
      </c>
      <c r="BS393" s="391" t="str">
        <f>"20"&amp;RIGHT($10:$10,2)&amp;"-T"&amp;MID($10:$10,2,1)</f>
        <v>2020-T3</v>
      </c>
      <c r="BT393" s="390" t="str">
        <f>$A:$A</f>
        <v>Surtaxe IS</v>
      </c>
      <c r="BU393" s="390" t="str">
        <f>$B:$B</f>
        <v>GEA</v>
      </c>
      <c r="BV393" s="391" t="str">
        <f>"20"&amp;RIGHT($10:$10,2)&amp;"-T"&amp;MID($10:$10,2,1)</f>
        <v>2020-T4</v>
      </c>
      <c r="BW393" s="387"/>
    </row>
    <row r="394" spans="1:75" ht="13" hidden="1">
      <c r="A394" s="403" t="s">
        <v>129</v>
      </c>
      <c r="B394" s="403"/>
      <c r="C394" s="383"/>
      <c r="D394" s="384" t="s">
        <v>500</v>
      </c>
      <c r="E394" s="385" t="s">
        <v>508</v>
      </c>
      <c r="F394" s="386"/>
      <c r="G394" s="386"/>
      <c r="H394" s="386"/>
      <c r="I394" s="386"/>
      <c r="J394" s="387">
        <f>SUM(F394:I394)</f>
        <v>0</v>
      </c>
      <c r="K394" s="405"/>
      <c r="L394" s="405"/>
      <c r="M394" s="405">
        <v>0</v>
      </c>
      <c r="N394" s="393"/>
      <c r="O394" s="393"/>
      <c r="P394" s="393">
        <v>0</v>
      </c>
      <c r="Q394" s="393"/>
      <c r="R394" s="393"/>
      <c r="S394" s="393">
        <v>0</v>
      </c>
      <c r="T394" s="393"/>
      <c r="U394" s="393"/>
      <c r="V394" s="393">
        <v>0</v>
      </c>
      <c r="W394" s="387">
        <f>SUM(K394:V394)</f>
        <v>0</v>
      </c>
      <c r="X394" s="393"/>
      <c r="Y394" s="393"/>
      <c r="Z394" s="393">
        <v>0</v>
      </c>
      <c r="AA394" s="393"/>
      <c r="AB394" s="393"/>
      <c r="AC394" s="393">
        <v>0</v>
      </c>
      <c r="AD394" s="393"/>
      <c r="AE394" s="393"/>
      <c r="AF394" s="393">
        <v>0</v>
      </c>
      <c r="AG394" s="393"/>
      <c r="AH394" s="393"/>
      <c r="AI394" s="393">
        <v>7.7130000000000001</v>
      </c>
      <c r="AJ394" s="387">
        <f>SUM(X394:AI394)</f>
        <v>7.7130000000000001</v>
      </c>
      <c r="AK394" s="393"/>
      <c r="AL394" s="393"/>
      <c r="AM394" s="393">
        <v>0</v>
      </c>
      <c r="AN394" s="393"/>
      <c r="AO394" s="393"/>
      <c r="AP394" s="393">
        <v>0</v>
      </c>
      <c r="AQ394" s="393"/>
      <c r="AR394" s="393"/>
      <c r="AS394" s="393">
        <v>0</v>
      </c>
      <c r="AT394" s="393"/>
      <c r="AU394" s="393"/>
      <c r="AV394" s="393">
        <v>0</v>
      </c>
      <c r="AW394" s="387">
        <f>SUM(AK394:AV394)</f>
        <v>0</v>
      </c>
      <c r="AX394" s="393"/>
      <c r="AY394" s="393"/>
      <c r="AZ394" s="393">
        <v>0</v>
      </c>
      <c r="BA394" s="393"/>
      <c r="BB394" s="393"/>
      <c r="BC394" s="393">
        <v>0</v>
      </c>
      <c r="BD394" s="393"/>
      <c r="BE394" s="393"/>
      <c r="BF394" s="393">
        <v>0</v>
      </c>
      <c r="BG394" s="393"/>
      <c r="BH394" s="393"/>
      <c r="BI394" s="393">
        <v>0</v>
      </c>
      <c r="BJ394" s="387">
        <f>SUM(AX394:BI394)</f>
        <v>0</v>
      </c>
      <c r="BK394" s="393"/>
      <c r="BL394" s="393"/>
      <c r="BM394" s="393">
        <v>0</v>
      </c>
      <c r="BN394" s="393"/>
      <c r="BO394" s="393"/>
      <c r="BP394" s="393">
        <v>0</v>
      </c>
      <c r="BQ394" s="393"/>
      <c r="BR394" s="393"/>
      <c r="BS394" s="393">
        <v>0</v>
      </c>
      <c r="BT394" s="393"/>
      <c r="BU394" s="393"/>
      <c r="BV394" s="393">
        <v>0</v>
      </c>
      <c r="BW394" s="387">
        <f>SUM(BK394:BV394)</f>
        <v>0</v>
      </c>
    </row>
    <row r="395" spans="1:75" ht="13" hidden="1" outlineLevel="1">
      <c r="A395" s="402" t="s">
        <v>465</v>
      </c>
      <c r="B395" s="382" t="s">
        <v>466</v>
      </c>
      <c r="C395" s="383"/>
      <c r="D395" s="384"/>
      <c r="E395" s="385"/>
      <c r="F395" s="386"/>
      <c r="G395" s="386"/>
      <c r="H395" s="386"/>
      <c r="I395" s="386"/>
      <c r="J395" s="387"/>
      <c r="K395" s="388" t="str">
        <f>$A:$A</f>
        <v>Nature de l'ajustement</v>
      </c>
      <c r="L395" s="388" t="str">
        <f>$B:$B</f>
        <v>Pôle</v>
      </c>
      <c r="M395" s="388" t="s">
        <v>515</v>
      </c>
      <c r="N395" s="388" t="str">
        <f>$A:$A</f>
        <v>Nature de l'ajustement</v>
      </c>
      <c r="O395" s="388" t="str">
        <f>$B:$B</f>
        <v>Pôle</v>
      </c>
      <c r="P395" s="388" t="s">
        <v>515</v>
      </c>
      <c r="Q395" s="388" t="str">
        <f>$A:$A</f>
        <v>Nature de l'ajustement</v>
      </c>
      <c r="R395" s="388" t="str">
        <f>$B:$B</f>
        <v>Pôle</v>
      </c>
      <c r="S395" s="388" t="s">
        <v>515</v>
      </c>
      <c r="T395" s="388" t="str">
        <f>$A:$A</f>
        <v>Nature de l'ajustement</v>
      </c>
      <c r="U395" s="388" t="str">
        <f>$B:$B</f>
        <v>Pôle</v>
      </c>
      <c r="V395" s="388" t="s">
        <v>515</v>
      </c>
      <c r="W395" s="387"/>
      <c r="X395" s="388" t="str">
        <f>$A:$A</f>
        <v>Nature de l'ajustement</v>
      </c>
      <c r="Y395" s="388" t="str">
        <f>$B:$B</f>
        <v>Pôle</v>
      </c>
      <c r="Z395" s="388" t="s">
        <v>515</v>
      </c>
      <c r="AA395" s="388" t="str">
        <f>$A:$A</f>
        <v>Nature de l'ajustement</v>
      </c>
      <c r="AB395" s="388" t="str">
        <f>$B:$B</f>
        <v>Pôle</v>
      </c>
      <c r="AC395" s="388" t="s">
        <v>515</v>
      </c>
      <c r="AD395" s="388" t="str">
        <f>$A:$A</f>
        <v>Nature de l'ajustement</v>
      </c>
      <c r="AE395" s="388" t="str">
        <f>$B:$B</f>
        <v>Pôle</v>
      </c>
      <c r="AF395" s="388" t="s">
        <v>515</v>
      </c>
      <c r="AG395" s="388" t="str">
        <f>$A:$A</f>
        <v>Nature de l'ajustement</v>
      </c>
      <c r="AH395" s="388" t="str">
        <f>$B:$B</f>
        <v>Pôle</v>
      </c>
      <c r="AI395" s="388" t="s">
        <v>515</v>
      </c>
      <c r="AJ395" s="387"/>
      <c r="AK395" s="388" t="str">
        <f>$A:$A</f>
        <v>Nature de l'ajustement</v>
      </c>
      <c r="AL395" s="388" t="str">
        <f>$B:$B</f>
        <v>Pôle</v>
      </c>
      <c r="AM395" s="388" t="s">
        <v>515</v>
      </c>
      <c r="AN395" s="388" t="str">
        <f>$A:$A</f>
        <v>Nature de l'ajustement</v>
      </c>
      <c r="AO395" s="388" t="str">
        <f>$B:$B</f>
        <v>Pôle</v>
      </c>
      <c r="AP395" s="388" t="s">
        <v>515</v>
      </c>
      <c r="AQ395" s="388" t="str">
        <f>$A:$A</f>
        <v>Nature de l'ajustement</v>
      </c>
      <c r="AR395" s="388" t="str">
        <f>$B:$B</f>
        <v>Pôle</v>
      </c>
      <c r="AS395" s="388" t="s">
        <v>515</v>
      </c>
      <c r="AT395" s="388" t="str">
        <f>$A:$A</f>
        <v>Nature de l'ajustement</v>
      </c>
      <c r="AU395" s="388" t="str">
        <f>$B:$B</f>
        <v>Pôle</v>
      </c>
      <c r="AV395" s="388" t="s">
        <v>515</v>
      </c>
      <c r="AW395" s="387"/>
      <c r="AX395" s="388" t="str">
        <f>$A:$A</f>
        <v>Nature de l'ajustement</v>
      </c>
      <c r="AY395" s="388" t="str">
        <f>$B:$B</f>
        <v>Pôle</v>
      </c>
      <c r="AZ395" s="388" t="s">
        <v>515</v>
      </c>
      <c r="BA395" s="388" t="str">
        <f>$A:$A</f>
        <v>Nature de l'ajustement</v>
      </c>
      <c r="BB395" s="388" t="str">
        <f>$B:$B</f>
        <v>Pôle</v>
      </c>
      <c r="BC395" s="388" t="s">
        <v>515</v>
      </c>
      <c r="BD395" s="388" t="str">
        <f>$A:$A</f>
        <v>Nature de l'ajustement</v>
      </c>
      <c r="BE395" s="388" t="str">
        <f>$B:$B</f>
        <v>Pôle</v>
      </c>
      <c r="BF395" s="388" t="s">
        <v>515</v>
      </c>
      <c r="BG395" s="388" t="str">
        <f>$A:$A</f>
        <v>Nature de l'ajustement</v>
      </c>
      <c r="BH395" s="388" t="str">
        <f>$B:$B</f>
        <v>Pôle</v>
      </c>
      <c r="BI395" s="388" t="s">
        <v>515</v>
      </c>
      <c r="BJ395" s="387"/>
      <c r="BK395" s="388" t="str">
        <f>$A:$A</f>
        <v>Nature de l'ajustement</v>
      </c>
      <c r="BL395" s="388" t="str">
        <f>$B:$B</f>
        <v>Pôle</v>
      </c>
      <c r="BM395" s="388" t="s">
        <v>515</v>
      </c>
      <c r="BN395" s="388" t="str">
        <f>$A:$A</f>
        <v>Nature de l'ajustement</v>
      </c>
      <c r="BO395" s="388" t="str">
        <f>$B:$B</f>
        <v>Pôle</v>
      </c>
      <c r="BP395" s="388" t="s">
        <v>515</v>
      </c>
      <c r="BQ395" s="388" t="str">
        <f>$A:$A</f>
        <v>Nature de l'ajustement</v>
      </c>
      <c r="BR395" s="388" t="str">
        <f>$B:$B</f>
        <v>Pôle</v>
      </c>
      <c r="BS395" s="388" t="s">
        <v>515</v>
      </c>
      <c r="BT395" s="388" t="str">
        <f>$A:$A</f>
        <v>Nature de l'ajustement</v>
      </c>
      <c r="BU395" s="388" t="str">
        <f>$B:$B</f>
        <v>Pôle</v>
      </c>
      <c r="BV395" s="388" t="s">
        <v>515</v>
      </c>
      <c r="BW395" s="387"/>
    </row>
    <row r="396" spans="1:75" ht="13" hidden="1" outlineLevel="1">
      <c r="A396" s="394" t="s">
        <v>543</v>
      </c>
      <c r="B396" s="394" t="s">
        <v>512</v>
      </c>
      <c r="C396" s="383"/>
      <c r="D396" s="384"/>
      <c r="E396" s="385"/>
      <c r="F396" s="386"/>
      <c r="G396" s="386"/>
      <c r="H396" s="386"/>
      <c r="I396" s="386"/>
      <c r="J396" s="387"/>
      <c r="K396" s="390" t="str">
        <f>$A:$A</f>
        <v>Surtaxe IS</v>
      </c>
      <c r="L396" s="390" t="str">
        <f>$B:$B</f>
        <v>BPF</v>
      </c>
      <c r="M396" s="391" t="str">
        <f>"20"&amp;RIGHT($10:$10,2)&amp;"-T"&amp;MID($10:$10,2,1)</f>
        <v>2016-T1</v>
      </c>
      <c r="N396" s="390" t="str">
        <f>$A:$A</f>
        <v>Surtaxe IS</v>
      </c>
      <c r="O396" s="390" t="str">
        <f>$B:$B</f>
        <v>BPF</v>
      </c>
      <c r="P396" s="391" t="str">
        <f>"20"&amp;RIGHT($10:$10,2)&amp;"-T"&amp;MID($10:$10,2,1)</f>
        <v>2016-T2</v>
      </c>
      <c r="Q396" s="390" t="str">
        <f>$A:$A</f>
        <v>Surtaxe IS</v>
      </c>
      <c r="R396" s="390" t="str">
        <f>$B:$B</f>
        <v>BPF</v>
      </c>
      <c r="S396" s="391" t="str">
        <f>"20"&amp;RIGHT($10:$10,2)&amp;"-T"&amp;MID($10:$10,2,1)</f>
        <v>2016-T3</v>
      </c>
      <c r="T396" s="390" t="str">
        <f>$A:$A</f>
        <v>Surtaxe IS</v>
      </c>
      <c r="U396" s="390" t="str">
        <f>$B:$B</f>
        <v>BPF</v>
      </c>
      <c r="V396" s="391" t="str">
        <f>"20"&amp;RIGHT($10:$10,2)&amp;"-T"&amp;MID($10:$10,2,1)</f>
        <v>2016-T4</v>
      </c>
      <c r="W396" s="387"/>
      <c r="X396" s="390" t="str">
        <f>$A:$A</f>
        <v>Surtaxe IS</v>
      </c>
      <c r="Y396" s="390" t="str">
        <f>$B:$B</f>
        <v>BPF</v>
      </c>
      <c r="Z396" s="391" t="str">
        <f>"20"&amp;RIGHT($10:$10,2)&amp;"-T"&amp;MID($10:$10,2,1)</f>
        <v>2017-T1</v>
      </c>
      <c r="AA396" s="390" t="str">
        <f>$A:$A</f>
        <v>Surtaxe IS</v>
      </c>
      <c r="AB396" s="390" t="str">
        <f>$B:$B</f>
        <v>BPF</v>
      </c>
      <c r="AC396" s="391" t="str">
        <f>"20"&amp;RIGHT($10:$10,2)&amp;"-T"&amp;MID($10:$10,2,1)</f>
        <v>2017-T2</v>
      </c>
      <c r="AD396" s="390" t="str">
        <f>$A:$A</f>
        <v>Surtaxe IS</v>
      </c>
      <c r="AE396" s="390" t="str">
        <f>$B:$B</f>
        <v>BPF</v>
      </c>
      <c r="AF396" s="391" t="str">
        <f>"20"&amp;RIGHT($10:$10,2)&amp;"-T"&amp;MID($10:$10,2,1)</f>
        <v>2017-T3</v>
      </c>
      <c r="AG396" s="390" t="str">
        <f>$A:$A</f>
        <v>Surtaxe IS</v>
      </c>
      <c r="AH396" s="390" t="str">
        <f>$B:$B</f>
        <v>BPF</v>
      </c>
      <c r="AI396" s="391" t="str">
        <f>"20"&amp;RIGHT($10:$10,2)&amp;"-T"&amp;MID($10:$10,2,1)</f>
        <v>2017-T4</v>
      </c>
      <c r="AJ396" s="387"/>
      <c r="AK396" s="390" t="str">
        <f>$A:$A</f>
        <v>Surtaxe IS</v>
      </c>
      <c r="AL396" s="390" t="str">
        <f>$B:$B</f>
        <v>BPF</v>
      </c>
      <c r="AM396" s="391" t="str">
        <f>"20"&amp;RIGHT($10:$10,2)&amp;"-T"&amp;MID($10:$10,2,1)</f>
        <v>2018-T1</v>
      </c>
      <c r="AN396" s="390" t="str">
        <f>$A:$A</f>
        <v>Surtaxe IS</v>
      </c>
      <c r="AO396" s="390" t="str">
        <f>$B:$B</f>
        <v>BPF</v>
      </c>
      <c r="AP396" s="391" t="str">
        <f>"20"&amp;RIGHT($10:$10,2)&amp;"-T"&amp;MID($10:$10,2,1)</f>
        <v>2018-T2</v>
      </c>
      <c r="AQ396" s="390" t="str">
        <f>$A:$A</f>
        <v>Surtaxe IS</v>
      </c>
      <c r="AR396" s="390" t="str">
        <f>$B:$B</f>
        <v>BPF</v>
      </c>
      <c r="AS396" s="391" t="str">
        <f>"20"&amp;RIGHT($10:$10,2)&amp;"-T"&amp;MID($10:$10,2,1)</f>
        <v>2018-T3</v>
      </c>
      <c r="AT396" s="390" t="str">
        <f>$A:$A</f>
        <v>Surtaxe IS</v>
      </c>
      <c r="AU396" s="390" t="str">
        <f>$B:$B</f>
        <v>BPF</v>
      </c>
      <c r="AV396" s="391" t="str">
        <f>"20"&amp;RIGHT($10:$10,2)&amp;"-T"&amp;MID($10:$10,2,1)</f>
        <v>2018-T4</v>
      </c>
      <c r="AW396" s="387"/>
      <c r="AX396" s="390" t="str">
        <f>$A:$A</f>
        <v>Surtaxe IS</v>
      </c>
      <c r="AY396" s="390" t="str">
        <f>$B:$B</f>
        <v>BPF</v>
      </c>
      <c r="AZ396" s="391" t="str">
        <f>"20"&amp;RIGHT($10:$10,2)&amp;"-T"&amp;MID($10:$10,2,1)</f>
        <v>2019-T1</v>
      </c>
      <c r="BA396" s="390" t="str">
        <f>$A:$A</f>
        <v>Surtaxe IS</v>
      </c>
      <c r="BB396" s="390" t="str">
        <f>$B:$B</f>
        <v>BPF</v>
      </c>
      <c r="BC396" s="391" t="str">
        <f>"20"&amp;RIGHT($10:$10,2)&amp;"-T"&amp;MID($10:$10,2,1)</f>
        <v>2019-T2</v>
      </c>
      <c r="BD396" s="390" t="str">
        <f>$A:$A</f>
        <v>Surtaxe IS</v>
      </c>
      <c r="BE396" s="390" t="str">
        <f>$B:$B</f>
        <v>BPF</v>
      </c>
      <c r="BF396" s="391" t="str">
        <f>"20"&amp;RIGHT($10:$10,2)&amp;"-T"&amp;MID($10:$10,2,1)</f>
        <v>2019-T3</v>
      </c>
      <c r="BG396" s="390" t="str">
        <f>$A:$A</f>
        <v>Surtaxe IS</v>
      </c>
      <c r="BH396" s="390" t="str">
        <f>$B:$B</f>
        <v>BPF</v>
      </c>
      <c r="BI396" s="391" t="str">
        <f>"20"&amp;RIGHT($10:$10,2)&amp;"-T"&amp;MID($10:$10,2,1)</f>
        <v>2019-T4</v>
      </c>
      <c r="BJ396" s="387"/>
      <c r="BK396" s="390" t="str">
        <f>$A:$A</f>
        <v>Surtaxe IS</v>
      </c>
      <c r="BL396" s="390" t="str">
        <f>$B:$B</f>
        <v>BPF</v>
      </c>
      <c r="BM396" s="391" t="str">
        <f>"20"&amp;RIGHT($10:$10,2)&amp;"-T"&amp;MID($10:$10,2,1)</f>
        <v>2020-T1</v>
      </c>
      <c r="BN396" s="390" t="str">
        <f>$A:$A</f>
        <v>Surtaxe IS</v>
      </c>
      <c r="BO396" s="390" t="str">
        <f>$B:$B</f>
        <v>BPF</v>
      </c>
      <c r="BP396" s="391" t="str">
        <f>"20"&amp;RIGHT($10:$10,2)&amp;"-T"&amp;MID($10:$10,2,1)</f>
        <v>2020-T2</v>
      </c>
      <c r="BQ396" s="390" t="str">
        <f>$A:$A</f>
        <v>Surtaxe IS</v>
      </c>
      <c r="BR396" s="390" t="str">
        <f>$B:$B</f>
        <v>BPF</v>
      </c>
      <c r="BS396" s="391" t="str">
        <f>"20"&amp;RIGHT($10:$10,2)&amp;"-T"&amp;MID($10:$10,2,1)</f>
        <v>2020-T3</v>
      </c>
      <c r="BT396" s="390" t="str">
        <f>$A:$A</f>
        <v>Surtaxe IS</v>
      </c>
      <c r="BU396" s="390" t="str">
        <f>$B:$B</f>
        <v>BPF</v>
      </c>
      <c r="BV396" s="391" t="str">
        <f>"20"&amp;RIGHT($10:$10,2)&amp;"-T"&amp;MID($10:$10,2,1)</f>
        <v>2020-T4</v>
      </c>
      <c r="BW396" s="387"/>
    </row>
    <row r="397" spans="1:75" ht="13" hidden="1">
      <c r="A397" s="403" t="s">
        <v>129</v>
      </c>
      <c r="B397" s="403"/>
      <c r="C397" s="383"/>
      <c r="D397" s="384" t="s">
        <v>500</v>
      </c>
      <c r="E397" s="385" t="s">
        <v>509</v>
      </c>
      <c r="F397" s="386"/>
      <c r="G397" s="386"/>
      <c r="H397" s="386"/>
      <c r="I397" s="386"/>
      <c r="J397" s="387">
        <f>SUM(F397:I397)</f>
        <v>0</v>
      </c>
      <c r="K397" s="405"/>
      <c r="L397" s="405"/>
      <c r="M397" s="405">
        <v>0</v>
      </c>
      <c r="N397" s="393"/>
      <c r="O397" s="393"/>
      <c r="P397" s="393">
        <v>0</v>
      </c>
      <c r="Q397" s="393"/>
      <c r="R397" s="393"/>
      <c r="S397" s="393">
        <v>0</v>
      </c>
      <c r="T397" s="393"/>
      <c r="U397" s="393"/>
      <c r="V397" s="393">
        <v>0</v>
      </c>
      <c r="W397" s="387">
        <f>SUM(K397:V397)</f>
        <v>0</v>
      </c>
      <c r="X397" s="393"/>
      <c r="Y397" s="393"/>
      <c r="Z397" s="393">
        <v>0</v>
      </c>
      <c r="AA397" s="393"/>
      <c r="AB397" s="393"/>
      <c r="AC397" s="393">
        <v>0</v>
      </c>
      <c r="AD397" s="393"/>
      <c r="AE397" s="393"/>
      <c r="AF397" s="393">
        <v>0</v>
      </c>
      <c r="AG397" s="393"/>
      <c r="AH397" s="393"/>
      <c r="AI397" s="393">
        <v>2.528</v>
      </c>
      <c r="AJ397" s="387">
        <f>SUM(X397:AI397)</f>
        <v>2.528</v>
      </c>
      <c r="AK397" s="393"/>
      <c r="AL397" s="393"/>
      <c r="AM397" s="393">
        <v>0</v>
      </c>
      <c r="AN397" s="393"/>
      <c r="AO397" s="393"/>
      <c r="AP397" s="393">
        <v>0</v>
      </c>
      <c r="AQ397" s="393"/>
      <c r="AR397" s="393"/>
      <c r="AS397" s="393">
        <v>0</v>
      </c>
      <c r="AT397" s="393"/>
      <c r="AU397" s="393"/>
      <c r="AV397" s="393">
        <v>0</v>
      </c>
      <c r="AW397" s="387">
        <f>SUM(AK397:AV397)</f>
        <v>0</v>
      </c>
      <c r="AX397" s="393"/>
      <c r="AY397" s="393"/>
      <c r="AZ397" s="393">
        <v>0</v>
      </c>
      <c r="BA397" s="393"/>
      <c r="BB397" s="393"/>
      <c r="BC397" s="393">
        <v>0</v>
      </c>
      <c r="BD397" s="393"/>
      <c r="BE397" s="393"/>
      <c r="BF397" s="393">
        <v>0</v>
      </c>
      <c r="BG397" s="393"/>
      <c r="BH397" s="393"/>
      <c r="BI397" s="393">
        <v>0</v>
      </c>
      <c r="BJ397" s="387">
        <f>SUM(AX397:BI397)</f>
        <v>0</v>
      </c>
      <c r="BK397" s="393"/>
      <c r="BL397" s="393"/>
      <c r="BM397" s="393">
        <v>0</v>
      </c>
      <c r="BN397" s="393"/>
      <c r="BO397" s="393"/>
      <c r="BP397" s="393">
        <v>0</v>
      </c>
      <c r="BQ397" s="393"/>
      <c r="BR397" s="393"/>
      <c r="BS397" s="393">
        <v>0</v>
      </c>
      <c r="BT397" s="393"/>
      <c r="BU397" s="393"/>
      <c r="BV397" s="393">
        <v>0</v>
      </c>
      <c r="BW397" s="387">
        <f>SUM(BK397:BV397)</f>
        <v>0</v>
      </c>
    </row>
    <row r="398" spans="1:75" ht="13" hidden="1" outlineLevel="1">
      <c r="A398" s="402" t="s">
        <v>465</v>
      </c>
      <c r="B398" s="382" t="s">
        <v>466</v>
      </c>
      <c r="C398" s="383"/>
      <c r="D398" s="384"/>
      <c r="E398" s="385"/>
      <c r="F398" s="386"/>
      <c r="G398" s="386"/>
      <c r="H398" s="386"/>
      <c r="I398" s="386"/>
      <c r="J398" s="387"/>
      <c r="K398" s="388" t="str">
        <f>$A:$A</f>
        <v>Nature de l'ajustement</v>
      </c>
      <c r="L398" s="388" t="str">
        <f>$B:$B</f>
        <v>Pôle</v>
      </c>
      <c r="M398" s="388" t="s">
        <v>515</v>
      </c>
      <c r="N398" s="388" t="str">
        <f>$A:$A</f>
        <v>Nature de l'ajustement</v>
      </c>
      <c r="O398" s="388" t="str">
        <f>$B:$B</f>
        <v>Pôle</v>
      </c>
      <c r="P398" s="388" t="s">
        <v>515</v>
      </c>
      <c r="Q398" s="388" t="str">
        <f>$A:$A</f>
        <v>Nature de l'ajustement</v>
      </c>
      <c r="R398" s="388" t="str">
        <f>$B:$B</f>
        <v>Pôle</v>
      </c>
      <c r="S398" s="388" t="s">
        <v>515</v>
      </c>
      <c r="T398" s="388" t="str">
        <f>$A:$A</f>
        <v>Nature de l'ajustement</v>
      </c>
      <c r="U398" s="388" t="str">
        <f>$B:$B</f>
        <v>Pôle</v>
      </c>
      <c r="V398" s="388" t="s">
        <v>515</v>
      </c>
      <c r="W398" s="387"/>
      <c r="X398" s="388" t="str">
        <f>$A:$A</f>
        <v>Nature de l'ajustement</v>
      </c>
      <c r="Y398" s="388" t="str">
        <f>$B:$B</f>
        <v>Pôle</v>
      </c>
      <c r="Z398" s="388" t="s">
        <v>515</v>
      </c>
      <c r="AA398" s="388" t="str">
        <f>$A:$A</f>
        <v>Nature de l'ajustement</v>
      </c>
      <c r="AB398" s="388" t="str">
        <f>$B:$B</f>
        <v>Pôle</v>
      </c>
      <c r="AC398" s="388" t="s">
        <v>515</v>
      </c>
      <c r="AD398" s="388" t="str">
        <f>$A:$A</f>
        <v>Nature de l'ajustement</v>
      </c>
      <c r="AE398" s="388" t="str">
        <f>$B:$B</f>
        <v>Pôle</v>
      </c>
      <c r="AF398" s="388" t="s">
        <v>515</v>
      </c>
      <c r="AG398" s="388" t="str">
        <f>$A:$A</f>
        <v>Nature de l'ajustement</v>
      </c>
      <c r="AH398" s="388" t="str">
        <f>$B:$B</f>
        <v>Pôle</v>
      </c>
      <c r="AI398" s="388" t="s">
        <v>515</v>
      </c>
      <c r="AJ398" s="387"/>
      <c r="AK398" s="388" t="str">
        <f>$A:$A</f>
        <v>Nature de l'ajustement</v>
      </c>
      <c r="AL398" s="388" t="str">
        <f>$B:$B</f>
        <v>Pôle</v>
      </c>
      <c r="AM398" s="388" t="s">
        <v>515</v>
      </c>
      <c r="AN398" s="388" t="str">
        <f>$A:$A</f>
        <v>Nature de l'ajustement</v>
      </c>
      <c r="AO398" s="388" t="str">
        <f>$B:$B</f>
        <v>Pôle</v>
      </c>
      <c r="AP398" s="388" t="s">
        <v>515</v>
      </c>
      <c r="AQ398" s="388" t="str">
        <f>$A:$A</f>
        <v>Nature de l'ajustement</v>
      </c>
      <c r="AR398" s="388" t="str">
        <f>$B:$B</f>
        <v>Pôle</v>
      </c>
      <c r="AS398" s="388" t="s">
        <v>515</v>
      </c>
      <c r="AT398" s="388" t="str">
        <f>$A:$A</f>
        <v>Nature de l'ajustement</v>
      </c>
      <c r="AU398" s="388" t="str">
        <f>$B:$B</f>
        <v>Pôle</v>
      </c>
      <c r="AV398" s="388" t="s">
        <v>515</v>
      </c>
      <c r="AW398" s="387"/>
      <c r="AX398" s="388" t="str">
        <f>$A:$A</f>
        <v>Nature de l'ajustement</v>
      </c>
      <c r="AY398" s="388" t="str">
        <f>$B:$B</f>
        <v>Pôle</v>
      </c>
      <c r="AZ398" s="388" t="s">
        <v>515</v>
      </c>
      <c r="BA398" s="388" t="str">
        <f>$A:$A</f>
        <v>Nature de l'ajustement</v>
      </c>
      <c r="BB398" s="388" t="str">
        <f>$B:$B</f>
        <v>Pôle</v>
      </c>
      <c r="BC398" s="388" t="s">
        <v>515</v>
      </c>
      <c r="BD398" s="388" t="str">
        <f>$A:$A</f>
        <v>Nature de l'ajustement</v>
      </c>
      <c r="BE398" s="388" t="str">
        <f>$B:$B</f>
        <v>Pôle</v>
      </c>
      <c r="BF398" s="388" t="s">
        <v>515</v>
      </c>
      <c r="BG398" s="388" t="str">
        <f>$A:$A</f>
        <v>Nature de l'ajustement</v>
      </c>
      <c r="BH398" s="388" t="str">
        <f>$B:$B</f>
        <v>Pôle</v>
      </c>
      <c r="BI398" s="388" t="s">
        <v>515</v>
      </c>
      <c r="BJ398" s="387"/>
      <c r="BK398" s="388" t="str">
        <f>$A:$A</f>
        <v>Nature de l'ajustement</v>
      </c>
      <c r="BL398" s="388" t="str">
        <f>$B:$B</f>
        <v>Pôle</v>
      </c>
      <c r="BM398" s="388" t="s">
        <v>515</v>
      </c>
      <c r="BN398" s="388" t="str">
        <f>$A:$A</f>
        <v>Nature de l'ajustement</v>
      </c>
      <c r="BO398" s="388" t="str">
        <f>$B:$B</f>
        <v>Pôle</v>
      </c>
      <c r="BP398" s="388" t="s">
        <v>515</v>
      </c>
      <c r="BQ398" s="388" t="str">
        <f>$A:$A</f>
        <v>Nature de l'ajustement</v>
      </c>
      <c r="BR398" s="388" t="str">
        <f>$B:$B</f>
        <v>Pôle</v>
      </c>
      <c r="BS398" s="388" t="s">
        <v>515</v>
      </c>
      <c r="BT398" s="388" t="str">
        <f>$A:$A</f>
        <v>Nature de l'ajustement</v>
      </c>
      <c r="BU398" s="388" t="str">
        <f>$B:$B</f>
        <v>Pôle</v>
      </c>
      <c r="BV398" s="388" t="s">
        <v>515</v>
      </c>
      <c r="BW398" s="387"/>
    </row>
    <row r="399" spans="1:75" ht="13" hidden="1" outlineLevel="1">
      <c r="A399" s="394" t="s">
        <v>543</v>
      </c>
      <c r="B399" s="394" t="s">
        <v>510</v>
      </c>
      <c r="C399" s="383"/>
      <c r="D399" s="384"/>
      <c r="E399" s="385"/>
      <c r="F399" s="386"/>
      <c r="G399" s="386"/>
      <c r="H399" s="386"/>
      <c r="I399" s="386"/>
      <c r="J399" s="387"/>
      <c r="K399" s="390" t="str">
        <f>$A:$A</f>
        <v>Surtaxe IS</v>
      </c>
      <c r="L399" s="390" t="str">
        <f>$B:$B</f>
        <v>SFS</v>
      </c>
      <c r="M399" s="391" t="str">
        <f>"20"&amp;RIGHT($10:$10,2)&amp;"-T"&amp;MID($10:$10,2,1)</f>
        <v>2016-T1</v>
      </c>
      <c r="N399" s="390" t="str">
        <f>$A:$A</f>
        <v>Surtaxe IS</v>
      </c>
      <c r="O399" s="390" t="str">
        <f>$B:$B</f>
        <v>SFS</v>
      </c>
      <c r="P399" s="391" t="str">
        <f>"20"&amp;RIGHT($10:$10,2)&amp;"-T"&amp;MID($10:$10,2,1)</f>
        <v>2016-T2</v>
      </c>
      <c r="Q399" s="390" t="str">
        <f>$A:$A</f>
        <v>Surtaxe IS</v>
      </c>
      <c r="R399" s="390" t="str">
        <f>$B:$B</f>
        <v>SFS</v>
      </c>
      <c r="S399" s="391" t="str">
        <f>"20"&amp;RIGHT($10:$10,2)&amp;"-T"&amp;MID($10:$10,2,1)</f>
        <v>2016-T3</v>
      </c>
      <c r="T399" s="390" t="str">
        <f>$A:$A</f>
        <v>Surtaxe IS</v>
      </c>
      <c r="U399" s="390" t="str">
        <f>$B:$B</f>
        <v>SFS</v>
      </c>
      <c r="V399" s="391" t="str">
        <f>"20"&amp;RIGHT($10:$10,2)&amp;"-T"&amp;MID($10:$10,2,1)</f>
        <v>2016-T4</v>
      </c>
      <c r="W399" s="387"/>
      <c r="X399" s="390" t="str">
        <f>$A:$A</f>
        <v>Surtaxe IS</v>
      </c>
      <c r="Y399" s="390" t="str">
        <f>$B:$B</f>
        <v>SFS</v>
      </c>
      <c r="Z399" s="391" t="str">
        <f>"20"&amp;RIGHT($10:$10,2)&amp;"-T"&amp;MID($10:$10,2,1)</f>
        <v>2017-T1</v>
      </c>
      <c r="AA399" s="390" t="str">
        <f>$A:$A</f>
        <v>Surtaxe IS</v>
      </c>
      <c r="AB399" s="390" t="str">
        <f>$B:$B</f>
        <v>SFS</v>
      </c>
      <c r="AC399" s="391" t="str">
        <f>"20"&amp;RIGHT($10:$10,2)&amp;"-T"&amp;MID($10:$10,2,1)</f>
        <v>2017-T2</v>
      </c>
      <c r="AD399" s="390" t="str">
        <f>$A:$A</f>
        <v>Surtaxe IS</v>
      </c>
      <c r="AE399" s="390" t="str">
        <f>$B:$B</f>
        <v>SFS</v>
      </c>
      <c r="AF399" s="391" t="str">
        <f>"20"&amp;RIGHT($10:$10,2)&amp;"-T"&amp;MID($10:$10,2,1)</f>
        <v>2017-T3</v>
      </c>
      <c r="AG399" s="390" t="str">
        <f>$A:$A</f>
        <v>Surtaxe IS</v>
      </c>
      <c r="AH399" s="390" t="str">
        <f>$B:$B</f>
        <v>SFS</v>
      </c>
      <c r="AI399" s="391" t="str">
        <f>"20"&amp;RIGHT($10:$10,2)&amp;"-T"&amp;MID($10:$10,2,1)</f>
        <v>2017-T4</v>
      </c>
      <c r="AJ399" s="387"/>
      <c r="AK399" s="390" t="str">
        <f>$A:$A</f>
        <v>Surtaxe IS</v>
      </c>
      <c r="AL399" s="390" t="str">
        <f>$B:$B</f>
        <v>SFS</v>
      </c>
      <c r="AM399" s="391" t="str">
        <f>"20"&amp;RIGHT($10:$10,2)&amp;"-T"&amp;MID($10:$10,2,1)</f>
        <v>2018-T1</v>
      </c>
      <c r="AN399" s="390" t="str">
        <f>$A:$A</f>
        <v>Surtaxe IS</v>
      </c>
      <c r="AO399" s="390" t="str">
        <f>$B:$B</f>
        <v>SFS</v>
      </c>
      <c r="AP399" s="391" t="str">
        <f>"20"&amp;RIGHT($10:$10,2)&amp;"-T"&amp;MID($10:$10,2,1)</f>
        <v>2018-T2</v>
      </c>
      <c r="AQ399" s="390" t="str">
        <f>$A:$A</f>
        <v>Surtaxe IS</v>
      </c>
      <c r="AR399" s="390" t="str">
        <f>$B:$B</f>
        <v>SFS</v>
      </c>
      <c r="AS399" s="391" t="str">
        <f>"20"&amp;RIGHT($10:$10,2)&amp;"-T"&amp;MID($10:$10,2,1)</f>
        <v>2018-T3</v>
      </c>
      <c r="AT399" s="390" t="str">
        <f>$A:$A</f>
        <v>Surtaxe IS</v>
      </c>
      <c r="AU399" s="390" t="str">
        <f>$B:$B</f>
        <v>SFS</v>
      </c>
      <c r="AV399" s="391" t="str">
        <f>"20"&amp;RIGHT($10:$10,2)&amp;"-T"&amp;MID($10:$10,2,1)</f>
        <v>2018-T4</v>
      </c>
      <c r="AW399" s="387"/>
      <c r="AX399" s="390" t="str">
        <f>$A:$A</f>
        <v>Surtaxe IS</v>
      </c>
      <c r="AY399" s="390" t="str">
        <f>$B:$B</f>
        <v>SFS</v>
      </c>
      <c r="AZ399" s="391" t="str">
        <f>"20"&amp;RIGHT($10:$10,2)&amp;"-T"&amp;MID($10:$10,2,1)</f>
        <v>2019-T1</v>
      </c>
      <c r="BA399" s="390" t="str">
        <f>$A:$A</f>
        <v>Surtaxe IS</v>
      </c>
      <c r="BB399" s="390" t="str">
        <f>$B:$B</f>
        <v>SFS</v>
      </c>
      <c r="BC399" s="391" t="str">
        <f>"20"&amp;RIGHT($10:$10,2)&amp;"-T"&amp;MID($10:$10,2,1)</f>
        <v>2019-T2</v>
      </c>
      <c r="BD399" s="390" t="str">
        <f>$A:$A</f>
        <v>Surtaxe IS</v>
      </c>
      <c r="BE399" s="390" t="str">
        <f>$B:$B</f>
        <v>SFS</v>
      </c>
      <c r="BF399" s="391" t="str">
        <f>"20"&amp;RIGHT($10:$10,2)&amp;"-T"&amp;MID($10:$10,2,1)</f>
        <v>2019-T3</v>
      </c>
      <c r="BG399" s="390" t="str">
        <f>$A:$A</f>
        <v>Surtaxe IS</v>
      </c>
      <c r="BH399" s="390" t="str">
        <f>$B:$B</f>
        <v>SFS</v>
      </c>
      <c r="BI399" s="391" t="str">
        <f>"20"&amp;RIGHT($10:$10,2)&amp;"-T"&amp;MID($10:$10,2,1)</f>
        <v>2019-T4</v>
      </c>
      <c r="BJ399" s="387"/>
      <c r="BK399" s="390" t="str">
        <f>$A:$A</f>
        <v>Surtaxe IS</v>
      </c>
      <c r="BL399" s="390" t="str">
        <f>$B:$B</f>
        <v>SFS</v>
      </c>
      <c r="BM399" s="391" t="str">
        <f>"20"&amp;RIGHT($10:$10,2)&amp;"-T"&amp;MID($10:$10,2,1)</f>
        <v>2020-T1</v>
      </c>
      <c r="BN399" s="390" t="str">
        <f>$A:$A</f>
        <v>Surtaxe IS</v>
      </c>
      <c r="BO399" s="390" t="str">
        <f>$B:$B</f>
        <v>SFS</v>
      </c>
      <c r="BP399" s="391" t="str">
        <f>"20"&amp;RIGHT($10:$10,2)&amp;"-T"&amp;MID($10:$10,2,1)</f>
        <v>2020-T2</v>
      </c>
      <c r="BQ399" s="390" t="str">
        <f>$A:$A</f>
        <v>Surtaxe IS</v>
      </c>
      <c r="BR399" s="390" t="str">
        <f>$B:$B</f>
        <v>SFS</v>
      </c>
      <c r="BS399" s="391" t="str">
        <f>"20"&amp;RIGHT($10:$10,2)&amp;"-T"&amp;MID($10:$10,2,1)</f>
        <v>2020-T3</v>
      </c>
      <c r="BT399" s="390" t="str">
        <f>$A:$A</f>
        <v>Surtaxe IS</v>
      </c>
      <c r="BU399" s="390" t="str">
        <f>$B:$B</f>
        <v>SFS</v>
      </c>
      <c r="BV399" s="391" t="str">
        <f>"20"&amp;RIGHT($10:$10,2)&amp;"-T"&amp;MID($10:$10,2,1)</f>
        <v>2020-T4</v>
      </c>
      <c r="BW399" s="387"/>
    </row>
    <row r="400" spans="1:75" ht="13" hidden="1">
      <c r="A400" s="403" t="s">
        <v>129</v>
      </c>
      <c r="B400" s="403"/>
      <c r="C400" s="383"/>
      <c r="D400" s="384" t="s">
        <v>500</v>
      </c>
      <c r="E400" s="385" t="s">
        <v>510</v>
      </c>
      <c r="F400" s="386"/>
      <c r="G400" s="386"/>
      <c r="H400" s="386"/>
      <c r="I400" s="386"/>
      <c r="J400" s="387">
        <f>SUM(F400:I400)</f>
        <v>0</v>
      </c>
      <c r="K400" s="405"/>
      <c r="L400" s="405"/>
      <c r="M400" s="405">
        <v>0</v>
      </c>
      <c r="N400" s="393"/>
      <c r="O400" s="393"/>
      <c r="P400" s="393">
        <v>0</v>
      </c>
      <c r="Q400" s="393"/>
      <c r="R400" s="393"/>
      <c r="S400" s="393">
        <v>0</v>
      </c>
      <c r="T400" s="393"/>
      <c r="U400" s="393"/>
      <c r="V400" s="393">
        <v>0</v>
      </c>
      <c r="W400" s="387">
        <f>SUM(K400:V400)</f>
        <v>0</v>
      </c>
      <c r="X400" s="393"/>
      <c r="Y400" s="393"/>
      <c r="Z400" s="393">
        <v>0</v>
      </c>
      <c r="AA400" s="393"/>
      <c r="AB400" s="393"/>
      <c r="AC400" s="393">
        <v>0</v>
      </c>
      <c r="AD400" s="393"/>
      <c r="AE400" s="393"/>
      <c r="AF400" s="393">
        <v>0</v>
      </c>
      <c r="AG400" s="393"/>
      <c r="AH400" s="393"/>
      <c r="AI400" s="393">
        <v>0</v>
      </c>
      <c r="AJ400" s="387">
        <f>SUM(X400:AI400)</f>
        <v>0</v>
      </c>
      <c r="AK400" s="393"/>
      <c r="AL400" s="393"/>
      <c r="AM400" s="393">
        <v>0</v>
      </c>
      <c r="AN400" s="393"/>
      <c r="AO400" s="393"/>
      <c r="AP400" s="393">
        <v>0</v>
      </c>
      <c r="AQ400" s="393"/>
      <c r="AR400" s="393"/>
      <c r="AS400" s="393">
        <v>0</v>
      </c>
      <c r="AT400" s="393"/>
      <c r="AU400" s="393"/>
      <c r="AV400" s="393">
        <v>0</v>
      </c>
      <c r="AW400" s="387">
        <f>SUM(AK400:AV400)</f>
        <v>0</v>
      </c>
      <c r="AX400" s="393"/>
      <c r="AY400" s="393"/>
      <c r="AZ400" s="393">
        <v>0</v>
      </c>
      <c r="BA400" s="393"/>
      <c r="BB400" s="393"/>
      <c r="BC400" s="393">
        <v>0</v>
      </c>
      <c r="BD400" s="393"/>
      <c r="BE400" s="393"/>
      <c r="BF400" s="393">
        <v>0</v>
      </c>
      <c r="BG400" s="393"/>
      <c r="BH400" s="393"/>
      <c r="BI400" s="393">
        <v>0</v>
      </c>
      <c r="BJ400" s="387">
        <f>SUM(AX400:BI400)</f>
        <v>0</v>
      </c>
      <c r="BK400" s="393"/>
      <c r="BL400" s="393"/>
      <c r="BM400" s="393">
        <v>0</v>
      </c>
      <c r="BN400" s="393"/>
      <c r="BO400" s="393"/>
      <c r="BP400" s="393">
        <v>0</v>
      </c>
      <c r="BQ400" s="393"/>
      <c r="BR400" s="393"/>
      <c r="BS400" s="393">
        <v>0</v>
      </c>
      <c r="BT400" s="393"/>
      <c r="BU400" s="393"/>
      <c r="BV400" s="393">
        <v>0</v>
      </c>
      <c r="BW400" s="387">
        <f>SUM(BK400:BV400)</f>
        <v>0</v>
      </c>
    </row>
    <row r="401" spans="1:75" ht="13" hidden="1" outlineLevel="1">
      <c r="A401" s="402" t="s">
        <v>465</v>
      </c>
      <c r="B401" s="382" t="s">
        <v>466</v>
      </c>
      <c r="C401" s="383"/>
      <c r="D401" s="384"/>
      <c r="E401" s="385"/>
      <c r="F401" s="386"/>
      <c r="G401" s="386"/>
      <c r="H401" s="386"/>
      <c r="I401" s="386"/>
      <c r="J401" s="387"/>
      <c r="K401" s="388" t="str">
        <f>$A:$A</f>
        <v>Nature de l'ajustement</v>
      </c>
      <c r="L401" s="388" t="str">
        <f>$B:$B</f>
        <v>Pôle</v>
      </c>
      <c r="M401" s="388" t="s">
        <v>515</v>
      </c>
      <c r="N401" s="388" t="str">
        <f>$A:$A</f>
        <v>Nature de l'ajustement</v>
      </c>
      <c r="O401" s="388" t="str">
        <f>$B:$B</f>
        <v>Pôle</v>
      </c>
      <c r="P401" s="388" t="s">
        <v>515</v>
      </c>
      <c r="Q401" s="388" t="str">
        <f>$A:$A</f>
        <v>Nature de l'ajustement</v>
      </c>
      <c r="R401" s="388" t="str">
        <f>$B:$B</f>
        <v>Pôle</v>
      </c>
      <c r="S401" s="388" t="s">
        <v>515</v>
      </c>
      <c r="T401" s="388" t="str">
        <f>$A:$A</f>
        <v>Nature de l'ajustement</v>
      </c>
      <c r="U401" s="388" t="str">
        <f>$B:$B</f>
        <v>Pôle</v>
      </c>
      <c r="V401" s="388" t="s">
        <v>515</v>
      </c>
      <c r="W401" s="387"/>
      <c r="X401" s="388" t="str">
        <f>$A:$A</f>
        <v>Nature de l'ajustement</v>
      </c>
      <c r="Y401" s="388" t="str">
        <f>$B:$B</f>
        <v>Pôle</v>
      </c>
      <c r="Z401" s="388" t="s">
        <v>515</v>
      </c>
      <c r="AA401" s="388" t="str">
        <f>$A:$A</f>
        <v>Nature de l'ajustement</v>
      </c>
      <c r="AB401" s="388" t="str">
        <f>$B:$B</f>
        <v>Pôle</v>
      </c>
      <c r="AC401" s="388" t="s">
        <v>515</v>
      </c>
      <c r="AD401" s="388" t="str">
        <f>$A:$A</f>
        <v>Nature de l'ajustement</v>
      </c>
      <c r="AE401" s="388" t="str">
        <f>$B:$B</f>
        <v>Pôle</v>
      </c>
      <c r="AF401" s="388" t="s">
        <v>515</v>
      </c>
      <c r="AG401" s="388" t="str">
        <f>$A:$A</f>
        <v>Nature de l'ajustement</v>
      </c>
      <c r="AH401" s="388" t="str">
        <f>$B:$B</f>
        <v>Pôle</v>
      </c>
      <c r="AI401" s="388" t="s">
        <v>515</v>
      </c>
      <c r="AJ401" s="387"/>
      <c r="AK401" s="388" t="str">
        <f>$A:$A</f>
        <v>Nature de l'ajustement</v>
      </c>
      <c r="AL401" s="388" t="str">
        <f>$B:$B</f>
        <v>Pôle</v>
      </c>
      <c r="AM401" s="388" t="s">
        <v>515</v>
      </c>
      <c r="AN401" s="388" t="str">
        <f>$A:$A</f>
        <v>Nature de l'ajustement</v>
      </c>
      <c r="AO401" s="388" t="str">
        <f>$B:$B</f>
        <v>Pôle</v>
      </c>
      <c r="AP401" s="388" t="s">
        <v>515</v>
      </c>
      <c r="AQ401" s="388" t="str">
        <f>$A:$A</f>
        <v>Nature de l'ajustement</v>
      </c>
      <c r="AR401" s="388" t="str">
        <f>$B:$B</f>
        <v>Pôle</v>
      </c>
      <c r="AS401" s="388" t="s">
        <v>515</v>
      </c>
      <c r="AT401" s="388" t="str">
        <f>$A:$A</f>
        <v>Nature de l'ajustement</v>
      </c>
      <c r="AU401" s="388" t="str">
        <f>$B:$B</f>
        <v>Pôle</v>
      </c>
      <c r="AV401" s="388" t="s">
        <v>515</v>
      </c>
      <c r="AW401" s="387"/>
      <c r="AX401" s="388" t="str">
        <f>$A:$A</f>
        <v>Nature de l'ajustement</v>
      </c>
      <c r="AY401" s="388" t="str">
        <f>$B:$B</f>
        <v>Pôle</v>
      </c>
      <c r="AZ401" s="388" t="s">
        <v>515</v>
      </c>
      <c r="BA401" s="388" t="str">
        <f>$A:$A</f>
        <v>Nature de l'ajustement</v>
      </c>
      <c r="BB401" s="388" t="str">
        <f>$B:$B</f>
        <v>Pôle</v>
      </c>
      <c r="BC401" s="388" t="s">
        <v>515</v>
      </c>
      <c r="BD401" s="388" t="str">
        <f>$A:$A</f>
        <v>Nature de l'ajustement</v>
      </c>
      <c r="BE401" s="388" t="str">
        <f>$B:$B</f>
        <v>Pôle</v>
      </c>
      <c r="BF401" s="388" t="s">
        <v>515</v>
      </c>
      <c r="BG401" s="388" t="str">
        <f>$A:$A</f>
        <v>Nature de l'ajustement</v>
      </c>
      <c r="BH401" s="388" t="str">
        <f>$B:$B</f>
        <v>Pôle</v>
      </c>
      <c r="BI401" s="388" t="s">
        <v>515</v>
      </c>
      <c r="BJ401" s="387"/>
      <c r="BK401" s="388" t="str">
        <f>$A:$A</f>
        <v>Nature de l'ajustement</v>
      </c>
      <c r="BL401" s="388" t="str">
        <f>$B:$B</f>
        <v>Pôle</v>
      </c>
      <c r="BM401" s="388" t="s">
        <v>515</v>
      </c>
      <c r="BN401" s="388" t="str">
        <f>$A:$A</f>
        <v>Nature de l'ajustement</v>
      </c>
      <c r="BO401" s="388" t="str">
        <f>$B:$B</f>
        <v>Pôle</v>
      </c>
      <c r="BP401" s="388" t="s">
        <v>515</v>
      </c>
      <c r="BQ401" s="388" t="str">
        <f>$A:$A</f>
        <v>Nature de l'ajustement</v>
      </c>
      <c r="BR401" s="388" t="str">
        <f>$B:$B</f>
        <v>Pôle</v>
      </c>
      <c r="BS401" s="388" t="s">
        <v>515</v>
      </c>
      <c r="BT401" s="388" t="str">
        <f>$A:$A</f>
        <v>Nature de l'ajustement</v>
      </c>
      <c r="BU401" s="388" t="str">
        <f>$B:$B</f>
        <v>Pôle</v>
      </c>
      <c r="BV401" s="388" t="s">
        <v>515</v>
      </c>
      <c r="BW401" s="387"/>
    </row>
    <row r="402" spans="1:75" ht="13" hidden="1" outlineLevel="1">
      <c r="A402" s="394" t="s">
        <v>543</v>
      </c>
      <c r="B402" s="394" t="s">
        <v>511</v>
      </c>
      <c r="C402" s="383"/>
      <c r="D402" s="384"/>
      <c r="E402" s="385"/>
      <c r="F402" s="386"/>
      <c r="G402" s="386"/>
      <c r="H402" s="386"/>
      <c r="I402" s="386"/>
      <c r="J402" s="387"/>
      <c r="K402" s="390" t="str">
        <f>$A:$A</f>
        <v>Surtaxe IS</v>
      </c>
      <c r="L402" s="390" t="str">
        <f>$B:$B</f>
        <v>GC</v>
      </c>
      <c r="M402" s="391" t="str">
        <f>"20"&amp;RIGHT($10:$10,2)&amp;"-T"&amp;MID($10:$10,2,1)</f>
        <v>2016-T1</v>
      </c>
      <c r="N402" s="390" t="str">
        <f>$A:$A</f>
        <v>Surtaxe IS</v>
      </c>
      <c r="O402" s="390" t="str">
        <f>$B:$B</f>
        <v>GC</v>
      </c>
      <c r="P402" s="391" t="str">
        <f>"20"&amp;RIGHT($10:$10,2)&amp;"-T"&amp;MID($10:$10,2,1)</f>
        <v>2016-T2</v>
      </c>
      <c r="Q402" s="390" t="str">
        <f>$A:$A</f>
        <v>Surtaxe IS</v>
      </c>
      <c r="R402" s="390" t="str">
        <f>$B:$B</f>
        <v>GC</v>
      </c>
      <c r="S402" s="391" t="str">
        <f>"20"&amp;RIGHT($10:$10,2)&amp;"-T"&amp;MID($10:$10,2,1)</f>
        <v>2016-T3</v>
      </c>
      <c r="T402" s="390" t="str">
        <f>$A:$A</f>
        <v>Surtaxe IS</v>
      </c>
      <c r="U402" s="390" t="str">
        <f>$B:$B</f>
        <v>GC</v>
      </c>
      <c r="V402" s="391" t="str">
        <f>"20"&amp;RIGHT($10:$10,2)&amp;"-T"&amp;MID($10:$10,2,1)</f>
        <v>2016-T4</v>
      </c>
      <c r="W402" s="387"/>
      <c r="X402" s="390" t="str">
        <f>$A:$A</f>
        <v>Surtaxe IS</v>
      </c>
      <c r="Y402" s="390" t="str">
        <f>$B:$B</f>
        <v>GC</v>
      </c>
      <c r="Z402" s="391" t="str">
        <f>"20"&amp;RIGHT($10:$10,2)&amp;"-T"&amp;MID($10:$10,2,1)</f>
        <v>2017-T1</v>
      </c>
      <c r="AA402" s="390" t="str">
        <f>$A:$A</f>
        <v>Surtaxe IS</v>
      </c>
      <c r="AB402" s="390" t="str">
        <f>$B:$B</f>
        <v>GC</v>
      </c>
      <c r="AC402" s="391" t="str">
        <f>"20"&amp;RIGHT($10:$10,2)&amp;"-T"&amp;MID($10:$10,2,1)</f>
        <v>2017-T2</v>
      </c>
      <c r="AD402" s="390" t="str">
        <f>$A:$A</f>
        <v>Surtaxe IS</v>
      </c>
      <c r="AE402" s="390" t="str">
        <f>$B:$B</f>
        <v>GC</v>
      </c>
      <c r="AF402" s="391" t="str">
        <f>"20"&amp;RIGHT($10:$10,2)&amp;"-T"&amp;MID($10:$10,2,1)</f>
        <v>2017-T3</v>
      </c>
      <c r="AG402" s="390" t="str">
        <f>$A:$A</f>
        <v>Surtaxe IS</v>
      </c>
      <c r="AH402" s="390" t="str">
        <f>$B:$B</f>
        <v>GC</v>
      </c>
      <c r="AI402" s="391" t="str">
        <f>"20"&amp;RIGHT($10:$10,2)&amp;"-T"&amp;MID($10:$10,2,1)</f>
        <v>2017-T4</v>
      </c>
      <c r="AJ402" s="387"/>
      <c r="AK402" s="390" t="str">
        <f>$A:$A</f>
        <v>Surtaxe IS</v>
      </c>
      <c r="AL402" s="390" t="str">
        <f>$B:$B</f>
        <v>GC</v>
      </c>
      <c r="AM402" s="391" t="str">
        <f>"20"&amp;RIGHT($10:$10,2)&amp;"-T"&amp;MID($10:$10,2,1)</f>
        <v>2018-T1</v>
      </c>
      <c r="AN402" s="390" t="str">
        <f>$A:$A</f>
        <v>Surtaxe IS</v>
      </c>
      <c r="AO402" s="390" t="str">
        <f>$B:$B</f>
        <v>GC</v>
      </c>
      <c r="AP402" s="391" t="str">
        <f>"20"&amp;RIGHT($10:$10,2)&amp;"-T"&amp;MID($10:$10,2,1)</f>
        <v>2018-T2</v>
      </c>
      <c r="AQ402" s="390" t="str">
        <f>$A:$A</f>
        <v>Surtaxe IS</v>
      </c>
      <c r="AR402" s="390" t="str">
        <f>$B:$B</f>
        <v>GC</v>
      </c>
      <c r="AS402" s="391" t="str">
        <f>"20"&amp;RIGHT($10:$10,2)&amp;"-T"&amp;MID($10:$10,2,1)</f>
        <v>2018-T3</v>
      </c>
      <c r="AT402" s="390" t="str">
        <f>$A:$A</f>
        <v>Surtaxe IS</v>
      </c>
      <c r="AU402" s="390" t="str">
        <f>$B:$B</f>
        <v>GC</v>
      </c>
      <c r="AV402" s="391" t="str">
        <f>"20"&amp;RIGHT($10:$10,2)&amp;"-T"&amp;MID($10:$10,2,1)</f>
        <v>2018-T4</v>
      </c>
      <c r="AW402" s="387"/>
      <c r="AX402" s="390" t="str">
        <f>$A:$A</f>
        <v>Surtaxe IS</v>
      </c>
      <c r="AY402" s="390" t="str">
        <f>$B:$B</f>
        <v>GC</v>
      </c>
      <c r="AZ402" s="391" t="str">
        <f>"20"&amp;RIGHT($10:$10,2)&amp;"-T"&amp;MID($10:$10,2,1)</f>
        <v>2019-T1</v>
      </c>
      <c r="BA402" s="390" t="str">
        <f>$A:$A</f>
        <v>Surtaxe IS</v>
      </c>
      <c r="BB402" s="390" t="str">
        <f>$B:$B</f>
        <v>GC</v>
      </c>
      <c r="BC402" s="391" t="str">
        <f>"20"&amp;RIGHT($10:$10,2)&amp;"-T"&amp;MID($10:$10,2,1)</f>
        <v>2019-T2</v>
      </c>
      <c r="BD402" s="390" t="str">
        <f>$A:$A</f>
        <v>Surtaxe IS</v>
      </c>
      <c r="BE402" s="390" t="str">
        <f>$B:$B</f>
        <v>GC</v>
      </c>
      <c r="BF402" s="391" t="str">
        <f>"20"&amp;RIGHT($10:$10,2)&amp;"-T"&amp;MID($10:$10,2,1)</f>
        <v>2019-T3</v>
      </c>
      <c r="BG402" s="390" t="str">
        <f>$A:$A</f>
        <v>Surtaxe IS</v>
      </c>
      <c r="BH402" s="390" t="str">
        <f>$B:$B</f>
        <v>GC</v>
      </c>
      <c r="BI402" s="391" t="str">
        <f>"20"&amp;RIGHT($10:$10,2)&amp;"-T"&amp;MID($10:$10,2,1)</f>
        <v>2019-T4</v>
      </c>
      <c r="BJ402" s="387"/>
      <c r="BK402" s="390" t="str">
        <f>$A:$A</f>
        <v>Surtaxe IS</v>
      </c>
      <c r="BL402" s="390" t="str">
        <f>$B:$B</f>
        <v>GC</v>
      </c>
      <c r="BM402" s="391" t="str">
        <f>"20"&amp;RIGHT($10:$10,2)&amp;"-T"&amp;MID($10:$10,2,1)</f>
        <v>2020-T1</v>
      </c>
      <c r="BN402" s="390" t="str">
        <f>$A:$A</f>
        <v>Surtaxe IS</v>
      </c>
      <c r="BO402" s="390" t="str">
        <f>$B:$B</f>
        <v>GC</v>
      </c>
      <c r="BP402" s="391" t="str">
        <f>"20"&amp;RIGHT($10:$10,2)&amp;"-T"&amp;MID($10:$10,2,1)</f>
        <v>2020-T2</v>
      </c>
      <c r="BQ402" s="390" t="str">
        <f>$A:$A</f>
        <v>Surtaxe IS</v>
      </c>
      <c r="BR402" s="390" t="str">
        <f>$B:$B</f>
        <v>GC</v>
      </c>
      <c r="BS402" s="391" t="str">
        <f>"20"&amp;RIGHT($10:$10,2)&amp;"-T"&amp;MID($10:$10,2,1)</f>
        <v>2020-T3</v>
      </c>
      <c r="BT402" s="390" t="str">
        <f>$A:$A</f>
        <v>Surtaxe IS</v>
      </c>
      <c r="BU402" s="390" t="str">
        <f>$B:$B</f>
        <v>GC</v>
      </c>
      <c r="BV402" s="391" t="str">
        <f>"20"&amp;RIGHT($10:$10,2)&amp;"-T"&amp;MID($10:$10,2,1)</f>
        <v>2020-T4</v>
      </c>
      <c r="BW402" s="387"/>
    </row>
    <row r="403" spans="1:75" ht="13" hidden="1">
      <c r="A403" s="403" t="s">
        <v>129</v>
      </c>
      <c r="B403" s="403"/>
      <c r="C403" s="383"/>
      <c r="D403" s="384" t="s">
        <v>500</v>
      </c>
      <c r="E403" s="385" t="s">
        <v>505</v>
      </c>
      <c r="F403" s="386"/>
      <c r="G403" s="386"/>
      <c r="H403" s="386"/>
      <c r="I403" s="386"/>
      <c r="J403" s="387">
        <f>SUM(F403:I403)</f>
        <v>0</v>
      </c>
      <c r="K403" s="405"/>
      <c r="L403" s="405"/>
      <c r="M403" s="405">
        <v>0</v>
      </c>
      <c r="N403" s="393"/>
      <c r="O403" s="393"/>
      <c r="P403" s="393">
        <v>0</v>
      </c>
      <c r="Q403" s="393"/>
      <c r="R403" s="393"/>
      <c r="S403" s="393">
        <v>0</v>
      </c>
      <c r="T403" s="393"/>
      <c r="U403" s="393"/>
      <c r="V403" s="393">
        <v>0</v>
      </c>
      <c r="W403" s="387">
        <f>SUM(K403:V403)</f>
        <v>0</v>
      </c>
      <c r="X403" s="393"/>
      <c r="Y403" s="393"/>
      <c r="Z403" s="393">
        <v>0</v>
      </c>
      <c r="AA403" s="393"/>
      <c r="AB403" s="393"/>
      <c r="AC403" s="393">
        <v>0</v>
      </c>
      <c r="AD403" s="393"/>
      <c r="AE403" s="393"/>
      <c r="AF403" s="393">
        <v>0</v>
      </c>
      <c r="AG403" s="393"/>
      <c r="AH403" s="393"/>
      <c r="AI403" s="393">
        <v>0.248</v>
      </c>
      <c r="AJ403" s="387">
        <f>SUM(X403:AI403)</f>
        <v>0.248</v>
      </c>
      <c r="AK403" s="393"/>
      <c r="AL403" s="393"/>
      <c r="AM403" s="393">
        <v>0</v>
      </c>
      <c r="AN403" s="393"/>
      <c r="AO403" s="393"/>
      <c r="AP403" s="393">
        <v>0</v>
      </c>
      <c r="AQ403" s="393"/>
      <c r="AR403" s="393"/>
      <c r="AS403" s="393">
        <v>0</v>
      </c>
      <c r="AT403" s="393"/>
      <c r="AU403" s="393"/>
      <c r="AV403" s="393">
        <v>0</v>
      </c>
      <c r="AW403" s="387">
        <f>SUM(AK403:AV403)</f>
        <v>0</v>
      </c>
      <c r="AX403" s="393"/>
      <c r="AY403" s="393"/>
      <c r="AZ403" s="393">
        <v>0</v>
      </c>
      <c r="BA403" s="393"/>
      <c r="BB403" s="393"/>
      <c r="BC403" s="393">
        <v>0</v>
      </c>
      <c r="BD403" s="393"/>
      <c r="BE403" s="393"/>
      <c r="BF403" s="393">
        <v>0</v>
      </c>
      <c r="BG403" s="393"/>
      <c r="BH403" s="393"/>
      <c r="BI403" s="393">
        <v>0</v>
      </c>
      <c r="BJ403" s="387">
        <f>SUM(AX403:BI403)</f>
        <v>0</v>
      </c>
      <c r="BK403" s="393"/>
      <c r="BL403" s="393"/>
      <c r="BM403" s="393">
        <v>0</v>
      </c>
      <c r="BN403" s="393"/>
      <c r="BO403" s="393"/>
      <c r="BP403" s="393">
        <v>0</v>
      </c>
      <c r="BQ403" s="393"/>
      <c r="BR403" s="393"/>
      <c r="BS403" s="393">
        <v>0</v>
      </c>
      <c r="BT403" s="393"/>
      <c r="BU403" s="393"/>
      <c r="BV403" s="393">
        <v>0</v>
      </c>
      <c r="BW403" s="387">
        <f>SUM(BK403:BV403)</f>
        <v>0</v>
      </c>
    </row>
    <row r="404" spans="1:75" ht="13" hidden="1" outlineLevel="1">
      <c r="A404" s="402" t="s">
        <v>465</v>
      </c>
      <c r="B404" s="382" t="s">
        <v>466</v>
      </c>
      <c r="C404" s="383"/>
      <c r="D404" s="384"/>
      <c r="E404" s="385"/>
      <c r="F404" s="386"/>
      <c r="G404" s="386"/>
      <c r="H404" s="386"/>
      <c r="I404" s="386"/>
      <c r="J404" s="387"/>
      <c r="K404" s="388" t="str">
        <f>$A:$A</f>
        <v>Nature de l'ajustement</v>
      </c>
      <c r="L404" s="388" t="str">
        <f>$B:$B</f>
        <v>Pôle</v>
      </c>
      <c r="M404" s="388" t="s">
        <v>515</v>
      </c>
      <c r="N404" s="388" t="str">
        <f>$A:$A</f>
        <v>Nature de l'ajustement</v>
      </c>
      <c r="O404" s="388" t="str">
        <f>$B:$B</f>
        <v>Pôle</v>
      </c>
      <c r="P404" s="388" t="s">
        <v>515</v>
      </c>
      <c r="Q404" s="388" t="str">
        <f>$A:$A</f>
        <v>Nature de l'ajustement</v>
      </c>
      <c r="R404" s="388" t="str">
        <f>$B:$B</f>
        <v>Pôle</v>
      </c>
      <c r="S404" s="388" t="s">
        <v>515</v>
      </c>
      <c r="T404" s="388" t="str">
        <f>$A:$A</f>
        <v>Nature de l'ajustement</v>
      </c>
      <c r="U404" s="388" t="str">
        <f>$B:$B</f>
        <v>Pôle</v>
      </c>
      <c r="V404" s="388" t="s">
        <v>515</v>
      </c>
      <c r="W404" s="387"/>
      <c r="X404" s="388" t="str">
        <f>$A:$A</f>
        <v>Nature de l'ajustement</v>
      </c>
      <c r="Y404" s="388" t="str">
        <f>$B:$B</f>
        <v>Pôle</v>
      </c>
      <c r="Z404" s="388" t="s">
        <v>515</v>
      </c>
      <c r="AA404" s="388" t="str">
        <f>$A:$A</f>
        <v>Nature de l'ajustement</v>
      </c>
      <c r="AB404" s="388" t="str">
        <f>$B:$B</f>
        <v>Pôle</v>
      </c>
      <c r="AC404" s="388" t="s">
        <v>515</v>
      </c>
      <c r="AD404" s="388" t="str">
        <f>$A:$A</f>
        <v>Nature de l'ajustement</v>
      </c>
      <c r="AE404" s="388" t="str">
        <f>$B:$B</f>
        <v>Pôle</v>
      </c>
      <c r="AF404" s="388" t="s">
        <v>515</v>
      </c>
      <c r="AG404" s="388" t="str">
        <f>$A:$A</f>
        <v>Nature de l'ajustement</v>
      </c>
      <c r="AH404" s="388" t="str">
        <f>$B:$B</f>
        <v>Pôle</v>
      </c>
      <c r="AI404" s="388" t="s">
        <v>515</v>
      </c>
      <c r="AJ404" s="387"/>
      <c r="AK404" s="388" t="str">
        <f>$A:$A</f>
        <v>Nature de l'ajustement</v>
      </c>
      <c r="AL404" s="388" t="str">
        <f>$B:$B</f>
        <v>Pôle</v>
      </c>
      <c r="AM404" s="388" t="s">
        <v>515</v>
      </c>
      <c r="AN404" s="388" t="str">
        <f>$A:$A</f>
        <v>Nature de l'ajustement</v>
      </c>
      <c r="AO404" s="388" t="str">
        <f>$B:$B</f>
        <v>Pôle</v>
      </c>
      <c r="AP404" s="388" t="s">
        <v>515</v>
      </c>
      <c r="AQ404" s="388" t="str">
        <f>$A:$A</f>
        <v>Nature de l'ajustement</v>
      </c>
      <c r="AR404" s="388" t="str">
        <f>$B:$B</f>
        <v>Pôle</v>
      </c>
      <c r="AS404" s="388" t="s">
        <v>515</v>
      </c>
      <c r="AT404" s="388" t="str">
        <f>$A:$A</f>
        <v>Nature de l'ajustement</v>
      </c>
      <c r="AU404" s="388" t="str">
        <f>$B:$B</f>
        <v>Pôle</v>
      </c>
      <c r="AV404" s="388" t="s">
        <v>515</v>
      </c>
      <c r="AW404" s="387"/>
      <c r="AX404" s="388" t="str">
        <f>$A:$A</f>
        <v>Nature de l'ajustement</v>
      </c>
      <c r="AY404" s="388" t="str">
        <f>$B:$B</f>
        <v>Pôle</v>
      </c>
      <c r="AZ404" s="388" t="s">
        <v>515</v>
      </c>
      <c r="BA404" s="388" t="str">
        <f>$A:$A</f>
        <v>Nature de l'ajustement</v>
      </c>
      <c r="BB404" s="388" t="str">
        <f>$B:$B</f>
        <v>Pôle</v>
      </c>
      <c r="BC404" s="388" t="s">
        <v>515</v>
      </c>
      <c r="BD404" s="388" t="str">
        <f>$A:$A</f>
        <v>Nature de l'ajustement</v>
      </c>
      <c r="BE404" s="388" t="str">
        <f>$B:$B</f>
        <v>Pôle</v>
      </c>
      <c r="BF404" s="388" t="s">
        <v>515</v>
      </c>
      <c r="BG404" s="388" t="str">
        <f>$A:$A</f>
        <v>Nature de l'ajustement</v>
      </c>
      <c r="BH404" s="388" t="str">
        <f>$B:$B</f>
        <v>Pôle</v>
      </c>
      <c r="BI404" s="388" t="s">
        <v>515</v>
      </c>
      <c r="BJ404" s="387"/>
      <c r="BK404" s="388" t="str">
        <f>$A:$A</f>
        <v>Nature de l'ajustement</v>
      </c>
      <c r="BL404" s="388" t="str">
        <f>$B:$B</f>
        <v>Pôle</v>
      </c>
      <c r="BM404" s="388" t="s">
        <v>515</v>
      </c>
      <c r="BN404" s="388" t="str">
        <f>$A:$A</f>
        <v>Nature de l'ajustement</v>
      </c>
      <c r="BO404" s="388" t="str">
        <f>$B:$B</f>
        <v>Pôle</v>
      </c>
      <c r="BP404" s="388" t="s">
        <v>515</v>
      </c>
      <c r="BQ404" s="388" t="str">
        <f>$A:$A</f>
        <v>Nature de l'ajustement</v>
      </c>
      <c r="BR404" s="388" t="str">
        <f>$B:$B</f>
        <v>Pôle</v>
      </c>
      <c r="BS404" s="388" t="s">
        <v>515</v>
      </c>
      <c r="BT404" s="388" t="str">
        <f>$A:$A</f>
        <v>Nature de l'ajustement</v>
      </c>
      <c r="BU404" s="388" t="str">
        <f>$B:$B</f>
        <v>Pôle</v>
      </c>
      <c r="BV404" s="388" t="s">
        <v>515</v>
      </c>
      <c r="BW404" s="387"/>
    </row>
    <row r="405" spans="1:75" ht="13" hidden="1" outlineLevel="1">
      <c r="A405" s="394" t="s">
        <v>543</v>
      </c>
      <c r="B405" s="394" t="s">
        <v>468</v>
      </c>
      <c r="C405" s="383"/>
      <c r="D405" s="384"/>
      <c r="E405" s="385"/>
      <c r="F405" s="386"/>
      <c r="G405" s="386"/>
      <c r="H405" s="386"/>
      <c r="I405" s="386"/>
      <c r="J405" s="387"/>
      <c r="K405" s="390" t="str">
        <f>$A:$A</f>
        <v>Surtaxe IS</v>
      </c>
      <c r="L405" s="390" t="str">
        <f>$B:$B</f>
        <v>AHM</v>
      </c>
      <c r="M405" s="391" t="str">
        <f>"20"&amp;RIGHT($10:$10,2)&amp;"-T"&amp;MID($10:$10,2,1)</f>
        <v>2016-T1</v>
      </c>
      <c r="N405" s="390" t="str">
        <f>$A:$A</f>
        <v>Surtaxe IS</v>
      </c>
      <c r="O405" s="390" t="str">
        <f>$B:$B</f>
        <v>AHM</v>
      </c>
      <c r="P405" s="391" t="str">
        <f>"20"&amp;RIGHT($10:$10,2)&amp;"-T"&amp;MID($10:$10,2,1)</f>
        <v>2016-T2</v>
      </c>
      <c r="Q405" s="390" t="str">
        <f>$A:$A</f>
        <v>Surtaxe IS</v>
      </c>
      <c r="R405" s="390" t="str">
        <f>$B:$B</f>
        <v>AHM</v>
      </c>
      <c r="S405" s="391" t="str">
        <f>"20"&amp;RIGHT($10:$10,2)&amp;"-T"&amp;MID($10:$10,2,1)</f>
        <v>2016-T3</v>
      </c>
      <c r="T405" s="390" t="str">
        <f>$A:$A</f>
        <v>Surtaxe IS</v>
      </c>
      <c r="U405" s="390" t="str">
        <f>$B:$B</f>
        <v>AHM</v>
      </c>
      <c r="V405" s="391" t="str">
        <f>"20"&amp;RIGHT($10:$10,2)&amp;"-T"&amp;MID($10:$10,2,1)</f>
        <v>2016-T4</v>
      </c>
      <c r="W405" s="387"/>
      <c r="X405" s="390" t="str">
        <f>$A:$A</f>
        <v>Surtaxe IS</v>
      </c>
      <c r="Y405" s="390" t="str">
        <f>$B:$B</f>
        <v>AHM</v>
      </c>
      <c r="Z405" s="391" t="str">
        <f>"20"&amp;RIGHT($10:$10,2)&amp;"-T"&amp;MID($10:$10,2,1)</f>
        <v>2017-T1</v>
      </c>
      <c r="AA405" s="390" t="str">
        <f>$A:$A</f>
        <v>Surtaxe IS</v>
      </c>
      <c r="AB405" s="390" t="str">
        <f>$B:$B</f>
        <v>AHM</v>
      </c>
      <c r="AC405" s="391" t="str">
        <f>"20"&amp;RIGHT($10:$10,2)&amp;"-T"&amp;MID($10:$10,2,1)</f>
        <v>2017-T2</v>
      </c>
      <c r="AD405" s="390" t="str">
        <f>$A:$A</f>
        <v>Surtaxe IS</v>
      </c>
      <c r="AE405" s="390" t="str">
        <f>$B:$B</f>
        <v>AHM</v>
      </c>
      <c r="AF405" s="391" t="str">
        <f>"20"&amp;RIGHT($10:$10,2)&amp;"-T"&amp;MID($10:$10,2,1)</f>
        <v>2017-T3</v>
      </c>
      <c r="AG405" s="390" t="str">
        <f>$A:$A</f>
        <v>Surtaxe IS</v>
      </c>
      <c r="AH405" s="390" t="str">
        <f>$B:$B</f>
        <v>AHM</v>
      </c>
      <c r="AI405" s="391" t="str">
        <f>"20"&amp;RIGHT($10:$10,2)&amp;"-T"&amp;MID($10:$10,2,1)</f>
        <v>2017-T4</v>
      </c>
      <c r="AJ405" s="387"/>
      <c r="AK405" s="390" t="str">
        <f>$A:$A</f>
        <v>Surtaxe IS</v>
      </c>
      <c r="AL405" s="390" t="str">
        <f>$B:$B</f>
        <v>AHM</v>
      </c>
      <c r="AM405" s="391" t="str">
        <f>"20"&amp;RIGHT($10:$10,2)&amp;"-T"&amp;MID($10:$10,2,1)</f>
        <v>2018-T1</v>
      </c>
      <c r="AN405" s="390" t="str">
        <f>$A:$A</f>
        <v>Surtaxe IS</v>
      </c>
      <c r="AO405" s="390" t="str">
        <f>$B:$B</f>
        <v>AHM</v>
      </c>
      <c r="AP405" s="391" t="str">
        <f>"20"&amp;RIGHT($10:$10,2)&amp;"-T"&amp;MID($10:$10,2,1)</f>
        <v>2018-T2</v>
      </c>
      <c r="AQ405" s="390" t="str">
        <f>$A:$A</f>
        <v>Surtaxe IS</v>
      </c>
      <c r="AR405" s="390" t="str">
        <f>$B:$B</f>
        <v>AHM</v>
      </c>
      <c r="AS405" s="391" t="str">
        <f>"20"&amp;RIGHT($10:$10,2)&amp;"-T"&amp;MID($10:$10,2,1)</f>
        <v>2018-T3</v>
      </c>
      <c r="AT405" s="390" t="str">
        <f>$A:$A</f>
        <v>Surtaxe IS</v>
      </c>
      <c r="AU405" s="390" t="str">
        <f>$B:$B</f>
        <v>AHM</v>
      </c>
      <c r="AV405" s="391" t="str">
        <f>"20"&amp;RIGHT($10:$10,2)&amp;"-T"&amp;MID($10:$10,2,1)</f>
        <v>2018-T4</v>
      </c>
      <c r="AW405" s="387"/>
      <c r="AX405" s="390" t="str">
        <f>$A:$A</f>
        <v>Surtaxe IS</v>
      </c>
      <c r="AY405" s="390" t="str">
        <f>$B:$B</f>
        <v>AHM</v>
      </c>
      <c r="AZ405" s="391" t="str">
        <f>"20"&amp;RIGHT($10:$10,2)&amp;"-T"&amp;MID($10:$10,2,1)</f>
        <v>2019-T1</v>
      </c>
      <c r="BA405" s="390" t="str">
        <f>$A:$A</f>
        <v>Surtaxe IS</v>
      </c>
      <c r="BB405" s="390" t="str">
        <f>$B:$B</f>
        <v>AHM</v>
      </c>
      <c r="BC405" s="391" t="str">
        <f>"20"&amp;RIGHT($10:$10,2)&amp;"-T"&amp;MID($10:$10,2,1)</f>
        <v>2019-T2</v>
      </c>
      <c r="BD405" s="390" t="str">
        <f>$A:$A</f>
        <v>Surtaxe IS</v>
      </c>
      <c r="BE405" s="390" t="str">
        <f>$B:$B</f>
        <v>AHM</v>
      </c>
      <c r="BF405" s="391" t="str">
        <f>"20"&amp;RIGHT($10:$10,2)&amp;"-T"&amp;MID($10:$10,2,1)</f>
        <v>2019-T3</v>
      </c>
      <c r="BG405" s="390" t="str">
        <f>$A:$A</f>
        <v>Surtaxe IS</v>
      </c>
      <c r="BH405" s="390" t="str">
        <f>$B:$B</f>
        <v>AHM</v>
      </c>
      <c r="BI405" s="391" t="str">
        <f>"20"&amp;RIGHT($10:$10,2)&amp;"-T"&amp;MID($10:$10,2,1)</f>
        <v>2019-T4</v>
      </c>
      <c r="BJ405" s="387"/>
      <c r="BK405" s="390" t="str">
        <f>$A:$A</f>
        <v>Surtaxe IS</v>
      </c>
      <c r="BL405" s="390" t="str">
        <f>$B:$B</f>
        <v>AHM</v>
      </c>
      <c r="BM405" s="391" t="str">
        <f>"20"&amp;RIGHT($10:$10,2)&amp;"-T"&amp;MID($10:$10,2,1)</f>
        <v>2020-T1</v>
      </c>
      <c r="BN405" s="390" t="str">
        <f>$A:$A</f>
        <v>Surtaxe IS</v>
      </c>
      <c r="BO405" s="390" t="str">
        <f>$B:$B</f>
        <v>AHM</v>
      </c>
      <c r="BP405" s="391" t="str">
        <f>"20"&amp;RIGHT($10:$10,2)&amp;"-T"&amp;MID($10:$10,2,1)</f>
        <v>2020-T2</v>
      </c>
      <c r="BQ405" s="390" t="str">
        <f>$A:$A</f>
        <v>Surtaxe IS</v>
      </c>
      <c r="BR405" s="390" t="str">
        <f>$B:$B</f>
        <v>AHM</v>
      </c>
      <c r="BS405" s="391" t="str">
        <f>"20"&amp;RIGHT($10:$10,2)&amp;"-T"&amp;MID($10:$10,2,1)</f>
        <v>2020-T3</v>
      </c>
      <c r="BT405" s="390" t="str">
        <f>$A:$A</f>
        <v>Surtaxe IS</v>
      </c>
      <c r="BU405" s="390" t="str">
        <f>$B:$B</f>
        <v>AHM</v>
      </c>
      <c r="BV405" s="391" t="str">
        <f>"20"&amp;RIGHT($10:$10,2)&amp;"-T"&amp;MID($10:$10,2,1)</f>
        <v>2020-T4</v>
      </c>
      <c r="BW405" s="387"/>
    </row>
    <row r="406" spans="1:75" ht="13" hidden="1">
      <c r="A406" s="403" t="s">
        <v>129</v>
      </c>
      <c r="B406" s="403"/>
      <c r="C406" s="383"/>
      <c r="D406" s="384" t="s">
        <v>500</v>
      </c>
      <c r="E406" s="385" t="s">
        <v>504</v>
      </c>
      <c r="F406" s="386"/>
      <c r="G406" s="386"/>
      <c r="H406" s="386"/>
      <c r="I406" s="386"/>
      <c r="J406" s="387">
        <f>SUM(F406:I406)</f>
        <v>0</v>
      </c>
      <c r="K406" s="405"/>
      <c r="L406" s="405"/>
      <c r="M406" s="405">
        <v>0</v>
      </c>
      <c r="N406" s="393"/>
      <c r="O406" s="393"/>
      <c r="P406" s="393">
        <v>0</v>
      </c>
      <c r="Q406" s="393"/>
      <c r="R406" s="393"/>
      <c r="S406" s="393">
        <v>0</v>
      </c>
      <c r="T406" s="393"/>
      <c r="U406" s="393"/>
      <c r="V406" s="393">
        <v>0</v>
      </c>
      <c r="W406" s="387">
        <f>SUM(K406:V406)</f>
        <v>0</v>
      </c>
      <c r="X406" s="393"/>
      <c r="Y406" s="393"/>
      <c r="Z406" s="393">
        <v>0</v>
      </c>
      <c r="AA406" s="393"/>
      <c r="AB406" s="393"/>
      <c r="AC406" s="393">
        <v>0</v>
      </c>
      <c r="AD406" s="393"/>
      <c r="AE406" s="393"/>
      <c r="AF406" s="393">
        <v>0</v>
      </c>
      <c r="AG406" s="393"/>
      <c r="AH406" s="393"/>
      <c r="AI406" s="393">
        <v>0</v>
      </c>
      <c r="AJ406" s="387">
        <f>SUM(X406:AI406)</f>
        <v>0</v>
      </c>
      <c r="AK406" s="393"/>
      <c r="AL406" s="393"/>
      <c r="AM406" s="393">
        <v>0</v>
      </c>
      <c r="AN406" s="393"/>
      <c r="AO406" s="393"/>
      <c r="AP406" s="393">
        <v>0</v>
      </c>
      <c r="AQ406" s="393"/>
      <c r="AR406" s="393"/>
      <c r="AS406" s="393">
        <v>0</v>
      </c>
      <c r="AT406" s="393"/>
      <c r="AU406" s="393"/>
      <c r="AV406" s="393">
        <v>0</v>
      </c>
      <c r="AW406" s="387">
        <f>SUM(AK406:AV406)</f>
        <v>0</v>
      </c>
      <c r="AX406" s="393"/>
      <c r="AY406" s="393"/>
      <c r="AZ406" s="393">
        <v>0</v>
      </c>
      <c r="BA406" s="393"/>
      <c r="BB406" s="393"/>
      <c r="BC406" s="393">
        <v>0</v>
      </c>
      <c r="BD406" s="393"/>
      <c r="BE406" s="393"/>
      <c r="BF406" s="393">
        <v>0</v>
      </c>
      <c r="BG406" s="393"/>
      <c r="BH406" s="393"/>
      <c r="BI406" s="393">
        <v>0</v>
      </c>
      <c r="BJ406" s="387">
        <f>SUM(AX406:BI406)</f>
        <v>0</v>
      </c>
      <c r="BK406" s="393"/>
      <c r="BL406" s="393"/>
      <c r="BM406" s="393">
        <v>0</v>
      </c>
      <c r="BN406" s="393"/>
      <c r="BO406" s="393"/>
      <c r="BP406" s="393">
        <v>0</v>
      </c>
      <c r="BQ406" s="393"/>
      <c r="BR406" s="393"/>
      <c r="BS406" s="393">
        <v>0</v>
      </c>
      <c r="BT406" s="393"/>
      <c r="BU406" s="393"/>
      <c r="BV406" s="393">
        <v>0</v>
      </c>
      <c r="BW406" s="387">
        <f>SUM(BK406:BV406)</f>
        <v>0</v>
      </c>
    </row>
    <row r="407" spans="1:75" ht="13" hidden="1" outlineLevel="1">
      <c r="A407" s="402" t="s">
        <v>465</v>
      </c>
      <c r="B407" s="382" t="s">
        <v>466</v>
      </c>
      <c r="C407" s="383"/>
      <c r="D407" s="384"/>
      <c r="E407" s="385"/>
      <c r="F407" s="386"/>
      <c r="G407" s="386"/>
      <c r="H407" s="386"/>
      <c r="I407" s="386"/>
      <c r="J407" s="387"/>
      <c r="K407" s="388" t="str">
        <f>$A:$A</f>
        <v>Nature de l'ajustement</v>
      </c>
      <c r="L407" s="388" t="str">
        <f>$B:$B</f>
        <v>Pôle</v>
      </c>
      <c r="M407" s="388" t="s">
        <v>515</v>
      </c>
      <c r="N407" s="388" t="str">
        <f>$A:$A</f>
        <v>Nature de l'ajustement</v>
      </c>
      <c r="O407" s="388" t="str">
        <f>$B:$B</f>
        <v>Pôle</v>
      </c>
      <c r="P407" s="388" t="s">
        <v>515</v>
      </c>
      <c r="Q407" s="388" t="str">
        <f>$A:$A</f>
        <v>Nature de l'ajustement</v>
      </c>
      <c r="R407" s="388" t="str">
        <f>$B:$B</f>
        <v>Pôle</v>
      </c>
      <c r="S407" s="388" t="s">
        <v>515</v>
      </c>
      <c r="T407" s="388" t="str">
        <f>$A:$A</f>
        <v>Nature de l'ajustement</v>
      </c>
      <c r="U407" s="388" t="str">
        <f>$B:$B</f>
        <v>Pôle</v>
      </c>
      <c r="V407" s="388" t="s">
        <v>515</v>
      </c>
      <c r="W407" s="387"/>
      <c r="X407" s="388" t="str">
        <f>$A:$A</f>
        <v>Nature de l'ajustement</v>
      </c>
      <c r="Y407" s="388" t="str">
        <f>$B:$B</f>
        <v>Pôle</v>
      </c>
      <c r="Z407" s="388" t="s">
        <v>515</v>
      </c>
      <c r="AA407" s="388" t="str">
        <f>$A:$A</f>
        <v>Nature de l'ajustement</v>
      </c>
      <c r="AB407" s="388" t="str">
        <f>$B:$B</f>
        <v>Pôle</v>
      </c>
      <c r="AC407" s="388" t="s">
        <v>515</v>
      </c>
      <c r="AD407" s="388" t="str">
        <f>$A:$A</f>
        <v>Nature de l'ajustement</v>
      </c>
      <c r="AE407" s="388" t="str">
        <f>$B:$B</f>
        <v>Pôle</v>
      </c>
      <c r="AF407" s="388" t="s">
        <v>515</v>
      </c>
      <c r="AG407" s="388" t="str">
        <f>$A:$A</f>
        <v>Nature de l'ajustement</v>
      </c>
      <c r="AH407" s="388" t="str">
        <f>$B:$B</f>
        <v>Pôle</v>
      </c>
      <c r="AI407" s="388" t="s">
        <v>515</v>
      </c>
      <c r="AJ407" s="387"/>
      <c r="AK407" s="388" t="str">
        <f>$A:$A</f>
        <v>Nature de l'ajustement</v>
      </c>
      <c r="AL407" s="388" t="str">
        <f>$B:$B</f>
        <v>Pôle</v>
      </c>
      <c r="AM407" s="388" t="s">
        <v>515</v>
      </c>
      <c r="AN407" s="388" t="str">
        <f>$A:$A</f>
        <v>Nature de l'ajustement</v>
      </c>
      <c r="AO407" s="388" t="str">
        <f>$B:$B</f>
        <v>Pôle</v>
      </c>
      <c r="AP407" s="388" t="s">
        <v>515</v>
      </c>
      <c r="AQ407" s="388" t="str">
        <f>$A:$A</f>
        <v>Nature de l'ajustement</v>
      </c>
      <c r="AR407" s="388" t="str">
        <f>$B:$B</f>
        <v>Pôle</v>
      </c>
      <c r="AS407" s="388" t="s">
        <v>515</v>
      </c>
      <c r="AT407" s="388" t="str">
        <f>$A:$A</f>
        <v>Nature de l'ajustement</v>
      </c>
      <c r="AU407" s="388" t="str">
        <f>$B:$B</f>
        <v>Pôle</v>
      </c>
      <c r="AV407" s="388" t="s">
        <v>515</v>
      </c>
      <c r="AW407" s="387"/>
      <c r="AX407" s="388" t="str">
        <f>$A:$A</f>
        <v>Nature de l'ajustement</v>
      </c>
      <c r="AY407" s="388" t="str">
        <f>$B:$B</f>
        <v>Pôle</v>
      </c>
      <c r="AZ407" s="388" t="s">
        <v>515</v>
      </c>
      <c r="BA407" s="388" t="str">
        <f>$A:$A</f>
        <v>Nature de l'ajustement</v>
      </c>
      <c r="BB407" s="388" t="str">
        <f>$B:$B</f>
        <v>Pôle</v>
      </c>
      <c r="BC407" s="388" t="s">
        <v>515</v>
      </c>
      <c r="BD407" s="388" t="str">
        <f>$A:$A</f>
        <v>Nature de l'ajustement</v>
      </c>
      <c r="BE407" s="388" t="str">
        <f>$B:$B</f>
        <v>Pôle</v>
      </c>
      <c r="BF407" s="388" t="s">
        <v>515</v>
      </c>
      <c r="BG407" s="388" t="str">
        <f>$A:$A</f>
        <v>Nature de l'ajustement</v>
      </c>
      <c r="BH407" s="388" t="str">
        <f>$B:$B</f>
        <v>Pôle</v>
      </c>
      <c r="BI407" s="388" t="s">
        <v>515</v>
      </c>
      <c r="BJ407" s="387"/>
      <c r="BK407" s="388" t="str">
        <f>$A:$A</f>
        <v>Nature de l'ajustement</v>
      </c>
      <c r="BL407" s="388" t="str">
        <f>$B:$B</f>
        <v>Pôle</v>
      </c>
      <c r="BM407" s="388" t="s">
        <v>515</v>
      </c>
      <c r="BN407" s="388" t="str">
        <f>$A:$A</f>
        <v>Nature de l'ajustement</v>
      </c>
      <c r="BO407" s="388" t="str">
        <f>$B:$B</f>
        <v>Pôle</v>
      </c>
      <c r="BP407" s="388" t="s">
        <v>515</v>
      </c>
      <c r="BQ407" s="388" t="str">
        <f>$A:$A</f>
        <v>Nature de l'ajustement</v>
      </c>
      <c r="BR407" s="388" t="str">
        <f>$B:$B</f>
        <v>Pôle</v>
      </c>
      <c r="BS407" s="388" t="s">
        <v>515</v>
      </c>
      <c r="BT407" s="388" t="str">
        <f>$A:$A</f>
        <v>Nature de l'ajustement</v>
      </c>
      <c r="BU407" s="388" t="str">
        <f>$B:$B</f>
        <v>Pôle</v>
      </c>
      <c r="BV407" s="388" t="s">
        <v>515</v>
      </c>
      <c r="BW407" s="387"/>
    </row>
    <row r="408" spans="1:75" ht="13" hidden="1" outlineLevel="1">
      <c r="A408" s="394" t="s">
        <v>544</v>
      </c>
      <c r="B408" s="394" t="s">
        <v>514</v>
      </c>
      <c r="C408" s="383"/>
      <c r="D408" s="384"/>
      <c r="E408" s="385"/>
      <c r="F408" s="386"/>
      <c r="G408" s="386"/>
      <c r="H408" s="386"/>
      <c r="I408" s="386"/>
      <c r="J408" s="387"/>
      <c r="K408" s="390" t="str">
        <f>$A:$A</f>
        <v>Remboursement taxe dividende 3%</v>
      </c>
      <c r="L408" s="390" t="str">
        <f>$B:$B</f>
        <v>GEA</v>
      </c>
      <c r="M408" s="391" t="str">
        <f>"20"&amp;RIGHT($10:$10,2)&amp;"-T"&amp;MID($10:$10,2,1)</f>
        <v>2016-T1</v>
      </c>
      <c r="N408" s="390" t="str">
        <f>$A:$A</f>
        <v>Remboursement taxe dividende 3%</v>
      </c>
      <c r="O408" s="390" t="str">
        <f>$B:$B</f>
        <v>GEA</v>
      </c>
      <c r="P408" s="391" t="str">
        <f>"20"&amp;RIGHT($10:$10,2)&amp;"-T"&amp;MID($10:$10,2,1)</f>
        <v>2016-T2</v>
      </c>
      <c r="Q408" s="390" t="str">
        <f>$A:$A</f>
        <v>Remboursement taxe dividende 3%</v>
      </c>
      <c r="R408" s="390" t="str">
        <f>$B:$B</f>
        <v>GEA</v>
      </c>
      <c r="S408" s="391" t="str">
        <f>"20"&amp;RIGHT($10:$10,2)&amp;"-T"&amp;MID($10:$10,2,1)</f>
        <v>2016-T3</v>
      </c>
      <c r="T408" s="390" t="str">
        <f>$A:$A</f>
        <v>Remboursement taxe dividende 3%</v>
      </c>
      <c r="U408" s="390" t="str">
        <f>$B:$B</f>
        <v>GEA</v>
      </c>
      <c r="V408" s="391" t="str">
        <f>"20"&amp;RIGHT($10:$10,2)&amp;"-T"&amp;MID($10:$10,2,1)</f>
        <v>2016-T4</v>
      </c>
      <c r="W408" s="387"/>
      <c r="X408" s="390" t="str">
        <f>$A:$A</f>
        <v>Remboursement taxe dividende 3%</v>
      </c>
      <c r="Y408" s="390" t="str">
        <f>$B:$B</f>
        <v>GEA</v>
      </c>
      <c r="Z408" s="391" t="str">
        <f>"20"&amp;RIGHT($10:$10,2)&amp;"-T"&amp;MID($10:$10,2,1)</f>
        <v>2017-T1</v>
      </c>
      <c r="AA408" s="390" t="str">
        <f>$A:$A</f>
        <v>Remboursement taxe dividende 3%</v>
      </c>
      <c r="AB408" s="390" t="str">
        <f>$B:$B</f>
        <v>GEA</v>
      </c>
      <c r="AC408" s="391" t="str">
        <f>"20"&amp;RIGHT($10:$10,2)&amp;"-T"&amp;MID($10:$10,2,1)</f>
        <v>2017-T2</v>
      </c>
      <c r="AD408" s="390" t="str">
        <f>$A:$A</f>
        <v>Remboursement taxe dividende 3%</v>
      </c>
      <c r="AE408" s="390" t="str">
        <f>$B:$B</f>
        <v>GEA</v>
      </c>
      <c r="AF408" s="391" t="str">
        <f>"20"&amp;RIGHT($10:$10,2)&amp;"-T"&amp;MID($10:$10,2,1)</f>
        <v>2017-T3</v>
      </c>
      <c r="AG408" s="390" t="str">
        <f>$A:$A</f>
        <v>Remboursement taxe dividende 3%</v>
      </c>
      <c r="AH408" s="390" t="str">
        <f>$B:$B</f>
        <v>GEA</v>
      </c>
      <c r="AI408" s="391" t="str">
        <f>"20"&amp;RIGHT($10:$10,2)&amp;"-T"&amp;MID($10:$10,2,1)</f>
        <v>2017-T4</v>
      </c>
      <c r="AJ408" s="387"/>
      <c r="AK408" s="390" t="str">
        <f>$A:$A</f>
        <v>Remboursement taxe dividende 3%</v>
      </c>
      <c r="AL408" s="390" t="str">
        <f>$B:$B</f>
        <v>GEA</v>
      </c>
      <c r="AM408" s="391" t="str">
        <f>"20"&amp;RIGHT($10:$10,2)&amp;"-T"&amp;MID($10:$10,2,1)</f>
        <v>2018-T1</v>
      </c>
      <c r="AN408" s="390" t="str">
        <f>$A:$A</f>
        <v>Remboursement taxe dividende 3%</v>
      </c>
      <c r="AO408" s="390" t="str">
        <f>$B:$B</f>
        <v>GEA</v>
      </c>
      <c r="AP408" s="391" t="str">
        <f>"20"&amp;RIGHT($10:$10,2)&amp;"-T"&amp;MID($10:$10,2,1)</f>
        <v>2018-T2</v>
      </c>
      <c r="AQ408" s="390" t="str">
        <f>$A:$A</f>
        <v>Remboursement taxe dividende 3%</v>
      </c>
      <c r="AR408" s="390" t="str">
        <f>$B:$B</f>
        <v>GEA</v>
      </c>
      <c r="AS408" s="391" t="str">
        <f>"20"&amp;RIGHT($10:$10,2)&amp;"-T"&amp;MID($10:$10,2,1)</f>
        <v>2018-T3</v>
      </c>
      <c r="AT408" s="390" t="str">
        <f>$A:$A</f>
        <v>Remboursement taxe dividende 3%</v>
      </c>
      <c r="AU408" s="390" t="str">
        <f>$B:$B</f>
        <v>GEA</v>
      </c>
      <c r="AV408" s="391" t="str">
        <f>"20"&amp;RIGHT($10:$10,2)&amp;"-T"&amp;MID($10:$10,2,1)</f>
        <v>2018-T4</v>
      </c>
      <c r="AW408" s="387"/>
      <c r="AX408" s="390" t="str">
        <f>$A:$A</f>
        <v>Remboursement taxe dividende 3%</v>
      </c>
      <c r="AY408" s="390" t="str">
        <f>$B:$B</f>
        <v>GEA</v>
      </c>
      <c r="AZ408" s="391" t="str">
        <f>"20"&amp;RIGHT($10:$10,2)&amp;"-T"&amp;MID($10:$10,2,1)</f>
        <v>2019-T1</v>
      </c>
      <c r="BA408" s="390" t="str">
        <f>$A:$A</f>
        <v>Remboursement taxe dividende 3%</v>
      </c>
      <c r="BB408" s="390" t="str">
        <f>$B:$B</f>
        <v>GEA</v>
      </c>
      <c r="BC408" s="391" t="str">
        <f>"20"&amp;RIGHT($10:$10,2)&amp;"-T"&amp;MID($10:$10,2,1)</f>
        <v>2019-T2</v>
      </c>
      <c r="BD408" s="390" t="str">
        <f>$A:$A</f>
        <v>Remboursement taxe dividende 3%</v>
      </c>
      <c r="BE408" s="390" t="str">
        <f>$B:$B</f>
        <v>GEA</v>
      </c>
      <c r="BF408" s="391" t="str">
        <f>"20"&amp;RIGHT($10:$10,2)&amp;"-T"&amp;MID($10:$10,2,1)</f>
        <v>2019-T3</v>
      </c>
      <c r="BG408" s="390" t="str">
        <f>$A:$A</f>
        <v>Remboursement taxe dividende 3%</v>
      </c>
      <c r="BH408" s="390" t="str">
        <f>$B:$B</f>
        <v>GEA</v>
      </c>
      <c r="BI408" s="391" t="str">
        <f>"20"&amp;RIGHT($10:$10,2)&amp;"-T"&amp;MID($10:$10,2,1)</f>
        <v>2019-T4</v>
      </c>
      <c r="BJ408" s="387"/>
      <c r="BK408" s="390" t="str">
        <f>$A:$A</f>
        <v>Remboursement taxe dividende 3%</v>
      </c>
      <c r="BL408" s="390" t="str">
        <f>$B:$B</f>
        <v>GEA</v>
      </c>
      <c r="BM408" s="391" t="str">
        <f>"20"&amp;RIGHT($10:$10,2)&amp;"-T"&amp;MID($10:$10,2,1)</f>
        <v>2020-T1</v>
      </c>
      <c r="BN408" s="390" t="str">
        <f>$A:$A</f>
        <v>Remboursement taxe dividende 3%</v>
      </c>
      <c r="BO408" s="390" t="str">
        <f>$B:$B</f>
        <v>GEA</v>
      </c>
      <c r="BP408" s="391" t="str">
        <f>"20"&amp;RIGHT($10:$10,2)&amp;"-T"&amp;MID($10:$10,2,1)</f>
        <v>2020-T2</v>
      </c>
      <c r="BQ408" s="390" t="str">
        <f>$A:$A</f>
        <v>Remboursement taxe dividende 3%</v>
      </c>
      <c r="BR408" s="390" t="str">
        <f>$B:$B</f>
        <v>GEA</v>
      </c>
      <c r="BS408" s="391" t="str">
        <f>"20"&amp;RIGHT($10:$10,2)&amp;"-T"&amp;MID($10:$10,2,1)</f>
        <v>2020-T3</v>
      </c>
      <c r="BT408" s="390" t="str">
        <f>$A:$A</f>
        <v>Remboursement taxe dividende 3%</v>
      </c>
      <c r="BU408" s="390" t="str">
        <f>$B:$B</f>
        <v>GEA</v>
      </c>
      <c r="BV408" s="391" t="str">
        <f>"20"&amp;RIGHT($10:$10,2)&amp;"-T"&amp;MID($10:$10,2,1)</f>
        <v>2020-T4</v>
      </c>
      <c r="BW408" s="387"/>
    </row>
    <row r="409" spans="1:75" ht="13" hidden="1">
      <c r="A409" s="403" t="s">
        <v>129</v>
      </c>
      <c r="B409" s="403"/>
      <c r="C409" s="383"/>
      <c r="D409" s="384" t="s">
        <v>501</v>
      </c>
      <c r="E409" s="385" t="s">
        <v>508</v>
      </c>
      <c r="F409" s="386"/>
      <c r="G409" s="386"/>
      <c r="H409" s="386"/>
      <c r="I409" s="386"/>
      <c r="J409" s="387">
        <f>SUM(F409:I409)</f>
        <v>0</v>
      </c>
      <c r="K409" s="405"/>
      <c r="L409" s="405"/>
      <c r="M409" s="405">
        <v>0</v>
      </c>
      <c r="N409" s="393"/>
      <c r="O409" s="393"/>
      <c r="P409" s="393">
        <v>0</v>
      </c>
      <c r="Q409" s="393"/>
      <c r="R409" s="393"/>
      <c r="S409" s="393">
        <v>0</v>
      </c>
      <c r="T409" s="393"/>
      <c r="U409" s="393"/>
      <c r="V409" s="393">
        <v>0</v>
      </c>
      <c r="W409" s="387">
        <f>SUM(K409:V409)</f>
        <v>0</v>
      </c>
      <c r="X409" s="393"/>
      <c r="Y409" s="393"/>
      <c r="Z409" s="393">
        <v>0</v>
      </c>
      <c r="AA409" s="393"/>
      <c r="AB409" s="393"/>
      <c r="AC409" s="393">
        <v>0</v>
      </c>
      <c r="AD409" s="393"/>
      <c r="AE409" s="393"/>
      <c r="AF409" s="393">
        <v>0</v>
      </c>
      <c r="AG409" s="393"/>
      <c r="AH409" s="393"/>
      <c r="AI409" s="393">
        <v>-11.872999999999999</v>
      </c>
      <c r="AJ409" s="387">
        <f>SUM(X409:AI409)</f>
        <v>-11.872999999999999</v>
      </c>
      <c r="AK409" s="393"/>
      <c r="AL409" s="393"/>
      <c r="AM409" s="393">
        <v>0</v>
      </c>
      <c r="AN409" s="393"/>
      <c r="AO409" s="393"/>
      <c r="AP409" s="393">
        <v>0</v>
      </c>
      <c r="AQ409" s="393"/>
      <c r="AR409" s="393"/>
      <c r="AS409" s="393">
        <v>0</v>
      </c>
      <c r="AT409" s="393"/>
      <c r="AU409" s="393"/>
      <c r="AV409" s="393">
        <v>0</v>
      </c>
      <c r="AW409" s="387">
        <f>SUM(AK409:AV409)</f>
        <v>0</v>
      </c>
      <c r="AX409" s="393"/>
      <c r="AY409" s="393"/>
      <c r="AZ409" s="393">
        <v>0</v>
      </c>
      <c r="BA409" s="393"/>
      <c r="BB409" s="393"/>
      <c r="BC409" s="393">
        <v>0</v>
      </c>
      <c r="BD409" s="393"/>
      <c r="BE409" s="393"/>
      <c r="BF409" s="393">
        <v>0</v>
      </c>
      <c r="BG409" s="393"/>
      <c r="BH409" s="393"/>
      <c r="BI409" s="393">
        <v>0</v>
      </c>
      <c r="BJ409" s="387">
        <f>SUM(AX409:BI409)</f>
        <v>0</v>
      </c>
      <c r="BK409" s="393"/>
      <c r="BL409" s="393"/>
      <c r="BM409" s="393">
        <v>0</v>
      </c>
      <c r="BN409" s="393"/>
      <c r="BO409" s="393"/>
      <c r="BP409" s="393">
        <v>0</v>
      </c>
      <c r="BQ409" s="393"/>
      <c r="BR409" s="393"/>
      <c r="BS409" s="393">
        <v>0</v>
      </c>
      <c r="BT409" s="393"/>
      <c r="BU409" s="393"/>
      <c r="BV409" s="393">
        <v>0</v>
      </c>
      <c r="BW409" s="387">
        <f>SUM(BK409:BV409)</f>
        <v>0</v>
      </c>
    </row>
    <row r="410" spans="1:75" ht="13" hidden="1" outlineLevel="1">
      <c r="A410" s="402" t="s">
        <v>465</v>
      </c>
      <c r="B410" s="382" t="s">
        <v>466</v>
      </c>
      <c r="C410" s="383"/>
      <c r="D410" s="384"/>
      <c r="E410" s="385"/>
      <c r="F410" s="386"/>
      <c r="G410" s="386"/>
      <c r="H410" s="386"/>
      <c r="I410" s="386"/>
      <c r="J410" s="387"/>
      <c r="K410" s="388" t="str">
        <f>$A:$A</f>
        <v>Nature de l'ajustement</v>
      </c>
      <c r="L410" s="388" t="str">
        <f>$B:$B</f>
        <v>Pôle</v>
      </c>
      <c r="M410" s="388" t="s">
        <v>515</v>
      </c>
      <c r="N410" s="388" t="str">
        <f>$A:$A</f>
        <v>Nature de l'ajustement</v>
      </c>
      <c r="O410" s="388" t="str">
        <f>$B:$B</f>
        <v>Pôle</v>
      </c>
      <c r="P410" s="388" t="s">
        <v>515</v>
      </c>
      <c r="Q410" s="388" t="str">
        <f>$A:$A</f>
        <v>Nature de l'ajustement</v>
      </c>
      <c r="R410" s="388" t="str">
        <f>$B:$B</f>
        <v>Pôle</v>
      </c>
      <c r="S410" s="388" t="s">
        <v>515</v>
      </c>
      <c r="T410" s="388" t="str">
        <f>$A:$A</f>
        <v>Nature de l'ajustement</v>
      </c>
      <c r="U410" s="388" t="str">
        <f>$B:$B</f>
        <v>Pôle</v>
      </c>
      <c r="V410" s="388" t="s">
        <v>515</v>
      </c>
      <c r="W410" s="387"/>
      <c r="X410" s="388" t="str">
        <f>$A:$A</f>
        <v>Nature de l'ajustement</v>
      </c>
      <c r="Y410" s="388" t="str">
        <f>$B:$B</f>
        <v>Pôle</v>
      </c>
      <c r="Z410" s="388" t="s">
        <v>515</v>
      </c>
      <c r="AA410" s="388" t="str">
        <f>$A:$A</f>
        <v>Nature de l'ajustement</v>
      </c>
      <c r="AB410" s="388" t="str">
        <f>$B:$B</f>
        <v>Pôle</v>
      </c>
      <c r="AC410" s="388" t="s">
        <v>515</v>
      </c>
      <c r="AD410" s="388" t="str">
        <f>$A:$A</f>
        <v>Nature de l'ajustement</v>
      </c>
      <c r="AE410" s="388" t="str">
        <f>$B:$B</f>
        <v>Pôle</v>
      </c>
      <c r="AF410" s="388" t="s">
        <v>515</v>
      </c>
      <c r="AG410" s="388" t="str">
        <f>$A:$A</f>
        <v>Nature de l'ajustement</v>
      </c>
      <c r="AH410" s="388" t="str">
        <f>$B:$B</f>
        <v>Pôle</v>
      </c>
      <c r="AI410" s="388" t="s">
        <v>515</v>
      </c>
      <c r="AJ410" s="387"/>
      <c r="AK410" s="388" t="str">
        <f>$A:$A</f>
        <v>Nature de l'ajustement</v>
      </c>
      <c r="AL410" s="388" t="str">
        <f>$B:$B</f>
        <v>Pôle</v>
      </c>
      <c r="AM410" s="388" t="s">
        <v>515</v>
      </c>
      <c r="AN410" s="388" t="str">
        <f>$A:$A</f>
        <v>Nature de l'ajustement</v>
      </c>
      <c r="AO410" s="388" t="str">
        <f>$B:$B</f>
        <v>Pôle</v>
      </c>
      <c r="AP410" s="388" t="s">
        <v>515</v>
      </c>
      <c r="AQ410" s="388" t="str">
        <f>$A:$A</f>
        <v>Nature de l'ajustement</v>
      </c>
      <c r="AR410" s="388" t="str">
        <f>$B:$B</f>
        <v>Pôle</v>
      </c>
      <c r="AS410" s="388" t="s">
        <v>515</v>
      </c>
      <c r="AT410" s="388" t="str">
        <f>$A:$A</f>
        <v>Nature de l'ajustement</v>
      </c>
      <c r="AU410" s="388" t="str">
        <f>$B:$B</f>
        <v>Pôle</v>
      </c>
      <c r="AV410" s="388" t="s">
        <v>515</v>
      </c>
      <c r="AW410" s="387"/>
      <c r="AX410" s="388" t="str">
        <f>$A:$A</f>
        <v>Nature de l'ajustement</v>
      </c>
      <c r="AY410" s="388" t="str">
        <f>$B:$B</f>
        <v>Pôle</v>
      </c>
      <c r="AZ410" s="388" t="s">
        <v>515</v>
      </c>
      <c r="BA410" s="388" t="str">
        <f>$A:$A</f>
        <v>Nature de l'ajustement</v>
      </c>
      <c r="BB410" s="388" t="str">
        <f>$B:$B</f>
        <v>Pôle</v>
      </c>
      <c r="BC410" s="388" t="s">
        <v>515</v>
      </c>
      <c r="BD410" s="388" t="str">
        <f>$A:$A</f>
        <v>Nature de l'ajustement</v>
      </c>
      <c r="BE410" s="388" t="str">
        <f>$B:$B</f>
        <v>Pôle</v>
      </c>
      <c r="BF410" s="388" t="s">
        <v>515</v>
      </c>
      <c r="BG410" s="388" t="str">
        <f>$A:$A</f>
        <v>Nature de l'ajustement</v>
      </c>
      <c r="BH410" s="388" t="str">
        <f>$B:$B</f>
        <v>Pôle</v>
      </c>
      <c r="BI410" s="388" t="s">
        <v>515</v>
      </c>
      <c r="BJ410" s="387"/>
      <c r="BK410" s="388" t="str">
        <f>$A:$A</f>
        <v>Nature de l'ajustement</v>
      </c>
      <c r="BL410" s="388" t="str">
        <f>$B:$B</f>
        <v>Pôle</v>
      </c>
      <c r="BM410" s="388" t="s">
        <v>515</v>
      </c>
      <c r="BN410" s="388" t="str">
        <f>$A:$A</f>
        <v>Nature de l'ajustement</v>
      </c>
      <c r="BO410" s="388" t="str">
        <f>$B:$B</f>
        <v>Pôle</v>
      </c>
      <c r="BP410" s="388" t="s">
        <v>515</v>
      </c>
      <c r="BQ410" s="388" t="str">
        <f>$A:$A</f>
        <v>Nature de l'ajustement</v>
      </c>
      <c r="BR410" s="388" t="str">
        <f>$B:$B</f>
        <v>Pôle</v>
      </c>
      <c r="BS410" s="388" t="s">
        <v>515</v>
      </c>
      <c r="BT410" s="388" t="str">
        <f>$A:$A</f>
        <v>Nature de l'ajustement</v>
      </c>
      <c r="BU410" s="388" t="str">
        <f>$B:$B</f>
        <v>Pôle</v>
      </c>
      <c r="BV410" s="388" t="s">
        <v>515</v>
      </c>
      <c r="BW410" s="387"/>
    </row>
    <row r="411" spans="1:75" ht="13" hidden="1" outlineLevel="1">
      <c r="A411" s="394" t="s">
        <v>544</v>
      </c>
      <c r="B411" s="394" t="s">
        <v>511</v>
      </c>
      <c r="C411" s="383"/>
      <c r="D411" s="384"/>
      <c r="E411" s="385"/>
      <c r="F411" s="386"/>
      <c r="G411" s="386"/>
      <c r="H411" s="386"/>
      <c r="I411" s="386"/>
      <c r="J411" s="387"/>
      <c r="K411" s="390" t="str">
        <f>$A:$A</f>
        <v>Remboursement taxe dividende 3%</v>
      </c>
      <c r="L411" s="390" t="str">
        <f>$B:$B</f>
        <v>GC</v>
      </c>
      <c r="M411" s="391" t="str">
        <f>"20"&amp;RIGHT($10:$10,2)&amp;"-T"&amp;MID($10:$10,2,1)</f>
        <v>2016-T1</v>
      </c>
      <c r="N411" s="390" t="str">
        <f>$A:$A</f>
        <v>Remboursement taxe dividende 3%</v>
      </c>
      <c r="O411" s="390" t="str">
        <f>$B:$B</f>
        <v>GC</v>
      </c>
      <c r="P411" s="391" t="str">
        <f>"20"&amp;RIGHT($10:$10,2)&amp;"-T"&amp;MID($10:$10,2,1)</f>
        <v>2016-T2</v>
      </c>
      <c r="Q411" s="390" t="str">
        <f>$A:$A</f>
        <v>Remboursement taxe dividende 3%</v>
      </c>
      <c r="R411" s="390" t="str">
        <f>$B:$B</f>
        <v>GC</v>
      </c>
      <c r="S411" s="391" t="str">
        <f>"20"&amp;RIGHT($10:$10,2)&amp;"-T"&amp;MID($10:$10,2,1)</f>
        <v>2016-T3</v>
      </c>
      <c r="T411" s="390" t="str">
        <f>$A:$A</f>
        <v>Remboursement taxe dividende 3%</v>
      </c>
      <c r="U411" s="390" t="str">
        <f>$B:$B</f>
        <v>GC</v>
      </c>
      <c r="V411" s="391" t="str">
        <f>"20"&amp;RIGHT($10:$10,2)&amp;"-T"&amp;MID($10:$10,2,1)</f>
        <v>2016-T4</v>
      </c>
      <c r="W411" s="387"/>
      <c r="X411" s="390" t="str">
        <f>$A:$A</f>
        <v>Remboursement taxe dividende 3%</v>
      </c>
      <c r="Y411" s="390" t="str">
        <f>$B:$B</f>
        <v>GC</v>
      </c>
      <c r="Z411" s="391" t="str">
        <f>"20"&amp;RIGHT($10:$10,2)&amp;"-T"&amp;MID($10:$10,2,1)</f>
        <v>2017-T1</v>
      </c>
      <c r="AA411" s="390" t="str">
        <f>$A:$A</f>
        <v>Remboursement taxe dividende 3%</v>
      </c>
      <c r="AB411" s="390" t="str">
        <f>$B:$B</f>
        <v>GC</v>
      </c>
      <c r="AC411" s="391" t="str">
        <f>"20"&amp;RIGHT($10:$10,2)&amp;"-T"&amp;MID($10:$10,2,1)</f>
        <v>2017-T2</v>
      </c>
      <c r="AD411" s="390" t="str">
        <f>$A:$A</f>
        <v>Remboursement taxe dividende 3%</v>
      </c>
      <c r="AE411" s="390" t="str">
        <f>$B:$B</f>
        <v>GC</v>
      </c>
      <c r="AF411" s="391" t="str">
        <f>"20"&amp;RIGHT($10:$10,2)&amp;"-T"&amp;MID($10:$10,2,1)</f>
        <v>2017-T3</v>
      </c>
      <c r="AG411" s="390" t="str">
        <f>$A:$A</f>
        <v>Remboursement taxe dividende 3%</v>
      </c>
      <c r="AH411" s="390" t="str">
        <f>$B:$B</f>
        <v>GC</v>
      </c>
      <c r="AI411" s="391" t="str">
        <f>"20"&amp;RIGHT($10:$10,2)&amp;"-T"&amp;MID($10:$10,2,1)</f>
        <v>2017-T4</v>
      </c>
      <c r="AJ411" s="387"/>
      <c r="AK411" s="390" t="str">
        <f>$A:$A</f>
        <v>Remboursement taxe dividende 3%</v>
      </c>
      <c r="AL411" s="390" t="str">
        <f>$B:$B</f>
        <v>GC</v>
      </c>
      <c r="AM411" s="391" t="str">
        <f>"20"&amp;RIGHT($10:$10,2)&amp;"-T"&amp;MID($10:$10,2,1)</f>
        <v>2018-T1</v>
      </c>
      <c r="AN411" s="390" t="str">
        <f>$A:$A</f>
        <v>Remboursement taxe dividende 3%</v>
      </c>
      <c r="AO411" s="390" t="str">
        <f>$B:$B</f>
        <v>GC</v>
      </c>
      <c r="AP411" s="391" t="str">
        <f>"20"&amp;RIGHT($10:$10,2)&amp;"-T"&amp;MID($10:$10,2,1)</f>
        <v>2018-T2</v>
      </c>
      <c r="AQ411" s="390" t="str">
        <f>$A:$A</f>
        <v>Remboursement taxe dividende 3%</v>
      </c>
      <c r="AR411" s="390" t="str">
        <f>$B:$B</f>
        <v>GC</v>
      </c>
      <c r="AS411" s="391" t="str">
        <f>"20"&amp;RIGHT($10:$10,2)&amp;"-T"&amp;MID($10:$10,2,1)</f>
        <v>2018-T3</v>
      </c>
      <c r="AT411" s="390" t="str">
        <f>$A:$A</f>
        <v>Remboursement taxe dividende 3%</v>
      </c>
      <c r="AU411" s="390" t="str">
        <f>$B:$B</f>
        <v>GC</v>
      </c>
      <c r="AV411" s="391" t="str">
        <f>"20"&amp;RIGHT($10:$10,2)&amp;"-T"&amp;MID($10:$10,2,1)</f>
        <v>2018-T4</v>
      </c>
      <c r="AW411" s="387"/>
      <c r="AX411" s="390" t="str">
        <f>$A:$A</f>
        <v>Remboursement taxe dividende 3%</v>
      </c>
      <c r="AY411" s="390" t="str">
        <f>$B:$B</f>
        <v>GC</v>
      </c>
      <c r="AZ411" s="391" t="str">
        <f>"20"&amp;RIGHT($10:$10,2)&amp;"-T"&amp;MID($10:$10,2,1)</f>
        <v>2019-T1</v>
      </c>
      <c r="BA411" s="390" t="str">
        <f>$A:$A</f>
        <v>Remboursement taxe dividende 3%</v>
      </c>
      <c r="BB411" s="390" t="str">
        <f>$B:$B</f>
        <v>GC</v>
      </c>
      <c r="BC411" s="391" t="str">
        <f>"20"&amp;RIGHT($10:$10,2)&amp;"-T"&amp;MID($10:$10,2,1)</f>
        <v>2019-T2</v>
      </c>
      <c r="BD411" s="390" t="str">
        <f>$A:$A</f>
        <v>Remboursement taxe dividende 3%</v>
      </c>
      <c r="BE411" s="390" t="str">
        <f>$B:$B</f>
        <v>GC</v>
      </c>
      <c r="BF411" s="391" t="str">
        <f>"20"&amp;RIGHT($10:$10,2)&amp;"-T"&amp;MID($10:$10,2,1)</f>
        <v>2019-T3</v>
      </c>
      <c r="BG411" s="390" t="str">
        <f>$A:$A</f>
        <v>Remboursement taxe dividende 3%</v>
      </c>
      <c r="BH411" s="390" t="str">
        <f>$B:$B</f>
        <v>GC</v>
      </c>
      <c r="BI411" s="391" t="str">
        <f>"20"&amp;RIGHT($10:$10,2)&amp;"-T"&amp;MID($10:$10,2,1)</f>
        <v>2019-T4</v>
      </c>
      <c r="BJ411" s="387"/>
      <c r="BK411" s="390" t="str">
        <f>$A:$A</f>
        <v>Remboursement taxe dividende 3%</v>
      </c>
      <c r="BL411" s="390" t="str">
        <f>$B:$B</f>
        <v>GC</v>
      </c>
      <c r="BM411" s="391" t="str">
        <f>"20"&amp;RIGHT($10:$10,2)&amp;"-T"&amp;MID($10:$10,2,1)</f>
        <v>2020-T1</v>
      </c>
      <c r="BN411" s="390" t="str">
        <f>$A:$A</f>
        <v>Remboursement taxe dividende 3%</v>
      </c>
      <c r="BO411" s="390" t="str">
        <f>$B:$B</f>
        <v>GC</v>
      </c>
      <c r="BP411" s="391" t="str">
        <f>"20"&amp;RIGHT($10:$10,2)&amp;"-T"&amp;MID($10:$10,2,1)</f>
        <v>2020-T2</v>
      </c>
      <c r="BQ411" s="390" t="str">
        <f>$A:$A</f>
        <v>Remboursement taxe dividende 3%</v>
      </c>
      <c r="BR411" s="390" t="str">
        <f>$B:$B</f>
        <v>GC</v>
      </c>
      <c r="BS411" s="391" t="str">
        <f>"20"&amp;RIGHT($10:$10,2)&amp;"-T"&amp;MID($10:$10,2,1)</f>
        <v>2020-T3</v>
      </c>
      <c r="BT411" s="390" t="str">
        <f>$A:$A</f>
        <v>Remboursement taxe dividende 3%</v>
      </c>
      <c r="BU411" s="390" t="str">
        <f>$B:$B</f>
        <v>GC</v>
      </c>
      <c r="BV411" s="391" t="str">
        <f>"20"&amp;RIGHT($10:$10,2)&amp;"-T"&amp;MID($10:$10,2,1)</f>
        <v>2020-T4</v>
      </c>
      <c r="BW411" s="387"/>
    </row>
    <row r="412" spans="1:75" ht="13" hidden="1">
      <c r="A412" s="403" t="s">
        <v>129</v>
      </c>
      <c r="B412" s="403"/>
      <c r="C412" s="383"/>
      <c r="D412" s="384" t="s">
        <v>501</v>
      </c>
      <c r="E412" s="385" t="s">
        <v>505</v>
      </c>
      <c r="F412" s="386"/>
      <c r="G412" s="386"/>
      <c r="H412" s="386"/>
      <c r="I412" s="386"/>
      <c r="J412" s="387">
        <f>SUM(F412:I412)</f>
        <v>0</v>
      </c>
      <c r="K412" s="405"/>
      <c r="L412" s="405"/>
      <c r="M412" s="405">
        <v>0</v>
      </c>
      <c r="N412" s="393"/>
      <c r="O412" s="393"/>
      <c r="P412" s="393">
        <v>0</v>
      </c>
      <c r="Q412" s="393"/>
      <c r="R412" s="393"/>
      <c r="S412" s="393">
        <v>0</v>
      </c>
      <c r="T412" s="393"/>
      <c r="U412" s="393"/>
      <c r="V412" s="393">
        <v>0</v>
      </c>
      <c r="W412" s="387">
        <f>SUM(K412:V412)</f>
        <v>0</v>
      </c>
      <c r="X412" s="393"/>
      <c r="Y412" s="393"/>
      <c r="Z412" s="393">
        <v>0</v>
      </c>
      <c r="AA412" s="393"/>
      <c r="AB412" s="393"/>
      <c r="AC412" s="393">
        <v>0</v>
      </c>
      <c r="AD412" s="393"/>
      <c r="AE412" s="393"/>
      <c r="AF412" s="393">
        <v>0</v>
      </c>
      <c r="AG412" s="393"/>
      <c r="AH412" s="393"/>
      <c r="AI412" s="393">
        <v>0</v>
      </c>
      <c r="AJ412" s="387">
        <f>SUM(X412:AI412)</f>
        <v>0</v>
      </c>
      <c r="AK412" s="393"/>
      <c r="AL412" s="393"/>
      <c r="AM412" s="393">
        <v>0</v>
      </c>
      <c r="AN412" s="393"/>
      <c r="AO412" s="393"/>
      <c r="AP412" s="393">
        <v>0</v>
      </c>
      <c r="AQ412" s="393"/>
      <c r="AR412" s="393"/>
      <c r="AS412" s="393">
        <v>0</v>
      </c>
      <c r="AT412" s="393"/>
      <c r="AU412" s="393"/>
      <c r="AV412" s="393">
        <v>0</v>
      </c>
      <c r="AW412" s="387">
        <f>SUM(AK412:AV412)</f>
        <v>0</v>
      </c>
      <c r="AX412" s="393"/>
      <c r="AY412" s="393"/>
      <c r="AZ412" s="393">
        <v>0</v>
      </c>
      <c r="BA412" s="393"/>
      <c r="BB412" s="393"/>
      <c r="BC412" s="393">
        <v>0</v>
      </c>
      <c r="BD412" s="393"/>
      <c r="BE412" s="393"/>
      <c r="BF412" s="393">
        <v>0</v>
      </c>
      <c r="BG412" s="393"/>
      <c r="BH412" s="393"/>
      <c r="BI412" s="393">
        <v>0</v>
      </c>
      <c r="BJ412" s="387">
        <f>SUM(AX412:BI412)</f>
        <v>0</v>
      </c>
      <c r="BK412" s="393"/>
      <c r="BL412" s="393"/>
      <c r="BM412" s="393">
        <v>0</v>
      </c>
      <c r="BN412" s="393"/>
      <c r="BO412" s="393"/>
      <c r="BP412" s="393">
        <v>0</v>
      </c>
      <c r="BQ412" s="393"/>
      <c r="BR412" s="393"/>
      <c r="BS412" s="393">
        <v>0</v>
      </c>
      <c r="BT412" s="393"/>
      <c r="BU412" s="393"/>
      <c r="BV412" s="393">
        <v>0</v>
      </c>
      <c r="BW412" s="387">
        <f>SUM(BK412:BV412)</f>
        <v>0</v>
      </c>
    </row>
    <row r="413" spans="1:75" ht="13" hidden="1" outlineLevel="1">
      <c r="A413" s="402" t="s">
        <v>465</v>
      </c>
      <c r="B413" s="382" t="s">
        <v>466</v>
      </c>
      <c r="C413" s="383"/>
      <c r="D413" s="384"/>
      <c r="E413" s="385"/>
      <c r="F413" s="386"/>
      <c r="G413" s="386"/>
      <c r="H413" s="386"/>
      <c r="I413" s="386"/>
      <c r="J413" s="387"/>
      <c r="K413" s="388" t="str">
        <f>$A:$A</f>
        <v>Nature de l'ajustement</v>
      </c>
      <c r="L413" s="388" t="str">
        <f>$B:$B</f>
        <v>Pôle</v>
      </c>
      <c r="M413" s="388" t="s">
        <v>515</v>
      </c>
      <c r="N413" s="388" t="str">
        <f>$A:$A</f>
        <v>Nature de l'ajustement</v>
      </c>
      <c r="O413" s="388" t="str">
        <f>$B:$B</f>
        <v>Pôle</v>
      </c>
      <c r="P413" s="388" t="s">
        <v>515</v>
      </c>
      <c r="Q413" s="388" t="str">
        <f>$A:$A</f>
        <v>Nature de l'ajustement</v>
      </c>
      <c r="R413" s="388" t="str">
        <f>$B:$B</f>
        <v>Pôle</v>
      </c>
      <c r="S413" s="388" t="s">
        <v>515</v>
      </c>
      <c r="T413" s="388" t="str">
        <f>$A:$A</f>
        <v>Nature de l'ajustement</v>
      </c>
      <c r="U413" s="388" t="str">
        <f>$B:$B</f>
        <v>Pôle</v>
      </c>
      <c r="V413" s="388" t="s">
        <v>515</v>
      </c>
      <c r="W413" s="387"/>
      <c r="X413" s="388" t="str">
        <f>$A:$A</f>
        <v>Nature de l'ajustement</v>
      </c>
      <c r="Y413" s="388" t="str">
        <f>$B:$B</f>
        <v>Pôle</v>
      </c>
      <c r="Z413" s="388" t="s">
        <v>515</v>
      </c>
      <c r="AA413" s="388" t="str">
        <f>$A:$A</f>
        <v>Nature de l'ajustement</v>
      </c>
      <c r="AB413" s="388" t="str">
        <f>$B:$B</f>
        <v>Pôle</v>
      </c>
      <c r="AC413" s="388" t="s">
        <v>515</v>
      </c>
      <c r="AD413" s="388" t="str">
        <f>$A:$A</f>
        <v>Nature de l'ajustement</v>
      </c>
      <c r="AE413" s="388" t="str">
        <f>$B:$B</f>
        <v>Pôle</v>
      </c>
      <c r="AF413" s="388" t="s">
        <v>515</v>
      </c>
      <c r="AG413" s="388" t="str">
        <f>$A:$A</f>
        <v>Nature de l'ajustement</v>
      </c>
      <c r="AH413" s="388" t="str">
        <f>$B:$B</f>
        <v>Pôle</v>
      </c>
      <c r="AI413" s="388" t="s">
        <v>515</v>
      </c>
      <c r="AJ413" s="387"/>
      <c r="AK413" s="388" t="str">
        <f>$A:$A</f>
        <v>Nature de l'ajustement</v>
      </c>
      <c r="AL413" s="388" t="str">
        <f>$B:$B</f>
        <v>Pôle</v>
      </c>
      <c r="AM413" s="388" t="s">
        <v>515</v>
      </c>
      <c r="AN413" s="388" t="str">
        <f>$A:$A</f>
        <v>Nature de l'ajustement</v>
      </c>
      <c r="AO413" s="388" t="str">
        <f>$B:$B</f>
        <v>Pôle</v>
      </c>
      <c r="AP413" s="388" t="s">
        <v>515</v>
      </c>
      <c r="AQ413" s="388" t="str">
        <f>$A:$A</f>
        <v>Nature de l'ajustement</v>
      </c>
      <c r="AR413" s="388" t="str">
        <f>$B:$B</f>
        <v>Pôle</v>
      </c>
      <c r="AS413" s="388" t="s">
        <v>515</v>
      </c>
      <c r="AT413" s="388" t="str">
        <f>$A:$A</f>
        <v>Nature de l'ajustement</v>
      </c>
      <c r="AU413" s="388" t="str">
        <f>$B:$B</f>
        <v>Pôle</v>
      </c>
      <c r="AV413" s="388" t="s">
        <v>515</v>
      </c>
      <c r="AW413" s="387"/>
      <c r="AX413" s="388" t="str">
        <f>$A:$A</f>
        <v>Nature de l'ajustement</v>
      </c>
      <c r="AY413" s="388" t="str">
        <f>$B:$B</f>
        <v>Pôle</v>
      </c>
      <c r="AZ413" s="388" t="s">
        <v>515</v>
      </c>
      <c r="BA413" s="388" t="str">
        <f>$A:$A</f>
        <v>Nature de l'ajustement</v>
      </c>
      <c r="BB413" s="388" t="str">
        <f>$B:$B</f>
        <v>Pôle</v>
      </c>
      <c r="BC413" s="388" t="s">
        <v>515</v>
      </c>
      <c r="BD413" s="388" t="str">
        <f>$A:$A</f>
        <v>Nature de l'ajustement</v>
      </c>
      <c r="BE413" s="388" t="str">
        <f>$B:$B</f>
        <v>Pôle</v>
      </c>
      <c r="BF413" s="388" t="s">
        <v>515</v>
      </c>
      <c r="BG413" s="388" t="str">
        <f>$A:$A</f>
        <v>Nature de l'ajustement</v>
      </c>
      <c r="BH413" s="388" t="str">
        <f>$B:$B</f>
        <v>Pôle</v>
      </c>
      <c r="BI413" s="388" t="s">
        <v>515</v>
      </c>
      <c r="BJ413" s="387"/>
      <c r="BK413" s="388" t="str">
        <f>$A:$A</f>
        <v>Nature de l'ajustement</v>
      </c>
      <c r="BL413" s="388" t="str">
        <f>$B:$B</f>
        <v>Pôle</v>
      </c>
      <c r="BM413" s="388" t="s">
        <v>515</v>
      </c>
      <c r="BN413" s="388" t="str">
        <f>$A:$A</f>
        <v>Nature de l'ajustement</v>
      </c>
      <c r="BO413" s="388" t="str">
        <f>$B:$B</f>
        <v>Pôle</v>
      </c>
      <c r="BP413" s="388" t="s">
        <v>515</v>
      </c>
      <c r="BQ413" s="388" t="str">
        <f>$A:$A</f>
        <v>Nature de l'ajustement</v>
      </c>
      <c r="BR413" s="388" t="str">
        <f>$B:$B</f>
        <v>Pôle</v>
      </c>
      <c r="BS413" s="388" t="s">
        <v>515</v>
      </c>
      <c r="BT413" s="388" t="str">
        <f>$A:$A</f>
        <v>Nature de l'ajustement</v>
      </c>
      <c r="BU413" s="388" t="str">
        <f>$B:$B</f>
        <v>Pôle</v>
      </c>
      <c r="BV413" s="388" t="s">
        <v>515</v>
      </c>
      <c r="BW413" s="387"/>
    </row>
    <row r="414" spans="1:75" ht="13" hidden="1" outlineLevel="1">
      <c r="A414" s="394" t="s">
        <v>544</v>
      </c>
      <c r="B414" s="394" t="s">
        <v>468</v>
      </c>
      <c r="C414" s="383"/>
      <c r="D414" s="384"/>
      <c r="E414" s="385"/>
      <c r="F414" s="386"/>
      <c r="G414" s="386"/>
      <c r="H414" s="386"/>
      <c r="I414" s="386"/>
      <c r="J414" s="387"/>
      <c r="K414" s="390" t="str">
        <f>$A:$A</f>
        <v>Remboursement taxe dividende 3%</v>
      </c>
      <c r="L414" s="390" t="str">
        <f>$B:$B</f>
        <v>AHM</v>
      </c>
      <c r="M414" s="391" t="str">
        <f>"20"&amp;RIGHT($10:$10,2)&amp;"-T"&amp;MID($10:$10,2,1)</f>
        <v>2016-T1</v>
      </c>
      <c r="N414" s="390" t="str">
        <f>$A:$A</f>
        <v>Remboursement taxe dividende 3%</v>
      </c>
      <c r="O414" s="390" t="str">
        <f>$B:$B</f>
        <v>AHM</v>
      </c>
      <c r="P414" s="391" t="str">
        <f>"20"&amp;RIGHT($10:$10,2)&amp;"-T"&amp;MID($10:$10,2,1)</f>
        <v>2016-T2</v>
      </c>
      <c r="Q414" s="390" t="str">
        <f>$A:$A</f>
        <v>Remboursement taxe dividende 3%</v>
      </c>
      <c r="R414" s="390" t="str">
        <f>$B:$B</f>
        <v>AHM</v>
      </c>
      <c r="S414" s="391" t="str">
        <f>"20"&amp;RIGHT($10:$10,2)&amp;"-T"&amp;MID($10:$10,2,1)</f>
        <v>2016-T3</v>
      </c>
      <c r="T414" s="390" t="str">
        <f>$A:$A</f>
        <v>Remboursement taxe dividende 3%</v>
      </c>
      <c r="U414" s="390" t="str">
        <f>$B:$B</f>
        <v>AHM</v>
      </c>
      <c r="V414" s="391" t="str">
        <f>"20"&amp;RIGHT($10:$10,2)&amp;"-T"&amp;MID($10:$10,2,1)</f>
        <v>2016-T4</v>
      </c>
      <c r="W414" s="387"/>
      <c r="X414" s="390" t="str">
        <f>$A:$A</f>
        <v>Remboursement taxe dividende 3%</v>
      </c>
      <c r="Y414" s="390" t="str">
        <f>$B:$B</f>
        <v>AHM</v>
      </c>
      <c r="Z414" s="391" t="str">
        <f>"20"&amp;RIGHT($10:$10,2)&amp;"-T"&amp;MID($10:$10,2,1)</f>
        <v>2017-T1</v>
      </c>
      <c r="AA414" s="390" t="str">
        <f>$A:$A</f>
        <v>Remboursement taxe dividende 3%</v>
      </c>
      <c r="AB414" s="390" t="str">
        <f>$B:$B</f>
        <v>AHM</v>
      </c>
      <c r="AC414" s="391" t="str">
        <f>"20"&amp;RIGHT($10:$10,2)&amp;"-T"&amp;MID($10:$10,2,1)</f>
        <v>2017-T2</v>
      </c>
      <c r="AD414" s="390" t="str">
        <f>$A:$A</f>
        <v>Remboursement taxe dividende 3%</v>
      </c>
      <c r="AE414" s="390" t="str">
        <f>$B:$B</f>
        <v>AHM</v>
      </c>
      <c r="AF414" s="391" t="str">
        <f>"20"&amp;RIGHT($10:$10,2)&amp;"-T"&amp;MID($10:$10,2,1)</f>
        <v>2017-T3</v>
      </c>
      <c r="AG414" s="390" t="str">
        <f>$A:$A</f>
        <v>Remboursement taxe dividende 3%</v>
      </c>
      <c r="AH414" s="390" t="str">
        <f>$B:$B</f>
        <v>AHM</v>
      </c>
      <c r="AI414" s="391" t="str">
        <f>"20"&amp;RIGHT($10:$10,2)&amp;"-T"&amp;MID($10:$10,2,1)</f>
        <v>2017-T4</v>
      </c>
      <c r="AJ414" s="387"/>
      <c r="AK414" s="390" t="str">
        <f>$A:$A</f>
        <v>Remboursement taxe dividende 3%</v>
      </c>
      <c r="AL414" s="390" t="str">
        <f>$B:$B</f>
        <v>AHM</v>
      </c>
      <c r="AM414" s="391" t="str">
        <f>"20"&amp;RIGHT($10:$10,2)&amp;"-T"&amp;MID($10:$10,2,1)</f>
        <v>2018-T1</v>
      </c>
      <c r="AN414" s="390" t="str">
        <f>$A:$A</f>
        <v>Remboursement taxe dividende 3%</v>
      </c>
      <c r="AO414" s="390" t="str">
        <f>$B:$B</f>
        <v>AHM</v>
      </c>
      <c r="AP414" s="391" t="str">
        <f>"20"&amp;RIGHT($10:$10,2)&amp;"-T"&amp;MID($10:$10,2,1)</f>
        <v>2018-T2</v>
      </c>
      <c r="AQ414" s="390" t="str">
        <f>$A:$A</f>
        <v>Remboursement taxe dividende 3%</v>
      </c>
      <c r="AR414" s="390" t="str">
        <f>$B:$B</f>
        <v>AHM</v>
      </c>
      <c r="AS414" s="391" t="str">
        <f>"20"&amp;RIGHT($10:$10,2)&amp;"-T"&amp;MID($10:$10,2,1)</f>
        <v>2018-T3</v>
      </c>
      <c r="AT414" s="390" t="str">
        <f>$A:$A</f>
        <v>Remboursement taxe dividende 3%</v>
      </c>
      <c r="AU414" s="390" t="str">
        <f>$B:$B</f>
        <v>AHM</v>
      </c>
      <c r="AV414" s="391" t="str">
        <f>"20"&amp;RIGHT($10:$10,2)&amp;"-T"&amp;MID($10:$10,2,1)</f>
        <v>2018-T4</v>
      </c>
      <c r="AW414" s="387"/>
      <c r="AX414" s="390" t="str">
        <f>$A:$A</f>
        <v>Remboursement taxe dividende 3%</v>
      </c>
      <c r="AY414" s="390" t="str">
        <f>$B:$B</f>
        <v>AHM</v>
      </c>
      <c r="AZ414" s="391" t="str">
        <f>"20"&amp;RIGHT($10:$10,2)&amp;"-T"&amp;MID($10:$10,2,1)</f>
        <v>2019-T1</v>
      </c>
      <c r="BA414" s="390" t="str">
        <f>$A:$A</f>
        <v>Remboursement taxe dividende 3%</v>
      </c>
      <c r="BB414" s="390" t="str">
        <f>$B:$B</f>
        <v>AHM</v>
      </c>
      <c r="BC414" s="391" t="str">
        <f>"20"&amp;RIGHT($10:$10,2)&amp;"-T"&amp;MID($10:$10,2,1)</f>
        <v>2019-T2</v>
      </c>
      <c r="BD414" s="390" t="str">
        <f>$A:$A</f>
        <v>Remboursement taxe dividende 3%</v>
      </c>
      <c r="BE414" s="390" t="str">
        <f>$B:$B</f>
        <v>AHM</v>
      </c>
      <c r="BF414" s="391" t="str">
        <f>"20"&amp;RIGHT($10:$10,2)&amp;"-T"&amp;MID($10:$10,2,1)</f>
        <v>2019-T3</v>
      </c>
      <c r="BG414" s="390" t="str">
        <f>$A:$A</f>
        <v>Remboursement taxe dividende 3%</v>
      </c>
      <c r="BH414" s="390" t="str">
        <f>$B:$B</f>
        <v>AHM</v>
      </c>
      <c r="BI414" s="391" t="str">
        <f>"20"&amp;RIGHT($10:$10,2)&amp;"-T"&amp;MID($10:$10,2,1)</f>
        <v>2019-T4</v>
      </c>
      <c r="BJ414" s="387"/>
      <c r="BK414" s="390" t="str">
        <f>$A:$A</f>
        <v>Remboursement taxe dividende 3%</v>
      </c>
      <c r="BL414" s="390" t="str">
        <f>$B:$B</f>
        <v>AHM</v>
      </c>
      <c r="BM414" s="391" t="str">
        <f>"20"&amp;RIGHT($10:$10,2)&amp;"-T"&amp;MID($10:$10,2,1)</f>
        <v>2020-T1</v>
      </c>
      <c r="BN414" s="390" t="str">
        <f>$A:$A</f>
        <v>Remboursement taxe dividende 3%</v>
      </c>
      <c r="BO414" s="390" t="str">
        <f>$B:$B</f>
        <v>AHM</v>
      </c>
      <c r="BP414" s="391" t="str">
        <f>"20"&amp;RIGHT($10:$10,2)&amp;"-T"&amp;MID($10:$10,2,1)</f>
        <v>2020-T2</v>
      </c>
      <c r="BQ414" s="390" t="str">
        <f>$A:$A</f>
        <v>Remboursement taxe dividende 3%</v>
      </c>
      <c r="BR414" s="390" t="str">
        <f>$B:$B</f>
        <v>AHM</v>
      </c>
      <c r="BS414" s="391" t="str">
        <f>"20"&amp;RIGHT($10:$10,2)&amp;"-T"&amp;MID($10:$10,2,1)</f>
        <v>2020-T3</v>
      </c>
      <c r="BT414" s="390" t="str">
        <f>$A:$A</f>
        <v>Remboursement taxe dividende 3%</v>
      </c>
      <c r="BU414" s="390" t="str">
        <f>$B:$B</f>
        <v>AHM</v>
      </c>
      <c r="BV414" s="391" t="str">
        <f>"20"&amp;RIGHT($10:$10,2)&amp;"-T"&amp;MID($10:$10,2,1)</f>
        <v>2020-T4</v>
      </c>
      <c r="BW414" s="387"/>
    </row>
    <row r="415" spans="1:75" ht="13" hidden="1">
      <c r="A415" s="403" t="s">
        <v>129</v>
      </c>
      <c r="B415" s="403"/>
      <c r="C415" s="383"/>
      <c r="D415" s="384" t="s">
        <v>501</v>
      </c>
      <c r="E415" s="385" t="s">
        <v>504</v>
      </c>
      <c r="F415" s="386"/>
      <c r="G415" s="386"/>
      <c r="H415" s="386"/>
      <c r="I415" s="386"/>
      <c r="J415" s="387">
        <f>SUM(F415:I415)</f>
        <v>0</v>
      </c>
      <c r="K415" s="405"/>
      <c r="L415" s="405"/>
      <c r="M415" s="405">
        <v>0</v>
      </c>
      <c r="N415" s="393"/>
      <c r="O415" s="393"/>
      <c r="P415" s="393">
        <v>0</v>
      </c>
      <c r="Q415" s="393"/>
      <c r="R415" s="393"/>
      <c r="S415" s="393">
        <v>0</v>
      </c>
      <c r="T415" s="393"/>
      <c r="U415" s="393"/>
      <c r="V415" s="393">
        <v>0</v>
      </c>
      <c r="W415" s="387">
        <f>SUM(K415:V415)</f>
        <v>0</v>
      </c>
      <c r="X415" s="393"/>
      <c r="Y415" s="393"/>
      <c r="Z415" s="393">
        <v>0</v>
      </c>
      <c r="AA415" s="393"/>
      <c r="AB415" s="393"/>
      <c r="AC415" s="393">
        <v>0</v>
      </c>
      <c r="AD415" s="393"/>
      <c r="AE415" s="393"/>
      <c r="AF415" s="393">
        <v>0</v>
      </c>
      <c r="AG415" s="393"/>
      <c r="AH415" s="393"/>
      <c r="AI415" s="393">
        <v>0</v>
      </c>
      <c r="AJ415" s="387">
        <f>SUM(X415:AI415)</f>
        <v>0</v>
      </c>
      <c r="AK415" s="393"/>
      <c r="AL415" s="393"/>
      <c r="AM415" s="393">
        <v>0</v>
      </c>
      <c r="AN415" s="393"/>
      <c r="AO415" s="393"/>
      <c r="AP415" s="393">
        <v>0</v>
      </c>
      <c r="AQ415" s="393"/>
      <c r="AR415" s="393"/>
      <c r="AS415" s="393">
        <v>0</v>
      </c>
      <c r="AT415" s="393"/>
      <c r="AU415" s="393"/>
      <c r="AV415" s="393">
        <v>0</v>
      </c>
      <c r="AW415" s="387">
        <f>SUM(AK415:AV415)</f>
        <v>0</v>
      </c>
      <c r="AX415" s="393"/>
      <c r="AY415" s="393"/>
      <c r="AZ415" s="393">
        <v>0</v>
      </c>
      <c r="BA415" s="393"/>
      <c r="BB415" s="393"/>
      <c r="BC415" s="393">
        <v>0</v>
      </c>
      <c r="BD415" s="393"/>
      <c r="BE415" s="393"/>
      <c r="BF415" s="393">
        <v>0</v>
      </c>
      <c r="BG415" s="393"/>
      <c r="BH415" s="393"/>
      <c r="BI415" s="393">
        <v>0</v>
      </c>
      <c r="BJ415" s="387">
        <f>SUM(AX415:BI415)</f>
        <v>0</v>
      </c>
      <c r="BK415" s="393"/>
      <c r="BL415" s="393"/>
      <c r="BM415" s="393">
        <v>0</v>
      </c>
      <c r="BN415" s="393"/>
      <c r="BO415" s="393"/>
      <c r="BP415" s="393">
        <v>0</v>
      </c>
      <c r="BQ415" s="393"/>
      <c r="BR415" s="393"/>
      <c r="BS415" s="393">
        <v>0</v>
      </c>
      <c r="BT415" s="393"/>
      <c r="BU415" s="393"/>
      <c r="BV415" s="393">
        <v>0</v>
      </c>
      <c r="BW415" s="387">
        <f>SUM(BK415:BV415)</f>
        <v>0</v>
      </c>
    </row>
    <row r="416" spans="1:75" ht="13" hidden="1" outlineLevel="1">
      <c r="A416" s="402" t="s">
        <v>465</v>
      </c>
      <c r="B416" s="382" t="s">
        <v>466</v>
      </c>
      <c r="C416" s="383"/>
      <c r="D416" s="384"/>
      <c r="E416" s="385"/>
      <c r="F416" s="386"/>
      <c r="G416" s="386"/>
      <c r="H416" s="386"/>
      <c r="I416" s="386"/>
      <c r="J416" s="387"/>
      <c r="K416" s="388" t="str">
        <f>$A:$A</f>
        <v>Nature de l'ajustement</v>
      </c>
      <c r="L416" s="388" t="str">
        <f>$B:$B</f>
        <v>Pôle</v>
      </c>
      <c r="M416" s="388" t="s">
        <v>515</v>
      </c>
      <c r="N416" s="388" t="str">
        <f>$A:$A</f>
        <v>Nature de l'ajustement</v>
      </c>
      <c r="O416" s="388" t="str">
        <f>$B:$B</f>
        <v>Pôle</v>
      </c>
      <c r="P416" s="388" t="s">
        <v>515</v>
      </c>
      <c r="Q416" s="388" t="str">
        <f>$A:$A</f>
        <v>Nature de l'ajustement</v>
      </c>
      <c r="R416" s="388" t="str">
        <f>$B:$B</f>
        <v>Pôle</v>
      </c>
      <c r="S416" s="388" t="s">
        <v>515</v>
      </c>
      <c r="T416" s="388" t="str">
        <f>$A:$A</f>
        <v>Nature de l'ajustement</v>
      </c>
      <c r="U416" s="388" t="str">
        <f>$B:$B</f>
        <v>Pôle</v>
      </c>
      <c r="V416" s="388" t="s">
        <v>515</v>
      </c>
      <c r="W416" s="387"/>
      <c r="X416" s="388" t="str">
        <f>$A:$A</f>
        <v>Nature de l'ajustement</v>
      </c>
      <c r="Y416" s="388" t="str">
        <f>$B:$B</f>
        <v>Pôle</v>
      </c>
      <c r="Z416" s="388" t="s">
        <v>515</v>
      </c>
      <c r="AA416" s="388" t="str">
        <f>$A:$A</f>
        <v>Nature de l'ajustement</v>
      </c>
      <c r="AB416" s="388" t="str">
        <f>$B:$B</f>
        <v>Pôle</v>
      </c>
      <c r="AC416" s="388" t="s">
        <v>515</v>
      </c>
      <c r="AD416" s="388" t="str">
        <f>$A:$A</f>
        <v>Nature de l'ajustement</v>
      </c>
      <c r="AE416" s="388" t="str">
        <f>$B:$B</f>
        <v>Pôle</v>
      </c>
      <c r="AF416" s="388" t="s">
        <v>515</v>
      </c>
      <c r="AG416" s="388" t="str">
        <f>$A:$A</f>
        <v>Nature de l'ajustement</v>
      </c>
      <c r="AH416" s="388" t="str">
        <f>$B:$B</f>
        <v>Pôle</v>
      </c>
      <c r="AI416" s="388" t="s">
        <v>515</v>
      </c>
      <c r="AJ416" s="387"/>
      <c r="AK416" s="388" t="str">
        <f>$A:$A</f>
        <v>Nature de l'ajustement</v>
      </c>
      <c r="AL416" s="388" t="str">
        <f>$B:$B</f>
        <v>Pôle</v>
      </c>
      <c r="AM416" s="388" t="s">
        <v>515</v>
      </c>
      <c r="AN416" s="388" t="str">
        <f>$A:$A</f>
        <v>Nature de l'ajustement</v>
      </c>
      <c r="AO416" s="388" t="str">
        <f>$B:$B</f>
        <v>Pôle</v>
      </c>
      <c r="AP416" s="388" t="s">
        <v>515</v>
      </c>
      <c r="AQ416" s="388" t="str">
        <f>$A:$A</f>
        <v>Nature de l'ajustement</v>
      </c>
      <c r="AR416" s="388" t="str">
        <f>$B:$B</f>
        <v>Pôle</v>
      </c>
      <c r="AS416" s="388" t="s">
        <v>515</v>
      </c>
      <c r="AT416" s="388" t="str">
        <f>$A:$A</f>
        <v>Nature de l'ajustement</v>
      </c>
      <c r="AU416" s="388" t="str">
        <f>$B:$B</f>
        <v>Pôle</v>
      </c>
      <c r="AV416" s="388" t="s">
        <v>515</v>
      </c>
      <c r="AW416" s="387"/>
      <c r="AX416" s="388" t="str">
        <f>$A:$A</f>
        <v>Nature de l'ajustement</v>
      </c>
      <c r="AY416" s="388" t="str">
        <f>$B:$B</f>
        <v>Pôle</v>
      </c>
      <c r="AZ416" s="388" t="s">
        <v>515</v>
      </c>
      <c r="BA416" s="388" t="str">
        <f>$A:$A</f>
        <v>Nature de l'ajustement</v>
      </c>
      <c r="BB416" s="388" t="str">
        <f>$B:$B</f>
        <v>Pôle</v>
      </c>
      <c r="BC416" s="388" t="s">
        <v>515</v>
      </c>
      <c r="BD416" s="388" t="str">
        <f>$A:$A</f>
        <v>Nature de l'ajustement</v>
      </c>
      <c r="BE416" s="388" t="str">
        <f>$B:$B</f>
        <v>Pôle</v>
      </c>
      <c r="BF416" s="388" t="s">
        <v>515</v>
      </c>
      <c r="BG416" s="388" t="str">
        <f>$A:$A</f>
        <v>Nature de l'ajustement</v>
      </c>
      <c r="BH416" s="388" t="str">
        <f>$B:$B</f>
        <v>Pôle</v>
      </c>
      <c r="BI416" s="388" t="s">
        <v>515</v>
      </c>
      <c r="BJ416" s="387"/>
      <c r="BK416" s="388" t="str">
        <f>$A:$A</f>
        <v>Nature de l'ajustement</v>
      </c>
      <c r="BL416" s="388" t="str">
        <f>$B:$B</f>
        <v>Pôle</v>
      </c>
      <c r="BM416" s="388" t="s">
        <v>515</v>
      </c>
      <c r="BN416" s="388" t="str">
        <f>$A:$A</f>
        <v>Nature de l'ajustement</v>
      </c>
      <c r="BO416" s="388" t="str">
        <f>$B:$B</f>
        <v>Pôle</v>
      </c>
      <c r="BP416" s="388" t="s">
        <v>515</v>
      </c>
      <c r="BQ416" s="388" t="str">
        <f>$A:$A</f>
        <v>Nature de l'ajustement</v>
      </c>
      <c r="BR416" s="388" t="str">
        <f>$B:$B</f>
        <v>Pôle</v>
      </c>
      <c r="BS416" s="388" t="s">
        <v>515</v>
      </c>
      <c r="BT416" s="388" t="str">
        <f>$A:$A</f>
        <v>Nature de l'ajustement</v>
      </c>
      <c r="BU416" s="388" t="str">
        <f>$B:$B</f>
        <v>Pôle</v>
      </c>
      <c r="BV416" s="388" t="s">
        <v>515</v>
      </c>
      <c r="BW416" s="387"/>
    </row>
    <row r="417" spans="1:75" ht="13" hidden="1" outlineLevel="1">
      <c r="A417" s="394" t="s">
        <v>539</v>
      </c>
      <c r="B417" s="394" t="s">
        <v>468</v>
      </c>
      <c r="C417" s="383"/>
      <c r="D417" s="384"/>
      <c r="E417" s="385"/>
      <c r="F417" s="386"/>
      <c r="G417" s="386"/>
      <c r="H417" s="386"/>
      <c r="I417" s="386"/>
      <c r="J417" s="387"/>
      <c r="K417" s="390" t="str">
        <f>$A:$A</f>
        <v>Variation des écarts d'acquisition (AHM)</v>
      </c>
      <c r="L417" s="390" t="str">
        <f>$B:$B</f>
        <v>AHM</v>
      </c>
      <c r="M417" s="391" t="str">
        <f>"20"&amp;RIGHT($10:$10,2)&amp;"-T"&amp;MID($10:$10,2,1)</f>
        <v>2016-T1</v>
      </c>
      <c r="N417" s="390" t="str">
        <f>$A:$A</f>
        <v>Variation des écarts d'acquisition (AHM)</v>
      </c>
      <c r="O417" s="390" t="str">
        <f>$B:$B</f>
        <v>AHM</v>
      </c>
      <c r="P417" s="391" t="str">
        <f>"20"&amp;RIGHT($10:$10,2)&amp;"-T"&amp;MID($10:$10,2,1)</f>
        <v>2016-T2</v>
      </c>
      <c r="Q417" s="390" t="str">
        <f>$A:$A</f>
        <v>Variation des écarts d'acquisition (AHM)</v>
      </c>
      <c r="R417" s="390" t="str">
        <f>$B:$B</f>
        <v>AHM</v>
      </c>
      <c r="S417" s="391" t="str">
        <f>"20"&amp;RIGHT($10:$10,2)&amp;"-T"&amp;MID($10:$10,2,1)</f>
        <v>2016-T3</v>
      </c>
      <c r="T417" s="390" t="str">
        <f>$A:$A</f>
        <v>Variation des écarts d'acquisition (AHM)</v>
      </c>
      <c r="U417" s="390" t="str">
        <f>$B:$B</f>
        <v>AHM</v>
      </c>
      <c r="V417" s="391" t="str">
        <f>"20"&amp;RIGHT($10:$10,2)&amp;"-T"&amp;MID($10:$10,2,1)</f>
        <v>2016-T4</v>
      </c>
      <c r="W417" s="387"/>
      <c r="X417" s="390" t="str">
        <f>$A:$A</f>
        <v>Variation des écarts d'acquisition (AHM)</v>
      </c>
      <c r="Y417" s="390" t="str">
        <f>$B:$B</f>
        <v>AHM</v>
      </c>
      <c r="Z417" s="391" t="str">
        <f>"20"&amp;RIGHT($10:$10,2)&amp;"-T"&amp;MID($10:$10,2,1)</f>
        <v>2017-T1</v>
      </c>
      <c r="AA417" s="390" t="str">
        <f>$A:$A</f>
        <v>Variation des écarts d'acquisition (AHM)</v>
      </c>
      <c r="AB417" s="390" t="str">
        <f>$B:$B</f>
        <v>AHM</v>
      </c>
      <c r="AC417" s="391" t="str">
        <f>"20"&amp;RIGHT($10:$10,2)&amp;"-T"&amp;MID($10:$10,2,1)</f>
        <v>2017-T2</v>
      </c>
      <c r="AD417" s="390" t="str">
        <f>$A:$A</f>
        <v>Variation des écarts d'acquisition (AHM)</v>
      </c>
      <c r="AE417" s="390" t="str">
        <f>$B:$B</f>
        <v>AHM</v>
      </c>
      <c r="AF417" s="391" t="str">
        <f>"20"&amp;RIGHT($10:$10,2)&amp;"-T"&amp;MID($10:$10,2,1)</f>
        <v>2017-T3</v>
      </c>
      <c r="AG417" s="390" t="str">
        <f>$A:$A</f>
        <v>Variation des écarts d'acquisition (AHM)</v>
      </c>
      <c r="AH417" s="390" t="str">
        <f>$B:$B</f>
        <v>AHM</v>
      </c>
      <c r="AI417" s="391" t="str">
        <f>"20"&amp;RIGHT($10:$10,2)&amp;"-T"&amp;MID($10:$10,2,1)</f>
        <v>2017-T4</v>
      </c>
      <c r="AJ417" s="387"/>
      <c r="AK417" s="390" t="str">
        <f>$A:$A</f>
        <v>Variation des écarts d'acquisition (AHM)</v>
      </c>
      <c r="AL417" s="390" t="str">
        <f>$B:$B</f>
        <v>AHM</v>
      </c>
      <c r="AM417" s="391" t="str">
        <f>"20"&amp;RIGHT($10:$10,2)&amp;"-T"&amp;MID($10:$10,2,1)</f>
        <v>2018-T1</v>
      </c>
      <c r="AN417" s="390" t="str">
        <f>$A:$A</f>
        <v>Variation des écarts d'acquisition (AHM)</v>
      </c>
      <c r="AO417" s="390" t="str">
        <f>$B:$B</f>
        <v>AHM</v>
      </c>
      <c r="AP417" s="391" t="str">
        <f>"20"&amp;RIGHT($10:$10,2)&amp;"-T"&amp;MID($10:$10,2,1)</f>
        <v>2018-T2</v>
      </c>
      <c r="AQ417" s="390" t="str">
        <f>$A:$A</f>
        <v>Variation des écarts d'acquisition (AHM)</v>
      </c>
      <c r="AR417" s="390" t="str">
        <f>$B:$B</f>
        <v>AHM</v>
      </c>
      <c r="AS417" s="391" t="str">
        <f>"20"&amp;RIGHT($10:$10,2)&amp;"-T"&amp;MID($10:$10,2,1)</f>
        <v>2018-T3</v>
      </c>
      <c r="AT417" s="390" t="str">
        <f>$A:$A</f>
        <v>Variation des écarts d'acquisition (AHM)</v>
      </c>
      <c r="AU417" s="390" t="str">
        <f>$B:$B</f>
        <v>AHM</v>
      </c>
      <c r="AV417" s="391" t="str">
        <f>"20"&amp;RIGHT($10:$10,2)&amp;"-T"&amp;MID($10:$10,2,1)</f>
        <v>2018-T4</v>
      </c>
      <c r="AW417" s="387"/>
      <c r="AX417" s="390" t="str">
        <f>$A:$A</f>
        <v>Variation des écarts d'acquisition (AHM)</v>
      </c>
      <c r="AY417" s="390" t="str">
        <f>$B:$B</f>
        <v>AHM</v>
      </c>
      <c r="AZ417" s="391" t="str">
        <f>"20"&amp;RIGHT($10:$10,2)&amp;"-T"&amp;MID($10:$10,2,1)</f>
        <v>2019-T1</v>
      </c>
      <c r="BA417" s="390" t="str">
        <f>$A:$A</f>
        <v>Variation des écarts d'acquisition (AHM)</v>
      </c>
      <c r="BB417" s="390" t="str">
        <f>$B:$B</f>
        <v>AHM</v>
      </c>
      <c r="BC417" s="391" t="str">
        <f>"20"&amp;RIGHT($10:$10,2)&amp;"-T"&amp;MID($10:$10,2,1)</f>
        <v>2019-T2</v>
      </c>
      <c r="BD417" s="390" t="str">
        <f>$A:$A</f>
        <v>Variation des écarts d'acquisition (AHM)</v>
      </c>
      <c r="BE417" s="390" t="str">
        <f>$B:$B</f>
        <v>AHM</v>
      </c>
      <c r="BF417" s="391" t="str">
        <f>"20"&amp;RIGHT($10:$10,2)&amp;"-T"&amp;MID($10:$10,2,1)</f>
        <v>2019-T3</v>
      </c>
      <c r="BG417" s="390" t="str">
        <f>$A:$A</f>
        <v>Variation des écarts d'acquisition (AHM)</v>
      </c>
      <c r="BH417" s="390" t="str">
        <f>$B:$B</f>
        <v>AHM</v>
      </c>
      <c r="BI417" s="391" t="str">
        <f>"20"&amp;RIGHT($10:$10,2)&amp;"-T"&amp;MID($10:$10,2,1)</f>
        <v>2019-T4</v>
      </c>
      <c r="BJ417" s="387"/>
      <c r="BK417" s="390" t="str">
        <f>$A:$A</f>
        <v>Variation des écarts d'acquisition (AHM)</v>
      </c>
      <c r="BL417" s="390" t="str">
        <f>$B:$B</f>
        <v>AHM</v>
      </c>
      <c r="BM417" s="391" t="str">
        <f>"20"&amp;RIGHT($10:$10,2)&amp;"-T"&amp;MID($10:$10,2,1)</f>
        <v>2020-T1</v>
      </c>
      <c r="BN417" s="390" t="str">
        <f>$A:$A</f>
        <v>Variation des écarts d'acquisition (AHM)</v>
      </c>
      <c r="BO417" s="390" t="str">
        <f>$B:$B</f>
        <v>AHM</v>
      </c>
      <c r="BP417" s="391" t="str">
        <f>"20"&amp;RIGHT($10:$10,2)&amp;"-T"&amp;MID($10:$10,2,1)</f>
        <v>2020-T2</v>
      </c>
      <c r="BQ417" s="390" t="str">
        <f>$A:$A</f>
        <v>Variation des écarts d'acquisition (AHM)</v>
      </c>
      <c r="BR417" s="390" t="str">
        <f>$B:$B</f>
        <v>AHM</v>
      </c>
      <c r="BS417" s="391" t="str">
        <f>"20"&amp;RIGHT($10:$10,2)&amp;"-T"&amp;MID($10:$10,2,1)</f>
        <v>2020-T3</v>
      </c>
      <c r="BT417" s="390" t="str">
        <f>$A:$A</f>
        <v>Variation des écarts d'acquisition (AHM)</v>
      </c>
      <c r="BU417" s="390" t="str">
        <f>$B:$B</f>
        <v>AHM</v>
      </c>
      <c r="BV417" s="391" t="str">
        <f>"20"&amp;RIGHT($10:$10,2)&amp;"-T"&amp;MID($10:$10,2,1)</f>
        <v>2020-T4</v>
      </c>
      <c r="BW417" s="387"/>
    </row>
    <row r="418" spans="1:75" ht="13" collapsed="1">
      <c r="A418" s="403" t="s">
        <v>129</v>
      </c>
      <c r="B418" s="403"/>
      <c r="C418" s="383"/>
      <c r="D418" s="384" t="s">
        <v>54</v>
      </c>
      <c r="E418" s="385" t="s">
        <v>504</v>
      </c>
      <c r="F418" s="386"/>
      <c r="G418" s="386"/>
      <c r="H418" s="386"/>
      <c r="I418" s="386"/>
      <c r="J418" s="387">
        <f>SUM(F418:I418)</f>
        <v>0</v>
      </c>
      <c r="K418" s="405"/>
      <c r="L418" s="405"/>
      <c r="M418" s="405">
        <v>0</v>
      </c>
      <c r="N418" s="393"/>
      <c r="O418" s="393"/>
      <c r="P418" s="393">
        <v>0</v>
      </c>
      <c r="Q418" s="393"/>
      <c r="R418" s="393"/>
      <c r="S418" s="393">
        <v>0</v>
      </c>
      <c r="T418" s="393"/>
      <c r="U418" s="393"/>
      <c r="V418" s="393">
        <v>0</v>
      </c>
      <c r="W418" s="387">
        <f>SUM(K418:V418)</f>
        <v>0</v>
      </c>
      <c r="X418" s="393"/>
      <c r="Y418" s="393"/>
      <c r="Z418" s="393">
        <v>0</v>
      </c>
      <c r="AA418" s="393"/>
      <c r="AB418" s="393"/>
      <c r="AC418" s="393">
        <v>0</v>
      </c>
      <c r="AD418" s="393"/>
      <c r="AE418" s="393"/>
      <c r="AF418" s="393">
        <v>0</v>
      </c>
      <c r="AG418" s="393"/>
      <c r="AH418" s="393"/>
      <c r="AI418" s="393">
        <v>-95.88</v>
      </c>
      <c r="AJ418" s="387">
        <f>SUM(X418:AI418)</f>
        <v>-95.88</v>
      </c>
      <c r="AK418" s="393"/>
      <c r="AL418" s="393"/>
      <c r="AM418" s="393">
        <v>-19.723654499999991</v>
      </c>
      <c r="AN418" s="393"/>
      <c r="AO418" s="393"/>
      <c r="AP418" s="393">
        <v>0</v>
      </c>
      <c r="AQ418" s="393"/>
      <c r="AR418" s="393"/>
      <c r="AS418" s="393">
        <v>0</v>
      </c>
      <c r="AT418" s="393"/>
      <c r="AU418" s="393"/>
      <c r="AV418" s="393">
        <v>0</v>
      </c>
      <c r="AW418" s="387">
        <f>SUM(AK418:AV418)</f>
        <v>-19.723654499999991</v>
      </c>
      <c r="AX418" s="393"/>
      <c r="AY418" s="393"/>
      <c r="AZ418" s="393">
        <v>0</v>
      </c>
      <c r="BA418" s="393"/>
      <c r="BB418" s="393"/>
      <c r="BC418" s="393">
        <v>0</v>
      </c>
      <c r="BD418" s="393"/>
      <c r="BE418" s="393"/>
      <c r="BF418" s="393">
        <v>0</v>
      </c>
      <c r="BG418" s="393"/>
      <c r="BH418" s="393"/>
      <c r="BI418" s="393">
        <v>0</v>
      </c>
      <c r="BJ418" s="387">
        <f>SUM(AX418:BI418)</f>
        <v>0</v>
      </c>
      <c r="BK418" s="393"/>
      <c r="BL418" s="393"/>
      <c r="BM418" s="393">
        <v>0</v>
      </c>
      <c r="BN418" s="393"/>
      <c r="BO418" s="393"/>
      <c r="BP418" s="393">
        <v>0</v>
      </c>
      <c r="BQ418" s="393"/>
      <c r="BR418" s="393"/>
      <c r="BS418" s="393">
        <v>0</v>
      </c>
      <c r="BT418" s="393"/>
      <c r="BU418" s="393"/>
      <c r="BV418" s="393">
        <v>0</v>
      </c>
      <c r="BW418" s="387">
        <f t="shared" ref="BW418:BW421" si="35">SUM(BK418:BV418)</f>
        <v>0</v>
      </c>
    </row>
    <row r="419" spans="1:75" ht="13" hidden="1">
      <c r="A419" s="392" t="s">
        <v>129</v>
      </c>
      <c r="B419" s="392"/>
      <c r="C419" s="383"/>
      <c r="D419" s="384" t="s">
        <v>488</v>
      </c>
      <c r="E419" s="385" t="s">
        <v>504</v>
      </c>
      <c r="F419" s="386"/>
      <c r="G419" s="386"/>
      <c r="H419" s="386"/>
      <c r="I419" s="386"/>
      <c r="J419" s="387">
        <f>SUM(F419:I419)</f>
        <v>0</v>
      </c>
      <c r="K419" s="393"/>
      <c r="L419" s="393"/>
      <c r="M419" s="393">
        <v>0</v>
      </c>
      <c r="N419" s="393"/>
      <c r="O419" s="393"/>
      <c r="P419" s="393">
        <v>0</v>
      </c>
      <c r="Q419" s="393"/>
      <c r="R419" s="393"/>
      <c r="S419" s="393">
        <v>0</v>
      </c>
      <c r="T419" s="393"/>
      <c r="U419" s="393"/>
      <c r="V419" s="393">
        <v>0</v>
      </c>
      <c r="W419" s="387">
        <f>SUM(K419:V419)</f>
        <v>0</v>
      </c>
      <c r="X419" s="385"/>
      <c r="Y419" s="393"/>
      <c r="Z419" s="393">
        <v>0</v>
      </c>
      <c r="AA419" s="393"/>
      <c r="AB419" s="393"/>
      <c r="AC419" s="393">
        <v>0</v>
      </c>
      <c r="AD419" s="393"/>
      <c r="AE419" s="393"/>
      <c r="AF419" s="393">
        <v>0</v>
      </c>
      <c r="AG419" s="393"/>
      <c r="AH419" s="393"/>
      <c r="AI419" s="393">
        <v>0</v>
      </c>
      <c r="AJ419" s="387">
        <f>SUM(X419:AI419)</f>
        <v>0</v>
      </c>
      <c r="AK419" s="385"/>
      <c r="AL419" s="393"/>
      <c r="AM419" s="393">
        <v>0</v>
      </c>
      <c r="AN419" s="393"/>
      <c r="AO419" s="393"/>
      <c r="AP419" s="393">
        <v>0</v>
      </c>
      <c r="AQ419" s="393"/>
      <c r="AR419" s="393"/>
      <c r="AS419" s="393">
        <v>0</v>
      </c>
      <c r="AT419" s="393"/>
      <c r="AU419" s="393"/>
      <c r="AV419" s="393">
        <v>0</v>
      </c>
      <c r="AW419" s="387">
        <f>SUM(AK419:AV419)</f>
        <v>0</v>
      </c>
      <c r="AX419" s="385"/>
      <c r="AY419" s="393"/>
      <c r="AZ419" s="393">
        <v>0</v>
      </c>
      <c r="BA419" s="385"/>
      <c r="BB419" s="393"/>
      <c r="BC419" s="393">
        <v>0</v>
      </c>
      <c r="BD419" s="385"/>
      <c r="BE419" s="393"/>
      <c r="BF419" s="393">
        <v>0</v>
      </c>
      <c r="BG419" s="385"/>
      <c r="BH419" s="393"/>
      <c r="BI419" s="393">
        <v>0</v>
      </c>
      <c r="BJ419" s="387">
        <f>SUM(AX419:BI419)</f>
        <v>0</v>
      </c>
      <c r="BK419" s="385"/>
      <c r="BL419" s="393"/>
      <c r="BM419" s="393">
        <v>0</v>
      </c>
      <c r="BN419" s="385"/>
      <c r="BO419" s="393"/>
      <c r="BP419" s="393">
        <v>0</v>
      </c>
      <c r="BQ419" s="393"/>
      <c r="BR419" s="393"/>
      <c r="BS419" s="393">
        <v>0</v>
      </c>
      <c r="BT419" s="393"/>
      <c r="BU419" s="393"/>
      <c r="BV419" s="393">
        <v>0</v>
      </c>
      <c r="BW419" s="387">
        <f t="shared" si="35"/>
        <v>0</v>
      </c>
    </row>
    <row r="420" spans="1:75" ht="13" hidden="1">
      <c r="A420" s="392" t="s">
        <v>129</v>
      </c>
      <c r="B420" s="392"/>
      <c r="C420" s="383"/>
      <c r="D420" s="384" t="s">
        <v>488</v>
      </c>
      <c r="E420" s="385" t="s">
        <v>508</v>
      </c>
      <c r="F420" s="386"/>
      <c r="G420" s="386"/>
      <c r="H420" s="386"/>
      <c r="I420" s="386"/>
      <c r="J420" s="387">
        <f>SUM(F420:I420)</f>
        <v>0</v>
      </c>
      <c r="K420" s="393"/>
      <c r="L420" s="393"/>
      <c r="M420" s="393">
        <v>0</v>
      </c>
      <c r="N420" s="393"/>
      <c r="O420" s="393"/>
      <c r="P420" s="393">
        <v>0</v>
      </c>
      <c r="Q420" s="393"/>
      <c r="R420" s="393"/>
      <c r="S420" s="393">
        <v>0</v>
      </c>
      <c r="T420" s="393"/>
      <c r="U420" s="393"/>
      <c r="V420" s="393">
        <v>0</v>
      </c>
      <c r="W420" s="387">
        <f>SUM(K420:V420)</f>
        <v>0</v>
      </c>
      <c r="X420" s="385"/>
      <c r="Y420" s="393"/>
      <c r="Z420" s="393">
        <v>0</v>
      </c>
      <c r="AA420" s="393"/>
      <c r="AB420" s="393"/>
      <c r="AC420" s="393">
        <v>0</v>
      </c>
      <c r="AD420" s="393"/>
      <c r="AE420" s="393"/>
      <c r="AF420" s="393">
        <v>0</v>
      </c>
      <c r="AG420" s="393"/>
      <c r="AH420" s="393"/>
      <c r="AI420" s="393">
        <v>0</v>
      </c>
      <c r="AJ420" s="387">
        <f>SUM(X420:AI420)</f>
        <v>0</v>
      </c>
      <c r="AK420" s="385"/>
      <c r="AL420" s="393"/>
      <c r="AM420" s="393">
        <v>0</v>
      </c>
      <c r="AN420" s="393"/>
      <c r="AO420" s="393"/>
      <c r="AP420" s="393">
        <v>0</v>
      </c>
      <c r="AQ420" s="393"/>
      <c r="AR420" s="393"/>
      <c r="AS420" s="393">
        <v>0</v>
      </c>
      <c r="AT420" s="393"/>
      <c r="AU420" s="393"/>
      <c r="AV420" s="393">
        <v>0</v>
      </c>
      <c r="AW420" s="387">
        <f>SUM(AK420:AV420)</f>
        <v>0</v>
      </c>
      <c r="AX420" s="385"/>
      <c r="AY420" s="393"/>
      <c r="AZ420" s="393">
        <v>0</v>
      </c>
      <c r="BA420" s="385"/>
      <c r="BB420" s="393"/>
      <c r="BC420" s="393">
        <v>0</v>
      </c>
      <c r="BD420" s="385"/>
      <c r="BE420" s="393"/>
      <c r="BF420" s="393">
        <v>0</v>
      </c>
      <c r="BG420" s="385"/>
      <c r="BH420" s="393"/>
      <c r="BI420" s="393">
        <v>0</v>
      </c>
      <c r="BJ420" s="387">
        <f>SUM(AX420:BI420)</f>
        <v>0</v>
      </c>
      <c r="BK420" s="385"/>
      <c r="BL420" s="393"/>
      <c r="BM420" s="393">
        <v>0</v>
      </c>
      <c r="BN420" s="385"/>
      <c r="BO420" s="393"/>
      <c r="BP420" s="393">
        <v>0</v>
      </c>
      <c r="BQ420" s="393"/>
      <c r="BR420" s="393"/>
      <c r="BS420" s="393">
        <v>0</v>
      </c>
      <c r="BT420" s="393"/>
      <c r="BU420" s="393"/>
      <c r="BV420" s="393">
        <v>0</v>
      </c>
      <c r="BW420" s="387">
        <f t="shared" si="35"/>
        <v>0</v>
      </c>
    </row>
    <row r="421" spans="1:75" ht="13" hidden="1">
      <c r="A421" s="392" t="s">
        <v>129</v>
      </c>
      <c r="B421" s="392"/>
      <c r="C421" s="383"/>
      <c r="D421" s="384" t="s">
        <v>489</v>
      </c>
      <c r="E421" s="385" t="s">
        <v>505</v>
      </c>
      <c r="F421" s="386"/>
      <c r="G421" s="386">
        <v>7.8049999999999997</v>
      </c>
      <c r="H421" s="386"/>
      <c r="I421" s="386"/>
      <c r="J421" s="387">
        <f>SUM(F421:I421)</f>
        <v>7.8049999999999997</v>
      </c>
      <c r="K421" s="393"/>
      <c r="L421" s="393"/>
      <c r="M421" s="393">
        <v>0</v>
      </c>
      <c r="N421" s="393"/>
      <c r="O421" s="393"/>
      <c r="P421" s="393">
        <v>0</v>
      </c>
      <c r="Q421" s="393"/>
      <c r="R421" s="393"/>
      <c r="S421" s="393">
        <v>0</v>
      </c>
      <c r="T421" s="393"/>
      <c r="U421" s="393"/>
      <c r="V421" s="393">
        <v>0</v>
      </c>
      <c r="W421" s="387">
        <f>SUM(K421:V421)</f>
        <v>0</v>
      </c>
      <c r="X421" s="385"/>
      <c r="Y421" s="393"/>
      <c r="Z421" s="393">
        <v>0</v>
      </c>
      <c r="AA421" s="393"/>
      <c r="AB421" s="393"/>
      <c r="AC421" s="393">
        <v>0</v>
      </c>
      <c r="AD421" s="393"/>
      <c r="AE421" s="393"/>
      <c r="AF421" s="393">
        <v>0</v>
      </c>
      <c r="AG421" s="393"/>
      <c r="AH421" s="393"/>
      <c r="AI421" s="393">
        <v>0</v>
      </c>
      <c r="AJ421" s="387">
        <f>SUM(X421:AI421)</f>
        <v>0</v>
      </c>
      <c r="AK421" s="385"/>
      <c r="AL421" s="393"/>
      <c r="AM421" s="393">
        <v>0</v>
      </c>
      <c r="AN421" s="393"/>
      <c r="AO421" s="393"/>
      <c r="AP421" s="393">
        <v>0</v>
      </c>
      <c r="AQ421" s="393"/>
      <c r="AR421" s="393"/>
      <c r="AS421" s="393">
        <v>0</v>
      </c>
      <c r="AT421" s="393"/>
      <c r="AU421" s="393"/>
      <c r="AV421" s="393">
        <v>0</v>
      </c>
      <c r="AW421" s="387">
        <f>SUM(AK421:AV421)</f>
        <v>0</v>
      </c>
      <c r="AX421" s="385"/>
      <c r="AY421" s="393"/>
      <c r="AZ421" s="393">
        <v>0</v>
      </c>
      <c r="BA421" s="385"/>
      <c r="BB421" s="393"/>
      <c r="BC421" s="393">
        <v>0</v>
      </c>
      <c r="BD421" s="385"/>
      <c r="BE421" s="393"/>
      <c r="BF421" s="393">
        <v>0</v>
      </c>
      <c r="BG421" s="385"/>
      <c r="BH421" s="393"/>
      <c r="BI421" s="393">
        <v>0</v>
      </c>
      <c r="BJ421" s="387">
        <f>SUM(AX421:BI421)</f>
        <v>0</v>
      </c>
      <c r="BK421" s="385"/>
      <c r="BL421" s="393"/>
      <c r="BM421" s="393">
        <v>0</v>
      </c>
      <c r="BN421" s="385"/>
      <c r="BO421" s="393"/>
      <c r="BP421" s="393">
        <v>0</v>
      </c>
      <c r="BQ421" s="393"/>
      <c r="BR421" s="393"/>
      <c r="BS421" s="393">
        <v>0</v>
      </c>
      <c r="BT421" s="393"/>
      <c r="BU421" s="393"/>
      <c r="BV421" s="393">
        <v>0</v>
      </c>
      <c r="BW421" s="387">
        <f t="shared" si="35"/>
        <v>0</v>
      </c>
    </row>
    <row r="422" spans="1:75" ht="13" hidden="1" outlineLevel="1">
      <c r="A422" s="402" t="s">
        <v>465</v>
      </c>
      <c r="B422" s="382" t="s">
        <v>466</v>
      </c>
      <c r="C422" s="383"/>
      <c r="D422" s="384"/>
      <c r="E422" s="385"/>
      <c r="F422" s="386"/>
      <c r="G422" s="386"/>
      <c r="H422" s="386"/>
      <c r="I422" s="386"/>
      <c r="J422" s="387"/>
      <c r="K422" s="388" t="str">
        <f>$A:$A</f>
        <v>Nature de l'ajustement</v>
      </c>
      <c r="L422" s="388" t="str">
        <f>$B:$B</f>
        <v>Pôle</v>
      </c>
      <c r="M422" s="388" t="s">
        <v>515</v>
      </c>
      <c r="N422" s="388" t="str">
        <f>$A:$A</f>
        <v>Nature de l'ajustement</v>
      </c>
      <c r="O422" s="388" t="str">
        <f>$B:$B</f>
        <v>Pôle</v>
      </c>
      <c r="P422" s="388" t="s">
        <v>515</v>
      </c>
      <c r="Q422" s="388" t="str">
        <f>$A:$A</f>
        <v>Nature de l'ajustement</v>
      </c>
      <c r="R422" s="388" t="str">
        <f>$B:$B</f>
        <v>Pôle</v>
      </c>
      <c r="S422" s="388" t="s">
        <v>515</v>
      </c>
      <c r="T422" s="388" t="str">
        <f>$A:$A</f>
        <v>Nature de l'ajustement</v>
      </c>
      <c r="U422" s="388" t="str">
        <f>$B:$B</f>
        <v>Pôle</v>
      </c>
      <c r="V422" s="388" t="s">
        <v>515</v>
      </c>
      <c r="W422" s="387"/>
      <c r="X422" s="388" t="str">
        <f>$A:$A</f>
        <v>Nature de l'ajustement</v>
      </c>
      <c r="Y422" s="388" t="str">
        <f>$B:$B</f>
        <v>Pôle</v>
      </c>
      <c r="Z422" s="388" t="s">
        <v>515</v>
      </c>
      <c r="AA422" s="388" t="str">
        <f>$A:$A</f>
        <v>Nature de l'ajustement</v>
      </c>
      <c r="AB422" s="388" t="str">
        <f>$B:$B</f>
        <v>Pôle</v>
      </c>
      <c r="AC422" s="388" t="s">
        <v>515</v>
      </c>
      <c r="AD422" s="388" t="str">
        <f>$A:$A</f>
        <v>Nature de l'ajustement</v>
      </c>
      <c r="AE422" s="388" t="str">
        <f>$B:$B</f>
        <v>Pôle</v>
      </c>
      <c r="AF422" s="388" t="s">
        <v>515</v>
      </c>
      <c r="AG422" s="388" t="str">
        <f>$A:$A</f>
        <v>Nature de l'ajustement</v>
      </c>
      <c r="AH422" s="388" t="str">
        <f>$B:$B</f>
        <v>Pôle</v>
      </c>
      <c r="AI422" s="388" t="s">
        <v>515</v>
      </c>
      <c r="AJ422" s="387"/>
      <c r="AK422" s="388" t="str">
        <f>$A:$A</f>
        <v>Nature de l'ajustement</v>
      </c>
      <c r="AL422" s="388" t="str">
        <f>$B:$B</f>
        <v>Pôle</v>
      </c>
      <c r="AM422" s="388" t="s">
        <v>515</v>
      </c>
      <c r="AN422" s="388" t="str">
        <f>$A:$A</f>
        <v>Nature de l'ajustement</v>
      </c>
      <c r="AO422" s="388" t="str">
        <f>$B:$B</f>
        <v>Pôle</v>
      </c>
      <c r="AP422" s="388" t="s">
        <v>515</v>
      </c>
      <c r="AQ422" s="388" t="str">
        <f>$A:$A</f>
        <v>Nature de l'ajustement</v>
      </c>
      <c r="AR422" s="388" t="str">
        <f>$B:$B</f>
        <v>Pôle</v>
      </c>
      <c r="AS422" s="388" t="s">
        <v>515</v>
      </c>
      <c r="AT422" s="388" t="str">
        <f>$A:$A</f>
        <v>Nature de l'ajustement</v>
      </c>
      <c r="AU422" s="388" t="str">
        <f>$B:$B</f>
        <v>Pôle</v>
      </c>
      <c r="AV422" s="388" t="s">
        <v>515</v>
      </c>
      <c r="AW422" s="387"/>
      <c r="AX422" s="388" t="str">
        <f>$A:$A</f>
        <v>Nature de l'ajustement</v>
      </c>
      <c r="AY422" s="388" t="str">
        <f>$B:$B</f>
        <v>Pôle</v>
      </c>
      <c r="AZ422" s="388" t="s">
        <v>515</v>
      </c>
      <c r="BA422" s="388" t="str">
        <f>$A:$A</f>
        <v>Nature de l'ajustement</v>
      </c>
      <c r="BB422" s="388" t="str">
        <f>$B:$B</f>
        <v>Pôle</v>
      </c>
      <c r="BC422" s="388" t="s">
        <v>515</v>
      </c>
      <c r="BD422" s="388" t="str">
        <f>$A:$A</f>
        <v>Nature de l'ajustement</v>
      </c>
      <c r="BE422" s="388" t="str">
        <f>$B:$B</f>
        <v>Pôle</v>
      </c>
      <c r="BF422" s="388" t="s">
        <v>515</v>
      </c>
      <c r="BG422" s="388" t="str">
        <f>$A:$A</f>
        <v>Nature de l'ajustement</v>
      </c>
      <c r="BH422" s="388" t="str">
        <f>$B:$B</f>
        <v>Pôle</v>
      </c>
      <c r="BI422" s="388" t="s">
        <v>515</v>
      </c>
      <c r="BJ422" s="387"/>
      <c r="BK422" s="388" t="str">
        <f>$A:$A</f>
        <v>Nature de l'ajustement</v>
      </c>
      <c r="BL422" s="388" t="str">
        <f>$B:$B</f>
        <v>Pôle</v>
      </c>
      <c r="BM422" s="388" t="s">
        <v>515</v>
      </c>
      <c r="BN422" s="388" t="str">
        <f>$A:$A</f>
        <v>Nature de l'ajustement</v>
      </c>
      <c r="BO422" s="388" t="str">
        <f>$B:$B</f>
        <v>Pôle</v>
      </c>
      <c r="BP422" s="388" t="s">
        <v>515</v>
      </c>
      <c r="BQ422" s="388" t="str">
        <f>$A:$A</f>
        <v>Nature de l'ajustement</v>
      </c>
      <c r="BR422" s="388" t="str">
        <f>$B:$B</f>
        <v>Pôle</v>
      </c>
      <c r="BS422" s="388" t="s">
        <v>515</v>
      </c>
      <c r="BT422" s="388" t="str">
        <f>$A:$A</f>
        <v>Nature de l'ajustement</v>
      </c>
      <c r="BU422" s="388" t="str">
        <f>$B:$B</f>
        <v>Pôle</v>
      </c>
      <c r="BV422" s="388" t="s">
        <v>515</v>
      </c>
      <c r="BW422" s="387"/>
    </row>
    <row r="423" spans="1:75" ht="13" hidden="1" outlineLevel="1">
      <c r="A423" s="408" t="s">
        <v>587</v>
      </c>
      <c r="B423" s="394" t="s">
        <v>511</v>
      </c>
      <c r="C423" s="383"/>
      <c r="D423" s="384"/>
      <c r="E423" s="385"/>
      <c r="F423" s="386"/>
      <c r="G423" s="386"/>
      <c r="H423" s="386"/>
      <c r="I423" s="386"/>
      <c r="J423" s="387"/>
      <c r="K423" s="390" t="str">
        <f>$A:$A</f>
        <v>Coûts d'intégration Kas Bank / S3 (GC)</v>
      </c>
      <c r="L423" s="390" t="str">
        <f>$B:$B</f>
        <v>GC</v>
      </c>
      <c r="M423" s="391" t="str">
        <f>"20"&amp;RIGHT($10:$10,2)&amp;"-T"&amp;MID($10:$10,2,1)</f>
        <v>2016-T1</v>
      </c>
      <c r="N423" s="390" t="str">
        <f>$A:$A</f>
        <v>Coûts d'intégration Kas Bank / S3 (GC)</v>
      </c>
      <c r="O423" s="390" t="str">
        <f>$B:$B</f>
        <v>GC</v>
      </c>
      <c r="P423" s="391" t="str">
        <f>"20"&amp;RIGHT($10:$10,2)&amp;"-T"&amp;MID($10:$10,2,1)</f>
        <v>2016-T2</v>
      </c>
      <c r="Q423" s="390" t="str">
        <f>$A:$A</f>
        <v>Coûts d'intégration Kas Bank / S3 (GC)</v>
      </c>
      <c r="R423" s="390" t="str">
        <f>$B:$B</f>
        <v>GC</v>
      </c>
      <c r="S423" s="391" t="str">
        <f>"20"&amp;RIGHT($10:$10,2)&amp;"-T"&amp;MID($10:$10,2,1)</f>
        <v>2016-T3</v>
      </c>
      <c r="T423" s="390" t="str">
        <f>$A:$A</f>
        <v>Coûts d'intégration Kas Bank / S3 (GC)</v>
      </c>
      <c r="U423" s="390" t="str">
        <f>$B:$B</f>
        <v>GC</v>
      </c>
      <c r="V423" s="391" t="str">
        <f>"20"&amp;RIGHT($10:$10,2)&amp;"-T"&amp;MID($10:$10,2,1)</f>
        <v>2016-T4</v>
      </c>
      <c r="W423" s="387"/>
      <c r="X423" s="390" t="str">
        <f>$A:$A</f>
        <v>Coûts d'intégration Kas Bank / S3 (GC)</v>
      </c>
      <c r="Y423" s="390" t="str">
        <f>$B:$B</f>
        <v>GC</v>
      </c>
      <c r="Z423" s="391" t="str">
        <f>"20"&amp;RIGHT($10:$10,2)&amp;"-T"&amp;MID($10:$10,2,1)</f>
        <v>2017-T1</v>
      </c>
      <c r="AA423" s="390" t="str">
        <f>$A:$A</f>
        <v>Coûts d'intégration Kas Bank / S3 (GC)</v>
      </c>
      <c r="AB423" s="390" t="str">
        <f>$B:$B</f>
        <v>GC</v>
      </c>
      <c r="AC423" s="391" t="str">
        <f>"20"&amp;RIGHT($10:$10,2)&amp;"-T"&amp;MID($10:$10,2,1)</f>
        <v>2017-T2</v>
      </c>
      <c r="AD423" s="390" t="str">
        <f>$A:$A</f>
        <v>Coûts d'intégration Kas Bank / S3 (GC)</v>
      </c>
      <c r="AE423" s="390" t="str">
        <f>$B:$B</f>
        <v>GC</v>
      </c>
      <c r="AF423" s="391" t="str">
        <f>"20"&amp;RIGHT($10:$10,2)&amp;"-T"&amp;MID($10:$10,2,1)</f>
        <v>2017-T3</v>
      </c>
      <c r="AG423" s="390" t="str">
        <f>$A:$A</f>
        <v>Coûts d'intégration Kas Bank / S3 (GC)</v>
      </c>
      <c r="AH423" s="390" t="str">
        <f>$B:$B</f>
        <v>GC</v>
      </c>
      <c r="AI423" s="391" t="str">
        <f>"20"&amp;RIGHT($10:$10,2)&amp;"-T"&amp;MID($10:$10,2,1)</f>
        <v>2017-T4</v>
      </c>
      <c r="AJ423" s="387"/>
      <c r="AK423" s="390" t="str">
        <f>$A:$A</f>
        <v>Coûts d'intégration Kas Bank / S3 (GC)</v>
      </c>
      <c r="AL423" s="390" t="str">
        <f>$B:$B</f>
        <v>GC</v>
      </c>
      <c r="AM423" s="391" t="str">
        <f>"20"&amp;RIGHT($10:$10,2)&amp;"-T"&amp;MID($10:$10,2,1)</f>
        <v>2018-T1</v>
      </c>
      <c r="AN423" s="390" t="str">
        <f>$A:$A</f>
        <v>Coûts d'intégration Kas Bank / S3 (GC)</v>
      </c>
      <c r="AO423" s="390" t="str">
        <f>$B:$B</f>
        <v>GC</v>
      </c>
      <c r="AP423" s="391" t="str">
        <f>"20"&amp;RIGHT($10:$10,2)&amp;"-T"&amp;MID($10:$10,2,1)</f>
        <v>2018-T2</v>
      </c>
      <c r="AQ423" s="390" t="str">
        <f>$A:$A</f>
        <v>Coûts d'intégration Kas Bank / S3 (GC)</v>
      </c>
      <c r="AR423" s="390" t="str">
        <f>$B:$B</f>
        <v>GC</v>
      </c>
      <c r="AS423" s="391" t="str">
        <f>"20"&amp;RIGHT($10:$10,2)&amp;"-T"&amp;MID($10:$10,2,1)</f>
        <v>2018-T3</v>
      </c>
      <c r="AT423" s="390" t="str">
        <f>$A:$A</f>
        <v>Coûts d'intégration Kas Bank / S3 (GC)</v>
      </c>
      <c r="AU423" s="390" t="str">
        <f>$B:$B</f>
        <v>GC</v>
      </c>
      <c r="AV423" s="391" t="str">
        <f>"20"&amp;RIGHT($10:$10,2)&amp;"-T"&amp;MID($10:$10,2,1)</f>
        <v>2018-T4</v>
      </c>
      <c r="AW423" s="387"/>
      <c r="AX423" s="390" t="str">
        <f>$A:$A</f>
        <v>Coûts d'intégration Kas Bank / S3 (GC)</v>
      </c>
      <c r="AY423" s="390" t="str">
        <f>$B:$B</f>
        <v>GC</v>
      </c>
      <c r="AZ423" s="391" t="str">
        <f>"20"&amp;RIGHT($10:$10,2)&amp;"-T"&amp;MID($10:$10,2,1)</f>
        <v>2019-T1</v>
      </c>
      <c r="BA423" s="390" t="str">
        <f>$A:$A</f>
        <v>Coûts d'intégration Kas Bank / S3 (GC)</v>
      </c>
      <c r="BB423" s="390" t="str">
        <f>$B:$B</f>
        <v>GC</v>
      </c>
      <c r="BC423" s="391" t="str">
        <f>"20"&amp;RIGHT($10:$10,2)&amp;"-T"&amp;MID($10:$10,2,1)</f>
        <v>2019-T2</v>
      </c>
      <c r="BD423" s="390" t="str">
        <f>$A:$A</f>
        <v>Coûts d'intégration Kas Bank / S3 (GC)</v>
      </c>
      <c r="BE423" s="390" t="str">
        <f>$B:$B</f>
        <v>GC</v>
      </c>
      <c r="BF423" s="391" t="str">
        <f>"20"&amp;RIGHT($10:$10,2)&amp;"-T"&amp;MID($10:$10,2,1)</f>
        <v>2019-T3</v>
      </c>
      <c r="BG423" s="390" t="str">
        <f>$A:$A</f>
        <v>Coûts d'intégration Kas Bank / S3 (GC)</v>
      </c>
      <c r="BH423" s="390" t="str">
        <f>$B:$B</f>
        <v>GC</v>
      </c>
      <c r="BI423" s="391" t="str">
        <f>"20"&amp;RIGHT($10:$10,2)&amp;"-T"&amp;MID($10:$10,2,1)</f>
        <v>2019-T4</v>
      </c>
      <c r="BJ423" s="387"/>
      <c r="BK423" s="390" t="str">
        <f>$A:$A</f>
        <v>Coûts d'intégration Kas Bank / S3 (GC)</v>
      </c>
      <c r="BL423" s="390" t="str">
        <f>$B:$B</f>
        <v>GC</v>
      </c>
      <c r="BM423" s="391" t="str">
        <f>"20"&amp;RIGHT($10:$10,2)&amp;"-T"&amp;MID($10:$10,2,1)</f>
        <v>2020-T1</v>
      </c>
      <c r="BN423" s="390" t="str">
        <f>$A:$A</f>
        <v>Coûts d'intégration Kas Bank / S3 (GC)</v>
      </c>
      <c r="BO423" s="390" t="str">
        <f>$B:$B</f>
        <v>GC</v>
      </c>
      <c r="BP423" s="391" t="str">
        <f>"20"&amp;RIGHT($10:$10,2)&amp;"-T"&amp;MID($10:$10,2,1)</f>
        <v>2020-T2</v>
      </c>
      <c r="BQ423" s="390" t="str">
        <f>$A:$A</f>
        <v>Coûts d'intégration Kas Bank / S3 (GC)</v>
      </c>
      <c r="BR423" s="390" t="str">
        <f>$B:$B</f>
        <v>GC</v>
      </c>
      <c r="BS423" s="391" t="str">
        <f>"20"&amp;RIGHT($10:$10,2)&amp;"-T"&amp;MID($10:$10,2,1)</f>
        <v>2020-T3</v>
      </c>
      <c r="BT423" s="390" t="str">
        <f>$A:$A</f>
        <v>Coûts d'intégration Kas Bank / S3 (GC)</v>
      </c>
      <c r="BU423" s="390" t="str">
        <f>$B:$B</f>
        <v>GC</v>
      </c>
      <c r="BV423" s="391" t="str">
        <f>"20"&amp;RIGHT($10:$10,2)&amp;"-T"&amp;MID($10:$10,2,1)</f>
        <v>2020-T4</v>
      </c>
      <c r="BW423" s="387"/>
    </row>
    <row r="424" spans="1:75" ht="13" collapsed="1">
      <c r="A424" s="403" t="s">
        <v>129</v>
      </c>
      <c r="B424" s="403"/>
      <c r="C424" s="383"/>
      <c r="D424" s="384" t="s">
        <v>588</v>
      </c>
      <c r="E424" s="385" t="s">
        <v>505</v>
      </c>
      <c r="F424" s="386"/>
      <c r="G424" s="386"/>
      <c r="H424" s="386"/>
      <c r="I424" s="386"/>
      <c r="J424" s="387">
        <f>SUM(F424:I424)</f>
        <v>0</v>
      </c>
      <c r="K424" s="405"/>
      <c r="L424" s="405"/>
      <c r="M424" s="405">
        <v>0</v>
      </c>
      <c r="N424" s="393"/>
      <c r="O424" s="393"/>
      <c r="P424" s="393">
        <v>0</v>
      </c>
      <c r="Q424" s="393"/>
      <c r="R424" s="393"/>
      <c r="S424" s="393">
        <v>0</v>
      </c>
      <c r="T424" s="393"/>
      <c r="U424" s="393"/>
      <c r="V424" s="393">
        <v>0</v>
      </c>
      <c r="W424" s="387">
        <f>SUM(K424:V424)</f>
        <v>0</v>
      </c>
      <c r="X424" s="393"/>
      <c r="Y424" s="393"/>
      <c r="Z424" s="393">
        <v>0</v>
      </c>
      <c r="AA424" s="393"/>
      <c r="AB424" s="393"/>
      <c r="AC424" s="393">
        <v>0</v>
      </c>
      <c r="AD424" s="393"/>
      <c r="AE424" s="393"/>
      <c r="AF424" s="393">
        <v>0</v>
      </c>
      <c r="AG424" s="393"/>
      <c r="AH424" s="393"/>
      <c r="AI424" s="393">
        <v>0</v>
      </c>
      <c r="AJ424" s="387">
        <f>SUM(X424:AI424)</f>
        <v>0</v>
      </c>
      <c r="AK424" s="393"/>
      <c r="AL424" s="393"/>
      <c r="AM424" s="393">
        <v>0</v>
      </c>
      <c r="AN424" s="393"/>
      <c r="AO424" s="393"/>
      <c r="AP424" s="393">
        <v>0</v>
      </c>
      <c r="AQ424" s="393"/>
      <c r="AR424" s="393"/>
      <c r="AS424" s="393">
        <v>0</v>
      </c>
      <c r="AT424" s="393"/>
      <c r="AU424" s="393"/>
      <c r="AV424" s="393">
        <v>0</v>
      </c>
      <c r="AW424" s="387">
        <f>SUM(AK424:AV424)</f>
        <v>0</v>
      </c>
      <c r="AX424" s="393"/>
      <c r="AY424" s="393"/>
      <c r="AZ424" s="393">
        <v>0</v>
      </c>
      <c r="BA424" s="393"/>
      <c r="BB424" s="393"/>
      <c r="BC424" s="393">
        <v>0</v>
      </c>
      <c r="BD424" s="393"/>
      <c r="BE424" s="393"/>
      <c r="BF424" s="393">
        <v>0</v>
      </c>
      <c r="BG424" s="393"/>
      <c r="BH424" s="393"/>
      <c r="BI424" s="393">
        <v>0</v>
      </c>
      <c r="BJ424" s="387">
        <f>SUM(AX424:BI424)</f>
        <v>0</v>
      </c>
      <c r="BK424" s="393"/>
      <c r="BL424" s="393"/>
      <c r="BM424" s="393">
        <v>0.86098584209999995</v>
      </c>
      <c r="BN424" s="393"/>
      <c r="BO424" s="393"/>
      <c r="BP424" s="393">
        <v>1.0328535749678451</v>
      </c>
      <c r="BQ424" s="393"/>
      <c r="BR424" s="393"/>
      <c r="BS424" s="393">
        <v>0.78098265709765002</v>
      </c>
      <c r="BT424" s="393"/>
      <c r="BU424" s="393"/>
      <c r="BV424" s="393">
        <v>1.4803758525999999</v>
      </c>
      <c r="BW424" s="387">
        <f>SUM(BK424:BV424)</f>
        <v>4.1551979267654948</v>
      </c>
    </row>
    <row r="425" spans="1:75" ht="13" hidden="1" outlineLevel="1">
      <c r="A425" s="402" t="s">
        <v>465</v>
      </c>
      <c r="B425" s="382" t="s">
        <v>466</v>
      </c>
      <c r="C425" s="383"/>
      <c r="D425" s="384"/>
      <c r="E425" s="385"/>
      <c r="F425" s="386"/>
      <c r="G425" s="386"/>
      <c r="H425" s="386"/>
      <c r="I425" s="386"/>
      <c r="J425" s="387"/>
      <c r="K425" s="388" t="str">
        <f>$A:$A</f>
        <v>Nature de l'ajustement</v>
      </c>
      <c r="L425" s="388" t="str">
        <f>$B:$B</f>
        <v>Pôle</v>
      </c>
      <c r="M425" s="388" t="s">
        <v>515</v>
      </c>
      <c r="N425" s="388" t="str">
        <f>$A:$A</f>
        <v>Nature de l'ajustement</v>
      </c>
      <c r="O425" s="388" t="str">
        <f>$B:$B</f>
        <v>Pôle</v>
      </c>
      <c r="P425" s="388" t="s">
        <v>515</v>
      </c>
      <c r="Q425" s="388" t="str">
        <f>$A:$A</f>
        <v>Nature de l'ajustement</v>
      </c>
      <c r="R425" s="388" t="str">
        <f>$B:$B</f>
        <v>Pôle</v>
      </c>
      <c r="S425" s="388" t="s">
        <v>515</v>
      </c>
      <c r="T425" s="388" t="str">
        <f>$A:$A</f>
        <v>Nature de l'ajustement</v>
      </c>
      <c r="U425" s="388" t="str">
        <f>$B:$B</f>
        <v>Pôle</v>
      </c>
      <c r="V425" s="388" t="s">
        <v>515</v>
      </c>
      <c r="W425" s="387"/>
      <c r="X425" s="388" t="str">
        <f>$A:$A</f>
        <v>Nature de l'ajustement</v>
      </c>
      <c r="Y425" s="388" t="str">
        <f>$B:$B</f>
        <v>Pôle</v>
      </c>
      <c r="Z425" s="388" t="s">
        <v>515</v>
      </c>
      <c r="AA425" s="388" t="str">
        <f>$A:$A</f>
        <v>Nature de l'ajustement</v>
      </c>
      <c r="AB425" s="388" t="str">
        <f>$B:$B</f>
        <v>Pôle</v>
      </c>
      <c r="AC425" s="388" t="s">
        <v>515</v>
      </c>
      <c r="AD425" s="388" t="str">
        <f>$A:$A</f>
        <v>Nature de l'ajustement</v>
      </c>
      <c r="AE425" s="388" t="str">
        <f>$B:$B</f>
        <v>Pôle</v>
      </c>
      <c r="AF425" s="388" t="s">
        <v>515</v>
      </c>
      <c r="AG425" s="388" t="str">
        <f>$A:$A</f>
        <v>Nature de l'ajustement</v>
      </c>
      <c r="AH425" s="388" t="str">
        <f>$B:$B</f>
        <v>Pôle</v>
      </c>
      <c r="AI425" s="388" t="s">
        <v>515</v>
      </c>
      <c r="AJ425" s="387"/>
      <c r="AK425" s="388" t="str">
        <f>$A:$A</f>
        <v>Nature de l'ajustement</v>
      </c>
      <c r="AL425" s="388" t="str">
        <f>$B:$B</f>
        <v>Pôle</v>
      </c>
      <c r="AM425" s="388" t="s">
        <v>515</v>
      </c>
      <c r="AN425" s="388" t="str">
        <f>$A:$A</f>
        <v>Nature de l'ajustement</v>
      </c>
      <c r="AO425" s="388" t="str">
        <f>$B:$B</f>
        <v>Pôle</v>
      </c>
      <c r="AP425" s="388" t="s">
        <v>515</v>
      </c>
      <c r="AQ425" s="388" t="str">
        <f>$A:$A</f>
        <v>Nature de l'ajustement</v>
      </c>
      <c r="AR425" s="388" t="str">
        <f>$B:$B</f>
        <v>Pôle</v>
      </c>
      <c r="AS425" s="388" t="s">
        <v>515</v>
      </c>
      <c r="AT425" s="388" t="str">
        <f>$A:$A</f>
        <v>Nature de l'ajustement</v>
      </c>
      <c r="AU425" s="388" t="str">
        <f>$B:$B</f>
        <v>Pôle</v>
      </c>
      <c r="AV425" s="388" t="s">
        <v>515</v>
      </c>
      <c r="AW425" s="387"/>
      <c r="AX425" s="388" t="str">
        <f>$A:$A</f>
        <v>Nature de l'ajustement</v>
      </c>
      <c r="AY425" s="388" t="str">
        <f>$B:$B</f>
        <v>Pôle</v>
      </c>
      <c r="AZ425" s="388" t="s">
        <v>515</v>
      </c>
      <c r="BA425" s="388" t="str">
        <f>$A:$A</f>
        <v>Nature de l'ajustement</v>
      </c>
      <c r="BB425" s="388" t="str">
        <f>$B:$B</f>
        <v>Pôle</v>
      </c>
      <c r="BC425" s="388" t="s">
        <v>515</v>
      </c>
      <c r="BD425" s="388" t="str">
        <f>$A:$A</f>
        <v>Nature de l'ajustement</v>
      </c>
      <c r="BE425" s="388" t="str">
        <f>$B:$B</f>
        <v>Pôle</v>
      </c>
      <c r="BF425" s="388" t="s">
        <v>515</v>
      </c>
      <c r="BG425" s="388" t="str">
        <f>$A:$A</f>
        <v>Nature de l'ajustement</v>
      </c>
      <c r="BH425" s="388" t="str">
        <f>$B:$B</f>
        <v>Pôle</v>
      </c>
      <c r="BI425" s="388" t="s">
        <v>515</v>
      </c>
      <c r="BJ425" s="387"/>
      <c r="BK425" s="388" t="str">
        <f>$A:$A</f>
        <v>Nature de l'ajustement</v>
      </c>
      <c r="BL425" s="388" t="str">
        <f>$B:$B</f>
        <v>Pôle</v>
      </c>
      <c r="BM425" s="388" t="s">
        <v>515</v>
      </c>
      <c r="BN425" s="388" t="str">
        <f>$A:$A</f>
        <v>Nature de l'ajustement</v>
      </c>
      <c r="BO425" s="388" t="str">
        <f>$B:$B</f>
        <v>Pôle</v>
      </c>
      <c r="BP425" s="388" t="s">
        <v>515</v>
      </c>
      <c r="BQ425" s="388" t="str">
        <f>$A:$A</f>
        <v>Nature de l'ajustement</v>
      </c>
      <c r="BR425" s="388" t="str">
        <f>$B:$B</f>
        <v>Pôle</v>
      </c>
      <c r="BS425" s="388" t="s">
        <v>515</v>
      </c>
      <c r="BT425" s="388" t="str">
        <f>$A:$A</f>
        <v>Nature de l'ajustement</v>
      </c>
      <c r="BU425" s="388" t="str">
        <f>$B:$B</f>
        <v>Pôle</v>
      </c>
      <c r="BV425" s="388" t="s">
        <v>515</v>
      </c>
      <c r="BW425" s="387"/>
    </row>
    <row r="426" spans="1:75" ht="13" hidden="1" outlineLevel="1">
      <c r="A426" s="394" t="s">
        <v>574</v>
      </c>
      <c r="B426" s="394" t="s">
        <v>513</v>
      </c>
      <c r="C426" s="383"/>
      <c r="D426" s="384"/>
      <c r="E426" s="385"/>
      <c r="F426" s="386"/>
      <c r="G426" s="386"/>
      <c r="H426" s="386"/>
      <c r="I426" s="386"/>
      <c r="J426" s="387"/>
      <c r="K426" s="390" t="str">
        <f>$A:$A</f>
        <v>Don solidaire Covid-19 (BPI)</v>
      </c>
      <c r="L426" s="390" t="str">
        <f>$B:$B</f>
        <v>BPI</v>
      </c>
      <c r="M426" s="391" t="str">
        <f>"20"&amp;RIGHT($10:$10,2)&amp;"-T"&amp;MID($10:$10,2,1)</f>
        <v>2016-T1</v>
      </c>
      <c r="N426" s="390" t="str">
        <f>$A:$A</f>
        <v>Don solidaire Covid-19 (BPI)</v>
      </c>
      <c r="O426" s="390" t="str">
        <f>$B:$B</f>
        <v>BPI</v>
      </c>
      <c r="P426" s="391" t="str">
        <f>"20"&amp;RIGHT($10:$10,2)&amp;"-T"&amp;MID($10:$10,2,1)</f>
        <v>2016-T2</v>
      </c>
      <c r="Q426" s="390" t="str">
        <f>$A:$A</f>
        <v>Don solidaire Covid-19 (BPI)</v>
      </c>
      <c r="R426" s="390" t="str">
        <f>$B:$B</f>
        <v>BPI</v>
      </c>
      <c r="S426" s="391" t="str">
        <f>"20"&amp;RIGHT($10:$10,2)&amp;"-T"&amp;MID($10:$10,2,1)</f>
        <v>2016-T3</v>
      </c>
      <c r="T426" s="390" t="str">
        <f>$A:$A</f>
        <v>Don solidaire Covid-19 (BPI)</v>
      </c>
      <c r="U426" s="390" t="str">
        <f>$B:$B</f>
        <v>BPI</v>
      </c>
      <c r="V426" s="391" t="str">
        <f>"20"&amp;RIGHT($10:$10,2)&amp;"-T"&amp;MID($10:$10,2,1)</f>
        <v>2016-T4</v>
      </c>
      <c r="W426" s="387"/>
      <c r="X426" s="390" t="str">
        <f>$A:$A</f>
        <v>Don solidaire Covid-19 (BPI)</v>
      </c>
      <c r="Y426" s="390" t="str">
        <f>$B:$B</f>
        <v>BPI</v>
      </c>
      <c r="Z426" s="391" t="str">
        <f>"20"&amp;RIGHT($10:$10,2)&amp;"-T"&amp;MID($10:$10,2,1)</f>
        <v>2017-T1</v>
      </c>
      <c r="AA426" s="390" t="str">
        <f>$A:$A</f>
        <v>Don solidaire Covid-19 (BPI)</v>
      </c>
      <c r="AB426" s="390" t="str">
        <f>$B:$B</f>
        <v>BPI</v>
      </c>
      <c r="AC426" s="391" t="str">
        <f>"20"&amp;RIGHT($10:$10,2)&amp;"-T"&amp;MID($10:$10,2,1)</f>
        <v>2017-T2</v>
      </c>
      <c r="AD426" s="390" t="str">
        <f>$A:$A</f>
        <v>Don solidaire Covid-19 (BPI)</v>
      </c>
      <c r="AE426" s="390" t="str">
        <f>$B:$B</f>
        <v>BPI</v>
      </c>
      <c r="AF426" s="391" t="str">
        <f>"20"&amp;RIGHT($10:$10,2)&amp;"-T"&amp;MID($10:$10,2,1)</f>
        <v>2017-T3</v>
      </c>
      <c r="AG426" s="390" t="str">
        <f>$A:$A</f>
        <v>Don solidaire Covid-19 (BPI)</v>
      </c>
      <c r="AH426" s="390" t="str">
        <f>$B:$B</f>
        <v>BPI</v>
      </c>
      <c r="AI426" s="391" t="str">
        <f>"20"&amp;RIGHT($10:$10,2)&amp;"-T"&amp;MID($10:$10,2,1)</f>
        <v>2017-T4</v>
      </c>
      <c r="AJ426" s="387"/>
      <c r="AK426" s="390" t="str">
        <f>$A:$A</f>
        <v>Don solidaire Covid-19 (BPI)</v>
      </c>
      <c r="AL426" s="390" t="str">
        <f>$B:$B</f>
        <v>BPI</v>
      </c>
      <c r="AM426" s="391" t="str">
        <f>"20"&amp;RIGHT($10:$10,2)&amp;"-T"&amp;MID($10:$10,2,1)</f>
        <v>2018-T1</v>
      </c>
      <c r="AN426" s="390" t="str">
        <f>$A:$A</f>
        <v>Don solidaire Covid-19 (BPI)</v>
      </c>
      <c r="AO426" s="390" t="str">
        <f>$B:$B</f>
        <v>BPI</v>
      </c>
      <c r="AP426" s="391" t="str">
        <f>"20"&amp;RIGHT($10:$10,2)&amp;"-T"&amp;MID($10:$10,2,1)</f>
        <v>2018-T2</v>
      </c>
      <c r="AQ426" s="390" t="str">
        <f>$A:$A</f>
        <v>Don solidaire Covid-19 (BPI)</v>
      </c>
      <c r="AR426" s="390" t="str">
        <f>$B:$B</f>
        <v>BPI</v>
      </c>
      <c r="AS426" s="391" t="str">
        <f>"20"&amp;RIGHT($10:$10,2)&amp;"-T"&amp;MID($10:$10,2,1)</f>
        <v>2018-T3</v>
      </c>
      <c r="AT426" s="390" t="str">
        <f>$A:$A</f>
        <v>Don solidaire Covid-19 (BPI)</v>
      </c>
      <c r="AU426" s="390" t="str">
        <f>$B:$B</f>
        <v>BPI</v>
      </c>
      <c r="AV426" s="391" t="str">
        <f>"20"&amp;RIGHT($10:$10,2)&amp;"-T"&amp;MID($10:$10,2,1)</f>
        <v>2018-T4</v>
      </c>
      <c r="AW426" s="387"/>
      <c r="AX426" s="390" t="str">
        <f>$A:$A</f>
        <v>Don solidaire Covid-19 (BPI)</v>
      </c>
      <c r="AY426" s="390" t="str">
        <f>$B:$B</f>
        <v>BPI</v>
      </c>
      <c r="AZ426" s="391" t="str">
        <f>"20"&amp;RIGHT($10:$10,2)&amp;"-T"&amp;MID($10:$10,2,1)</f>
        <v>2019-T1</v>
      </c>
      <c r="BA426" s="390" t="str">
        <f>$A:$A</f>
        <v>Don solidaire Covid-19 (BPI)</v>
      </c>
      <c r="BB426" s="390" t="str">
        <f>$B:$B</f>
        <v>BPI</v>
      </c>
      <c r="BC426" s="391" t="str">
        <f>"20"&amp;RIGHT($10:$10,2)&amp;"-T"&amp;MID($10:$10,2,1)</f>
        <v>2019-T2</v>
      </c>
      <c r="BD426" s="390" t="str">
        <f>$A:$A</f>
        <v>Don solidaire Covid-19 (BPI)</v>
      </c>
      <c r="BE426" s="390" t="str">
        <f>$B:$B</f>
        <v>BPI</v>
      </c>
      <c r="BF426" s="391" t="str">
        <f>"20"&amp;RIGHT($10:$10,2)&amp;"-T"&amp;MID($10:$10,2,1)</f>
        <v>2019-T3</v>
      </c>
      <c r="BG426" s="390" t="str">
        <f>$A:$A</f>
        <v>Don solidaire Covid-19 (BPI)</v>
      </c>
      <c r="BH426" s="390" t="str">
        <f>$B:$B</f>
        <v>BPI</v>
      </c>
      <c r="BI426" s="391" t="str">
        <f>"20"&amp;RIGHT($10:$10,2)&amp;"-T"&amp;MID($10:$10,2,1)</f>
        <v>2019-T4</v>
      </c>
      <c r="BJ426" s="387"/>
      <c r="BK426" s="390" t="str">
        <f>$A:$A</f>
        <v>Don solidaire Covid-19 (BPI)</v>
      </c>
      <c r="BL426" s="390" t="str">
        <f>$B:$B</f>
        <v>BPI</v>
      </c>
      <c r="BM426" s="391" t="str">
        <f>"20"&amp;RIGHT($10:$10,2)&amp;"-T"&amp;MID($10:$10,2,1)</f>
        <v>2020-T1</v>
      </c>
      <c r="BN426" s="390" t="str">
        <f>$A:$A</f>
        <v>Don solidaire Covid-19 (BPI)</v>
      </c>
      <c r="BO426" s="390" t="str">
        <f>$B:$B</f>
        <v>BPI</v>
      </c>
      <c r="BP426" s="391" t="str">
        <f>"20"&amp;RIGHT($10:$10,2)&amp;"-T"&amp;MID($10:$10,2,1)</f>
        <v>2020-T2</v>
      </c>
      <c r="BQ426" s="390" t="str">
        <f>$A:$A</f>
        <v>Don solidaire Covid-19 (BPI)</v>
      </c>
      <c r="BR426" s="390" t="str">
        <f>$B:$B</f>
        <v>BPI</v>
      </c>
      <c r="BS426" s="391" t="str">
        <f>"20"&amp;RIGHT($10:$10,2)&amp;"-T"&amp;MID($10:$10,2,1)</f>
        <v>2020-T3</v>
      </c>
      <c r="BT426" s="390" t="str">
        <f>$A:$A</f>
        <v>Don solidaire Covid-19 (BPI)</v>
      </c>
      <c r="BU426" s="390" t="str">
        <f>$B:$B</f>
        <v>BPI</v>
      </c>
      <c r="BV426" s="391" t="str">
        <f>"20"&amp;RIGHT($10:$10,2)&amp;"-T"&amp;MID($10:$10,2,1)</f>
        <v>2020-T4</v>
      </c>
      <c r="BW426" s="387"/>
    </row>
    <row r="427" spans="1:75" ht="13" collapsed="1">
      <c r="A427" s="403" t="s">
        <v>129</v>
      </c>
      <c r="B427" s="403"/>
      <c r="C427" s="383"/>
      <c r="D427" s="384" t="s">
        <v>571</v>
      </c>
      <c r="E427" s="385" t="s">
        <v>507</v>
      </c>
      <c r="F427" s="386"/>
      <c r="G427" s="386"/>
      <c r="H427" s="386"/>
      <c r="I427" s="386"/>
      <c r="J427" s="387">
        <f>SUM(F427:I427)</f>
        <v>0</v>
      </c>
      <c r="K427" s="405"/>
      <c r="L427" s="405"/>
      <c r="M427" s="405">
        <v>0</v>
      </c>
      <c r="N427" s="393"/>
      <c r="O427" s="393"/>
      <c r="P427" s="393">
        <v>0</v>
      </c>
      <c r="Q427" s="393"/>
      <c r="R427" s="393"/>
      <c r="S427" s="393">
        <v>0</v>
      </c>
      <c r="T427" s="393"/>
      <c r="U427" s="393"/>
      <c r="V427" s="393">
        <v>0</v>
      </c>
      <c r="W427" s="387">
        <f>SUM(K427:V427)</f>
        <v>0</v>
      </c>
      <c r="X427" s="393"/>
      <c r="Y427" s="393"/>
      <c r="Z427" s="393">
        <v>0</v>
      </c>
      <c r="AA427" s="393"/>
      <c r="AB427" s="393"/>
      <c r="AC427" s="393">
        <v>0</v>
      </c>
      <c r="AD427" s="393"/>
      <c r="AE427" s="393"/>
      <c r="AF427" s="393">
        <v>0</v>
      </c>
      <c r="AG427" s="393"/>
      <c r="AH427" s="393"/>
      <c r="AI427" s="393">
        <v>0</v>
      </c>
      <c r="AJ427" s="387">
        <f>SUM(X427:AI427)</f>
        <v>0</v>
      </c>
      <c r="AK427" s="393"/>
      <c r="AL427" s="393"/>
      <c r="AM427" s="393">
        <v>0</v>
      </c>
      <c r="AN427" s="393"/>
      <c r="AO427" s="393"/>
      <c r="AP427" s="393">
        <v>0</v>
      </c>
      <c r="AQ427" s="393"/>
      <c r="AR427" s="393"/>
      <c r="AS427" s="393">
        <v>0</v>
      </c>
      <c r="AT427" s="393"/>
      <c r="AU427" s="393"/>
      <c r="AV427" s="393">
        <v>0</v>
      </c>
      <c r="AW427" s="387">
        <f>SUM(AK427:AV427)</f>
        <v>0</v>
      </c>
      <c r="AX427" s="393"/>
      <c r="AY427" s="393"/>
      <c r="AZ427" s="393">
        <v>0</v>
      </c>
      <c r="BA427" s="393"/>
      <c r="BB427" s="393"/>
      <c r="BC427" s="393">
        <v>0</v>
      </c>
      <c r="BD427" s="393"/>
      <c r="BE427" s="393"/>
      <c r="BF427" s="393">
        <v>0</v>
      </c>
      <c r="BG427" s="393"/>
      <c r="BH427" s="393"/>
      <c r="BI427" s="393">
        <v>0</v>
      </c>
      <c r="BJ427" s="387">
        <f>SUM(AX427:BI427)</f>
        <v>0</v>
      </c>
      <c r="BK427" s="393"/>
      <c r="BL427" s="393"/>
      <c r="BM427" s="393">
        <v>1.0580000000000001</v>
      </c>
      <c r="BN427" s="393"/>
      <c r="BO427" s="393"/>
      <c r="BP427" s="393">
        <v>0</v>
      </c>
      <c r="BQ427" s="393"/>
      <c r="BR427" s="393"/>
      <c r="BS427" s="393">
        <v>0</v>
      </c>
      <c r="BT427" s="393"/>
      <c r="BU427" s="393"/>
      <c r="BV427" s="393">
        <v>0</v>
      </c>
      <c r="BW427" s="387">
        <f>SUM(BK427:BV427)</f>
        <v>1.0580000000000001</v>
      </c>
    </row>
    <row r="428" spans="1:75" ht="13" hidden="1" outlineLevel="1">
      <c r="A428" s="402" t="s">
        <v>465</v>
      </c>
      <c r="B428" s="382" t="s">
        <v>466</v>
      </c>
      <c r="C428" s="383"/>
      <c r="D428" s="384"/>
      <c r="E428" s="385"/>
      <c r="F428" s="386"/>
      <c r="G428" s="386"/>
      <c r="H428" s="386"/>
      <c r="I428" s="386"/>
      <c r="J428" s="387"/>
      <c r="K428" s="388" t="str">
        <f>$A:$A</f>
        <v>Nature de l'ajustement</v>
      </c>
      <c r="L428" s="388" t="str">
        <f>$B:$B</f>
        <v>Pôle</v>
      </c>
      <c r="M428" s="388" t="s">
        <v>515</v>
      </c>
      <c r="N428" s="388" t="str">
        <f>$A:$A</f>
        <v>Nature de l'ajustement</v>
      </c>
      <c r="O428" s="388" t="str">
        <f>$B:$B</f>
        <v>Pôle</v>
      </c>
      <c r="P428" s="388" t="s">
        <v>515</v>
      </c>
      <c r="Q428" s="388" t="str">
        <f>$A:$A</f>
        <v>Nature de l'ajustement</v>
      </c>
      <c r="R428" s="388" t="str">
        <f>$B:$B</f>
        <v>Pôle</v>
      </c>
      <c r="S428" s="388" t="s">
        <v>515</v>
      </c>
      <c r="T428" s="388" t="str">
        <f>$A:$A</f>
        <v>Nature de l'ajustement</v>
      </c>
      <c r="U428" s="388" t="str">
        <f>$B:$B</f>
        <v>Pôle</v>
      </c>
      <c r="V428" s="388" t="s">
        <v>515</v>
      </c>
      <c r="W428" s="387"/>
      <c r="X428" s="388" t="str">
        <f>$A:$A</f>
        <v>Nature de l'ajustement</v>
      </c>
      <c r="Y428" s="388" t="str">
        <f>$B:$B</f>
        <v>Pôle</v>
      </c>
      <c r="Z428" s="388" t="s">
        <v>515</v>
      </c>
      <c r="AA428" s="388" t="str">
        <f>$A:$A</f>
        <v>Nature de l'ajustement</v>
      </c>
      <c r="AB428" s="388" t="str">
        <f>$B:$B</f>
        <v>Pôle</v>
      </c>
      <c r="AC428" s="388" t="s">
        <v>515</v>
      </c>
      <c r="AD428" s="388" t="str">
        <f>$A:$A</f>
        <v>Nature de l'ajustement</v>
      </c>
      <c r="AE428" s="388" t="str">
        <f>$B:$B</f>
        <v>Pôle</v>
      </c>
      <c r="AF428" s="388" t="s">
        <v>515</v>
      </c>
      <c r="AG428" s="388" t="str">
        <f>$A:$A</f>
        <v>Nature de l'ajustement</v>
      </c>
      <c r="AH428" s="388" t="str">
        <f>$B:$B</f>
        <v>Pôle</v>
      </c>
      <c r="AI428" s="388" t="s">
        <v>515</v>
      </c>
      <c r="AJ428" s="387"/>
      <c r="AK428" s="388" t="str">
        <f>$A:$A</f>
        <v>Nature de l'ajustement</v>
      </c>
      <c r="AL428" s="388" t="str">
        <f>$B:$B</f>
        <v>Pôle</v>
      </c>
      <c r="AM428" s="388" t="s">
        <v>515</v>
      </c>
      <c r="AN428" s="388" t="str">
        <f>$A:$A</f>
        <v>Nature de l'ajustement</v>
      </c>
      <c r="AO428" s="388" t="str">
        <f>$B:$B</f>
        <v>Pôle</v>
      </c>
      <c r="AP428" s="388" t="s">
        <v>515</v>
      </c>
      <c r="AQ428" s="388" t="str">
        <f>$A:$A</f>
        <v>Nature de l'ajustement</v>
      </c>
      <c r="AR428" s="388" t="str">
        <f>$B:$B</f>
        <v>Pôle</v>
      </c>
      <c r="AS428" s="388" t="s">
        <v>515</v>
      </c>
      <c r="AT428" s="388" t="str">
        <f>$A:$A</f>
        <v>Nature de l'ajustement</v>
      </c>
      <c r="AU428" s="388" t="str">
        <f>$B:$B</f>
        <v>Pôle</v>
      </c>
      <c r="AV428" s="388" t="s">
        <v>515</v>
      </c>
      <c r="AW428" s="387"/>
      <c r="AX428" s="388" t="str">
        <f>$A:$A</f>
        <v>Nature de l'ajustement</v>
      </c>
      <c r="AY428" s="388" t="str">
        <f>$B:$B</f>
        <v>Pôle</v>
      </c>
      <c r="AZ428" s="388" t="s">
        <v>515</v>
      </c>
      <c r="BA428" s="388" t="str">
        <f>$A:$A</f>
        <v>Nature de l'ajustement</v>
      </c>
      <c r="BB428" s="388" t="str">
        <f>$B:$B</f>
        <v>Pôle</v>
      </c>
      <c r="BC428" s="388" t="s">
        <v>515</v>
      </c>
      <c r="BD428" s="388" t="str">
        <f>$A:$A</f>
        <v>Nature de l'ajustement</v>
      </c>
      <c r="BE428" s="388" t="str">
        <f>$B:$B</f>
        <v>Pôle</v>
      </c>
      <c r="BF428" s="388" t="s">
        <v>515</v>
      </c>
      <c r="BG428" s="388" t="str">
        <f>$A:$A</f>
        <v>Nature de l'ajustement</v>
      </c>
      <c r="BH428" s="388" t="str">
        <f>$B:$B</f>
        <v>Pôle</v>
      </c>
      <c r="BI428" s="388" t="s">
        <v>515</v>
      </c>
      <c r="BJ428" s="387"/>
      <c r="BK428" s="388" t="str">
        <f>$A:$A</f>
        <v>Nature de l'ajustement</v>
      </c>
      <c r="BL428" s="388" t="str">
        <f>$B:$B</f>
        <v>Pôle</v>
      </c>
      <c r="BM428" s="388" t="s">
        <v>515</v>
      </c>
      <c r="BN428" s="388" t="str">
        <f>$A:$A</f>
        <v>Nature de l'ajustement</v>
      </c>
      <c r="BO428" s="388" t="str">
        <f>$B:$B</f>
        <v>Pôle</v>
      </c>
      <c r="BP428" s="388" t="s">
        <v>515</v>
      </c>
      <c r="BQ428" s="388" t="str">
        <f>$A:$A</f>
        <v>Nature de l'ajustement</v>
      </c>
      <c r="BR428" s="388" t="str">
        <f>$B:$B</f>
        <v>Pôle</v>
      </c>
      <c r="BS428" s="388" t="s">
        <v>515</v>
      </c>
      <c r="BT428" s="388" t="str">
        <f>$A:$A</f>
        <v>Nature de l'ajustement</v>
      </c>
      <c r="BU428" s="388" t="str">
        <f>$B:$B</f>
        <v>Pôle</v>
      </c>
      <c r="BV428" s="388" t="s">
        <v>515</v>
      </c>
      <c r="BW428" s="387"/>
    </row>
    <row r="429" spans="1:75" ht="13" hidden="1" outlineLevel="1">
      <c r="A429" s="394" t="s">
        <v>583</v>
      </c>
      <c r="B429" s="394" t="s">
        <v>512</v>
      </c>
      <c r="C429" s="383"/>
      <c r="D429" s="384"/>
      <c r="E429" s="385"/>
      <c r="F429" s="386"/>
      <c r="G429" s="386"/>
      <c r="H429" s="386"/>
      <c r="I429" s="386"/>
      <c r="J429" s="387"/>
      <c r="K429" s="390" t="str">
        <f>$A:$A</f>
        <v>Soutien aux assurés pros Covid-19 (LCL)</v>
      </c>
      <c r="L429" s="390" t="str">
        <f>$B:$B</f>
        <v>BPF</v>
      </c>
      <c r="M429" s="391" t="str">
        <f>"20"&amp;RIGHT($10:$10,2)&amp;"-T"&amp;MID($10:$10,2,1)</f>
        <v>2016-T1</v>
      </c>
      <c r="N429" s="390" t="str">
        <f>$A:$A</f>
        <v>Soutien aux assurés pros Covid-19 (LCL)</v>
      </c>
      <c r="O429" s="390" t="str">
        <f>$B:$B</f>
        <v>BPF</v>
      </c>
      <c r="P429" s="391" t="str">
        <f>"20"&amp;RIGHT($10:$10,2)&amp;"-T"&amp;MID($10:$10,2,1)</f>
        <v>2016-T2</v>
      </c>
      <c r="Q429" s="390" t="str">
        <f>$A:$A</f>
        <v>Soutien aux assurés pros Covid-19 (LCL)</v>
      </c>
      <c r="R429" s="390" t="str">
        <f>$B:$B</f>
        <v>BPF</v>
      </c>
      <c r="S429" s="391" t="str">
        <f>"20"&amp;RIGHT($10:$10,2)&amp;"-T"&amp;MID($10:$10,2,1)</f>
        <v>2016-T3</v>
      </c>
      <c r="T429" s="390" t="str">
        <f>$A:$A</f>
        <v>Soutien aux assurés pros Covid-19 (LCL)</v>
      </c>
      <c r="U429" s="390" t="str">
        <f>$B:$B</f>
        <v>BPF</v>
      </c>
      <c r="V429" s="391" t="str">
        <f>"20"&amp;RIGHT($10:$10,2)&amp;"-T"&amp;MID($10:$10,2,1)</f>
        <v>2016-T4</v>
      </c>
      <c r="W429" s="387"/>
      <c r="X429" s="390" t="str">
        <f>$A:$A</f>
        <v>Soutien aux assurés pros Covid-19 (LCL)</v>
      </c>
      <c r="Y429" s="390" t="str">
        <f>$B:$B</f>
        <v>BPF</v>
      </c>
      <c r="Z429" s="391" t="str">
        <f>"20"&amp;RIGHT($10:$10,2)&amp;"-T"&amp;MID($10:$10,2,1)</f>
        <v>2017-T1</v>
      </c>
      <c r="AA429" s="390" t="str">
        <f>$A:$A</f>
        <v>Soutien aux assurés pros Covid-19 (LCL)</v>
      </c>
      <c r="AB429" s="390" t="str">
        <f>$B:$B</f>
        <v>BPF</v>
      </c>
      <c r="AC429" s="391" t="str">
        <f>"20"&amp;RIGHT($10:$10,2)&amp;"-T"&amp;MID($10:$10,2,1)</f>
        <v>2017-T2</v>
      </c>
      <c r="AD429" s="390" t="str">
        <f>$A:$A</f>
        <v>Soutien aux assurés pros Covid-19 (LCL)</v>
      </c>
      <c r="AE429" s="390" t="str">
        <f>$B:$B</f>
        <v>BPF</v>
      </c>
      <c r="AF429" s="391" t="str">
        <f>"20"&amp;RIGHT($10:$10,2)&amp;"-T"&amp;MID($10:$10,2,1)</f>
        <v>2017-T3</v>
      </c>
      <c r="AG429" s="390" t="str">
        <f>$A:$A</f>
        <v>Soutien aux assurés pros Covid-19 (LCL)</v>
      </c>
      <c r="AH429" s="390" t="str">
        <f>$B:$B</f>
        <v>BPF</v>
      </c>
      <c r="AI429" s="391" t="str">
        <f>"20"&amp;RIGHT($10:$10,2)&amp;"-T"&amp;MID($10:$10,2,1)</f>
        <v>2017-T4</v>
      </c>
      <c r="AJ429" s="387"/>
      <c r="AK429" s="390" t="str">
        <f>$A:$A</f>
        <v>Soutien aux assurés pros Covid-19 (LCL)</v>
      </c>
      <c r="AL429" s="390" t="str">
        <f>$B:$B</f>
        <v>BPF</v>
      </c>
      <c r="AM429" s="391" t="str">
        <f>"20"&amp;RIGHT($10:$10,2)&amp;"-T"&amp;MID($10:$10,2,1)</f>
        <v>2018-T1</v>
      </c>
      <c r="AN429" s="390" t="str">
        <f>$A:$A</f>
        <v>Soutien aux assurés pros Covid-19 (LCL)</v>
      </c>
      <c r="AO429" s="390" t="str">
        <f>$B:$B</f>
        <v>BPF</v>
      </c>
      <c r="AP429" s="391" t="str">
        <f>"20"&amp;RIGHT($10:$10,2)&amp;"-T"&amp;MID($10:$10,2,1)</f>
        <v>2018-T2</v>
      </c>
      <c r="AQ429" s="390" t="str">
        <f>$A:$A</f>
        <v>Soutien aux assurés pros Covid-19 (LCL)</v>
      </c>
      <c r="AR429" s="390" t="str">
        <f>$B:$B</f>
        <v>BPF</v>
      </c>
      <c r="AS429" s="391" t="str">
        <f>"20"&amp;RIGHT($10:$10,2)&amp;"-T"&amp;MID($10:$10,2,1)</f>
        <v>2018-T3</v>
      </c>
      <c r="AT429" s="390" t="str">
        <f>$A:$A</f>
        <v>Soutien aux assurés pros Covid-19 (LCL)</v>
      </c>
      <c r="AU429" s="390" t="str">
        <f>$B:$B</f>
        <v>BPF</v>
      </c>
      <c r="AV429" s="391" t="str">
        <f>"20"&amp;RIGHT($10:$10,2)&amp;"-T"&amp;MID($10:$10,2,1)</f>
        <v>2018-T4</v>
      </c>
      <c r="AW429" s="387"/>
      <c r="AX429" s="390" t="str">
        <f>$A:$A</f>
        <v>Soutien aux assurés pros Covid-19 (LCL)</v>
      </c>
      <c r="AY429" s="390" t="str">
        <f>$B:$B</f>
        <v>BPF</v>
      </c>
      <c r="AZ429" s="391" t="str">
        <f>"20"&amp;RIGHT($10:$10,2)&amp;"-T"&amp;MID($10:$10,2,1)</f>
        <v>2019-T1</v>
      </c>
      <c r="BA429" s="390" t="str">
        <f>$A:$A</f>
        <v>Soutien aux assurés pros Covid-19 (LCL)</v>
      </c>
      <c r="BB429" s="390" t="str">
        <f>$B:$B</f>
        <v>BPF</v>
      </c>
      <c r="BC429" s="391" t="str">
        <f>"20"&amp;RIGHT($10:$10,2)&amp;"-T"&amp;MID($10:$10,2,1)</f>
        <v>2019-T2</v>
      </c>
      <c r="BD429" s="390" t="str">
        <f>$A:$A</f>
        <v>Soutien aux assurés pros Covid-19 (LCL)</v>
      </c>
      <c r="BE429" s="390" t="str">
        <f>$B:$B</f>
        <v>BPF</v>
      </c>
      <c r="BF429" s="391" t="str">
        <f>"20"&amp;RIGHT($10:$10,2)&amp;"-T"&amp;MID($10:$10,2,1)</f>
        <v>2019-T3</v>
      </c>
      <c r="BG429" s="390" t="str">
        <f>$A:$A</f>
        <v>Soutien aux assurés pros Covid-19 (LCL)</v>
      </c>
      <c r="BH429" s="390" t="str">
        <f>$B:$B</f>
        <v>BPF</v>
      </c>
      <c r="BI429" s="391" t="str">
        <f>"20"&amp;RIGHT($10:$10,2)&amp;"-T"&amp;MID($10:$10,2,1)</f>
        <v>2019-T4</v>
      </c>
      <c r="BJ429" s="387"/>
      <c r="BK429" s="390" t="str">
        <f>$A:$A</f>
        <v>Soutien aux assurés pros Covid-19 (LCL)</v>
      </c>
      <c r="BL429" s="390" t="str">
        <f>$B:$B</f>
        <v>BPF</v>
      </c>
      <c r="BM429" s="391" t="str">
        <f>"20"&amp;RIGHT($10:$10,2)&amp;"-T"&amp;MID($10:$10,2,1)</f>
        <v>2020-T1</v>
      </c>
      <c r="BN429" s="390" t="str">
        <f>$A:$A</f>
        <v>Soutien aux assurés pros Covid-19 (LCL)</v>
      </c>
      <c r="BO429" s="390" t="str">
        <f>$B:$B</f>
        <v>BPF</v>
      </c>
      <c r="BP429" s="391" t="str">
        <f>"20"&amp;RIGHT($10:$10,2)&amp;"-T"&amp;MID($10:$10,2,1)</f>
        <v>2020-T2</v>
      </c>
      <c r="BQ429" s="390" t="str">
        <f>$A:$A</f>
        <v>Soutien aux assurés pros Covid-19 (LCL)</v>
      </c>
      <c r="BR429" s="390" t="str">
        <f>$B:$B</f>
        <v>BPF</v>
      </c>
      <c r="BS429" s="391" t="str">
        <f>"20"&amp;RIGHT($10:$10,2)&amp;"-T"&amp;MID($10:$10,2,1)</f>
        <v>2020-T3</v>
      </c>
      <c r="BT429" s="390" t="str">
        <f>$A:$A</f>
        <v>Soutien aux assurés pros Covid-19 (LCL)</v>
      </c>
      <c r="BU429" s="390" t="str">
        <f>$B:$B</f>
        <v>BPF</v>
      </c>
      <c r="BV429" s="391" t="str">
        <f>"20"&amp;RIGHT($10:$10,2)&amp;"-T"&amp;MID($10:$10,2,1)</f>
        <v>2020-T4</v>
      </c>
      <c r="BW429" s="387"/>
    </row>
    <row r="430" spans="1:75" ht="13" collapsed="1">
      <c r="A430" s="403" t="s">
        <v>129</v>
      </c>
      <c r="B430" s="403"/>
      <c r="C430" s="383"/>
      <c r="D430" s="384" t="s">
        <v>584</v>
      </c>
      <c r="E430" s="385" t="s">
        <v>592</v>
      </c>
      <c r="F430" s="386"/>
      <c r="G430" s="386"/>
      <c r="H430" s="386"/>
      <c r="I430" s="386"/>
      <c r="J430" s="387">
        <f>SUM(F430:I430)</f>
        <v>0</v>
      </c>
      <c r="K430" s="405"/>
      <c r="L430" s="405"/>
      <c r="M430" s="405">
        <v>0</v>
      </c>
      <c r="N430" s="393"/>
      <c r="O430" s="393"/>
      <c r="P430" s="393">
        <v>0</v>
      </c>
      <c r="Q430" s="393"/>
      <c r="R430" s="393"/>
      <c r="S430" s="393">
        <v>0</v>
      </c>
      <c r="T430" s="393"/>
      <c r="U430" s="393"/>
      <c r="V430" s="393">
        <v>0</v>
      </c>
      <c r="W430" s="387">
        <f>SUM(K430:V430)</f>
        <v>0</v>
      </c>
      <c r="X430" s="393"/>
      <c r="Y430" s="393"/>
      <c r="Z430" s="393">
        <v>0</v>
      </c>
      <c r="AA430" s="393"/>
      <c r="AB430" s="393"/>
      <c r="AC430" s="393">
        <v>0</v>
      </c>
      <c r="AD430" s="393"/>
      <c r="AE430" s="393"/>
      <c r="AF430" s="393">
        <v>0</v>
      </c>
      <c r="AG430" s="393"/>
      <c r="AH430" s="393"/>
      <c r="AI430" s="393">
        <v>0</v>
      </c>
      <c r="AJ430" s="387">
        <f>SUM(X430:AI430)</f>
        <v>0</v>
      </c>
      <c r="AK430" s="393"/>
      <c r="AL430" s="393"/>
      <c r="AM430" s="393">
        <v>0</v>
      </c>
      <c r="AN430" s="393"/>
      <c r="AO430" s="393"/>
      <c r="AP430" s="393">
        <v>0</v>
      </c>
      <c r="AQ430" s="393"/>
      <c r="AR430" s="393"/>
      <c r="AS430" s="393">
        <v>0</v>
      </c>
      <c r="AT430" s="393"/>
      <c r="AU430" s="393"/>
      <c r="AV430" s="393">
        <v>0</v>
      </c>
      <c r="AW430" s="387">
        <f>SUM(AK430:AV430)</f>
        <v>0</v>
      </c>
      <c r="AX430" s="393"/>
      <c r="AY430" s="393"/>
      <c r="AZ430" s="393">
        <v>0</v>
      </c>
      <c r="BA430" s="393"/>
      <c r="BB430" s="393"/>
      <c r="BC430" s="393">
        <v>0</v>
      </c>
      <c r="BD430" s="393"/>
      <c r="BE430" s="393"/>
      <c r="BF430" s="393">
        <v>0</v>
      </c>
      <c r="BG430" s="393"/>
      <c r="BH430" s="393"/>
      <c r="BI430" s="393">
        <v>0</v>
      </c>
      <c r="BJ430" s="387">
        <f>SUM(AX430:BI430)</f>
        <v>0</v>
      </c>
      <c r="BK430" s="393"/>
      <c r="BL430" s="393"/>
      <c r="BM430" s="393">
        <v>0</v>
      </c>
      <c r="BN430" s="393"/>
      <c r="BO430" s="393"/>
      <c r="BP430" s="393">
        <v>6.3373693255488042E-2</v>
      </c>
      <c r="BQ430" s="393"/>
      <c r="BR430" s="393"/>
      <c r="BS430" s="393">
        <v>0</v>
      </c>
      <c r="BT430" s="393"/>
      <c r="BU430" s="393"/>
      <c r="BV430" s="393">
        <v>0</v>
      </c>
      <c r="BW430" s="387">
        <f>SUM(BK430:BV430)</f>
        <v>6.3373693255488042E-2</v>
      </c>
    </row>
    <row r="431" spans="1:75" ht="13" hidden="1" outlineLevel="1">
      <c r="A431" s="402" t="s">
        <v>465</v>
      </c>
      <c r="B431" s="382" t="s">
        <v>466</v>
      </c>
      <c r="C431" s="383"/>
      <c r="D431" s="384"/>
      <c r="E431" s="385"/>
      <c r="F431" s="386"/>
      <c r="G431" s="386"/>
      <c r="H431" s="386"/>
      <c r="I431" s="386"/>
      <c r="J431" s="387"/>
      <c r="K431" s="388" t="str">
        <f>$A:$A</f>
        <v>Nature de l'ajustement</v>
      </c>
      <c r="L431" s="388" t="str">
        <f>$B:$B</f>
        <v>Pôle</v>
      </c>
      <c r="M431" s="388" t="s">
        <v>515</v>
      </c>
      <c r="N431" s="388" t="str">
        <f>$A:$A</f>
        <v>Nature de l'ajustement</v>
      </c>
      <c r="O431" s="388" t="str">
        <f>$B:$B</f>
        <v>Pôle</v>
      </c>
      <c r="P431" s="388" t="s">
        <v>515</v>
      </c>
      <c r="Q431" s="388" t="str">
        <f>$A:$A</f>
        <v>Nature de l'ajustement</v>
      </c>
      <c r="R431" s="388" t="str">
        <f>$B:$B</f>
        <v>Pôle</v>
      </c>
      <c r="S431" s="388" t="s">
        <v>515</v>
      </c>
      <c r="T431" s="388" t="str">
        <f>$A:$A</f>
        <v>Nature de l'ajustement</v>
      </c>
      <c r="U431" s="388" t="str">
        <f>$B:$B</f>
        <v>Pôle</v>
      </c>
      <c r="V431" s="388" t="s">
        <v>515</v>
      </c>
      <c r="W431" s="387"/>
      <c r="X431" s="388" t="str">
        <f>$A:$A</f>
        <v>Nature de l'ajustement</v>
      </c>
      <c r="Y431" s="388" t="str">
        <f>$B:$B</f>
        <v>Pôle</v>
      </c>
      <c r="Z431" s="388" t="s">
        <v>515</v>
      </c>
      <c r="AA431" s="388" t="str">
        <f>$A:$A</f>
        <v>Nature de l'ajustement</v>
      </c>
      <c r="AB431" s="388" t="str">
        <f>$B:$B</f>
        <v>Pôle</v>
      </c>
      <c r="AC431" s="388" t="s">
        <v>515</v>
      </c>
      <c r="AD431" s="388" t="str">
        <f>$A:$A</f>
        <v>Nature de l'ajustement</v>
      </c>
      <c r="AE431" s="388" t="str">
        <f>$B:$B</f>
        <v>Pôle</v>
      </c>
      <c r="AF431" s="388" t="s">
        <v>515</v>
      </c>
      <c r="AG431" s="388" t="str">
        <f>$A:$A</f>
        <v>Nature de l'ajustement</v>
      </c>
      <c r="AH431" s="388" t="str">
        <f>$B:$B</f>
        <v>Pôle</v>
      </c>
      <c r="AI431" s="388" t="s">
        <v>515</v>
      </c>
      <c r="AJ431" s="387"/>
      <c r="AK431" s="388" t="str">
        <f>$A:$A</f>
        <v>Nature de l'ajustement</v>
      </c>
      <c r="AL431" s="388" t="str">
        <f>$B:$B</f>
        <v>Pôle</v>
      </c>
      <c r="AM431" s="388" t="s">
        <v>515</v>
      </c>
      <c r="AN431" s="388" t="str">
        <f>$A:$A</f>
        <v>Nature de l'ajustement</v>
      </c>
      <c r="AO431" s="388" t="str">
        <f>$B:$B</f>
        <v>Pôle</v>
      </c>
      <c r="AP431" s="388" t="s">
        <v>515</v>
      </c>
      <c r="AQ431" s="388" t="str">
        <f>$A:$A</f>
        <v>Nature de l'ajustement</v>
      </c>
      <c r="AR431" s="388" t="str">
        <f>$B:$B</f>
        <v>Pôle</v>
      </c>
      <c r="AS431" s="388" t="s">
        <v>515</v>
      </c>
      <c r="AT431" s="388" t="str">
        <f>$A:$A</f>
        <v>Nature de l'ajustement</v>
      </c>
      <c r="AU431" s="388" t="str">
        <f>$B:$B</f>
        <v>Pôle</v>
      </c>
      <c r="AV431" s="388" t="s">
        <v>515</v>
      </c>
      <c r="AW431" s="387"/>
      <c r="AX431" s="388" t="str">
        <f>$A:$A</f>
        <v>Nature de l'ajustement</v>
      </c>
      <c r="AY431" s="388" t="str">
        <f>$B:$B</f>
        <v>Pôle</v>
      </c>
      <c r="AZ431" s="388" t="s">
        <v>515</v>
      </c>
      <c r="BA431" s="388" t="str">
        <f>$A:$A</f>
        <v>Nature de l'ajustement</v>
      </c>
      <c r="BB431" s="388" t="str">
        <f>$B:$B</f>
        <v>Pôle</v>
      </c>
      <c r="BC431" s="388" t="s">
        <v>515</v>
      </c>
      <c r="BD431" s="388" t="str">
        <f>$A:$A</f>
        <v>Nature de l'ajustement</v>
      </c>
      <c r="BE431" s="388" t="str">
        <f>$B:$B</f>
        <v>Pôle</v>
      </c>
      <c r="BF431" s="388" t="s">
        <v>515</v>
      </c>
      <c r="BG431" s="388" t="str">
        <f>$A:$A</f>
        <v>Nature de l'ajustement</v>
      </c>
      <c r="BH431" s="388" t="str">
        <f>$B:$B</f>
        <v>Pôle</v>
      </c>
      <c r="BI431" s="388" t="s">
        <v>515</v>
      </c>
      <c r="BJ431" s="387"/>
      <c r="BK431" s="388" t="str">
        <f>$A:$A</f>
        <v>Nature de l'ajustement</v>
      </c>
      <c r="BL431" s="388" t="str">
        <f>$B:$B</f>
        <v>Pôle</v>
      </c>
      <c r="BM431" s="388" t="s">
        <v>515</v>
      </c>
      <c r="BN431" s="388" t="str">
        <f>$A:$A</f>
        <v>Nature de l'ajustement</v>
      </c>
      <c r="BO431" s="388" t="str">
        <f>$B:$B</f>
        <v>Pôle</v>
      </c>
      <c r="BP431" s="388" t="s">
        <v>515</v>
      </c>
      <c r="BQ431" s="388" t="str">
        <f>$A:$A</f>
        <v>Nature de l'ajustement</v>
      </c>
      <c r="BR431" s="388" t="str">
        <f>$B:$B</f>
        <v>Pôle</v>
      </c>
      <c r="BS431" s="388" t="s">
        <v>515</v>
      </c>
      <c r="BT431" s="388" t="str">
        <f>$A:$A</f>
        <v>Nature de l'ajustement</v>
      </c>
      <c r="BU431" s="388" t="str">
        <f>$B:$B</f>
        <v>Pôle</v>
      </c>
      <c r="BV431" s="388" t="s">
        <v>515</v>
      </c>
      <c r="BW431" s="387"/>
    </row>
    <row r="432" spans="1:75" ht="13" hidden="1" outlineLevel="1">
      <c r="A432" s="394" t="s">
        <v>585</v>
      </c>
      <c r="B432" s="394" t="s">
        <v>514</v>
      </c>
      <c r="C432" s="383"/>
      <c r="D432" s="384"/>
      <c r="E432" s="385"/>
      <c r="F432" s="386"/>
      <c r="G432" s="386"/>
      <c r="H432" s="386"/>
      <c r="I432" s="386"/>
      <c r="J432" s="387"/>
      <c r="K432" s="390" t="str">
        <f>$A:$A</f>
        <v>Soutien aux assurés pros Covid-19 (GEA)</v>
      </c>
      <c r="L432" s="390" t="str">
        <f>$B:$B</f>
        <v>GEA</v>
      </c>
      <c r="M432" s="391" t="str">
        <f>"20"&amp;RIGHT($10:$10,2)&amp;"-T"&amp;MID($10:$10,2,1)</f>
        <v>2016-T1</v>
      </c>
      <c r="N432" s="390" t="str">
        <f>$A:$A</f>
        <v>Soutien aux assurés pros Covid-19 (GEA)</v>
      </c>
      <c r="O432" s="390" t="str">
        <f>$B:$B</f>
        <v>GEA</v>
      </c>
      <c r="P432" s="391" t="str">
        <f>"20"&amp;RIGHT($10:$10,2)&amp;"-T"&amp;MID($10:$10,2,1)</f>
        <v>2016-T2</v>
      </c>
      <c r="Q432" s="390" t="str">
        <f>$A:$A</f>
        <v>Soutien aux assurés pros Covid-19 (GEA)</v>
      </c>
      <c r="R432" s="390" t="str">
        <f>$B:$B</f>
        <v>GEA</v>
      </c>
      <c r="S432" s="391" t="str">
        <f>"20"&amp;RIGHT($10:$10,2)&amp;"-T"&amp;MID($10:$10,2,1)</f>
        <v>2016-T3</v>
      </c>
      <c r="T432" s="390" t="str">
        <f>$A:$A</f>
        <v>Soutien aux assurés pros Covid-19 (GEA)</v>
      </c>
      <c r="U432" s="390" t="str">
        <f>$B:$B</f>
        <v>GEA</v>
      </c>
      <c r="V432" s="391" t="str">
        <f>"20"&amp;RIGHT($10:$10,2)&amp;"-T"&amp;MID($10:$10,2,1)</f>
        <v>2016-T4</v>
      </c>
      <c r="W432" s="387"/>
      <c r="X432" s="390" t="str">
        <f>$A:$A</f>
        <v>Soutien aux assurés pros Covid-19 (GEA)</v>
      </c>
      <c r="Y432" s="390" t="str">
        <f>$B:$B</f>
        <v>GEA</v>
      </c>
      <c r="Z432" s="391" t="str">
        <f>"20"&amp;RIGHT($10:$10,2)&amp;"-T"&amp;MID($10:$10,2,1)</f>
        <v>2017-T1</v>
      </c>
      <c r="AA432" s="390" t="str">
        <f>$A:$A</f>
        <v>Soutien aux assurés pros Covid-19 (GEA)</v>
      </c>
      <c r="AB432" s="390" t="str">
        <f>$B:$B</f>
        <v>GEA</v>
      </c>
      <c r="AC432" s="391" t="str">
        <f>"20"&amp;RIGHT($10:$10,2)&amp;"-T"&amp;MID($10:$10,2,1)</f>
        <v>2017-T2</v>
      </c>
      <c r="AD432" s="390" t="str">
        <f>$A:$A</f>
        <v>Soutien aux assurés pros Covid-19 (GEA)</v>
      </c>
      <c r="AE432" s="390" t="str">
        <f>$B:$B</f>
        <v>GEA</v>
      </c>
      <c r="AF432" s="391" t="str">
        <f>"20"&amp;RIGHT($10:$10,2)&amp;"-T"&amp;MID($10:$10,2,1)</f>
        <v>2017-T3</v>
      </c>
      <c r="AG432" s="390" t="str">
        <f>$A:$A</f>
        <v>Soutien aux assurés pros Covid-19 (GEA)</v>
      </c>
      <c r="AH432" s="390" t="str">
        <f>$B:$B</f>
        <v>GEA</v>
      </c>
      <c r="AI432" s="391" t="str">
        <f>"20"&amp;RIGHT($10:$10,2)&amp;"-T"&amp;MID($10:$10,2,1)</f>
        <v>2017-T4</v>
      </c>
      <c r="AJ432" s="387"/>
      <c r="AK432" s="390" t="str">
        <f>$A:$A</f>
        <v>Soutien aux assurés pros Covid-19 (GEA)</v>
      </c>
      <c r="AL432" s="390" t="str">
        <f>$B:$B</f>
        <v>GEA</v>
      </c>
      <c r="AM432" s="391" t="str">
        <f>"20"&amp;RIGHT($10:$10,2)&amp;"-T"&amp;MID($10:$10,2,1)</f>
        <v>2018-T1</v>
      </c>
      <c r="AN432" s="390" t="str">
        <f>$A:$A</f>
        <v>Soutien aux assurés pros Covid-19 (GEA)</v>
      </c>
      <c r="AO432" s="390" t="str">
        <f>$B:$B</f>
        <v>GEA</v>
      </c>
      <c r="AP432" s="391" t="str">
        <f>"20"&amp;RIGHT($10:$10,2)&amp;"-T"&amp;MID($10:$10,2,1)</f>
        <v>2018-T2</v>
      </c>
      <c r="AQ432" s="390" t="str">
        <f>$A:$A</f>
        <v>Soutien aux assurés pros Covid-19 (GEA)</v>
      </c>
      <c r="AR432" s="390" t="str">
        <f>$B:$B</f>
        <v>GEA</v>
      </c>
      <c r="AS432" s="391" t="str">
        <f>"20"&amp;RIGHT($10:$10,2)&amp;"-T"&amp;MID($10:$10,2,1)</f>
        <v>2018-T3</v>
      </c>
      <c r="AT432" s="390" t="str">
        <f>$A:$A</f>
        <v>Soutien aux assurés pros Covid-19 (GEA)</v>
      </c>
      <c r="AU432" s="390" t="str">
        <f>$B:$B</f>
        <v>GEA</v>
      </c>
      <c r="AV432" s="391" t="str">
        <f>"20"&amp;RIGHT($10:$10,2)&amp;"-T"&amp;MID($10:$10,2,1)</f>
        <v>2018-T4</v>
      </c>
      <c r="AW432" s="387"/>
      <c r="AX432" s="390" t="str">
        <f>$A:$A</f>
        <v>Soutien aux assurés pros Covid-19 (GEA)</v>
      </c>
      <c r="AY432" s="390" t="str">
        <f>$B:$B</f>
        <v>GEA</v>
      </c>
      <c r="AZ432" s="391" t="str">
        <f>"20"&amp;RIGHT($10:$10,2)&amp;"-T"&amp;MID($10:$10,2,1)</f>
        <v>2019-T1</v>
      </c>
      <c r="BA432" s="390" t="str">
        <f>$A:$A</f>
        <v>Soutien aux assurés pros Covid-19 (GEA)</v>
      </c>
      <c r="BB432" s="390" t="str">
        <f>$B:$B</f>
        <v>GEA</v>
      </c>
      <c r="BC432" s="391" t="str">
        <f>"20"&amp;RIGHT($10:$10,2)&amp;"-T"&amp;MID($10:$10,2,1)</f>
        <v>2019-T2</v>
      </c>
      <c r="BD432" s="390" t="str">
        <f>$A:$A</f>
        <v>Soutien aux assurés pros Covid-19 (GEA)</v>
      </c>
      <c r="BE432" s="390" t="str">
        <f>$B:$B</f>
        <v>GEA</v>
      </c>
      <c r="BF432" s="391" t="str">
        <f>"20"&amp;RIGHT($10:$10,2)&amp;"-T"&amp;MID($10:$10,2,1)</f>
        <v>2019-T3</v>
      </c>
      <c r="BG432" s="390" t="str">
        <f>$A:$A</f>
        <v>Soutien aux assurés pros Covid-19 (GEA)</v>
      </c>
      <c r="BH432" s="390" t="str">
        <f>$B:$B</f>
        <v>GEA</v>
      </c>
      <c r="BI432" s="391" t="str">
        <f>"20"&amp;RIGHT($10:$10,2)&amp;"-T"&amp;MID($10:$10,2,1)</f>
        <v>2019-T4</v>
      </c>
      <c r="BJ432" s="387"/>
      <c r="BK432" s="390" t="str">
        <f>$A:$A</f>
        <v>Soutien aux assurés pros Covid-19 (GEA)</v>
      </c>
      <c r="BL432" s="390" t="str">
        <f>$B:$B</f>
        <v>GEA</v>
      </c>
      <c r="BM432" s="391" t="str">
        <f>"20"&amp;RIGHT($10:$10,2)&amp;"-T"&amp;MID($10:$10,2,1)</f>
        <v>2020-T1</v>
      </c>
      <c r="BN432" s="390" t="str">
        <f>$A:$A</f>
        <v>Soutien aux assurés pros Covid-19 (GEA)</v>
      </c>
      <c r="BO432" s="390" t="str">
        <f>$B:$B</f>
        <v>GEA</v>
      </c>
      <c r="BP432" s="391" t="str">
        <f>"20"&amp;RIGHT($10:$10,2)&amp;"-T"&amp;MID($10:$10,2,1)</f>
        <v>2020-T2</v>
      </c>
      <c r="BQ432" s="390" t="str">
        <f>$A:$A</f>
        <v>Soutien aux assurés pros Covid-19 (GEA)</v>
      </c>
      <c r="BR432" s="390" t="str">
        <f>$B:$B</f>
        <v>GEA</v>
      </c>
      <c r="BS432" s="391" t="str">
        <f>"20"&amp;RIGHT($10:$10,2)&amp;"-T"&amp;MID($10:$10,2,1)</f>
        <v>2020-T3</v>
      </c>
      <c r="BT432" s="390" t="str">
        <f>$A:$A</f>
        <v>Soutien aux assurés pros Covid-19 (GEA)</v>
      </c>
      <c r="BU432" s="390" t="str">
        <f>$B:$B</f>
        <v>GEA</v>
      </c>
      <c r="BV432" s="391" t="str">
        <f>"20"&amp;RIGHT($10:$10,2)&amp;"-T"&amp;MID($10:$10,2,1)</f>
        <v>2020-T4</v>
      </c>
      <c r="BW432" s="387"/>
    </row>
    <row r="433" spans="1:16384" ht="13" hidden="1">
      <c r="A433" s="403" t="s">
        <v>129</v>
      </c>
      <c r="B433" s="403"/>
      <c r="C433" s="383"/>
      <c r="D433" s="384" t="s">
        <v>586</v>
      </c>
      <c r="E433" s="385" t="s">
        <v>508</v>
      </c>
      <c r="F433" s="386"/>
      <c r="G433" s="386"/>
      <c r="H433" s="386"/>
      <c r="I433" s="386"/>
      <c r="J433" s="387">
        <f>SUM(F433:I433)</f>
        <v>0</v>
      </c>
      <c r="K433" s="405"/>
      <c r="L433" s="405"/>
      <c r="M433" s="405">
        <v>0</v>
      </c>
      <c r="N433" s="393"/>
      <c r="O433" s="393"/>
      <c r="P433" s="393">
        <v>0</v>
      </c>
      <c r="Q433" s="393"/>
      <c r="R433" s="393"/>
      <c r="S433" s="393">
        <v>0</v>
      </c>
      <c r="T433" s="393"/>
      <c r="U433" s="393"/>
      <c r="V433" s="393">
        <v>0</v>
      </c>
      <c r="W433" s="387">
        <f>SUM(K433:V433)</f>
        <v>0</v>
      </c>
      <c r="X433" s="393"/>
      <c r="Y433" s="393"/>
      <c r="Z433" s="393">
        <v>0</v>
      </c>
      <c r="AA433" s="393"/>
      <c r="AB433" s="393"/>
      <c r="AC433" s="393">
        <v>0</v>
      </c>
      <c r="AD433" s="393"/>
      <c r="AE433" s="393"/>
      <c r="AF433" s="393">
        <v>0</v>
      </c>
      <c r="AG433" s="393"/>
      <c r="AH433" s="393"/>
      <c r="AI433" s="393">
        <v>0</v>
      </c>
      <c r="AJ433" s="387">
        <f>SUM(X433:AI433)</f>
        <v>0</v>
      </c>
      <c r="AK433" s="393"/>
      <c r="AL433" s="393"/>
      <c r="AM433" s="393">
        <v>0</v>
      </c>
      <c r="AN433" s="393"/>
      <c r="AO433" s="393"/>
      <c r="AP433" s="393">
        <v>0</v>
      </c>
      <c r="AQ433" s="393"/>
      <c r="AR433" s="393"/>
      <c r="AS433" s="393">
        <v>0</v>
      </c>
      <c r="AT433" s="393"/>
      <c r="AU433" s="393"/>
      <c r="AV433" s="393">
        <v>0</v>
      </c>
      <c r="AW433" s="387">
        <f>SUM(AK433:AV433)</f>
        <v>0</v>
      </c>
      <c r="AX433" s="393"/>
      <c r="AY433" s="393"/>
      <c r="AZ433" s="393">
        <v>0</v>
      </c>
      <c r="BA433" s="393"/>
      <c r="BB433" s="393"/>
      <c r="BC433" s="393">
        <v>0</v>
      </c>
      <c r="BD433" s="393"/>
      <c r="BE433" s="393"/>
      <c r="BF433" s="393">
        <v>0</v>
      </c>
      <c r="BG433" s="393"/>
      <c r="BH433" s="393"/>
      <c r="BI433" s="393">
        <v>0</v>
      </c>
      <c r="BJ433" s="387">
        <f>SUM(AX433:BI433)</f>
        <v>0</v>
      </c>
      <c r="BK433" s="393"/>
      <c r="BL433" s="393"/>
      <c r="BM433" s="393">
        <v>0</v>
      </c>
      <c r="BN433" s="393"/>
      <c r="BO433" s="393"/>
      <c r="BP433" s="393">
        <v>0</v>
      </c>
      <c r="BQ433" s="393"/>
      <c r="BR433" s="393"/>
      <c r="BS433" s="393">
        <v>0</v>
      </c>
      <c r="BT433" s="393"/>
      <c r="BU433" s="393"/>
      <c r="BV433" s="393">
        <v>0</v>
      </c>
      <c r="BW433" s="387">
        <f>SUM(BK433:BV433)</f>
        <v>0</v>
      </c>
    </row>
    <row r="434" spans="1:16384" ht="13" hidden="1" outlineLevel="1">
      <c r="A434" s="402" t="s">
        <v>465</v>
      </c>
      <c r="B434" s="382" t="s">
        <v>466</v>
      </c>
      <c r="C434" s="383"/>
      <c r="D434" s="384"/>
      <c r="E434" s="385"/>
      <c r="F434" s="386"/>
      <c r="G434" s="386"/>
      <c r="H434" s="386"/>
      <c r="I434" s="386"/>
      <c r="J434" s="387"/>
      <c r="K434" s="388" t="str">
        <f>$A:$A</f>
        <v>Nature de l'ajustement</v>
      </c>
      <c r="L434" s="388" t="str">
        <f>$B:$B</f>
        <v>Pôle</v>
      </c>
      <c r="M434" s="388" t="s">
        <v>515</v>
      </c>
      <c r="N434" s="388" t="str">
        <f>$A:$A</f>
        <v>Nature de l'ajustement</v>
      </c>
      <c r="O434" s="388" t="str">
        <f>$B:$B</f>
        <v>Pôle</v>
      </c>
      <c r="P434" s="388" t="s">
        <v>515</v>
      </c>
      <c r="Q434" s="388" t="str">
        <f>$A:$A</f>
        <v>Nature de l'ajustement</v>
      </c>
      <c r="R434" s="388" t="str">
        <f>$B:$B</f>
        <v>Pôle</v>
      </c>
      <c r="S434" s="388" t="s">
        <v>515</v>
      </c>
      <c r="T434" s="388" t="str">
        <f>$A:$A</f>
        <v>Nature de l'ajustement</v>
      </c>
      <c r="U434" s="388" t="str">
        <f>$B:$B</f>
        <v>Pôle</v>
      </c>
      <c r="V434" s="388" t="s">
        <v>515</v>
      </c>
      <c r="W434" s="387"/>
      <c r="X434" s="388" t="str">
        <f>$A:$A</f>
        <v>Nature de l'ajustement</v>
      </c>
      <c r="Y434" s="388" t="str">
        <f>$B:$B</f>
        <v>Pôle</v>
      </c>
      <c r="Z434" s="388" t="s">
        <v>515</v>
      </c>
      <c r="AA434" s="388" t="str">
        <f>$A:$A</f>
        <v>Nature de l'ajustement</v>
      </c>
      <c r="AB434" s="388" t="str">
        <f>$B:$B</f>
        <v>Pôle</v>
      </c>
      <c r="AC434" s="388" t="s">
        <v>515</v>
      </c>
      <c r="AD434" s="388" t="str">
        <f>$A:$A</f>
        <v>Nature de l'ajustement</v>
      </c>
      <c r="AE434" s="388" t="str">
        <f>$B:$B</f>
        <v>Pôle</v>
      </c>
      <c r="AF434" s="388" t="s">
        <v>515</v>
      </c>
      <c r="AG434" s="388" t="str">
        <f>$A:$A</f>
        <v>Nature de l'ajustement</v>
      </c>
      <c r="AH434" s="388" t="str">
        <f>$B:$B</f>
        <v>Pôle</v>
      </c>
      <c r="AI434" s="388" t="s">
        <v>515</v>
      </c>
      <c r="AJ434" s="387"/>
      <c r="AK434" s="388" t="str">
        <f>$A:$A</f>
        <v>Nature de l'ajustement</v>
      </c>
      <c r="AL434" s="388" t="str">
        <f>$B:$B</f>
        <v>Pôle</v>
      </c>
      <c r="AM434" s="388" t="s">
        <v>515</v>
      </c>
      <c r="AN434" s="388" t="str">
        <f>$A:$A</f>
        <v>Nature de l'ajustement</v>
      </c>
      <c r="AO434" s="388" t="str">
        <f>$B:$B</f>
        <v>Pôle</v>
      </c>
      <c r="AP434" s="388" t="s">
        <v>515</v>
      </c>
      <c r="AQ434" s="388" t="str">
        <f>$A:$A</f>
        <v>Nature de l'ajustement</v>
      </c>
      <c r="AR434" s="388" t="str">
        <f>$B:$B</f>
        <v>Pôle</v>
      </c>
      <c r="AS434" s="388" t="s">
        <v>515</v>
      </c>
      <c r="AT434" s="388" t="str">
        <f>$A:$A</f>
        <v>Nature de l'ajustement</v>
      </c>
      <c r="AU434" s="388" t="str">
        <f>$B:$B</f>
        <v>Pôle</v>
      </c>
      <c r="AV434" s="388" t="s">
        <v>515</v>
      </c>
      <c r="AW434" s="387"/>
      <c r="AX434" s="388" t="str">
        <f>$A:$A</f>
        <v>Nature de l'ajustement</v>
      </c>
      <c r="AY434" s="388" t="str">
        <f>$B:$B</f>
        <v>Pôle</v>
      </c>
      <c r="AZ434" s="388" t="s">
        <v>515</v>
      </c>
      <c r="BA434" s="388" t="str">
        <f>$A:$A</f>
        <v>Nature de l'ajustement</v>
      </c>
      <c r="BB434" s="388" t="str">
        <f>$B:$B</f>
        <v>Pôle</v>
      </c>
      <c r="BC434" s="388" t="s">
        <v>515</v>
      </c>
      <c r="BD434" s="388" t="str">
        <f>$A:$A</f>
        <v>Nature de l'ajustement</v>
      </c>
      <c r="BE434" s="388" t="str">
        <f>$B:$B</f>
        <v>Pôle</v>
      </c>
      <c r="BF434" s="388" t="s">
        <v>515</v>
      </c>
      <c r="BG434" s="388" t="str">
        <f>$A:$A</f>
        <v>Nature de l'ajustement</v>
      </c>
      <c r="BH434" s="388" t="str">
        <f>$B:$B</f>
        <v>Pôle</v>
      </c>
      <c r="BI434" s="388" t="s">
        <v>515</v>
      </c>
      <c r="BJ434" s="387"/>
      <c r="BK434" s="388" t="str">
        <f>$A:$A</f>
        <v>Nature de l'ajustement</v>
      </c>
      <c r="BL434" s="388" t="str">
        <f>$B:$B</f>
        <v>Pôle</v>
      </c>
      <c r="BM434" s="388" t="s">
        <v>515</v>
      </c>
      <c r="BN434" s="388" t="str">
        <f>$A:$A</f>
        <v>Nature de l'ajustement</v>
      </c>
      <c r="BO434" s="388" t="str">
        <f>$B:$B</f>
        <v>Pôle</v>
      </c>
      <c r="BP434" s="388" t="s">
        <v>515</v>
      </c>
      <c r="BQ434" s="388" t="str">
        <f>$A:$A</f>
        <v>Nature de l'ajustement</v>
      </c>
      <c r="BR434" s="388" t="str">
        <f>$B:$B</f>
        <v>Pôle</v>
      </c>
      <c r="BS434" s="388" t="s">
        <v>515</v>
      </c>
      <c r="BT434" s="388" t="str">
        <f>$A:$A</f>
        <v>Nature de l'ajustement</v>
      </c>
      <c r="BU434" s="388" t="str">
        <f>$B:$B</f>
        <v>Pôle</v>
      </c>
      <c r="BV434" s="388" t="s">
        <v>515</v>
      </c>
      <c r="BW434" s="387"/>
    </row>
    <row r="435" spans="1:16384" ht="13" hidden="1" outlineLevel="1">
      <c r="A435" s="394" t="s">
        <v>590</v>
      </c>
      <c r="B435" s="394" t="s">
        <v>514</v>
      </c>
      <c r="C435" s="383"/>
      <c r="D435" s="384"/>
      <c r="E435" s="385"/>
      <c r="F435" s="386"/>
      <c r="G435" s="386"/>
      <c r="H435" s="386"/>
      <c r="I435" s="386"/>
      <c r="J435" s="387"/>
      <c r="K435" s="390" t="str">
        <f>$A:$A</f>
        <v>Activation du Switch2 (GEA)</v>
      </c>
      <c r="L435" s="390" t="str">
        <f>$B:$B</f>
        <v>GEA</v>
      </c>
      <c r="M435" s="391" t="str">
        <f>"20"&amp;RIGHT($10:$10,2)&amp;"-T"&amp;MID($10:$10,2,1)</f>
        <v>2016-T1</v>
      </c>
      <c r="N435" s="390" t="str">
        <f>$A:$A</f>
        <v>Activation du Switch2 (GEA)</v>
      </c>
      <c r="O435" s="390" t="str">
        <f>$B:$B</f>
        <v>GEA</v>
      </c>
      <c r="P435" s="391" t="str">
        <f>"20"&amp;RIGHT($10:$10,2)&amp;"-T"&amp;MID($10:$10,2,1)</f>
        <v>2016-T2</v>
      </c>
      <c r="Q435" s="390" t="str">
        <f>$A:$A</f>
        <v>Activation du Switch2 (GEA)</v>
      </c>
      <c r="R435" s="390" t="str">
        <f>$B:$B</f>
        <v>GEA</v>
      </c>
      <c r="S435" s="391" t="str">
        <f>"20"&amp;RIGHT($10:$10,2)&amp;"-T"&amp;MID($10:$10,2,1)</f>
        <v>2016-T3</v>
      </c>
      <c r="T435" s="390" t="str">
        <f>$A:$A</f>
        <v>Activation du Switch2 (GEA)</v>
      </c>
      <c r="U435" s="390" t="str">
        <f>$B:$B</f>
        <v>GEA</v>
      </c>
      <c r="V435" s="391" t="str">
        <f>"20"&amp;RIGHT($10:$10,2)&amp;"-T"&amp;MID($10:$10,2,1)</f>
        <v>2016-T4</v>
      </c>
      <c r="W435" s="387"/>
      <c r="X435" s="390" t="str">
        <f>$A:$A</f>
        <v>Activation du Switch2 (GEA)</v>
      </c>
      <c r="Y435" s="390" t="str">
        <f>$B:$B</f>
        <v>GEA</v>
      </c>
      <c r="Z435" s="391" t="str">
        <f>"20"&amp;RIGHT($10:$10,2)&amp;"-T"&amp;MID($10:$10,2,1)</f>
        <v>2017-T1</v>
      </c>
      <c r="AA435" s="390" t="str">
        <f>$A:$A</f>
        <v>Activation du Switch2 (GEA)</v>
      </c>
      <c r="AB435" s="390" t="str">
        <f>$B:$B</f>
        <v>GEA</v>
      </c>
      <c r="AC435" s="391" t="str">
        <f>"20"&amp;RIGHT($10:$10,2)&amp;"-T"&amp;MID($10:$10,2,1)</f>
        <v>2017-T2</v>
      </c>
      <c r="AD435" s="390" t="str">
        <f>$A:$A</f>
        <v>Activation du Switch2 (GEA)</v>
      </c>
      <c r="AE435" s="390" t="str">
        <f>$B:$B</f>
        <v>GEA</v>
      </c>
      <c r="AF435" s="391" t="str">
        <f>"20"&amp;RIGHT($10:$10,2)&amp;"-T"&amp;MID($10:$10,2,1)</f>
        <v>2017-T3</v>
      </c>
      <c r="AG435" s="390" t="str">
        <f>$A:$A</f>
        <v>Activation du Switch2 (GEA)</v>
      </c>
      <c r="AH435" s="390" t="str">
        <f>$B:$B</f>
        <v>GEA</v>
      </c>
      <c r="AI435" s="391" t="str">
        <f>"20"&amp;RIGHT($10:$10,2)&amp;"-T"&amp;MID($10:$10,2,1)</f>
        <v>2017-T4</v>
      </c>
      <c r="AJ435" s="387"/>
      <c r="AK435" s="390" t="str">
        <f>$A:$A</f>
        <v>Activation du Switch2 (GEA)</v>
      </c>
      <c r="AL435" s="390" t="str">
        <f>$B:$B</f>
        <v>GEA</v>
      </c>
      <c r="AM435" s="391" t="str">
        <f>"20"&amp;RIGHT($10:$10,2)&amp;"-T"&amp;MID($10:$10,2,1)</f>
        <v>2018-T1</v>
      </c>
      <c r="AN435" s="390" t="str">
        <f>$A:$A</f>
        <v>Activation du Switch2 (GEA)</v>
      </c>
      <c r="AO435" s="390" t="str">
        <f>$B:$B</f>
        <v>GEA</v>
      </c>
      <c r="AP435" s="391" t="str">
        <f>"20"&amp;RIGHT($10:$10,2)&amp;"-T"&amp;MID($10:$10,2,1)</f>
        <v>2018-T2</v>
      </c>
      <c r="AQ435" s="390" t="str">
        <f>$A:$A</f>
        <v>Activation du Switch2 (GEA)</v>
      </c>
      <c r="AR435" s="390" t="str">
        <f>$B:$B</f>
        <v>GEA</v>
      </c>
      <c r="AS435" s="391" t="str">
        <f>"20"&amp;RIGHT($10:$10,2)&amp;"-T"&amp;MID($10:$10,2,1)</f>
        <v>2018-T3</v>
      </c>
      <c r="AT435" s="390" t="str">
        <f>$A:$A</f>
        <v>Activation du Switch2 (GEA)</v>
      </c>
      <c r="AU435" s="390" t="str">
        <f>$B:$B</f>
        <v>GEA</v>
      </c>
      <c r="AV435" s="391" t="str">
        <f>"20"&amp;RIGHT($10:$10,2)&amp;"-T"&amp;MID($10:$10,2,1)</f>
        <v>2018-T4</v>
      </c>
      <c r="AW435" s="387"/>
      <c r="AX435" s="390" t="str">
        <f>$A:$A</f>
        <v>Activation du Switch2 (GEA)</v>
      </c>
      <c r="AY435" s="390" t="str">
        <f>$B:$B</f>
        <v>GEA</v>
      </c>
      <c r="AZ435" s="391" t="str">
        <f>"20"&amp;RIGHT($10:$10,2)&amp;"-T"&amp;MID($10:$10,2,1)</f>
        <v>2019-T1</v>
      </c>
      <c r="BA435" s="390" t="str">
        <f>$A:$A</f>
        <v>Activation du Switch2 (GEA)</v>
      </c>
      <c r="BB435" s="390" t="str">
        <f>$B:$B</f>
        <v>GEA</v>
      </c>
      <c r="BC435" s="391" t="str">
        <f>"20"&amp;RIGHT($10:$10,2)&amp;"-T"&amp;MID($10:$10,2,1)</f>
        <v>2019-T2</v>
      </c>
      <c r="BD435" s="390" t="str">
        <f>$A:$A</f>
        <v>Activation du Switch2 (GEA)</v>
      </c>
      <c r="BE435" s="390" t="str">
        <f>$B:$B</f>
        <v>GEA</v>
      </c>
      <c r="BF435" s="391" t="str">
        <f>"20"&amp;RIGHT($10:$10,2)&amp;"-T"&amp;MID($10:$10,2,1)</f>
        <v>2019-T3</v>
      </c>
      <c r="BG435" s="390" t="str">
        <f>$A:$A</f>
        <v>Activation du Switch2 (GEA)</v>
      </c>
      <c r="BH435" s="390" t="str">
        <f>$B:$B</f>
        <v>GEA</v>
      </c>
      <c r="BI435" s="391" t="str">
        <f>"20"&amp;RIGHT($10:$10,2)&amp;"-T"&amp;MID($10:$10,2,1)</f>
        <v>2019-T4</v>
      </c>
      <c r="BJ435" s="387"/>
      <c r="BK435" s="390" t="str">
        <f>$A:$A</f>
        <v>Activation du Switch2 (GEA)</v>
      </c>
      <c r="BL435" s="390" t="str">
        <f>$B:$B</f>
        <v>GEA</v>
      </c>
      <c r="BM435" s="391" t="str">
        <f>"20"&amp;RIGHT($10:$10,2)&amp;"-T"&amp;MID($10:$10,2,1)</f>
        <v>2020-T1</v>
      </c>
      <c r="BN435" s="390" t="str">
        <f>$A:$A</f>
        <v>Activation du Switch2 (GEA)</v>
      </c>
      <c r="BO435" s="390" t="str">
        <f>$B:$B</f>
        <v>GEA</v>
      </c>
      <c r="BP435" s="391" t="str">
        <f>"20"&amp;RIGHT($10:$10,2)&amp;"-T"&amp;MID($10:$10,2,1)</f>
        <v>2020-T2</v>
      </c>
      <c r="BQ435" s="390" t="str">
        <f>$A:$A</f>
        <v>Activation du Switch2 (GEA)</v>
      </c>
      <c r="BR435" s="390" t="str">
        <f>$B:$B</f>
        <v>GEA</v>
      </c>
      <c r="BS435" s="391" t="str">
        <f>"20"&amp;RIGHT($10:$10,2)&amp;"-T"&amp;MID($10:$10,2,1)</f>
        <v>2020-T3</v>
      </c>
      <c r="BT435" s="390" t="str">
        <f>$A:$A</f>
        <v>Activation du Switch2 (GEA)</v>
      </c>
      <c r="BU435" s="390" t="str">
        <f>$B:$B</f>
        <v>GEA</v>
      </c>
      <c r="BV435" s="391" t="str">
        <f>"20"&amp;RIGHT($10:$10,2)&amp;"-T"&amp;MID($10:$10,2,1)</f>
        <v>2020-T4</v>
      </c>
      <c r="BW435" s="387"/>
    </row>
    <row r="436" spans="1:16384" ht="13" hidden="1">
      <c r="A436" s="403" t="s">
        <v>129</v>
      </c>
      <c r="B436" s="403"/>
      <c r="C436" s="383"/>
      <c r="D436" s="384" t="s">
        <v>591</v>
      </c>
      <c r="E436" s="385" t="s">
        <v>508</v>
      </c>
      <c r="F436" s="386"/>
      <c r="G436" s="386"/>
      <c r="H436" s="386"/>
      <c r="I436" s="386"/>
      <c r="J436" s="387">
        <f>SUM(F436:I436)</f>
        <v>0</v>
      </c>
      <c r="K436" s="405"/>
      <c r="L436" s="405"/>
      <c r="M436" s="405">
        <v>0</v>
      </c>
      <c r="N436" s="393"/>
      <c r="O436" s="393"/>
      <c r="P436" s="393">
        <v>0</v>
      </c>
      <c r="Q436" s="393"/>
      <c r="R436" s="393"/>
      <c r="S436" s="393">
        <v>0</v>
      </c>
      <c r="T436" s="393"/>
      <c r="U436" s="393"/>
      <c r="V436" s="393">
        <v>0</v>
      </c>
      <c r="W436" s="387">
        <f>SUM(K436:V436)</f>
        <v>0</v>
      </c>
      <c r="X436" s="393"/>
      <c r="Y436" s="393"/>
      <c r="Z436" s="393">
        <v>0</v>
      </c>
      <c r="AA436" s="393"/>
      <c r="AB436" s="393"/>
      <c r="AC436" s="393">
        <v>0</v>
      </c>
      <c r="AD436" s="393"/>
      <c r="AE436" s="393"/>
      <c r="AF436" s="393">
        <v>0</v>
      </c>
      <c r="AG436" s="393"/>
      <c r="AH436" s="393"/>
      <c r="AI436" s="393">
        <v>0</v>
      </c>
      <c r="AJ436" s="387">
        <f>SUM(X436:AI436)</f>
        <v>0</v>
      </c>
      <c r="AK436" s="393"/>
      <c r="AL436" s="393"/>
      <c r="AM436" s="393">
        <v>0</v>
      </c>
      <c r="AN436" s="393"/>
      <c r="AO436" s="393"/>
      <c r="AP436" s="393">
        <v>0</v>
      </c>
      <c r="AQ436" s="393"/>
      <c r="AR436" s="393"/>
      <c r="AS436" s="393">
        <v>0</v>
      </c>
      <c r="AT436" s="393"/>
      <c r="AU436" s="393"/>
      <c r="AV436" s="393">
        <v>0</v>
      </c>
      <c r="AW436" s="387">
        <f>SUM(AK436:AV436)</f>
        <v>0</v>
      </c>
      <c r="AX436" s="393"/>
      <c r="AY436" s="393"/>
      <c r="AZ436" s="393">
        <v>0</v>
      </c>
      <c r="BA436" s="393"/>
      <c r="BB436" s="393"/>
      <c r="BC436" s="393">
        <v>0</v>
      </c>
      <c r="BD436" s="393"/>
      <c r="BE436" s="393"/>
      <c r="BF436" s="393">
        <v>0</v>
      </c>
      <c r="BG436" s="393"/>
      <c r="BH436" s="393"/>
      <c r="BI436" s="393">
        <v>0</v>
      </c>
      <c r="BJ436" s="387">
        <f>SUM(AX436:BI436)</f>
        <v>0</v>
      </c>
      <c r="BK436" s="393"/>
      <c r="BL436" s="393"/>
      <c r="BM436" s="393">
        <v>0</v>
      </c>
      <c r="BN436" s="393"/>
      <c r="BO436" s="393"/>
      <c r="BP436" s="393">
        <v>0</v>
      </c>
      <c r="BQ436" s="393"/>
      <c r="BR436" s="393"/>
      <c r="BS436" s="393">
        <v>0</v>
      </c>
      <c r="BT436" s="393"/>
      <c r="BU436" s="393"/>
      <c r="BV436" s="393">
        <v>0</v>
      </c>
      <c r="BW436" s="387">
        <f>SUM(BK436:BV436)</f>
        <v>0</v>
      </c>
    </row>
    <row r="437" spans="1:16384" ht="13" hidden="1" outlineLevel="1">
      <c r="A437" s="402" t="s">
        <v>465</v>
      </c>
      <c r="B437" s="382" t="s">
        <v>466</v>
      </c>
      <c r="C437" s="383"/>
      <c r="D437" s="384"/>
      <c r="E437" s="385"/>
      <c r="F437" s="386"/>
      <c r="G437" s="386"/>
      <c r="H437" s="386"/>
      <c r="I437" s="386"/>
      <c r="J437" s="387"/>
      <c r="K437" s="388" t="str">
        <f>$A:$A</f>
        <v>Nature de l'ajustement</v>
      </c>
      <c r="L437" s="388" t="str">
        <f>$B:$B</f>
        <v>Pôle</v>
      </c>
      <c r="M437" s="388" t="s">
        <v>515</v>
      </c>
      <c r="N437" s="388" t="str">
        <f>$A:$A</f>
        <v>Nature de l'ajustement</v>
      </c>
      <c r="O437" s="388" t="str">
        <f>$B:$B</f>
        <v>Pôle</v>
      </c>
      <c r="P437" s="388" t="s">
        <v>515</v>
      </c>
      <c r="Q437" s="388" t="str">
        <f>$A:$A</f>
        <v>Nature de l'ajustement</v>
      </c>
      <c r="R437" s="388" t="str">
        <f>$B:$B</f>
        <v>Pôle</v>
      </c>
      <c r="S437" s="388" t="s">
        <v>515</v>
      </c>
      <c r="T437" s="388" t="str">
        <f>$A:$A</f>
        <v>Nature de l'ajustement</v>
      </c>
      <c r="U437" s="388" t="str">
        <f>$B:$B</f>
        <v>Pôle</v>
      </c>
      <c r="V437" s="388" t="s">
        <v>515</v>
      </c>
      <c r="W437" s="387"/>
      <c r="X437" s="388" t="str">
        <f>$A:$A</f>
        <v>Nature de l'ajustement</v>
      </c>
      <c r="Y437" s="388" t="str">
        <f>$B:$B</f>
        <v>Pôle</v>
      </c>
      <c r="Z437" s="388" t="s">
        <v>515</v>
      </c>
      <c r="AA437" s="388" t="str">
        <f>$A:$A</f>
        <v>Nature de l'ajustement</v>
      </c>
      <c r="AB437" s="388" t="str">
        <f>$B:$B</f>
        <v>Pôle</v>
      </c>
      <c r="AC437" s="388" t="s">
        <v>515</v>
      </c>
      <c r="AD437" s="388" t="str">
        <f>$A:$A</f>
        <v>Nature de l'ajustement</v>
      </c>
      <c r="AE437" s="388" t="str">
        <f>$B:$B</f>
        <v>Pôle</v>
      </c>
      <c r="AF437" s="388" t="s">
        <v>515</v>
      </c>
      <c r="AG437" s="388" t="str">
        <f>$A:$A</f>
        <v>Nature de l'ajustement</v>
      </c>
      <c r="AH437" s="388" t="str">
        <f>$B:$B</f>
        <v>Pôle</v>
      </c>
      <c r="AI437" s="388" t="s">
        <v>515</v>
      </c>
      <c r="AJ437" s="387"/>
      <c r="AK437" s="388" t="str">
        <f>$A:$A</f>
        <v>Nature de l'ajustement</v>
      </c>
      <c r="AL437" s="388" t="str">
        <f>$B:$B</f>
        <v>Pôle</v>
      </c>
      <c r="AM437" s="388" t="s">
        <v>515</v>
      </c>
      <c r="AN437" s="388" t="str">
        <f>$A:$A</f>
        <v>Nature de l'ajustement</v>
      </c>
      <c r="AO437" s="388" t="str">
        <f>$B:$B</f>
        <v>Pôle</v>
      </c>
      <c r="AP437" s="388" t="s">
        <v>515</v>
      </c>
      <c r="AQ437" s="388" t="str">
        <f>$A:$A</f>
        <v>Nature de l'ajustement</v>
      </c>
      <c r="AR437" s="388" t="str">
        <f>$B:$B</f>
        <v>Pôle</v>
      </c>
      <c r="AS437" s="388" t="s">
        <v>515</v>
      </c>
      <c r="AT437" s="388" t="str">
        <f>$A:$A</f>
        <v>Nature de l'ajustement</v>
      </c>
      <c r="AU437" s="388" t="str">
        <f>$B:$B</f>
        <v>Pôle</v>
      </c>
      <c r="AV437" s="388" t="s">
        <v>515</v>
      </c>
      <c r="AW437" s="387"/>
      <c r="AX437" s="388" t="str">
        <f>$A:$A</f>
        <v>Nature de l'ajustement</v>
      </c>
      <c r="AY437" s="388" t="str">
        <f>$B:$B</f>
        <v>Pôle</v>
      </c>
      <c r="AZ437" s="388" t="s">
        <v>515</v>
      </c>
      <c r="BA437" s="388" t="str">
        <f>$A:$A</f>
        <v>Nature de l'ajustement</v>
      </c>
      <c r="BB437" s="388" t="str">
        <f>$B:$B</f>
        <v>Pôle</v>
      </c>
      <c r="BC437" s="388" t="s">
        <v>515</v>
      </c>
      <c r="BD437" s="388" t="str">
        <f>$A:$A</f>
        <v>Nature de l'ajustement</v>
      </c>
      <c r="BE437" s="388" t="str">
        <f>$B:$B</f>
        <v>Pôle</v>
      </c>
      <c r="BF437" s="388" t="s">
        <v>515</v>
      </c>
      <c r="BG437" s="388" t="str">
        <f>$A:$A</f>
        <v>Nature de l'ajustement</v>
      </c>
      <c r="BH437" s="388" t="str">
        <f>$B:$B</f>
        <v>Pôle</v>
      </c>
      <c r="BI437" s="388" t="s">
        <v>515</v>
      </c>
      <c r="BJ437" s="387"/>
      <c r="BK437" s="388" t="str">
        <f>$A:$A</f>
        <v>Nature de l'ajustement</v>
      </c>
      <c r="BL437" s="388" t="str">
        <f>$B:$B</f>
        <v>Pôle</v>
      </c>
      <c r="BM437" s="388" t="s">
        <v>515</v>
      </c>
      <c r="BN437" s="388" t="str">
        <f>$A:$A</f>
        <v>Nature de l'ajustement</v>
      </c>
      <c r="BO437" s="388" t="str">
        <f>$B:$B</f>
        <v>Pôle</v>
      </c>
      <c r="BP437" s="388" t="s">
        <v>515</v>
      </c>
      <c r="BQ437" s="388" t="str">
        <f>$A:$A</f>
        <v>Nature de l'ajustement</v>
      </c>
      <c r="BR437" s="388" t="str">
        <f>$B:$B</f>
        <v>Pôle</v>
      </c>
      <c r="BS437" s="388" t="s">
        <v>515</v>
      </c>
      <c r="BT437" s="388" t="str">
        <f>$A:$A</f>
        <v>Nature de l'ajustement</v>
      </c>
      <c r="BU437" s="388" t="str">
        <f>$B:$B</f>
        <v>Pôle</v>
      </c>
      <c r="BV437" s="388" t="s">
        <v>515</v>
      </c>
      <c r="BW437" s="387"/>
    </row>
    <row r="438" spans="1:16384" ht="13" hidden="1" outlineLevel="1">
      <c r="A438" s="408" t="s">
        <v>608</v>
      </c>
      <c r="B438" s="394" t="s">
        <v>468</v>
      </c>
      <c r="C438" s="383"/>
      <c r="D438" s="384"/>
      <c r="E438" s="385"/>
      <c r="F438" s="386"/>
      <c r="G438" s="386"/>
      <c r="H438" s="386"/>
      <c r="I438" s="386"/>
      <c r="J438" s="387"/>
      <c r="K438" s="390" t="str">
        <f>$A:$A</f>
        <v>Dépréciation écart d'acquisition CA Italia (AHM)</v>
      </c>
      <c r="L438" s="390" t="str">
        <f>$B:$B</f>
        <v>AHM</v>
      </c>
      <c r="M438" s="391" t="str">
        <f>"20"&amp;RIGHT($10:$10,2)&amp;"-T"&amp;MID($10:$10,2,1)</f>
        <v>2016-T1</v>
      </c>
      <c r="N438" s="390" t="str">
        <f>$A:$A</f>
        <v>Dépréciation écart d'acquisition CA Italia (AHM)</v>
      </c>
      <c r="O438" s="390" t="str">
        <f>$B:$B</f>
        <v>AHM</v>
      </c>
      <c r="P438" s="391" t="str">
        <f>"20"&amp;RIGHT($10:$10,2)&amp;"-T"&amp;MID($10:$10,2,1)</f>
        <v>2016-T2</v>
      </c>
      <c r="Q438" s="390" t="str">
        <f>$A:$A</f>
        <v>Dépréciation écart d'acquisition CA Italia (AHM)</v>
      </c>
      <c r="R438" s="390" t="str">
        <f>$B:$B</f>
        <v>AHM</v>
      </c>
      <c r="S438" s="391" t="str">
        <f>"20"&amp;RIGHT($10:$10,2)&amp;"-T"&amp;MID($10:$10,2,1)</f>
        <v>2016-T3</v>
      </c>
      <c r="T438" s="390" t="str">
        <f>$A:$A</f>
        <v>Dépréciation écart d'acquisition CA Italia (AHM)</v>
      </c>
      <c r="U438" s="390" t="str">
        <f>$B:$B</f>
        <v>AHM</v>
      </c>
      <c r="V438" s="391" t="str">
        <f>"20"&amp;RIGHT($10:$10,2)&amp;"-T"&amp;MID($10:$10,2,1)</f>
        <v>2016-T4</v>
      </c>
      <c r="W438" s="387"/>
      <c r="X438" s="390" t="str">
        <f>$A:$A</f>
        <v>Dépréciation écart d'acquisition CA Italia (AHM)</v>
      </c>
      <c r="Y438" s="390" t="str">
        <f>$B:$B</f>
        <v>AHM</v>
      </c>
      <c r="Z438" s="391" t="str">
        <f>"20"&amp;RIGHT($10:$10,2)&amp;"-T"&amp;MID($10:$10,2,1)</f>
        <v>2017-T1</v>
      </c>
      <c r="AA438" s="390" t="str">
        <f>$A:$A</f>
        <v>Dépréciation écart d'acquisition CA Italia (AHM)</v>
      </c>
      <c r="AB438" s="390" t="str">
        <f>$B:$B</f>
        <v>AHM</v>
      </c>
      <c r="AC438" s="391" t="str">
        <f>"20"&amp;RIGHT($10:$10,2)&amp;"-T"&amp;MID($10:$10,2,1)</f>
        <v>2017-T2</v>
      </c>
      <c r="AD438" s="390" t="str">
        <f>$A:$A</f>
        <v>Dépréciation écart d'acquisition CA Italia (AHM)</v>
      </c>
      <c r="AE438" s="390" t="str">
        <f>$B:$B</f>
        <v>AHM</v>
      </c>
      <c r="AF438" s="391" t="str">
        <f>"20"&amp;RIGHT($10:$10,2)&amp;"-T"&amp;MID($10:$10,2,1)</f>
        <v>2017-T3</v>
      </c>
      <c r="AG438" s="390" t="str">
        <f>$A:$A</f>
        <v>Dépréciation écart d'acquisition CA Italia (AHM)</v>
      </c>
      <c r="AH438" s="390" t="str">
        <f>$B:$B</f>
        <v>AHM</v>
      </c>
      <c r="AI438" s="391" t="str">
        <f>"20"&amp;RIGHT($10:$10,2)&amp;"-T"&amp;MID($10:$10,2,1)</f>
        <v>2017-T4</v>
      </c>
      <c r="AJ438" s="387"/>
      <c r="AK438" s="390" t="str">
        <f>$A:$A</f>
        <v>Dépréciation écart d'acquisition CA Italia (AHM)</v>
      </c>
      <c r="AL438" s="390" t="str">
        <f>$B:$B</f>
        <v>AHM</v>
      </c>
      <c r="AM438" s="391" t="str">
        <f>"20"&amp;RIGHT($10:$10,2)&amp;"-T"&amp;MID($10:$10,2,1)</f>
        <v>2018-T1</v>
      </c>
      <c r="AN438" s="390" t="str">
        <f>$A:$A</f>
        <v>Dépréciation écart d'acquisition CA Italia (AHM)</v>
      </c>
      <c r="AO438" s="390" t="str">
        <f>$B:$B</f>
        <v>AHM</v>
      </c>
      <c r="AP438" s="391" t="str">
        <f>"20"&amp;RIGHT($10:$10,2)&amp;"-T"&amp;MID($10:$10,2,1)</f>
        <v>2018-T2</v>
      </c>
      <c r="AQ438" s="390" t="str">
        <f>$A:$A</f>
        <v>Dépréciation écart d'acquisition CA Italia (AHM)</v>
      </c>
      <c r="AR438" s="390" t="str">
        <f>$B:$B</f>
        <v>AHM</v>
      </c>
      <c r="AS438" s="391" t="str">
        <f>"20"&amp;RIGHT($10:$10,2)&amp;"-T"&amp;MID($10:$10,2,1)</f>
        <v>2018-T3</v>
      </c>
      <c r="AT438" s="390" t="str">
        <f>$A:$A</f>
        <v>Dépréciation écart d'acquisition CA Italia (AHM)</v>
      </c>
      <c r="AU438" s="390" t="str">
        <f>$B:$B</f>
        <v>AHM</v>
      </c>
      <c r="AV438" s="391" t="str">
        <f>"20"&amp;RIGHT($10:$10,2)&amp;"-T"&amp;MID($10:$10,2,1)</f>
        <v>2018-T4</v>
      </c>
      <c r="AW438" s="387"/>
      <c r="AX438" s="390" t="str">
        <f>$A:$A</f>
        <v>Dépréciation écart d'acquisition CA Italia (AHM)</v>
      </c>
      <c r="AY438" s="390" t="str">
        <f>$B:$B</f>
        <v>AHM</v>
      </c>
      <c r="AZ438" s="391" t="str">
        <f>"20"&amp;RIGHT($10:$10,2)&amp;"-T"&amp;MID($10:$10,2,1)</f>
        <v>2019-T1</v>
      </c>
      <c r="BA438" s="390" t="str">
        <f>$A:$A</f>
        <v>Dépréciation écart d'acquisition CA Italia (AHM)</v>
      </c>
      <c r="BB438" s="390" t="str">
        <f>$B:$B</f>
        <v>AHM</v>
      </c>
      <c r="BC438" s="391" t="str">
        <f>"20"&amp;RIGHT($10:$10,2)&amp;"-T"&amp;MID($10:$10,2,1)</f>
        <v>2019-T2</v>
      </c>
      <c r="BD438" s="390" t="str">
        <f>$A:$A</f>
        <v>Dépréciation écart d'acquisition CA Italia (AHM)</v>
      </c>
      <c r="BE438" s="390" t="str">
        <f>$B:$B</f>
        <v>AHM</v>
      </c>
      <c r="BF438" s="391" t="str">
        <f>"20"&amp;RIGHT($10:$10,2)&amp;"-T"&amp;MID($10:$10,2,1)</f>
        <v>2019-T3</v>
      </c>
      <c r="BG438" s="390" t="str">
        <f>$A:$A</f>
        <v>Dépréciation écart d'acquisition CA Italia (AHM)</v>
      </c>
      <c r="BH438" s="390" t="str">
        <f>$B:$B</f>
        <v>AHM</v>
      </c>
      <c r="BI438" s="391" t="str">
        <f>"20"&amp;RIGHT($10:$10,2)&amp;"-T"&amp;MID($10:$10,2,1)</f>
        <v>2019-T4</v>
      </c>
      <c r="BJ438" s="387"/>
      <c r="BK438" s="390" t="str">
        <f>$A:$A</f>
        <v>Dépréciation écart d'acquisition CA Italia (AHM)</v>
      </c>
      <c r="BL438" s="390" t="str">
        <f>$B:$B</f>
        <v>AHM</v>
      </c>
      <c r="BM438" s="391" t="str">
        <f>"20"&amp;RIGHT($10:$10,2)&amp;"-T"&amp;MID($10:$10,2,1)</f>
        <v>2020-T1</v>
      </c>
      <c r="BN438" s="390" t="str">
        <f>$A:$A</f>
        <v>Dépréciation écart d'acquisition CA Italia (AHM)</v>
      </c>
      <c r="BO438" s="390" t="str">
        <f>$B:$B</f>
        <v>AHM</v>
      </c>
      <c r="BP438" s="391" t="str">
        <f>"20"&amp;RIGHT($10:$10,2)&amp;"-T"&amp;MID($10:$10,2,1)</f>
        <v>2020-T2</v>
      </c>
      <c r="BQ438" s="390" t="str">
        <f>$A:$A</f>
        <v>Dépréciation écart d'acquisition CA Italia (AHM)</v>
      </c>
      <c r="BR438" s="390" t="str">
        <f>$B:$B</f>
        <v>AHM</v>
      </c>
      <c r="BS438" s="391" t="str">
        <f>"20"&amp;RIGHT($10:$10,2)&amp;"-T"&amp;MID($10:$10,2,1)</f>
        <v>2020-T3</v>
      </c>
      <c r="BT438" s="390" t="str">
        <f>$A:$A</f>
        <v>Dépréciation écart d'acquisition CA Italia (AHM)</v>
      </c>
      <c r="BU438" s="390" t="str">
        <f>$B:$B</f>
        <v>AHM</v>
      </c>
      <c r="BV438" s="391" t="str">
        <f>"20"&amp;RIGHT($10:$10,2)&amp;"-T"&amp;MID($10:$10,2,1)</f>
        <v>2020-T4</v>
      </c>
      <c r="BW438" s="387"/>
    </row>
    <row r="439" spans="1:16384" ht="13" collapsed="1">
      <c r="A439" s="403" t="s">
        <v>129</v>
      </c>
      <c r="B439" s="403"/>
      <c r="C439" s="383"/>
      <c r="D439" s="417" t="s">
        <v>607</v>
      </c>
      <c r="E439" s="385" t="s">
        <v>504</v>
      </c>
      <c r="F439" s="386"/>
      <c r="G439" s="386"/>
      <c r="H439" s="386"/>
      <c r="I439" s="386"/>
      <c r="J439" s="387">
        <f>SUM(F439:I439)</f>
        <v>0</v>
      </c>
      <c r="K439" s="405"/>
      <c r="L439" s="405"/>
      <c r="M439" s="405">
        <v>0</v>
      </c>
      <c r="N439" s="393"/>
      <c r="O439" s="393"/>
      <c r="P439" s="393">
        <v>0</v>
      </c>
      <c r="Q439" s="393"/>
      <c r="R439" s="393"/>
      <c r="S439" s="393">
        <v>0</v>
      </c>
      <c r="T439" s="393"/>
      <c r="U439" s="393"/>
      <c r="V439" s="393">
        <v>0</v>
      </c>
      <c r="W439" s="387">
        <f>SUM(K439:V439)</f>
        <v>0</v>
      </c>
      <c r="X439" s="393"/>
      <c r="Y439" s="393"/>
      <c r="Z439" s="393">
        <v>0</v>
      </c>
      <c r="AA439" s="393"/>
      <c r="AB439" s="393"/>
      <c r="AC439" s="393">
        <v>0</v>
      </c>
      <c r="AD439" s="393"/>
      <c r="AE439" s="393"/>
      <c r="AF439" s="393">
        <v>0</v>
      </c>
      <c r="AG439" s="393"/>
      <c r="AH439" s="393"/>
      <c r="AI439" s="393">
        <v>0</v>
      </c>
      <c r="AJ439" s="387">
        <f>SUM(X439:AI439)</f>
        <v>0</v>
      </c>
      <c r="AK439" s="393"/>
      <c r="AL439" s="393"/>
      <c r="AM439" s="393">
        <v>0</v>
      </c>
      <c r="AN439" s="393"/>
      <c r="AO439" s="393"/>
      <c r="AP439" s="393">
        <v>0</v>
      </c>
      <c r="AQ439" s="393"/>
      <c r="AR439" s="393"/>
      <c r="AS439" s="393">
        <v>0</v>
      </c>
      <c r="AT439" s="393"/>
      <c r="AU439" s="393"/>
      <c r="AV439" s="393">
        <v>0</v>
      </c>
      <c r="AW439" s="387">
        <f>SUM(AK439:AV439)</f>
        <v>0</v>
      </c>
      <c r="AX439" s="393"/>
      <c r="AY439" s="393"/>
      <c r="AZ439" s="393">
        <v>0</v>
      </c>
      <c r="BA439" s="393"/>
      <c r="BB439" s="393"/>
      <c r="BC439" s="393">
        <v>0</v>
      </c>
      <c r="BD439" s="393"/>
      <c r="BE439" s="393"/>
      <c r="BF439" s="393">
        <v>0</v>
      </c>
      <c r="BG439" s="393"/>
      <c r="BH439" s="393"/>
      <c r="BI439" s="393">
        <v>0</v>
      </c>
      <c r="BJ439" s="387">
        <f>SUM(AX439:BI439)</f>
        <v>0</v>
      </c>
      <c r="BK439" s="393"/>
      <c r="BL439" s="393"/>
      <c r="BM439" s="393">
        <v>0</v>
      </c>
      <c r="BN439" s="393"/>
      <c r="BO439" s="393"/>
      <c r="BP439" s="393">
        <v>0</v>
      </c>
      <c r="BQ439" s="393"/>
      <c r="BR439" s="393"/>
      <c r="BS439" s="393">
        <v>0</v>
      </c>
      <c r="BT439" s="393"/>
      <c r="BU439" s="393"/>
      <c r="BV439" s="393">
        <v>125</v>
      </c>
      <c r="BW439" s="387">
        <f>SUM(BK439:BV439)</f>
        <v>125</v>
      </c>
    </row>
    <row r="440" spans="1:16384" ht="13.5" hidden="1" customHeight="1" outlineLevel="1">
      <c r="A440" s="402" t="s">
        <v>465</v>
      </c>
      <c r="B440" s="382" t="s">
        <v>466</v>
      </c>
      <c r="C440" s="383"/>
      <c r="D440" s="384"/>
      <c r="E440" s="385"/>
      <c r="F440" s="386"/>
      <c r="G440" s="386"/>
      <c r="H440" s="386"/>
      <c r="I440" s="386"/>
      <c r="J440" s="387"/>
      <c r="K440" s="388" t="str">
        <f>$A:$A</f>
        <v>Nature de l'ajustement</v>
      </c>
      <c r="L440" s="388" t="str">
        <f>$B:$B</f>
        <v>Pôle</v>
      </c>
      <c r="M440" s="388" t="s">
        <v>515</v>
      </c>
      <c r="N440" s="388" t="str">
        <f>$A:$A</f>
        <v>Nature de l'ajustement</v>
      </c>
      <c r="O440" s="388" t="str">
        <f>$B:$B</f>
        <v>Pôle</v>
      </c>
      <c r="P440" s="388" t="s">
        <v>515</v>
      </c>
      <c r="Q440" s="388" t="str">
        <f>$A:$A</f>
        <v>Nature de l'ajustement</v>
      </c>
      <c r="R440" s="388" t="str">
        <f>$B:$B</f>
        <v>Pôle</v>
      </c>
      <c r="S440" s="388" t="s">
        <v>515</v>
      </c>
      <c r="T440" s="388" t="str">
        <f>$A:$A</f>
        <v>Nature de l'ajustement</v>
      </c>
      <c r="U440" s="388" t="str">
        <f>$B:$B</f>
        <v>Pôle</v>
      </c>
      <c r="V440" s="388" t="s">
        <v>515</v>
      </c>
      <c r="W440" s="387"/>
      <c r="X440" s="388" t="str">
        <f>$A:$A</f>
        <v>Nature de l'ajustement</v>
      </c>
      <c r="Y440" s="388" t="str">
        <f>$B:$B</f>
        <v>Pôle</v>
      </c>
      <c r="Z440" s="388" t="s">
        <v>515</v>
      </c>
      <c r="AA440" s="388" t="str">
        <f>$A:$A</f>
        <v>Nature de l'ajustement</v>
      </c>
      <c r="AB440" s="388" t="str">
        <f>$B:$B</f>
        <v>Pôle</v>
      </c>
      <c r="AC440" s="388" t="s">
        <v>515</v>
      </c>
      <c r="AD440" s="388" t="str">
        <f>$A:$A</f>
        <v>Nature de l'ajustement</v>
      </c>
      <c r="AE440" s="388" t="str">
        <f>$B:$B</f>
        <v>Pôle</v>
      </c>
      <c r="AF440" s="388" t="s">
        <v>515</v>
      </c>
      <c r="AG440" s="388" t="str">
        <f>$A:$A</f>
        <v>Nature de l'ajustement</v>
      </c>
      <c r="AH440" s="388" t="str">
        <f>$B:$B</f>
        <v>Pôle</v>
      </c>
      <c r="AI440" s="388" t="s">
        <v>515</v>
      </c>
      <c r="AJ440" s="387"/>
      <c r="AK440" s="388" t="str">
        <f>$A:$A</f>
        <v>Nature de l'ajustement</v>
      </c>
      <c r="AL440" s="388" t="str">
        <f>$B:$B</f>
        <v>Pôle</v>
      </c>
      <c r="AM440" s="388" t="s">
        <v>515</v>
      </c>
      <c r="AN440" s="388" t="str">
        <f>$A:$A</f>
        <v>Nature de l'ajustement</v>
      </c>
      <c r="AO440" s="388" t="str">
        <f>$B:$B</f>
        <v>Pôle</v>
      </c>
      <c r="AP440" s="388" t="s">
        <v>515</v>
      </c>
      <c r="AQ440" s="388" t="str">
        <f>$A:$A</f>
        <v>Nature de l'ajustement</v>
      </c>
      <c r="AR440" s="388" t="str">
        <f>$B:$B</f>
        <v>Pôle</v>
      </c>
      <c r="AS440" s="388" t="s">
        <v>515</v>
      </c>
      <c r="AT440" s="388" t="str">
        <f>$A:$A</f>
        <v>Nature de l'ajustement</v>
      </c>
      <c r="AU440" s="388" t="str">
        <f>$B:$B</f>
        <v>Pôle</v>
      </c>
      <c r="AV440" s="388" t="s">
        <v>515</v>
      </c>
      <c r="AW440" s="387"/>
      <c r="AX440" s="388" t="str">
        <f>$A:$A</f>
        <v>Nature de l'ajustement</v>
      </c>
      <c r="AY440" s="388" t="str">
        <f>$B:$B</f>
        <v>Pôle</v>
      </c>
      <c r="AZ440" s="388" t="s">
        <v>515</v>
      </c>
      <c r="BA440" s="388" t="str">
        <f>$A:$A</f>
        <v>Nature de l'ajustement</v>
      </c>
      <c r="BB440" s="388" t="str">
        <f>$B:$B</f>
        <v>Pôle</v>
      </c>
      <c r="BC440" s="388" t="s">
        <v>515</v>
      </c>
      <c r="BD440" s="388" t="str">
        <f>$A:$A</f>
        <v>Nature de l'ajustement</v>
      </c>
      <c r="BE440" s="388" t="str">
        <f>$B:$B</f>
        <v>Pôle</v>
      </c>
      <c r="BF440" s="388" t="s">
        <v>515</v>
      </c>
      <c r="BG440" s="388" t="str">
        <f>$A:$A</f>
        <v>Nature de l'ajustement</v>
      </c>
      <c r="BH440" s="388" t="str">
        <f>$B:$B</f>
        <v>Pôle</v>
      </c>
      <c r="BI440" s="388" t="s">
        <v>515</v>
      </c>
      <c r="BJ440" s="387"/>
      <c r="BK440" s="388" t="str">
        <f>$A:$A</f>
        <v>Nature de l'ajustement</v>
      </c>
      <c r="BL440" s="388" t="str">
        <f>$B:$B</f>
        <v>Pôle</v>
      </c>
      <c r="BM440" s="388" t="s">
        <v>515</v>
      </c>
      <c r="BN440" s="388" t="str">
        <f>$A:$A</f>
        <v>Nature de l'ajustement</v>
      </c>
      <c r="BO440" s="388" t="str">
        <f>$B:$B</f>
        <v>Pôle</v>
      </c>
      <c r="BP440" s="388" t="s">
        <v>515</v>
      </c>
      <c r="BQ440" s="388" t="str">
        <f>$A:$A</f>
        <v>Nature de l'ajustement</v>
      </c>
      <c r="BR440" s="388" t="str">
        <f>$B:$B</f>
        <v>Pôle</v>
      </c>
      <c r="BS440" s="388" t="s">
        <v>515</v>
      </c>
      <c r="BT440" s="388" t="str">
        <f>$A:$A</f>
        <v>Nature de l'ajustement</v>
      </c>
      <c r="BU440" s="388" t="str">
        <f>$B:$B</f>
        <v>Pôle</v>
      </c>
      <c r="BV440" s="388" t="s">
        <v>515</v>
      </c>
      <c r="BW440" s="387"/>
    </row>
    <row r="441" spans="1:16384" ht="13" hidden="1" outlineLevel="1">
      <c r="A441" s="408" t="s">
        <v>611</v>
      </c>
      <c r="B441" s="394" t="s">
        <v>514</v>
      </c>
      <c r="C441" s="383"/>
      <c r="D441" s="384"/>
      <c r="E441" s="385"/>
      <c r="F441" s="386"/>
      <c r="G441" s="386"/>
      <c r="H441" s="386"/>
      <c r="I441" s="386"/>
      <c r="J441" s="387"/>
      <c r="K441" s="390" t="str">
        <f>$A:$A</f>
        <v>Projet de cession en cours (WM)</v>
      </c>
      <c r="L441" s="390" t="str">
        <f>$B:$B</f>
        <v>GEA</v>
      </c>
      <c r="M441" s="391" t="str">
        <f>"20"&amp;RIGHT($10:$10,2)&amp;"-T"&amp;MID($10:$10,2,1)</f>
        <v>2016-T1</v>
      </c>
      <c r="N441" s="390" t="str">
        <f>$A:$A</f>
        <v>Projet de cession en cours (WM)</v>
      </c>
      <c r="O441" s="390" t="str">
        <f>$B:$B</f>
        <v>GEA</v>
      </c>
      <c r="P441" s="391" t="str">
        <f>"20"&amp;RIGHT($10:$10,2)&amp;"-T"&amp;MID($10:$10,2,1)</f>
        <v>2016-T2</v>
      </c>
      <c r="Q441" s="390" t="str">
        <f>$A:$A</f>
        <v>Projet de cession en cours (WM)</v>
      </c>
      <c r="R441" s="390" t="str">
        <f>$B:$B</f>
        <v>GEA</v>
      </c>
      <c r="S441" s="391" t="str">
        <f>"20"&amp;RIGHT($10:$10,2)&amp;"-T"&amp;MID($10:$10,2,1)</f>
        <v>2016-T3</v>
      </c>
      <c r="T441" s="390" t="str">
        <f>$A:$A</f>
        <v>Projet de cession en cours (WM)</v>
      </c>
      <c r="U441" s="390" t="str">
        <f>$B:$B</f>
        <v>GEA</v>
      </c>
      <c r="V441" s="391" t="str">
        <f>"20"&amp;RIGHT($10:$10,2)&amp;"-T"&amp;MID($10:$10,2,1)</f>
        <v>2016-T4</v>
      </c>
      <c r="W441" s="387"/>
      <c r="X441" s="390" t="str">
        <f>$A:$A</f>
        <v>Projet de cession en cours (WM)</v>
      </c>
      <c r="Y441" s="390" t="str">
        <f>$B:$B</f>
        <v>GEA</v>
      </c>
      <c r="Z441" s="391" t="str">
        <f>"20"&amp;RIGHT($10:$10,2)&amp;"-T"&amp;MID($10:$10,2,1)</f>
        <v>2017-T1</v>
      </c>
      <c r="AA441" s="390" t="str">
        <f>$A:$A</f>
        <v>Projet de cession en cours (WM)</v>
      </c>
      <c r="AB441" s="390" t="str">
        <f>$B:$B</f>
        <v>GEA</v>
      </c>
      <c r="AC441" s="391" t="str">
        <f>"20"&amp;RIGHT($10:$10,2)&amp;"-T"&amp;MID($10:$10,2,1)</f>
        <v>2017-T2</v>
      </c>
      <c r="AD441" s="390" t="str">
        <f>$A:$A</f>
        <v>Projet de cession en cours (WM)</v>
      </c>
      <c r="AE441" s="390" t="str">
        <f>$B:$B</f>
        <v>GEA</v>
      </c>
      <c r="AF441" s="391" t="str">
        <f>"20"&amp;RIGHT($10:$10,2)&amp;"-T"&amp;MID($10:$10,2,1)</f>
        <v>2017-T3</v>
      </c>
      <c r="AG441" s="390" t="str">
        <f>$A:$A</f>
        <v>Projet de cession en cours (WM)</v>
      </c>
      <c r="AH441" s="390" t="str">
        <f>$B:$B</f>
        <v>GEA</v>
      </c>
      <c r="AI441" s="391" t="str">
        <f>"20"&amp;RIGHT($10:$10,2)&amp;"-T"&amp;MID($10:$10,2,1)</f>
        <v>2017-T4</v>
      </c>
      <c r="AJ441" s="387"/>
      <c r="AK441" s="390" t="str">
        <f>$A:$A</f>
        <v>Projet de cession en cours (WM)</v>
      </c>
      <c r="AL441" s="390" t="str">
        <f>$B:$B</f>
        <v>GEA</v>
      </c>
      <c r="AM441" s="391" t="str">
        <f>"20"&amp;RIGHT($10:$10,2)&amp;"-T"&amp;MID($10:$10,2,1)</f>
        <v>2018-T1</v>
      </c>
      <c r="AN441" s="390" t="str">
        <f>$A:$A</f>
        <v>Projet de cession en cours (WM)</v>
      </c>
      <c r="AO441" s="390" t="str">
        <f>$B:$B</f>
        <v>GEA</v>
      </c>
      <c r="AP441" s="391" t="str">
        <f>"20"&amp;RIGHT($10:$10,2)&amp;"-T"&amp;MID($10:$10,2,1)</f>
        <v>2018-T2</v>
      </c>
      <c r="AQ441" s="390" t="str">
        <f>$A:$A</f>
        <v>Projet de cession en cours (WM)</v>
      </c>
      <c r="AR441" s="390" t="str">
        <f>$B:$B</f>
        <v>GEA</v>
      </c>
      <c r="AS441" s="391" t="str">
        <f>"20"&amp;RIGHT($10:$10,2)&amp;"-T"&amp;MID($10:$10,2,1)</f>
        <v>2018-T3</v>
      </c>
      <c r="AT441" s="390" t="str">
        <f>$A:$A</f>
        <v>Projet de cession en cours (WM)</v>
      </c>
      <c r="AU441" s="390" t="str">
        <f>$B:$B</f>
        <v>GEA</v>
      </c>
      <c r="AV441" s="391" t="str">
        <f>"20"&amp;RIGHT($10:$10,2)&amp;"-T"&amp;MID($10:$10,2,1)</f>
        <v>2018-T4</v>
      </c>
      <c r="AW441" s="387"/>
      <c r="AX441" s="390" t="str">
        <f>$A:$A</f>
        <v>Projet de cession en cours (WM)</v>
      </c>
      <c r="AY441" s="390" t="str">
        <f>$B:$B</f>
        <v>GEA</v>
      </c>
      <c r="AZ441" s="391" t="str">
        <f>"20"&amp;RIGHT($10:$10,2)&amp;"-T"&amp;MID($10:$10,2,1)</f>
        <v>2019-T1</v>
      </c>
      <c r="BA441" s="390" t="str">
        <f>$A:$A</f>
        <v>Projet de cession en cours (WM)</v>
      </c>
      <c r="BB441" s="390" t="str">
        <f>$B:$B</f>
        <v>GEA</v>
      </c>
      <c r="BC441" s="391" t="str">
        <f>"20"&amp;RIGHT($10:$10,2)&amp;"-T"&amp;MID($10:$10,2,1)</f>
        <v>2019-T2</v>
      </c>
      <c r="BD441" s="390" t="str">
        <f>$A:$A</f>
        <v>Projet de cession en cours (WM)</v>
      </c>
      <c r="BE441" s="390" t="str">
        <f>$B:$B</f>
        <v>GEA</v>
      </c>
      <c r="BF441" s="391" t="str">
        <f>"20"&amp;RIGHT($10:$10,2)&amp;"-T"&amp;MID($10:$10,2,1)</f>
        <v>2019-T3</v>
      </c>
      <c r="BG441" s="390" t="str">
        <f>$A:$A</f>
        <v>Projet de cession en cours (WM)</v>
      </c>
      <c r="BH441" s="390" t="str">
        <f>$B:$B</f>
        <v>GEA</v>
      </c>
      <c r="BI441" s="391" t="str">
        <f>"20"&amp;RIGHT($10:$10,2)&amp;"-T"&amp;MID($10:$10,2,1)</f>
        <v>2019-T4</v>
      </c>
      <c r="BJ441" s="387"/>
      <c r="BK441" s="390" t="str">
        <f>$A:$A</f>
        <v>Projet de cession en cours (WM)</v>
      </c>
      <c r="BL441" s="390" t="str">
        <f>$B:$B</f>
        <v>GEA</v>
      </c>
      <c r="BM441" s="391" t="str">
        <f>"20"&amp;RIGHT($10:$10,2)&amp;"-T"&amp;MID($10:$10,2,1)</f>
        <v>2020-T1</v>
      </c>
      <c r="BN441" s="390" t="str">
        <f>$A:$A</f>
        <v>Projet de cession en cours (WM)</v>
      </c>
      <c r="BO441" s="390" t="str">
        <f>$B:$B</f>
        <v>GEA</v>
      </c>
      <c r="BP441" s="391" t="str">
        <f>"20"&amp;RIGHT($10:$10,2)&amp;"-T"&amp;MID($10:$10,2,1)</f>
        <v>2020-T2</v>
      </c>
      <c r="BQ441" s="390" t="str">
        <f>$A:$A</f>
        <v>Projet de cession en cours (WM)</v>
      </c>
      <c r="BR441" s="390" t="str">
        <f>$B:$B</f>
        <v>GEA</v>
      </c>
      <c r="BS441" s="391" t="str">
        <f>"20"&amp;RIGHT($10:$10,2)&amp;"-T"&amp;MID($10:$10,2,1)</f>
        <v>2020-T3</v>
      </c>
      <c r="BT441" s="390" t="str">
        <f>$A:$A</f>
        <v>Projet de cession en cours (WM)</v>
      </c>
      <c r="BU441" s="390" t="str">
        <f>$B:$B</f>
        <v>GEA</v>
      </c>
      <c r="BV441" s="391" t="str">
        <f>"20"&amp;RIGHT($10:$10,2)&amp;"-T"&amp;MID($10:$10,2,1)</f>
        <v>2020-T4</v>
      </c>
      <c r="BW441" s="387"/>
    </row>
    <row r="442" spans="1:16384" ht="13" collapsed="1">
      <c r="A442" s="403" t="s">
        <v>129</v>
      </c>
      <c r="B442" s="403"/>
      <c r="C442" s="383"/>
      <c r="D442" s="417" t="s">
        <v>612</v>
      </c>
      <c r="E442" s="385" t="s">
        <v>508</v>
      </c>
      <c r="F442" s="386"/>
      <c r="G442" s="386"/>
      <c r="H442" s="386"/>
      <c r="I442" s="386"/>
      <c r="J442" s="387">
        <f>SUM(F442:I442)</f>
        <v>0</v>
      </c>
      <c r="K442" s="405"/>
      <c r="L442" s="405"/>
      <c r="M442" s="405">
        <v>0</v>
      </c>
      <c r="N442" s="393"/>
      <c r="O442" s="393"/>
      <c r="P442" s="393">
        <v>0</v>
      </c>
      <c r="Q442" s="393"/>
      <c r="R442" s="393"/>
      <c r="S442" s="393">
        <v>0</v>
      </c>
      <c r="T442" s="393"/>
      <c r="U442" s="393"/>
      <c r="V442" s="393">
        <v>0</v>
      </c>
      <c r="W442" s="387">
        <f>SUM(K442:V442)</f>
        <v>0</v>
      </c>
      <c r="X442" s="393"/>
      <c r="Y442" s="393"/>
      <c r="Z442" s="393">
        <v>0</v>
      </c>
      <c r="AA442" s="393"/>
      <c r="AB442" s="393"/>
      <c r="AC442" s="393">
        <v>0</v>
      </c>
      <c r="AD442" s="393"/>
      <c r="AE442" s="393"/>
      <c r="AF442" s="393">
        <v>0</v>
      </c>
      <c r="AG442" s="393"/>
      <c r="AH442" s="393"/>
      <c r="AI442" s="393">
        <v>0</v>
      </c>
      <c r="AJ442" s="387">
        <f>SUM(X442:AI442)</f>
        <v>0</v>
      </c>
      <c r="AK442" s="393"/>
      <c r="AL442" s="393"/>
      <c r="AM442" s="393">
        <v>0</v>
      </c>
      <c r="AN442" s="393"/>
      <c r="AO442" s="393"/>
      <c r="AP442" s="393">
        <v>0</v>
      </c>
      <c r="AQ442" s="393"/>
      <c r="AR442" s="393"/>
      <c r="AS442" s="393">
        <v>0</v>
      </c>
      <c r="AT442" s="393"/>
      <c r="AU442" s="393"/>
      <c r="AV442" s="393">
        <v>0</v>
      </c>
      <c r="AW442" s="387">
        <f>SUM(AK442:AV442)</f>
        <v>0</v>
      </c>
      <c r="AX442" s="393"/>
      <c r="AY442" s="393"/>
      <c r="AZ442" s="393">
        <v>0</v>
      </c>
      <c r="BA442" s="393"/>
      <c r="BB442" s="393"/>
      <c r="BC442" s="393">
        <v>0</v>
      </c>
      <c r="BD442" s="393"/>
      <c r="BE442" s="393"/>
      <c r="BF442" s="393">
        <v>0</v>
      </c>
      <c r="BG442" s="393"/>
      <c r="BH442" s="393"/>
      <c r="BI442" s="393">
        <v>0</v>
      </c>
      <c r="BJ442" s="387">
        <f>SUM(AX442:BI442)</f>
        <v>0</v>
      </c>
      <c r="BK442" s="393"/>
      <c r="BL442" s="393"/>
      <c r="BM442" s="393">
        <v>0</v>
      </c>
      <c r="BN442" s="393"/>
      <c r="BO442" s="393"/>
      <c r="BP442" s="393">
        <v>0</v>
      </c>
      <c r="BQ442" s="393"/>
      <c r="BR442" s="393"/>
      <c r="BS442" s="393">
        <v>0</v>
      </c>
      <c r="BT442" s="393"/>
      <c r="BU442" s="393"/>
      <c r="BV442" s="393">
        <v>0.52400000000000002</v>
      </c>
      <c r="BW442" s="387">
        <f>SUM(BK442:BV442)</f>
        <v>0.52400000000000002</v>
      </c>
    </row>
    <row r="443" spans="1:16384" ht="13.5" hidden="1" customHeight="1" outlineLevel="1">
      <c r="A443" s="402" t="s">
        <v>465</v>
      </c>
      <c r="B443" s="382" t="s">
        <v>466</v>
      </c>
      <c r="C443" s="383"/>
      <c r="D443" s="384"/>
      <c r="E443" s="385"/>
      <c r="F443" s="386"/>
      <c r="G443" s="386"/>
      <c r="H443" s="386"/>
      <c r="I443" s="386"/>
      <c r="J443" s="387"/>
      <c r="K443" s="388" t="str">
        <f>$A:$A</f>
        <v>Nature de l'ajustement</v>
      </c>
      <c r="L443" s="388" t="str">
        <f>$B:$B</f>
        <v>Pôle</v>
      </c>
      <c r="M443" s="388" t="s">
        <v>515</v>
      </c>
      <c r="N443" s="388" t="str">
        <f>$A:$A</f>
        <v>Nature de l'ajustement</v>
      </c>
      <c r="O443" s="388" t="str">
        <f>$B:$B</f>
        <v>Pôle</v>
      </c>
      <c r="P443" s="388" t="s">
        <v>515</v>
      </c>
      <c r="Q443" s="388" t="str">
        <f>$A:$A</f>
        <v>Nature de l'ajustement</v>
      </c>
      <c r="R443" s="388" t="str">
        <f>$B:$B</f>
        <v>Pôle</v>
      </c>
      <c r="S443" s="388" t="s">
        <v>515</v>
      </c>
      <c r="T443" s="388" t="str">
        <f>$A:$A</f>
        <v>Nature de l'ajustement</v>
      </c>
      <c r="U443" s="388" t="str">
        <f>$B:$B</f>
        <v>Pôle</v>
      </c>
      <c r="V443" s="388" t="s">
        <v>515</v>
      </c>
      <c r="W443" s="387"/>
      <c r="X443" s="388" t="str">
        <f>$A:$A</f>
        <v>Nature de l'ajustement</v>
      </c>
      <c r="Y443" s="388" t="str">
        <f>$B:$B</f>
        <v>Pôle</v>
      </c>
      <c r="Z443" s="388" t="s">
        <v>515</v>
      </c>
      <c r="AA443" s="388" t="str">
        <f>$A:$A</f>
        <v>Nature de l'ajustement</v>
      </c>
      <c r="AB443" s="388" t="str">
        <f>$B:$B</f>
        <v>Pôle</v>
      </c>
      <c r="AC443" s="388" t="s">
        <v>515</v>
      </c>
      <c r="AD443" s="388" t="str">
        <f>$A:$A</f>
        <v>Nature de l'ajustement</v>
      </c>
      <c r="AE443" s="388" t="str">
        <f>$B:$B</f>
        <v>Pôle</v>
      </c>
      <c r="AF443" s="388" t="s">
        <v>515</v>
      </c>
      <c r="AG443" s="388" t="str">
        <f>$A:$A</f>
        <v>Nature de l'ajustement</v>
      </c>
      <c r="AH443" s="388" t="str">
        <f>$B:$B</f>
        <v>Pôle</v>
      </c>
      <c r="AI443" s="388" t="s">
        <v>515</v>
      </c>
      <c r="AJ443" s="387"/>
      <c r="AK443" s="388" t="str">
        <f>$A:$A</f>
        <v>Nature de l'ajustement</v>
      </c>
      <c r="AL443" s="388" t="str">
        <f>$B:$B</f>
        <v>Pôle</v>
      </c>
      <c r="AM443" s="388" t="s">
        <v>515</v>
      </c>
      <c r="AN443" s="388" t="str">
        <f>$A:$A</f>
        <v>Nature de l'ajustement</v>
      </c>
      <c r="AO443" s="388" t="str">
        <f>$B:$B</f>
        <v>Pôle</v>
      </c>
      <c r="AP443" s="388" t="s">
        <v>515</v>
      </c>
      <c r="AQ443" s="388" t="str">
        <f>$A:$A</f>
        <v>Nature de l'ajustement</v>
      </c>
      <c r="AR443" s="388" t="str">
        <f>$B:$B</f>
        <v>Pôle</v>
      </c>
      <c r="AS443" s="388" t="s">
        <v>515</v>
      </c>
      <c r="AT443" s="388" t="str">
        <f>$A:$A</f>
        <v>Nature de l'ajustement</v>
      </c>
      <c r="AU443" s="388" t="str">
        <f>$B:$B</f>
        <v>Pôle</v>
      </c>
      <c r="AV443" s="388" t="s">
        <v>515</v>
      </c>
      <c r="AW443" s="387"/>
      <c r="AX443" s="388" t="str">
        <f>$A:$A</f>
        <v>Nature de l'ajustement</v>
      </c>
      <c r="AY443" s="388" t="str">
        <f>$B:$B</f>
        <v>Pôle</v>
      </c>
      <c r="AZ443" s="388" t="s">
        <v>515</v>
      </c>
      <c r="BA443" s="388" t="str">
        <f>$A:$A</f>
        <v>Nature de l'ajustement</v>
      </c>
      <c r="BB443" s="388" t="str">
        <f>$B:$B</f>
        <v>Pôle</v>
      </c>
      <c r="BC443" s="388" t="s">
        <v>515</v>
      </c>
      <c r="BD443" s="388" t="str">
        <f>$A:$A</f>
        <v>Nature de l'ajustement</v>
      </c>
      <c r="BE443" s="388" t="str">
        <f>$B:$B</f>
        <v>Pôle</v>
      </c>
      <c r="BF443" s="388" t="s">
        <v>515</v>
      </c>
      <c r="BG443" s="388" t="str">
        <f>$A:$A</f>
        <v>Nature de l'ajustement</v>
      </c>
      <c r="BH443" s="388" t="str">
        <f>$B:$B</f>
        <v>Pôle</v>
      </c>
      <c r="BI443" s="388" t="s">
        <v>515</v>
      </c>
      <c r="BJ443" s="387"/>
      <c r="BK443" s="388" t="str">
        <f>$A:$A</f>
        <v>Nature de l'ajustement</v>
      </c>
      <c r="BL443" s="388" t="str">
        <f>$B:$B</f>
        <v>Pôle</v>
      </c>
      <c r="BM443" s="388" t="s">
        <v>515</v>
      </c>
      <c r="BN443" s="388" t="str">
        <f>$A:$A</f>
        <v>Nature de l'ajustement</v>
      </c>
      <c r="BO443" s="388" t="str">
        <f>$B:$B</f>
        <v>Pôle</v>
      </c>
      <c r="BP443" s="388" t="s">
        <v>515</v>
      </c>
      <c r="BQ443" s="388" t="str">
        <f>$A:$A</f>
        <v>Nature de l'ajustement</v>
      </c>
      <c r="BR443" s="388" t="str">
        <f>$B:$B</f>
        <v>Pôle</v>
      </c>
      <c r="BS443" s="388" t="s">
        <v>515</v>
      </c>
      <c r="BT443" s="388" t="str">
        <f>$A:$A</f>
        <v>Nature de l'ajustement</v>
      </c>
      <c r="BU443" s="388" t="str">
        <f>$B:$B</f>
        <v>Pôle</v>
      </c>
      <c r="BV443" s="388" t="s">
        <v>515</v>
      </c>
      <c r="BW443" s="387"/>
    </row>
    <row r="444" spans="1:16384" ht="13" hidden="1" outlineLevel="1">
      <c r="A444" s="418" t="s">
        <v>603</v>
      </c>
      <c r="B444" s="394" t="s">
        <v>513</v>
      </c>
      <c r="C444" s="383"/>
      <c r="D444" s="384"/>
      <c r="E444" s="385"/>
      <c r="F444" s="386"/>
      <c r="G444" s="386"/>
      <c r="H444" s="386"/>
      <c r="I444" s="386"/>
      <c r="J444" s="387"/>
      <c r="K444" s="390" t="str">
        <f>$A:$A</f>
        <v>Contribution exceptionnelle au plan de sauvegarde des banques italiennes (BPI)</v>
      </c>
      <c r="L444" s="390" t="str">
        <f>$B:$B</f>
        <v>BPI</v>
      </c>
      <c r="M444" s="391" t="str">
        <f>"20"&amp;RIGHT($10:$10,2)&amp;"-T"&amp;MID($10:$10,2,1)</f>
        <v>2016-T1</v>
      </c>
      <c r="N444" s="390" t="str">
        <f>$A:$A</f>
        <v>Contribution exceptionnelle au plan de sauvegarde des banques italiennes (BPI)</v>
      </c>
      <c r="O444" s="390" t="str">
        <f>$B:$B</f>
        <v>BPI</v>
      </c>
      <c r="P444" s="391" t="str">
        <f>"20"&amp;RIGHT($10:$10,2)&amp;"-T"&amp;MID($10:$10,2,1)</f>
        <v>2016-T2</v>
      </c>
      <c r="Q444" s="390" t="str">
        <f>$A:$A</f>
        <v>Contribution exceptionnelle au plan de sauvegarde des banques italiennes (BPI)</v>
      </c>
      <c r="R444" s="390" t="str">
        <f>$B:$B</f>
        <v>BPI</v>
      </c>
      <c r="S444" s="391" t="str">
        <f>"20"&amp;RIGHT($10:$10,2)&amp;"-T"&amp;MID($10:$10,2,1)</f>
        <v>2016-T3</v>
      </c>
      <c r="T444" s="390" t="str">
        <f>$A:$A</f>
        <v>Contribution exceptionnelle au plan de sauvegarde des banques italiennes (BPI)</v>
      </c>
      <c r="U444" s="390" t="str">
        <f>$B:$B</f>
        <v>BPI</v>
      </c>
      <c r="V444" s="391" t="str">
        <f>"20"&amp;RIGHT($10:$10,2)&amp;"-T"&amp;MID($10:$10,2,1)</f>
        <v>2016-T4</v>
      </c>
      <c r="W444" s="387"/>
      <c r="X444" s="390" t="str">
        <f>$A:$A</f>
        <v>Contribution exceptionnelle au plan de sauvegarde des banques italiennes (BPI)</v>
      </c>
      <c r="Y444" s="390" t="str">
        <f>$B:$B</f>
        <v>BPI</v>
      </c>
      <c r="Z444" s="391" t="str">
        <f>"20"&amp;RIGHT($10:$10,2)&amp;"-T"&amp;MID($10:$10,2,1)</f>
        <v>2017-T1</v>
      </c>
      <c r="AA444" s="390" t="str">
        <f>$A:$A</f>
        <v>Contribution exceptionnelle au plan de sauvegarde des banques italiennes (BPI)</v>
      </c>
      <c r="AB444" s="390" t="str">
        <f>$B:$B</f>
        <v>BPI</v>
      </c>
      <c r="AC444" s="391" t="str">
        <f>"20"&amp;RIGHT($10:$10,2)&amp;"-T"&amp;MID($10:$10,2,1)</f>
        <v>2017-T2</v>
      </c>
      <c r="AD444" s="390" t="str">
        <f>$A:$A</f>
        <v>Contribution exceptionnelle au plan de sauvegarde des banques italiennes (BPI)</v>
      </c>
      <c r="AE444" s="390" t="str">
        <f>$B:$B</f>
        <v>BPI</v>
      </c>
      <c r="AF444" s="391" t="str">
        <f>"20"&amp;RIGHT($10:$10,2)&amp;"-T"&amp;MID($10:$10,2,1)</f>
        <v>2017-T3</v>
      </c>
      <c r="AG444" s="390" t="str">
        <f>$A:$A</f>
        <v>Contribution exceptionnelle au plan de sauvegarde des banques italiennes (BPI)</v>
      </c>
      <c r="AH444" s="390" t="str">
        <f>$B:$B</f>
        <v>BPI</v>
      </c>
      <c r="AI444" s="391" t="str">
        <f>"20"&amp;RIGHT($10:$10,2)&amp;"-T"&amp;MID($10:$10,2,1)</f>
        <v>2017-T4</v>
      </c>
      <c r="AJ444" s="387"/>
      <c r="AK444" s="390" t="str">
        <f>$A:$A</f>
        <v>Contribution exceptionnelle au plan de sauvegarde des banques italiennes (BPI)</v>
      </c>
      <c r="AL444" s="390" t="str">
        <f>$B:$B</f>
        <v>BPI</v>
      </c>
      <c r="AM444" s="391" t="str">
        <f>"20"&amp;RIGHT($10:$10,2)&amp;"-T"&amp;MID($10:$10,2,1)</f>
        <v>2018-T1</v>
      </c>
      <c r="AN444" s="390" t="str">
        <f>$A:$A</f>
        <v>Contribution exceptionnelle au plan de sauvegarde des banques italiennes (BPI)</v>
      </c>
      <c r="AO444" s="390" t="str">
        <f>$B:$B</f>
        <v>BPI</v>
      </c>
      <c r="AP444" s="391" t="str">
        <f>"20"&amp;RIGHT($10:$10,2)&amp;"-T"&amp;MID($10:$10,2,1)</f>
        <v>2018-T2</v>
      </c>
      <c r="AQ444" s="390" t="str">
        <f>$A:$A</f>
        <v>Contribution exceptionnelle au plan de sauvegarde des banques italiennes (BPI)</v>
      </c>
      <c r="AR444" s="390" t="str">
        <f>$B:$B</f>
        <v>BPI</v>
      </c>
      <c r="AS444" s="391" t="str">
        <f>"20"&amp;RIGHT($10:$10,2)&amp;"-T"&amp;MID($10:$10,2,1)</f>
        <v>2018-T3</v>
      </c>
      <c r="AT444" s="390" t="str">
        <f>$A:$A</f>
        <v>Contribution exceptionnelle au plan de sauvegarde des banques italiennes (BPI)</v>
      </c>
      <c r="AU444" s="390" t="str">
        <f>$B:$B</f>
        <v>BPI</v>
      </c>
      <c r="AV444" s="391" t="str">
        <f>"20"&amp;RIGHT($10:$10,2)&amp;"-T"&amp;MID($10:$10,2,1)</f>
        <v>2018-T4</v>
      </c>
      <c r="AW444" s="387"/>
      <c r="AX444" s="390" t="str">
        <f>$A:$A</f>
        <v>Contribution exceptionnelle au plan de sauvegarde des banques italiennes (BPI)</v>
      </c>
      <c r="AY444" s="390" t="str">
        <f>$B:$B</f>
        <v>BPI</v>
      </c>
      <c r="AZ444" s="391" t="str">
        <f>"20"&amp;RIGHT($10:$10,2)&amp;"-T"&amp;MID($10:$10,2,1)</f>
        <v>2019-T1</v>
      </c>
      <c r="BA444" s="390" t="str">
        <f>$A:$A</f>
        <v>Contribution exceptionnelle au plan de sauvegarde des banques italiennes (BPI)</v>
      </c>
      <c r="BB444" s="390" t="str">
        <f>$B:$B</f>
        <v>BPI</v>
      </c>
      <c r="BC444" s="391" t="str">
        <f>"20"&amp;RIGHT($10:$10,2)&amp;"-T"&amp;MID($10:$10,2,1)</f>
        <v>2019-T2</v>
      </c>
      <c r="BD444" s="390" t="str">
        <f>$A:$A</f>
        <v>Contribution exceptionnelle au plan de sauvegarde des banques italiennes (BPI)</v>
      </c>
      <c r="BE444" s="390" t="str">
        <f>$B:$B</f>
        <v>BPI</v>
      </c>
      <c r="BF444" s="391" t="str">
        <f>"20"&amp;RIGHT($10:$10,2)&amp;"-T"&amp;MID($10:$10,2,1)</f>
        <v>2019-T3</v>
      </c>
      <c r="BG444" s="390" t="str">
        <f>$A:$A</f>
        <v>Contribution exceptionnelle au plan de sauvegarde des banques italiennes (BPI)</v>
      </c>
      <c r="BH444" s="390" t="str">
        <f>$B:$B</f>
        <v>BPI</v>
      </c>
      <c r="BI444" s="391" t="str">
        <f>"20"&amp;RIGHT($10:$10,2)&amp;"-T"&amp;MID($10:$10,2,1)</f>
        <v>2019-T4</v>
      </c>
      <c r="BJ444" s="387"/>
      <c r="BK444" s="390" t="str">
        <f>$A:$A</f>
        <v>Contribution exceptionnelle au plan de sauvegarde des banques italiennes (BPI)</v>
      </c>
      <c r="BL444" s="390" t="str">
        <f>$B:$B</f>
        <v>BPI</v>
      </c>
      <c r="BM444" s="391" t="str">
        <f>"20"&amp;RIGHT($10:$10,2)&amp;"-T"&amp;MID($10:$10,2,1)</f>
        <v>2020-T1</v>
      </c>
      <c r="BN444" s="390" t="str">
        <f>$A:$A</f>
        <v>Contribution exceptionnelle au plan de sauvegarde des banques italiennes (BPI)</v>
      </c>
      <c r="BO444" s="390" t="str">
        <f>$B:$B</f>
        <v>BPI</v>
      </c>
      <c r="BP444" s="391" t="str">
        <f>"20"&amp;RIGHT($10:$10,2)&amp;"-T"&amp;MID($10:$10,2,1)</f>
        <v>2020-T2</v>
      </c>
      <c r="BQ444" s="390" t="str">
        <f>$A:$A</f>
        <v>Contribution exceptionnelle au plan de sauvegarde des banques italiennes (BPI)</v>
      </c>
      <c r="BR444" s="390" t="str">
        <f>$B:$B</f>
        <v>BPI</v>
      </c>
      <c r="BS444" s="391" t="str">
        <f>"20"&amp;RIGHT($10:$10,2)&amp;"-T"&amp;MID($10:$10,2,1)</f>
        <v>2020-T3</v>
      </c>
      <c r="BT444" s="390" t="str">
        <f>$A:$A</f>
        <v>Contribution exceptionnelle au plan de sauvegarde des banques italiennes (BPI)</v>
      </c>
      <c r="BU444" s="390" t="str">
        <f>$B:$B</f>
        <v>BPI</v>
      </c>
      <c r="BV444" s="391" t="str">
        <f>"20"&amp;RIGHT($10:$10,2)&amp;"-T"&amp;MID($10:$10,2,1)</f>
        <v>2020-T4</v>
      </c>
      <c r="BW444" s="387"/>
    </row>
    <row r="445" spans="1:16384" ht="13" collapsed="1">
      <c r="A445" s="403" t="s">
        <v>129</v>
      </c>
      <c r="B445" s="403"/>
      <c r="C445" s="383"/>
      <c r="D445" s="408" t="s">
        <v>604</v>
      </c>
      <c r="E445" s="385" t="s">
        <v>507</v>
      </c>
      <c r="F445" s="386"/>
      <c r="G445" s="386"/>
      <c r="H445" s="386"/>
      <c r="I445" s="386"/>
      <c r="J445" s="387">
        <f>SUM(F445:I445)</f>
        <v>0</v>
      </c>
      <c r="K445" s="405"/>
      <c r="L445" s="405"/>
      <c r="M445" s="405">
        <v>0</v>
      </c>
      <c r="N445" s="393"/>
      <c r="O445" s="393"/>
      <c r="P445" s="393">
        <v>0</v>
      </c>
      <c r="Q445" s="393"/>
      <c r="R445" s="393"/>
      <c r="S445" s="393">
        <v>0</v>
      </c>
      <c r="T445" s="393"/>
      <c r="U445" s="393"/>
      <c r="V445" s="393">
        <v>0</v>
      </c>
      <c r="W445" s="387">
        <f>SUM(K445:V445)</f>
        <v>0</v>
      </c>
      <c r="X445" s="393"/>
      <c r="Y445" s="393"/>
      <c r="Z445" s="393">
        <v>0</v>
      </c>
      <c r="AA445" s="393"/>
      <c r="AB445" s="393"/>
      <c r="AC445" s="393">
        <v>0</v>
      </c>
      <c r="AD445" s="393"/>
      <c r="AE445" s="393"/>
      <c r="AF445" s="393">
        <v>0</v>
      </c>
      <c r="AG445" s="393"/>
      <c r="AH445" s="393"/>
      <c r="AI445" s="393">
        <v>0</v>
      </c>
      <c r="AJ445" s="387">
        <f>SUM(X445:AI445)</f>
        <v>0</v>
      </c>
      <c r="AK445" s="393"/>
      <c r="AL445" s="393"/>
      <c r="AM445" s="393">
        <v>0</v>
      </c>
      <c r="AN445" s="393"/>
      <c r="AO445" s="393"/>
      <c r="AP445" s="393">
        <v>0</v>
      </c>
      <c r="AQ445" s="393"/>
      <c r="AR445" s="393"/>
      <c r="AS445" s="393">
        <v>0</v>
      </c>
      <c r="AT445" s="393"/>
      <c r="AU445" s="393"/>
      <c r="AV445" s="393">
        <v>0</v>
      </c>
      <c r="AW445" s="387">
        <f>SUM(AK445:AV445)</f>
        <v>0</v>
      </c>
      <c r="AX445" s="393"/>
      <c r="AY445" s="393"/>
      <c r="AZ445" s="393">
        <v>0</v>
      </c>
      <c r="BA445" s="393"/>
      <c r="BB445" s="393"/>
      <c r="BC445" s="393">
        <v>0</v>
      </c>
      <c r="BD445" s="393"/>
      <c r="BE445" s="393"/>
      <c r="BF445" s="393">
        <v>0</v>
      </c>
      <c r="BG445" s="393"/>
      <c r="BH445" s="393"/>
      <c r="BI445" s="393">
        <v>0</v>
      </c>
      <c r="BJ445" s="387">
        <f>SUM(AX445:BI445)</f>
        <v>0</v>
      </c>
      <c r="BK445" s="393"/>
      <c r="BL445" s="393"/>
      <c r="BM445" s="393">
        <v>0</v>
      </c>
      <c r="BN445" s="393"/>
      <c r="BO445" s="393"/>
      <c r="BP445" s="393">
        <v>0</v>
      </c>
      <c r="BQ445" s="393"/>
      <c r="BR445" s="393"/>
      <c r="BS445" s="393">
        <v>0</v>
      </c>
      <c r="BT445" s="393"/>
      <c r="BU445" s="393"/>
      <c r="BV445" s="393">
        <v>2.0495999999999999</v>
      </c>
      <c r="BW445" s="387">
        <f>SUM(BK445:BV445)</f>
        <v>2.0495999999999999</v>
      </c>
    </row>
    <row r="446" spans="1:16384" s="397" customFormat="1" ht="4.5" customHeight="1">
      <c r="A446" s="395"/>
      <c r="B446" s="395"/>
      <c r="C446" s="396"/>
      <c r="D446" s="384"/>
      <c r="E446" s="385"/>
      <c r="F446" s="386"/>
      <c r="G446" s="386"/>
      <c r="H446" s="386"/>
      <c r="I446" s="386"/>
      <c r="J446" s="387"/>
      <c r="K446" s="385"/>
      <c r="L446" s="385"/>
      <c r="M446" s="385"/>
      <c r="N446" s="385"/>
      <c r="O446" s="385"/>
      <c r="P446" s="385"/>
      <c r="Q446" s="385"/>
      <c r="R446" s="385"/>
      <c r="S446" s="385"/>
      <c r="T446" s="385"/>
      <c r="U446" s="385"/>
      <c r="V446" s="385"/>
      <c r="W446" s="387"/>
      <c r="X446" s="385"/>
      <c r="Y446" s="385"/>
      <c r="Z446" s="385"/>
      <c r="AA446" s="385"/>
      <c r="AB446" s="385"/>
      <c r="AC446" s="385"/>
      <c r="AD446" s="385"/>
      <c r="AE446" s="385"/>
      <c r="AF446" s="385"/>
      <c r="AG446" s="385"/>
      <c r="AH446" s="385"/>
      <c r="AI446" s="385"/>
      <c r="AJ446" s="387"/>
      <c r="AK446" s="385"/>
      <c r="AL446" s="385"/>
      <c r="AM446" s="385"/>
      <c r="AN446" s="385"/>
      <c r="AO446" s="385"/>
      <c r="AP446" s="385"/>
      <c r="AQ446" s="385"/>
      <c r="AR446" s="385"/>
      <c r="AS446" s="385"/>
      <c r="AT446" s="385"/>
      <c r="AU446" s="385"/>
      <c r="AV446" s="385"/>
      <c r="AW446" s="387"/>
      <c r="AX446" s="385"/>
      <c r="AY446" s="385"/>
      <c r="AZ446" s="385"/>
      <c r="BA446" s="385"/>
      <c r="BB446" s="385"/>
      <c r="BC446" s="385"/>
      <c r="BD446" s="385"/>
      <c r="BE446" s="385"/>
      <c r="BF446" s="385"/>
      <c r="BG446" s="385"/>
      <c r="BH446" s="385"/>
      <c r="BI446" s="385"/>
      <c r="BJ446" s="387"/>
      <c r="BK446" s="385"/>
      <c r="BL446" s="385"/>
      <c r="BM446" s="385"/>
      <c r="BN446" s="385"/>
      <c r="BO446" s="385"/>
      <c r="BP446" s="385"/>
      <c r="BQ446" s="385"/>
      <c r="BR446" s="385"/>
      <c r="BS446" s="385"/>
      <c r="BT446" s="385"/>
      <c r="BU446" s="385"/>
      <c r="BV446" s="385"/>
      <c r="BW446" s="387"/>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c r="NA446"/>
      <c r="NB446"/>
      <c r="NC446"/>
      <c r="ND446"/>
      <c r="NE446"/>
      <c r="NF446"/>
      <c r="NG446"/>
      <c r="NH446"/>
      <c r="NI446"/>
      <c r="NJ446"/>
      <c r="NK446"/>
      <c r="NL446"/>
      <c r="NM446"/>
      <c r="NN446"/>
      <c r="NO446"/>
      <c r="NP446"/>
      <c r="NQ446"/>
      <c r="NR446"/>
      <c r="NS446"/>
      <c r="NT446"/>
      <c r="NU446"/>
      <c r="NV446"/>
      <c r="NW446"/>
      <c r="NX446"/>
      <c r="NY446"/>
      <c r="NZ446"/>
      <c r="OA446"/>
      <c r="OB446"/>
      <c r="OC446"/>
      <c r="OD446"/>
      <c r="OE446"/>
      <c r="OF446"/>
      <c r="OG446"/>
      <c r="OH446"/>
      <c r="OI446"/>
      <c r="OJ446"/>
      <c r="OK446"/>
      <c r="OL446"/>
      <c r="OM446"/>
      <c r="ON446"/>
      <c r="OO446"/>
      <c r="OP446"/>
      <c r="OQ446"/>
      <c r="OR446"/>
      <c r="OS446"/>
      <c r="OT446"/>
      <c r="OU446"/>
      <c r="OV446"/>
      <c r="OW446"/>
      <c r="OX446"/>
      <c r="OY446"/>
      <c r="OZ446"/>
      <c r="PA446"/>
      <c r="PB446"/>
      <c r="PC446"/>
      <c r="PD446"/>
      <c r="PE446"/>
      <c r="PF446"/>
      <c r="PG446"/>
      <c r="PH446"/>
      <c r="PI446"/>
      <c r="PJ446"/>
      <c r="PK446"/>
      <c r="PL446"/>
      <c r="PM446"/>
      <c r="PN446"/>
      <c r="PO446"/>
      <c r="PP446"/>
      <c r="PQ446"/>
      <c r="PR446"/>
      <c r="PS446"/>
      <c r="PT446"/>
      <c r="PU446"/>
      <c r="PV446"/>
      <c r="PW446"/>
      <c r="PX446"/>
      <c r="PY446"/>
      <c r="PZ446"/>
      <c r="QA446"/>
      <c r="QB446"/>
      <c r="QC446"/>
      <c r="QD446"/>
      <c r="QE446"/>
      <c r="QF446"/>
      <c r="QG446"/>
      <c r="QH446"/>
      <c r="QI446"/>
      <c r="QJ446"/>
      <c r="QK446"/>
      <c r="QL446"/>
      <c r="QM446"/>
      <c r="QN446"/>
      <c r="QO446"/>
      <c r="QP446"/>
      <c r="QQ446"/>
      <c r="QR446"/>
      <c r="QS446"/>
      <c r="QT446"/>
      <c r="QU446"/>
      <c r="QV446"/>
      <c r="QW446"/>
      <c r="QX446"/>
      <c r="QY446"/>
      <c r="QZ446"/>
      <c r="RA446"/>
      <c r="RB446"/>
      <c r="RC446"/>
      <c r="RD446"/>
      <c r="RE446"/>
      <c r="RF446"/>
      <c r="RG446"/>
      <c r="RH446"/>
      <c r="RI446"/>
      <c r="RJ446"/>
      <c r="RK446"/>
      <c r="RL446"/>
      <c r="RM446"/>
      <c r="RN446"/>
      <c r="RO446"/>
      <c r="RP446"/>
      <c r="RQ446"/>
      <c r="RR446"/>
      <c r="RS446"/>
      <c r="RT446"/>
      <c r="RU446"/>
      <c r="RV446"/>
      <c r="RW446"/>
      <c r="RX446"/>
      <c r="RY446"/>
      <c r="RZ446"/>
      <c r="SA446"/>
      <c r="SB446"/>
      <c r="SC446"/>
      <c r="SD446"/>
      <c r="SE446"/>
      <c r="SF446"/>
      <c r="SG446"/>
      <c r="SH446"/>
      <c r="SI446"/>
      <c r="SJ446"/>
      <c r="SK446"/>
      <c r="SL446"/>
      <c r="SM446"/>
      <c r="SN446"/>
      <c r="SO446"/>
      <c r="SP446"/>
      <c r="SQ446"/>
      <c r="SR446"/>
      <c r="SS446"/>
      <c r="ST446"/>
      <c r="SU446"/>
      <c r="SV446"/>
      <c r="SW446"/>
      <c r="SX446"/>
      <c r="SY446"/>
      <c r="SZ446"/>
      <c r="TA446"/>
      <c r="TB446"/>
      <c r="TC446"/>
      <c r="TD446"/>
      <c r="TE446"/>
      <c r="TF446"/>
      <c r="TG446"/>
      <c r="TH446"/>
      <c r="TI446"/>
      <c r="TJ446"/>
      <c r="TK446"/>
      <c r="TL446"/>
      <c r="TM446"/>
      <c r="TN446"/>
      <c r="TO446"/>
      <c r="TP446"/>
      <c r="TQ446"/>
      <c r="TR446"/>
      <c r="TS446"/>
      <c r="TT446"/>
      <c r="TU446"/>
      <c r="TV446"/>
      <c r="TW446"/>
      <c r="TX446"/>
      <c r="TY446"/>
      <c r="TZ446"/>
      <c r="UA446"/>
      <c r="UB446"/>
      <c r="UC446"/>
      <c r="UD446"/>
      <c r="UE446"/>
      <c r="UF446"/>
      <c r="UG446"/>
      <c r="UH446"/>
      <c r="UI446"/>
      <c r="UJ446"/>
      <c r="UK446"/>
      <c r="UL446"/>
      <c r="UM446"/>
      <c r="UN446"/>
      <c r="UO446"/>
      <c r="UP446"/>
      <c r="UQ446"/>
      <c r="UR446"/>
      <c r="US446"/>
      <c r="UT446"/>
      <c r="UU446"/>
      <c r="UV446"/>
      <c r="UW446"/>
      <c r="UX446"/>
      <c r="UY446"/>
      <c r="UZ446"/>
      <c r="VA446"/>
      <c r="VB446"/>
      <c r="VC446"/>
      <c r="VD446"/>
      <c r="VE446"/>
      <c r="VF446"/>
      <c r="VG446"/>
      <c r="VH446"/>
      <c r="VI446"/>
      <c r="VJ446"/>
      <c r="VK446"/>
      <c r="VL446"/>
      <c r="VM446"/>
      <c r="VN446"/>
      <c r="VO446"/>
      <c r="VP446"/>
      <c r="VQ446"/>
      <c r="VR446"/>
      <c r="VS446"/>
      <c r="VT446"/>
      <c r="VU446"/>
      <c r="VV446"/>
      <c r="VW446"/>
      <c r="VX446"/>
      <c r="VY446"/>
      <c r="VZ446"/>
      <c r="WA446"/>
      <c r="WB446"/>
      <c r="WC446"/>
      <c r="WD446"/>
      <c r="WE446"/>
      <c r="WF446"/>
      <c r="WG446"/>
      <c r="WH446"/>
      <c r="WI446"/>
      <c r="WJ446"/>
      <c r="WK446"/>
      <c r="WL446"/>
      <c r="WM446"/>
      <c r="WN446"/>
      <c r="WO446"/>
      <c r="WP446"/>
      <c r="WQ446"/>
      <c r="WR446"/>
      <c r="WS446"/>
      <c r="WT446"/>
      <c r="WU446"/>
      <c r="WV446"/>
      <c r="WW446"/>
      <c r="WX446"/>
      <c r="WY446"/>
      <c r="WZ446"/>
      <c r="XA446"/>
      <c r="XB446"/>
      <c r="XC446"/>
      <c r="XD446"/>
      <c r="XE446"/>
      <c r="XF446"/>
      <c r="XG446"/>
      <c r="XH446"/>
      <c r="XI446"/>
      <c r="XJ446"/>
      <c r="XK446"/>
      <c r="XL446"/>
      <c r="XM446"/>
      <c r="XN446"/>
      <c r="XO446"/>
      <c r="XP446"/>
      <c r="XQ446"/>
      <c r="XR446"/>
      <c r="XS446"/>
      <c r="XT446"/>
      <c r="XU446"/>
      <c r="XV446"/>
      <c r="XW446"/>
      <c r="XX446"/>
      <c r="XY446"/>
      <c r="XZ446"/>
      <c r="YA446"/>
      <c r="YB446"/>
      <c r="YC446"/>
      <c r="YD446"/>
      <c r="YE446"/>
      <c r="YF446"/>
      <c r="YG446"/>
      <c r="YH446"/>
      <c r="YI446"/>
      <c r="YJ446"/>
      <c r="YK446"/>
      <c r="YL446"/>
      <c r="YM446"/>
      <c r="YN446"/>
      <c r="YO446"/>
      <c r="YP446"/>
      <c r="YQ446"/>
      <c r="YR446"/>
      <c r="YS446"/>
      <c r="YT446"/>
      <c r="YU446"/>
      <c r="YV446"/>
      <c r="YW446"/>
      <c r="YX446"/>
      <c r="YY446"/>
      <c r="YZ446"/>
      <c r="ZA446"/>
      <c r="ZB446"/>
      <c r="ZC446"/>
      <c r="ZD446"/>
      <c r="ZE446"/>
      <c r="ZF446"/>
      <c r="ZG446"/>
      <c r="ZH446"/>
      <c r="ZI446"/>
      <c r="ZJ446"/>
      <c r="ZK446"/>
      <c r="ZL446"/>
      <c r="ZM446"/>
      <c r="ZN446"/>
      <c r="ZO446"/>
      <c r="ZP446"/>
      <c r="ZQ446"/>
      <c r="ZR446"/>
      <c r="ZS446"/>
      <c r="ZT446"/>
      <c r="ZU446"/>
      <c r="ZV446"/>
      <c r="ZW446"/>
      <c r="ZX446"/>
      <c r="ZY446"/>
      <c r="ZZ446"/>
      <c r="AAA446"/>
      <c r="AAB446"/>
      <c r="AAC446"/>
      <c r="AAD446"/>
      <c r="AAE446"/>
      <c r="AAF446"/>
      <c r="AAG446"/>
      <c r="AAH446"/>
      <c r="AAI446"/>
      <c r="AAJ446"/>
      <c r="AAK446"/>
      <c r="AAL446"/>
      <c r="AAM446"/>
      <c r="AAN446"/>
      <c r="AAO446"/>
      <c r="AAP446"/>
      <c r="AAQ446"/>
      <c r="AAR446"/>
      <c r="AAS446"/>
      <c r="AAT446"/>
      <c r="AAU446"/>
      <c r="AAV446"/>
      <c r="AAW446"/>
      <c r="AAX446"/>
      <c r="AAY446"/>
      <c r="AAZ446"/>
      <c r="ABA446"/>
      <c r="ABB446"/>
      <c r="ABC446"/>
      <c r="ABD446"/>
      <c r="ABE446"/>
      <c r="ABF446"/>
      <c r="ABG446"/>
      <c r="ABH446"/>
      <c r="ABI446"/>
      <c r="ABJ446"/>
      <c r="ABK446"/>
      <c r="ABL446"/>
      <c r="ABM446"/>
      <c r="ABN446"/>
      <c r="ABO446"/>
      <c r="ABP446"/>
      <c r="ABQ446"/>
      <c r="ABR446"/>
      <c r="ABS446"/>
      <c r="ABT446"/>
      <c r="ABU446"/>
      <c r="ABV446"/>
      <c r="ABW446"/>
      <c r="ABX446"/>
      <c r="ABY446"/>
      <c r="ABZ446"/>
      <c r="ACA446"/>
      <c r="ACB446"/>
      <c r="ACC446"/>
      <c r="ACD446"/>
      <c r="ACE446"/>
      <c r="ACF446"/>
      <c r="ACG446"/>
      <c r="ACH446"/>
      <c r="ACI446"/>
      <c r="ACJ446"/>
      <c r="ACK446"/>
      <c r="ACL446"/>
      <c r="ACM446"/>
      <c r="ACN446"/>
      <c r="ACO446"/>
      <c r="ACP446"/>
      <c r="ACQ446"/>
      <c r="ACR446"/>
      <c r="ACS446"/>
      <c r="ACT446"/>
      <c r="ACU446"/>
      <c r="ACV446"/>
      <c r="ACW446"/>
      <c r="ACX446"/>
      <c r="ACY446"/>
      <c r="ACZ446"/>
      <c r="ADA446"/>
      <c r="ADB446"/>
      <c r="ADC446"/>
      <c r="ADD446"/>
      <c r="ADE446"/>
      <c r="ADF446"/>
      <c r="ADG446"/>
      <c r="ADH446"/>
      <c r="ADI446"/>
      <c r="ADJ446"/>
      <c r="ADK446"/>
      <c r="ADL446"/>
      <c r="ADM446"/>
      <c r="ADN446"/>
      <c r="ADO446"/>
      <c r="ADP446"/>
      <c r="ADQ446"/>
      <c r="ADR446"/>
      <c r="ADS446"/>
      <c r="ADT446"/>
      <c r="ADU446"/>
      <c r="ADV446"/>
      <c r="ADW446"/>
      <c r="ADX446"/>
      <c r="ADY446"/>
      <c r="ADZ446"/>
      <c r="AEA446"/>
      <c r="AEB446"/>
      <c r="AEC446"/>
      <c r="AED446"/>
      <c r="AEE446"/>
      <c r="AEF446"/>
      <c r="AEG446"/>
      <c r="AEH446"/>
      <c r="AEI446"/>
      <c r="AEJ446"/>
      <c r="AEK446"/>
      <c r="AEL446"/>
      <c r="AEM446"/>
      <c r="AEN446"/>
      <c r="AEO446"/>
      <c r="AEP446"/>
      <c r="AEQ446"/>
      <c r="AER446"/>
      <c r="AES446"/>
      <c r="AET446"/>
      <c r="AEU446"/>
      <c r="AEV446"/>
      <c r="AEW446"/>
      <c r="AEX446"/>
      <c r="AEY446"/>
      <c r="AEZ446"/>
      <c r="AFA446"/>
      <c r="AFB446"/>
      <c r="AFC446"/>
      <c r="AFD446"/>
      <c r="AFE446"/>
      <c r="AFF446"/>
      <c r="AFG446"/>
      <c r="AFH446"/>
      <c r="AFI446"/>
      <c r="AFJ446"/>
      <c r="AFK446"/>
      <c r="AFL446"/>
      <c r="AFM446"/>
      <c r="AFN446"/>
      <c r="AFO446"/>
      <c r="AFP446"/>
      <c r="AFQ446"/>
      <c r="AFR446"/>
      <c r="AFS446"/>
      <c r="AFT446"/>
      <c r="AFU446"/>
      <c r="AFV446"/>
      <c r="AFW446"/>
      <c r="AFX446"/>
      <c r="AFY446"/>
      <c r="AFZ446"/>
      <c r="AGA446"/>
      <c r="AGB446"/>
      <c r="AGC446"/>
      <c r="AGD446"/>
      <c r="AGE446"/>
      <c r="AGF446"/>
      <c r="AGG446"/>
      <c r="AGH446"/>
      <c r="AGI446"/>
      <c r="AGJ446"/>
      <c r="AGK446"/>
      <c r="AGL446"/>
      <c r="AGM446"/>
      <c r="AGN446"/>
      <c r="AGO446"/>
      <c r="AGP446"/>
      <c r="AGQ446"/>
      <c r="AGR446"/>
      <c r="AGS446"/>
      <c r="AGT446"/>
      <c r="AGU446"/>
      <c r="AGV446"/>
      <c r="AGW446"/>
      <c r="AGX446"/>
      <c r="AGY446"/>
      <c r="AGZ446"/>
      <c r="AHA446"/>
      <c r="AHB446"/>
      <c r="AHC446"/>
      <c r="AHD446"/>
      <c r="AHE446"/>
      <c r="AHF446"/>
      <c r="AHG446"/>
      <c r="AHH446"/>
      <c r="AHI446"/>
      <c r="AHJ446"/>
      <c r="AHK446"/>
      <c r="AHL446"/>
      <c r="AHM446"/>
      <c r="AHN446"/>
      <c r="AHO446"/>
      <c r="AHP446"/>
      <c r="AHQ446"/>
      <c r="AHR446"/>
      <c r="AHS446"/>
      <c r="AHT446"/>
      <c r="AHU446"/>
      <c r="AHV446"/>
      <c r="AHW446"/>
      <c r="AHX446"/>
      <c r="AHY446"/>
      <c r="AHZ446"/>
      <c r="AIA446"/>
      <c r="AIB446"/>
      <c r="AIC446"/>
      <c r="AID446"/>
      <c r="AIE446"/>
      <c r="AIF446"/>
      <c r="AIG446"/>
      <c r="AIH446"/>
      <c r="AII446"/>
      <c r="AIJ446"/>
      <c r="AIK446"/>
      <c r="AIL446"/>
      <c r="AIM446"/>
      <c r="AIN446"/>
      <c r="AIO446"/>
      <c r="AIP446"/>
      <c r="AIQ446"/>
      <c r="AIR446"/>
      <c r="AIS446"/>
      <c r="AIT446"/>
      <c r="AIU446"/>
      <c r="AIV446"/>
      <c r="AIW446"/>
      <c r="AIX446"/>
      <c r="AIY446"/>
      <c r="AIZ446"/>
      <c r="AJA446"/>
      <c r="AJB446"/>
      <c r="AJC446"/>
      <c r="AJD446"/>
      <c r="AJE446"/>
      <c r="AJF446"/>
      <c r="AJG446"/>
      <c r="AJH446"/>
      <c r="AJI446"/>
      <c r="AJJ446"/>
      <c r="AJK446"/>
      <c r="AJL446"/>
      <c r="AJM446"/>
      <c r="AJN446"/>
      <c r="AJO446"/>
      <c r="AJP446"/>
      <c r="AJQ446"/>
      <c r="AJR446"/>
      <c r="AJS446"/>
      <c r="AJT446"/>
      <c r="AJU446"/>
      <c r="AJV446"/>
      <c r="AJW446"/>
      <c r="AJX446"/>
      <c r="AJY446"/>
      <c r="AJZ446"/>
      <c r="AKA446"/>
      <c r="AKB446"/>
      <c r="AKC446"/>
      <c r="AKD446"/>
      <c r="AKE446"/>
      <c r="AKF446"/>
      <c r="AKG446"/>
      <c r="AKH446"/>
      <c r="AKI446"/>
      <c r="AKJ446"/>
      <c r="AKK446"/>
      <c r="AKL446"/>
      <c r="AKM446"/>
      <c r="AKN446"/>
      <c r="AKO446"/>
      <c r="AKP446"/>
      <c r="AKQ446"/>
      <c r="AKR446"/>
      <c r="AKS446"/>
      <c r="AKT446"/>
      <c r="AKU446"/>
      <c r="AKV446"/>
      <c r="AKW446"/>
      <c r="AKX446"/>
      <c r="AKY446"/>
      <c r="AKZ446"/>
      <c r="ALA446"/>
      <c r="ALB446"/>
      <c r="ALC446"/>
      <c r="ALD446"/>
      <c r="ALE446"/>
      <c r="ALF446"/>
      <c r="ALG446"/>
      <c r="ALH446"/>
      <c r="ALI446"/>
      <c r="ALJ446"/>
      <c r="ALK446"/>
      <c r="ALL446"/>
      <c r="ALM446"/>
      <c r="ALN446"/>
      <c r="ALO446"/>
      <c r="ALP446"/>
      <c r="ALQ446"/>
      <c r="ALR446"/>
      <c r="ALS446"/>
      <c r="ALT446"/>
      <c r="ALU446"/>
      <c r="ALV446"/>
      <c r="ALW446"/>
      <c r="ALX446"/>
      <c r="ALY446"/>
      <c r="ALZ446"/>
      <c r="AMA446"/>
      <c r="AMB446"/>
      <c r="AMC446"/>
      <c r="AMD446"/>
      <c r="AME446"/>
      <c r="AMF446"/>
      <c r="AMG446"/>
      <c r="AMH446"/>
      <c r="AMI446"/>
      <c r="AMJ446"/>
      <c r="AMK446"/>
      <c r="AML446"/>
      <c r="AMM446"/>
      <c r="AMN446"/>
      <c r="AMO446"/>
      <c r="AMP446"/>
      <c r="AMQ446"/>
      <c r="AMR446"/>
      <c r="AMS446"/>
      <c r="AMT446"/>
      <c r="AMU446"/>
      <c r="AMV446"/>
      <c r="AMW446"/>
      <c r="AMX446"/>
      <c r="AMY446"/>
      <c r="AMZ446"/>
      <c r="ANA446"/>
      <c r="ANB446"/>
      <c r="ANC446"/>
      <c r="AND446"/>
      <c r="ANE446"/>
      <c r="ANF446"/>
      <c r="ANG446"/>
      <c r="ANH446"/>
      <c r="ANI446"/>
      <c r="ANJ446"/>
      <c r="ANK446"/>
      <c r="ANL446"/>
      <c r="ANM446"/>
      <c r="ANN446"/>
      <c r="ANO446"/>
      <c r="ANP446"/>
      <c r="ANQ446"/>
      <c r="ANR446"/>
      <c r="ANS446"/>
      <c r="ANT446"/>
      <c r="ANU446"/>
      <c r="ANV446"/>
      <c r="ANW446"/>
      <c r="ANX446"/>
      <c r="ANY446"/>
      <c r="ANZ446"/>
      <c r="AOA446"/>
      <c r="AOB446"/>
      <c r="AOC446"/>
      <c r="AOD446"/>
      <c r="AOE446"/>
      <c r="AOF446"/>
      <c r="AOG446"/>
      <c r="AOH446"/>
      <c r="AOI446"/>
      <c r="AOJ446"/>
      <c r="AOK446"/>
      <c r="AOL446"/>
      <c r="AOM446"/>
      <c r="AON446"/>
      <c r="AOO446"/>
      <c r="AOP446"/>
      <c r="AOQ446"/>
      <c r="AOR446"/>
      <c r="AOS446"/>
      <c r="AOT446"/>
      <c r="AOU446"/>
      <c r="AOV446"/>
      <c r="AOW446"/>
      <c r="AOX446"/>
      <c r="AOY446"/>
      <c r="AOZ446"/>
      <c r="APA446"/>
      <c r="APB446"/>
      <c r="APC446"/>
      <c r="APD446"/>
      <c r="APE446"/>
      <c r="APF446"/>
      <c r="APG446"/>
      <c r="APH446"/>
      <c r="API446"/>
      <c r="APJ446"/>
      <c r="APK446"/>
      <c r="APL446"/>
      <c r="APM446"/>
      <c r="APN446"/>
      <c r="APO446"/>
      <c r="APP446"/>
      <c r="APQ446"/>
      <c r="APR446"/>
      <c r="APS446"/>
      <c r="APT446"/>
      <c r="APU446"/>
      <c r="APV446"/>
      <c r="APW446"/>
      <c r="APX446"/>
      <c r="APY446"/>
      <c r="APZ446"/>
      <c r="AQA446"/>
      <c r="AQB446"/>
      <c r="AQC446"/>
      <c r="AQD446"/>
      <c r="AQE446"/>
      <c r="AQF446"/>
      <c r="AQG446"/>
      <c r="AQH446"/>
      <c r="AQI446"/>
      <c r="AQJ446"/>
      <c r="AQK446"/>
      <c r="AQL446"/>
      <c r="AQM446"/>
      <c r="AQN446"/>
      <c r="AQO446"/>
      <c r="AQP446"/>
      <c r="AQQ446"/>
      <c r="AQR446"/>
      <c r="AQS446"/>
      <c r="AQT446"/>
      <c r="AQU446"/>
      <c r="AQV446"/>
      <c r="AQW446"/>
      <c r="AQX446"/>
      <c r="AQY446"/>
      <c r="AQZ446"/>
      <c r="ARA446"/>
      <c r="ARB446"/>
      <c r="ARC446"/>
      <c r="ARD446"/>
      <c r="ARE446"/>
      <c r="ARF446"/>
      <c r="ARG446"/>
      <c r="ARH446"/>
      <c r="ARI446"/>
      <c r="ARJ446"/>
      <c r="ARK446"/>
      <c r="ARL446"/>
      <c r="ARM446"/>
      <c r="ARN446"/>
      <c r="ARO446"/>
      <c r="ARP446"/>
      <c r="ARQ446"/>
      <c r="ARR446"/>
      <c r="ARS446"/>
      <c r="ART446"/>
      <c r="ARU446"/>
      <c r="ARV446"/>
      <c r="ARW446"/>
      <c r="ARX446"/>
      <c r="ARY446"/>
      <c r="ARZ446"/>
      <c r="ASA446"/>
      <c r="ASB446"/>
      <c r="ASC446"/>
      <c r="ASD446"/>
      <c r="ASE446"/>
      <c r="ASF446"/>
      <c r="ASG446"/>
      <c r="ASH446"/>
      <c r="ASI446"/>
      <c r="ASJ446"/>
      <c r="ASK446"/>
      <c r="ASL446"/>
      <c r="ASM446"/>
      <c r="ASN446"/>
      <c r="ASO446"/>
      <c r="ASP446"/>
      <c r="ASQ446"/>
      <c r="ASR446"/>
      <c r="ASS446"/>
      <c r="AST446"/>
      <c r="ASU446"/>
      <c r="ASV446"/>
      <c r="ASW446"/>
      <c r="ASX446"/>
      <c r="ASY446"/>
      <c r="ASZ446"/>
      <c r="ATA446"/>
      <c r="ATB446"/>
      <c r="ATC446"/>
      <c r="ATD446"/>
      <c r="ATE446"/>
      <c r="ATF446"/>
      <c r="ATG446"/>
      <c r="ATH446"/>
      <c r="ATI446"/>
      <c r="ATJ446"/>
      <c r="ATK446"/>
      <c r="ATL446"/>
      <c r="ATM446"/>
      <c r="ATN446"/>
      <c r="ATO446"/>
      <c r="ATP446"/>
      <c r="ATQ446"/>
      <c r="ATR446"/>
      <c r="ATS446"/>
      <c r="ATT446"/>
      <c r="ATU446"/>
      <c r="ATV446"/>
      <c r="ATW446"/>
      <c r="ATX446"/>
      <c r="ATY446"/>
      <c r="ATZ446"/>
      <c r="AUA446"/>
      <c r="AUB446"/>
      <c r="AUC446"/>
      <c r="AUD446"/>
      <c r="AUE446"/>
      <c r="AUF446"/>
      <c r="AUG446"/>
      <c r="AUH446"/>
      <c r="AUI446"/>
      <c r="AUJ446"/>
      <c r="AUK446"/>
      <c r="AUL446"/>
      <c r="AUM446"/>
      <c r="AUN446"/>
      <c r="AUO446"/>
      <c r="AUP446"/>
      <c r="AUQ446"/>
      <c r="AUR446"/>
      <c r="AUS446"/>
      <c r="AUT446"/>
      <c r="AUU446"/>
      <c r="AUV446"/>
      <c r="AUW446"/>
      <c r="AUX446"/>
      <c r="AUY446"/>
      <c r="AUZ446"/>
      <c r="AVA446"/>
      <c r="AVB446"/>
      <c r="AVC446"/>
      <c r="AVD446"/>
      <c r="AVE446"/>
      <c r="AVF446"/>
      <c r="AVG446"/>
      <c r="AVH446"/>
      <c r="AVI446"/>
      <c r="AVJ446"/>
      <c r="AVK446"/>
      <c r="AVL446"/>
      <c r="AVM446"/>
      <c r="AVN446"/>
      <c r="AVO446"/>
      <c r="AVP446"/>
      <c r="AVQ446"/>
      <c r="AVR446"/>
      <c r="AVS446"/>
      <c r="AVT446"/>
      <c r="AVU446"/>
      <c r="AVV446"/>
      <c r="AVW446"/>
      <c r="AVX446"/>
      <c r="AVY446"/>
      <c r="AVZ446"/>
      <c r="AWA446"/>
      <c r="AWB446"/>
      <c r="AWC446"/>
      <c r="AWD446"/>
      <c r="AWE446"/>
      <c r="AWF446"/>
      <c r="AWG446"/>
      <c r="AWH446"/>
      <c r="AWI446"/>
      <c r="AWJ446"/>
      <c r="AWK446"/>
      <c r="AWL446"/>
      <c r="AWM446"/>
      <c r="AWN446"/>
      <c r="AWO446"/>
      <c r="AWP446"/>
      <c r="AWQ446"/>
      <c r="AWR446"/>
      <c r="AWS446"/>
      <c r="AWT446"/>
      <c r="AWU446"/>
      <c r="AWV446"/>
      <c r="AWW446"/>
      <c r="AWX446"/>
      <c r="AWY446"/>
      <c r="AWZ446"/>
      <c r="AXA446"/>
      <c r="AXB446"/>
      <c r="AXC446"/>
      <c r="AXD446"/>
      <c r="AXE446"/>
      <c r="AXF446"/>
      <c r="AXG446"/>
      <c r="AXH446"/>
      <c r="AXI446"/>
      <c r="AXJ446"/>
      <c r="AXK446"/>
      <c r="AXL446"/>
      <c r="AXM446"/>
      <c r="AXN446"/>
      <c r="AXO446"/>
      <c r="AXP446"/>
      <c r="AXQ446"/>
      <c r="AXR446"/>
      <c r="AXS446"/>
      <c r="AXT446"/>
      <c r="AXU446"/>
      <c r="AXV446"/>
      <c r="AXW446"/>
      <c r="AXX446"/>
      <c r="AXY446"/>
      <c r="AXZ446"/>
      <c r="AYA446"/>
      <c r="AYB446"/>
      <c r="AYC446"/>
      <c r="AYD446"/>
      <c r="AYE446"/>
      <c r="AYF446"/>
      <c r="AYG446"/>
      <c r="AYH446"/>
      <c r="AYI446"/>
      <c r="AYJ446"/>
      <c r="AYK446"/>
      <c r="AYL446"/>
      <c r="AYM446"/>
      <c r="AYN446"/>
      <c r="AYO446"/>
      <c r="AYP446"/>
      <c r="AYQ446"/>
      <c r="AYR446"/>
      <c r="AYS446"/>
      <c r="AYT446"/>
      <c r="AYU446"/>
      <c r="AYV446"/>
      <c r="AYW446"/>
      <c r="AYX446"/>
      <c r="AYY446"/>
      <c r="AYZ446"/>
      <c r="AZA446"/>
      <c r="AZB446"/>
      <c r="AZC446"/>
      <c r="AZD446"/>
      <c r="AZE446"/>
      <c r="AZF446"/>
      <c r="AZG446"/>
      <c r="AZH446"/>
      <c r="AZI446"/>
      <c r="AZJ446"/>
      <c r="AZK446"/>
      <c r="AZL446"/>
      <c r="AZM446"/>
      <c r="AZN446"/>
      <c r="AZO446"/>
      <c r="AZP446"/>
      <c r="AZQ446"/>
      <c r="AZR446"/>
      <c r="AZS446"/>
      <c r="AZT446"/>
      <c r="AZU446"/>
      <c r="AZV446"/>
      <c r="AZW446"/>
      <c r="AZX446"/>
      <c r="AZY446"/>
      <c r="AZZ446"/>
      <c r="BAA446"/>
      <c r="BAB446"/>
      <c r="BAC446"/>
      <c r="BAD446"/>
      <c r="BAE446"/>
      <c r="BAF446"/>
      <c r="BAG446"/>
      <c r="BAH446"/>
      <c r="BAI446"/>
      <c r="BAJ446"/>
      <c r="BAK446"/>
      <c r="BAL446"/>
      <c r="BAM446"/>
      <c r="BAN446"/>
      <c r="BAO446"/>
      <c r="BAP446"/>
      <c r="BAQ446"/>
      <c r="BAR446"/>
      <c r="BAS446"/>
      <c r="BAT446"/>
      <c r="BAU446"/>
      <c r="BAV446"/>
      <c r="BAW446"/>
      <c r="BAX446"/>
      <c r="BAY446"/>
      <c r="BAZ446"/>
      <c r="BBA446"/>
      <c r="BBB446"/>
      <c r="BBC446"/>
      <c r="BBD446"/>
      <c r="BBE446"/>
      <c r="BBF446"/>
      <c r="BBG446"/>
      <c r="BBH446"/>
      <c r="BBI446"/>
      <c r="BBJ446"/>
      <c r="BBK446"/>
      <c r="BBL446"/>
      <c r="BBM446"/>
      <c r="BBN446"/>
      <c r="BBO446"/>
      <c r="BBP446"/>
      <c r="BBQ446"/>
      <c r="BBR446"/>
      <c r="BBS446"/>
      <c r="BBT446"/>
      <c r="BBU446"/>
      <c r="BBV446"/>
      <c r="BBW446"/>
      <c r="BBX446"/>
      <c r="BBY446"/>
      <c r="BBZ446"/>
      <c r="BCA446"/>
      <c r="BCB446"/>
      <c r="BCC446"/>
      <c r="BCD446"/>
      <c r="BCE446"/>
      <c r="BCF446"/>
      <c r="BCG446"/>
      <c r="BCH446"/>
      <c r="BCI446"/>
      <c r="BCJ446"/>
      <c r="BCK446"/>
      <c r="BCL446"/>
      <c r="BCM446"/>
      <c r="BCN446"/>
      <c r="BCO446"/>
      <c r="BCP446"/>
      <c r="BCQ446"/>
      <c r="BCR446"/>
      <c r="BCS446"/>
      <c r="BCT446"/>
      <c r="BCU446"/>
      <c r="BCV446"/>
      <c r="BCW446"/>
      <c r="BCX446"/>
      <c r="BCY446"/>
      <c r="BCZ446"/>
      <c r="BDA446"/>
      <c r="BDB446"/>
      <c r="BDC446"/>
      <c r="BDD446"/>
      <c r="BDE446"/>
      <c r="BDF446"/>
      <c r="BDG446"/>
      <c r="BDH446"/>
      <c r="BDI446"/>
      <c r="BDJ446"/>
      <c r="BDK446"/>
      <c r="BDL446"/>
      <c r="BDM446"/>
      <c r="BDN446"/>
      <c r="BDO446"/>
      <c r="BDP446"/>
      <c r="BDQ446"/>
      <c r="BDR446"/>
      <c r="BDS446"/>
      <c r="BDT446"/>
      <c r="BDU446"/>
      <c r="BDV446"/>
      <c r="BDW446"/>
      <c r="BDX446"/>
      <c r="BDY446"/>
      <c r="BDZ446"/>
      <c r="BEA446"/>
      <c r="BEB446"/>
      <c r="BEC446"/>
      <c r="BED446"/>
      <c r="BEE446"/>
      <c r="BEF446"/>
      <c r="BEG446"/>
      <c r="BEH446"/>
      <c r="BEI446"/>
      <c r="BEJ446"/>
      <c r="BEK446"/>
      <c r="BEL446"/>
      <c r="BEM446"/>
      <c r="BEN446"/>
      <c r="BEO446"/>
      <c r="BEP446"/>
      <c r="BEQ446"/>
      <c r="BER446"/>
      <c r="BES446"/>
      <c r="BET446"/>
      <c r="BEU446"/>
      <c r="BEV446"/>
      <c r="BEW446"/>
      <c r="BEX446"/>
      <c r="BEY446"/>
      <c r="BEZ446"/>
      <c r="BFA446"/>
      <c r="BFB446"/>
      <c r="BFC446"/>
      <c r="BFD446"/>
      <c r="BFE446"/>
      <c r="BFF446"/>
      <c r="BFG446"/>
      <c r="BFH446"/>
      <c r="BFI446"/>
      <c r="BFJ446"/>
      <c r="BFK446"/>
      <c r="BFL446"/>
      <c r="BFM446"/>
      <c r="BFN446"/>
      <c r="BFO446"/>
      <c r="BFP446"/>
      <c r="BFQ446"/>
      <c r="BFR446"/>
      <c r="BFS446"/>
      <c r="BFT446"/>
      <c r="BFU446"/>
      <c r="BFV446"/>
      <c r="BFW446"/>
      <c r="BFX446"/>
      <c r="BFY446"/>
      <c r="BFZ446"/>
      <c r="BGA446"/>
      <c r="BGB446"/>
      <c r="BGC446"/>
      <c r="BGD446"/>
      <c r="BGE446"/>
      <c r="BGF446"/>
      <c r="BGG446"/>
      <c r="BGH446"/>
      <c r="BGI446"/>
      <c r="BGJ446"/>
      <c r="BGK446"/>
      <c r="BGL446"/>
      <c r="BGM446"/>
      <c r="BGN446"/>
      <c r="BGO446"/>
      <c r="BGP446"/>
      <c r="BGQ446"/>
      <c r="BGR446"/>
      <c r="BGS446"/>
      <c r="BGT446"/>
      <c r="BGU446"/>
      <c r="BGV446"/>
      <c r="BGW446"/>
      <c r="BGX446"/>
      <c r="BGY446"/>
      <c r="BGZ446"/>
      <c r="BHA446"/>
      <c r="BHB446"/>
      <c r="BHC446"/>
      <c r="BHD446"/>
      <c r="BHE446"/>
      <c r="BHF446"/>
      <c r="BHG446"/>
      <c r="BHH446"/>
      <c r="BHI446"/>
      <c r="BHJ446"/>
      <c r="BHK446"/>
      <c r="BHL446"/>
      <c r="BHM446"/>
      <c r="BHN446"/>
      <c r="BHO446"/>
      <c r="BHP446"/>
      <c r="BHQ446"/>
      <c r="BHR446"/>
      <c r="BHS446"/>
      <c r="BHT446"/>
      <c r="BHU446"/>
      <c r="BHV446"/>
      <c r="BHW446"/>
      <c r="BHX446"/>
      <c r="BHY446"/>
      <c r="BHZ446"/>
      <c r="BIA446"/>
      <c r="BIB446"/>
      <c r="BIC446"/>
      <c r="BID446"/>
      <c r="BIE446"/>
      <c r="BIF446"/>
      <c r="BIG446"/>
      <c r="BIH446"/>
      <c r="BII446"/>
      <c r="BIJ446"/>
      <c r="BIK446"/>
      <c r="BIL446"/>
      <c r="BIM446"/>
      <c r="BIN446"/>
      <c r="BIO446"/>
      <c r="BIP446"/>
      <c r="BIQ446"/>
      <c r="BIR446"/>
      <c r="BIS446"/>
      <c r="BIT446"/>
      <c r="BIU446"/>
      <c r="BIV446"/>
      <c r="BIW446"/>
      <c r="BIX446"/>
      <c r="BIY446"/>
      <c r="BIZ446"/>
      <c r="BJA446"/>
      <c r="BJB446"/>
      <c r="BJC446"/>
      <c r="BJD446"/>
      <c r="BJE446"/>
      <c r="BJF446"/>
      <c r="BJG446"/>
      <c r="BJH446"/>
      <c r="BJI446"/>
      <c r="BJJ446"/>
      <c r="BJK446"/>
      <c r="BJL446"/>
      <c r="BJM446"/>
      <c r="BJN446"/>
      <c r="BJO446"/>
      <c r="BJP446"/>
      <c r="BJQ446"/>
      <c r="BJR446"/>
      <c r="BJS446"/>
      <c r="BJT446"/>
      <c r="BJU446"/>
      <c r="BJV446"/>
      <c r="BJW446"/>
      <c r="BJX446"/>
      <c r="BJY446"/>
      <c r="BJZ446"/>
      <c r="BKA446"/>
      <c r="BKB446"/>
      <c r="BKC446"/>
      <c r="BKD446"/>
      <c r="BKE446"/>
      <c r="BKF446"/>
      <c r="BKG446"/>
      <c r="BKH446"/>
      <c r="BKI446"/>
      <c r="BKJ446"/>
      <c r="BKK446"/>
      <c r="BKL446"/>
      <c r="BKM446"/>
      <c r="BKN446"/>
      <c r="BKO446"/>
      <c r="BKP446"/>
      <c r="BKQ446"/>
      <c r="BKR446"/>
      <c r="BKS446"/>
      <c r="BKT446"/>
      <c r="BKU446"/>
      <c r="BKV446"/>
      <c r="BKW446"/>
      <c r="BKX446"/>
      <c r="BKY446"/>
      <c r="BKZ446"/>
      <c r="BLA446"/>
      <c r="BLB446"/>
      <c r="BLC446"/>
      <c r="BLD446"/>
      <c r="BLE446"/>
      <c r="BLF446"/>
      <c r="BLG446"/>
      <c r="BLH446"/>
      <c r="BLI446"/>
      <c r="BLJ446"/>
      <c r="BLK446"/>
      <c r="BLL446"/>
      <c r="BLM446"/>
      <c r="BLN446"/>
      <c r="BLO446"/>
      <c r="BLP446"/>
      <c r="BLQ446"/>
      <c r="BLR446"/>
      <c r="BLS446"/>
      <c r="BLT446"/>
      <c r="BLU446"/>
      <c r="BLV446"/>
      <c r="BLW446"/>
      <c r="BLX446"/>
      <c r="BLY446"/>
      <c r="BLZ446"/>
      <c r="BMA446"/>
      <c r="BMB446"/>
      <c r="BMC446"/>
      <c r="BMD446"/>
      <c r="BME446"/>
      <c r="BMF446"/>
      <c r="BMG446"/>
      <c r="BMH446"/>
      <c r="BMI446"/>
      <c r="BMJ446"/>
      <c r="BMK446"/>
      <c r="BML446"/>
      <c r="BMM446"/>
      <c r="BMN446"/>
      <c r="BMO446"/>
      <c r="BMP446"/>
      <c r="BMQ446"/>
      <c r="BMR446"/>
      <c r="BMS446"/>
      <c r="BMT446"/>
      <c r="BMU446"/>
      <c r="BMV446"/>
      <c r="BMW446"/>
      <c r="BMX446"/>
      <c r="BMY446"/>
      <c r="BMZ446"/>
      <c r="BNA446"/>
      <c r="BNB446"/>
      <c r="BNC446"/>
      <c r="BND446"/>
      <c r="BNE446"/>
      <c r="BNF446"/>
      <c r="BNG446"/>
      <c r="BNH446"/>
      <c r="BNI446"/>
      <c r="BNJ446"/>
      <c r="BNK446"/>
      <c r="BNL446"/>
      <c r="BNM446"/>
      <c r="BNN446"/>
      <c r="BNO446"/>
      <c r="BNP446"/>
      <c r="BNQ446"/>
      <c r="BNR446"/>
      <c r="BNS446"/>
      <c r="BNT446"/>
      <c r="BNU446"/>
      <c r="BNV446"/>
      <c r="BNW446"/>
      <c r="BNX446"/>
      <c r="BNY446"/>
      <c r="BNZ446"/>
      <c r="BOA446"/>
      <c r="BOB446"/>
      <c r="BOC446"/>
      <c r="BOD446"/>
      <c r="BOE446"/>
      <c r="BOF446"/>
      <c r="BOG446"/>
      <c r="BOH446"/>
      <c r="BOI446"/>
      <c r="BOJ446"/>
      <c r="BOK446"/>
      <c r="BOL446"/>
      <c r="BOM446"/>
      <c r="BON446"/>
      <c r="BOO446"/>
      <c r="BOP446"/>
      <c r="BOQ446"/>
      <c r="BOR446"/>
      <c r="BOS446"/>
      <c r="BOT446"/>
      <c r="BOU446"/>
      <c r="BOV446"/>
      <c r="BOW446"/>
      <c r="BOX446"/>
      <c r="BOY446"/>
      <c r="BOZ446"/>
      <c r="BPA446"/>
      <c r="BPB446"/>
      <c r="BPC446"/>
      <c r="BPD446"/>
      <c r="BPE446"/>
      <c r="BPF446"/>
      <c r="BPG446"/>
      <c r="BPH446"/>
      <c r="BPI446"/>
      <c r="BPJ446"/>
      <c r="BPK446"/>
      <c r="BPL446"/>
      <c r="BPM446"/>
      <c r="BPN446"/>
      <c r="BPO446"/>
      <c r="BPP446"/>
      <c r="BPQ446"/>
      <c r="BPR446"/>
      <c r="BPS446"/>
      <c r="BPT446"/>
      <c r="BPU446"/>
      <c r="BPV446"/>
      <c r="BPW446"/>
      <c r="BPX446"/>
      <c r="BPY446"/>
      <c r="BPZ446"/>
      <c r="BQA446"/>
      <c r="BQB446"/>
      <c r="BQC446"/>
      <c r="BQD446"/>
      <c r="BQE446"/>
      <c r="BQF446"/>
      <c r="BQG446"/>
      <c r="BQH446"/>
      <c r="BQI446"/>
      <c r="BQJ446"/>
      <c r="BQK446"/>
      <c r="BQL446"/>
      <c r="BQM446"/>
      <c r="BQN446"/>
      <c r="BQO446"/>
      <c r="BQP446"/>
      <c r="BQQ446"/>
      <c r="BQR446"/>
      <c r="BQS446"/>
      <c r="BQT446"/>
      <c r="BQU446"/>
      <c r="BQV446"/>
      <c r="BQW446"/>
      <c r="BQX446"/>
      <c r="BQY446"/>
      <c r="BQZ446"/>
      <c r="BRA446"/>
      <c r="BRB446"/>
      <c r="BRC446"/>
      <c r="BRD446"/>
      <c r="BRE446"/>
      <c r="BRF446"/>
      <c r="BRG446"/>
      <c r="BRH446"/>
      <c r="BRI446"/>
      <c r="BRJ446"/>
      <c r="BRK446"/>
      <c r="BRL446"/>
      <c r="BRM446"/>
      <c r="BRN446"/>
      <c r="BRO446"/>
      <c r="BRP446"/>
      <c r="BRQ446"/>
      <c r="BRR446"/>
      <c r="BRS446"/>
      <c r="BRT446"/>
      <c r="BRU446"/>
      <c r="BRV446"/>
      <c r="BRW446"/>
      <c r="BRX446"/>
      <c r="BRY446"/>
      <c r="BRZ446"/>
      <c r="BSA446"/>
      <c r="BSB446"/>
      <c r="BSC446"/>
      <c r="BSD446"/>
      <c r="BSE446"/>
      <c r="BSF446"/>
      <c r="BSG446"/>
      <c r="BSH446"/>
      <c r="BSI446"/>
      <c r="BSJ446"/>
      <c r="BSK446"/>
      <c r="BSL446"/>
      <c r="BSM446"/>
      <c r="BSN446"/>
      <c r="BSO446"/>
      <c r="BSP446"/>
      <c r="BSQ446"/>
      <c r="BSR446"/>
      <c r="BSS446"/>
      <c r="BST446"/>
      <c r="BSU446"/>
      <c r="BSV446"/>
      <c r="BSW446"/>
      <c r="BSX446"/>
      <c r="BSY446"/>
      <c r="BSZ446"/>
      <c r="BTA446"/>
      <c r="BTB446"/>
      <c r="BTC446"/>
      <c r="BTD446"/>
      <c r="BTE446"/>
      <c r="BTF446"/>
      <c r="BTG446"/>
      <c r="BTH446"/>
      <c r="BTI446"/>
      <c r="BTJ446"/>
      <c r="BTK446"/>
      <c r="BTL446"/>
      <c r="BTM446"/>
      <c r="BTN446"/>
      <c r="BTO446"/>
      <c r="BTP446"/>
      <c r="BTQ446"/>
      <c r="BTR446"/>
      <c r="BTS446"/>
      <c r="BTT446"/>
      <c r="BTU446"/>
      <c r="BTV446"/>
      <c r="BTW446"/>
      <c r="BTX446"/>
      <c r="BTY446"/>
      <c r="BTZ446"/>
      <c r="BUA446"/>
      <c r="BUB446"/>
      <c r="BUC446"/>
      <c r="BUD446"/>
      <c r="BUE446"/>
      <c r="BUF446"/>
      <c r="BUG446"/>
      <c r="BUH446"/>
      <c r="BUI446"/>
      <c r="BUJ446"/>
      <c r="BUK446"/>
      <c r="BUL446"/>
      <c r="BUM446"/>
      <c r="BUN446"/>
      <c r="BUO446"/>
      <c r="BUP446"/>
      <c r="BUQ446"/>
      <c r="BUR446"/>
      <c r="BUS446"/>
      <c r="BUT446"/>
      <c r="BUU446"/>
      <c r="BUV446"/>
      <c r="BUW446"/>
      <c r="BUX446"/>
      <c r="BUY446"/>
      <c r="BUZ446"/>
      <c r="BVA446"/>
      <c r="BVB446"/>
      <c r="BVC446"/>
      <c r="BVD446"/>
      <c r="BVE446"/>
      <c r="BVF446"/>
      <c r="BVG446"/>
      <c r="BVH446"/>
      <c r="BVI446"/>
      <c r="BVJ446"/>
      <c r="BVK446"/>
      <c r="BVL446"/>
      <c r="BVM446"/>
      <c r="BVN446"/>
      <c r="BVO446"/>
      <c r="BVP446"/>
      <c r="BVQ446"/>
      <c r="BVR446"/>
      <c r="BVS446"/>
      <c r="BVT446"/>
      <c r="BVU446"/>
      <c r="BVV446"/>
      <c r="BVW446"/>
      <c r="BVX446"/>
      <c r="BVY446"/>
      <c r="BVZ446"/>
      <c r="BWA446"/>
      <c r="BWB446"/>
      <c r="BWC446"/>
      <c r="BWD446"/>
      <c r="BWE446"/>
      <c r="BWF446"/>
      <c r="BWG446"/>
      <c r="BWH446"/>
      <c r="BWI446"/>
      <c r="BWJ446"/>
      <c r="BWK446"/>
      <c r="BWL446"/>
      <c r="BWM446"/>
      <c r="BWN446"/>
      <c r="BWO446"/>
      <c r="BWP446"/>
      <c r="BWQ446"/>
      <c r="BWR446"/>
      <c r="BWS446"/>
      <c r="BWT446"/>
      <c r="BWU446"/>
      <c r="BWV446"/>
      <c r="BWW446"/>
      <c r="BWX446"/>
      <c r="BWY446"/>
      <c r="BWZ446"/>
      <c r="BXA446"/>
      <c r="BXB446"/>
      <c r="BXC446"/>
      <c r="BXD446"/>
      <c r="BXE446"/>
      <c r="BXF446"/>
      <c r="BXG446"/>
      <c r="BXH446"/>
      <c r="BXI446"/>
      <c r="BXJ446"/>
      <c r="BXK446"/>
      <c r="BXL446"/>
      <c r="BXM446"/>
      <c r="BXN446"/>
      <c r="BXO446"/>
      <c r="BXP446"/>
      <c r="BXQ446"/>
      <c r="BXR446"/>
      <c r="BXS446"/>
      <c r="BXT446"/>
      <c r="BXU446"/>
      <c r="BXV446"/>
      <c r="BXW446"/>
      <c r="BXX446"/>
      <c r="BXY446"/>
      <c r="BXZ446"/>
      <c r="BYA446"/>
      <c r="BYB446"/>
      <c r="BYC446"/>
      <c r="BYD446"/>
      <c r="BYE446"/>
      <c r="BYF446"/>
      <c r="BYG446"/>
      <c r="BYH446"/>
      <c r="BYI446"/>
      <c r="BYJ446"/>
      <c r="BYK446"/>
      <c r="BYL446"/>
      <c r="BYM446"/>
      <c r="BYN446"/>
      <c r="BYO446"/>
      <c r="BYP446"/>
      <c r="BYQ446"/>
      <c r="BYR446"/>
      <c r="BYS446"/>
      <c r="BYT446"/>
      <c r="BYU446"/>
      <c r="BYV446"/>
      <c r="BYW446"/>
      <c r="BYX446"/>
      <c r="BYY446"/>
      <c r="BYZ446"/>
      <c r="BZA446"/>
      <c r="BZB446"/>
      <c r="BZC446"/>
      <c r="BZD446"/>
      <c r="BZE446"/>
      <c r="BZF446"/>
      <c r="BZG446"/>
      <c r="BZH446"/>
      <c r="BZI446"/>
      <c r="BZJ446"/>
      <c r="BZK446"/>
      <c r="BZL446"/>
      <c r="BZM446"/>
      <c r="BZN446"/>
      <c r="BZO446"/>
      <c r="BZP446"/>
      <c r="BZQ446"/>
      <c r="BZR446"/>
      <c r="BZS446"/>
      <c r="BZT446"/>
      <c r="BZU446"/>
      <c r="BZV446"/>
      <c r="BZW446"/>
      <c r="BZX446"/>
      <c r="BZY446"/>
      <c r="BZZ446"/>
      <c r="CAA446"/>
      <c r="CAB446"/>
      <c r="CAC446"/>
      <c r="CAD446"/>
      <c r="CAE446"/>
      <c r="CAF446"/>
      <c r="CAG446"/>
      <c r="CAH446"/>
      <c r="CAI446"/>
      <c r="CAJ446"/>
      <c r="CAK446"/>
      <c r="CAL446"/>
      <c r="CAM446"/>
      <c r="CAN446"/>
      <c r="CAO446"/>
      <c r="CAP446"/>
      <c r="CAQ446"/>
      <c r="CAR446"/>
      <c r="CAS446"/>
      <c r="CAT446"/>
      <c r="CAU446"/>
      <c r="CAV446"/>
      <c r="CAW446"/>
      <c r="CAX446"/>
      <c r="CAY446"/>
      <c r="CAZ446"/>
      <c r="CBA446"/>
      <c r="CBB446"/>
      <c r="CBC446"/>
      <c r="CBD446"/>
      <c r="CBE446"/>
      <c r="CBF446"/>
      <c r="CBG446"/>
      <c r="CBH446"/>
      <c r="CBI446"/>
      <c r="CBJ446"/>
      <c r="CBK446"/>
      <c r="CBL446"/>
      <c r="CBM446"/>
      <c r="CBN446"/>
      <c r="CBO446"/>
      <c r="CBP446"/>
      <c r="CBQ446"/>
      <c r="CBR446"/>
      <c r="CBS446"/>
      <c r="CBT446"/>
      <c r="CBU446"/>
      <c r="CBV446"/>
      <c r="CBW446"/>
      <c r="CBX446"/>
      <c r="CBY446"/>
      <c r="CBZ446"/>
      <c r="CCA446"/>
      <c r="CCB446"/>
      <c r="CCC446"/>
      <c r="CCD446"/>
      <c r="CCE446"/>
      <c r="CCF446"/>
      <c r="CCG446"/>
      <c r="CCH446"/>
      <c r="CCI446"/>
      <c r="CCJ446"/>
      <c r="CCK446"/>
      <c r="CCL446"/>
      <c r="CCM446"/>
      <c r="CCN446"/>
      <c r="CCO446"/>
      <c r="CCP446"/>
      <c r="CCQ446"/>
      <c r="CCR446"/>
      <c r="CCS446"/>
      <c r="CCT446"/>
      <c r="CCU446"/>
      <c r="CCV446"/>
      <c r="CCW446"/>
      <c r="CCX446"/>
      <c r="CCY446"/>
      <c r="CCZ446"/>
      <c r="CDA446"/>
      <c r="CDB446"/>
      <c r="CDC446"/>
      <c r="CDD446"/>
      <c r="CDE446"/>
      <c r="CDF446"/>
      <c r="CDG446"/>
      <c r="CDH446"/>
      <c r="CDI446"/>
      <c r="CDJ446"/>
      <c r="CDK446"/>
      <c r="CDL446"/>
      <c r="CDM446"/>
      <c r="CDN446"/>
      <c r="CDO446"/>
      <c r="CDP446"/>
      <c r="CDQ446"/>
      <c r="CDR446"/>
      <c r="CDS446"/>
      <c r="CDT446"/>
      <c r="CDU446"/>
      <c r="CDV446"/>
      <c r="CDW446"/>
      <c r="CDX446"/>
      <c r="CDY446"/>
      <c r="CDZ446"/>
      <c r="CEA446"/>
      <c r="CEB446"/>
      <c r="CEC446"/>
      <c r="CED446"/>
      <c r="CEE446"/>
      <c r="CEF446"/>
      <c r="CEG446"/>
      <c r="CEH446"/>
      <c r="CEI446"/>
      <c r="CEJ446"/>
      <c r="CEK446"/>
      <c r="CEL446"/>
      <c r="CEM446"/>
      <c r="CEN446"/>
      <c r="CEO446"/>
      <c r="CEP446"/>
      <c r="CEQ446"/>
      <c r="CER446"/>
      <c r="CES446"/>
      <c r="CET446"/>
      <c r="CEU446"/>
      <c r="CEV446"/>
      <c r="CEW446"/>
      <c r="CEX446"/>
      <c r="CEY446"/>
      <c r="CEZ446"/>
      <c r="CFA446"/>
      <c r="CFB446"/>
      <c r="CFC446"/>
      <c r="CFD446"/>
      <c r="CFE446"/>
      <c r="CFF446"/>
      <c r="CFG446"/>
      <c r="CFH446"/>
      <c r="CFI446"/>
      <c r="CFJ446"/>
      <c r="CFK446"/>
      <c r="CFL446"/>
      <c r="CFM446"/>
      <c r="CFN446"/>
      <c r="CFO446"/>
      <c r="CFP446"/>
      <c r="CFQ446"/>
      <c r="CFR446"/>
      <c r="CFS446"/>
      <c r="CFT446"/>
      <c r="CFU446"/>
      <c r="CFV446"/>
      <c r="CFW446"/>
      <c r="CFX446"/>
      <c r="CFY446"/>
      <c r="CFZ446"/>
      <c r="CGA446"/>
      <c r="CGB446"/>
      <c r="CGC446"/>
      <c r="CGD446"/>
      <c r="CGE446"/>
      <c r="CGF446"/>
      <c r="CGG446"/>
      <c r="CGH446"/>
      <c r="CGI446"/>
      <c r="CGJ446"/>
      <c r="CGK446"/>
      <c r="CGL446"/>
      <c r="CGM446"/>
      <c r="CGN446"/>
      <c r="CGO446"/>
      <c r="CGP446"/>
      <c r="CGQ446"/>
      <c r="CGR446"/>
      <c r="CGS446"/>
      <c r="CGT446"/>
      <c r="CGU446"/>
      <c r="CGV446"/>
      <c r="CGW446"/>
      <c r="CGX446"/>
      <c r="CGY446"/>
      <c r="CGZ446"/>
      <c r="CHA446"/>
      <c r="CHB446"/>
      <c r="CHC446"/>
      <c r="CHD446"/>
      <c r="CHE446"/>
      <c r="CHF446"/>
      <c r="CHG446"/>
      <c r="CHH446"/>
      <c r="CHI446"/>
      <c r="CHJ446"/>
      <c r="CHK446"/>
      <c r="CHL446"/>
      <c r="CHM446"/>
      <c r="CHN446"/>
      <c r="CHO446"/>
      <c r="CHP446"/>
      <c r="CHQ446"/>
      <c r="CHR446"/>
      <c r="CHS446"/>
      <c r="CHT446"/>
      <c r="CHU446"/>
      <c r="CHV446"/>
      <c r="CHW446"/>
      <c r="CHX446"/>
      <c r="CHY446"/>
      <c r="CHZ446"/>
      <c r="CIA446"/>
      <c r="CIB446"/>
      <c r="CIC446"/>
      <c r="CID446"/>
      <c r="CIE446"/>
      <c r="CIF446"/>
      <c r="CIG446"/>
      <c r="CIH446"/>
      <c r="CII446"/>
      <c r="CIJ446"/>
      <c r="CIK446"/>
      <c r="CIL446"/>
      <c r="CIM446"/>
      <c r="CIN446"/>
      <c r="CIO446"/>
      <c r="CIP446"/>
      <c r="CIQ446"/>
      <c r="CIR446"/>
      <c r="CIS446"/>
      <c r="CIT446"/>
      <c r="CIU446"/>
      <c r="CIV446"/>
      <c r="CIW446"/>
      <c r="CIX446"/>
      <c r="CIY446"/>
      <c r="CIZ446"/>
      <c r="CJA446"/>
      <c r="CJB446"/>
      <c r="CJC446"/>
      <c r="CJD446"/>
      <c r="CJE446"/>
      <c r="CJF446"/>
      <c r="CJG446"/>
      <c r="CJH446"/>
      <c r="CJI446"/>
      <c r="CJJ446"/>
      <c r="CJK446"/>
      <c r="CJL446"/>
      <c r="CJM446"/>
      <c r="CJN446"/>
      <c r="CJO446"/>
      <c r="CJP446"/>
      <c r="CJQ446"/>
      <c r="CJR446"/>
      <c r="CJS446"/>
      <c r="CJT446"/>
      <c r="CJU446"/>
      <c r="CJV446"/>
      <c r="CJW446"/>
      <c r="CJX446"/>
      <c r="CJY446"/>
      <c r="CJZ446"/>
      <c r="CKA446"/>
      <c r="CKB446"/>
      <c r="CKC446"/>
      <c r="CKD446"/>
      <c r="CKE446"/>
      <c r="CKF446"/>
      <c r="CKG446"/>
      <c r="CKH446"/>
      <c r="CKI446"/>
      <c r="CKJ446"/>
      <c r="CKK446"/>
      <c r="CKL446"/>
      <c r="CKM446"/>
      <c r="CKN446"/>
      <c r="CKO446"/>
      <c r="CKP446"/>
      <c r="CKQ446"/>
      <c r="CKR446"/>
      <c r="CKS446"/>
      <c r="CKT446"/>
      <c r="CKU446"/>
      <c r="CKV446"/>
      <c r="CKW446"/>
      <c r="CKX446"/>
      <c r="CKY446"/>
      <c r="CKZ446"/>
      <c r="CLA446"/>
      <c r="CLB446"/>
      <c r="CLC446"/>
      <c r="CLD446"/>
      <c r="CLE446"/>
      <c r="CLF446"/>
      <c r="CLG446"/>
      <c r="CLH446"/>
      <c r="CLI446"/>
      <c r="CLJ446"/>
      <c r="CLK446"/>
      <c r="CLL446"/>
      <c r="CLM446"/>
      <c r="CLN446"/>
      <c r="CLO446"/>
      <c r="CLP446"/>
      <c r="CLQ446"/>
      <c r="CLR446"/>
      <c r="CLS446"/>
      <c r="CLT446"/>
      <c r="CLU446"/>
      <c r="CLV446"/>
      <c r="CLW446"/>
      <c r="CLX446"/>
      <c r="CLY446"/>
      <c r="CLZ446"/>
      <c r="CMA446"/>
      <c r="CMB446"/>
      <c r="CMC446"/>
      <c r="CMD446"/>
      <c r="CME446"/>
      <c r="CMF446"/>
      <c r="CMG446"/>
      <c r="CMH446"/>
      <c r="CMI446"/>
      <c r="CMJ446"/>
      <c r="CMK446"/>
      <c r="CML446"/>
      <c r="CMM446"/>
      <c r="CMN446"/>
      <c r="CMO446"/>
      <c r="CMP446"/>
      <c r="CMQ446"/>
      <c r="CMR446"/>
      <c r="CMS446"/>
      <c r="CMT446"/>
      <c r="CMU446"/>
      <c r="CMV446"/>
      <c r="CMW446"/>
      <c r="CMX446"/>
      <c r="CMY446"/>
      <c r="CMZ446"/>
      <c r="CNA446"/>
      <c r="CNB446"/>
      <c r="CNC446"/>
      <c r="CND446"/>
      <c r="CNE446"/>
      <c r="CNF446"/>
      <c r="CNG446"/>
      <c r="CNH446"/>
      <c r="CNI446"/>
      <c r="CNJ446"/>
      <c r="CNK446"/>
      <c r="CNL446"/>
      <c r="CNM446"/>
      <c r="CNN446"/>
      <c r="CNO446"/>
      <c r="CNP446"/>
      <c r="CNQ446"/>
      <c r="CNR446"/>
      <c r="CNS446"/>
      <c r="CNT446"/>
      <c r="CNU446"/>
      <c r="CNV446"/>
      <c r="CNW446"/>
      <c r="CNX446"/>
      <c r="CNY446"/>
      <c r="CNZ446"/>
      <c r="COA446"/>
      <c r="COB446"/>
      <c r="COC446"/>
      <c r="COD446"/>
      <c r="COE446"/>
      <c r="COF446"/>
      <c r="COG446"/>
      <c r="COH446"/>
      <c r="COI446"/>
      <c r="COJ446"/>
      <c r="COK446"/>
      <c r="COL446"/>
      <c r="COM446"/>
      <c r="CON446"/>
      <c r="COO446"/>
      <c r="COP446"/>
      <c r="COQ446"/>
      <c r="COR446"/>
      <c r="COS446"/>
      <c r="COT446"/>
      <c r="COU446"/>
      <c r="COV446"/>
      <c r="COW446"/>
      <c r="COX446"/>
      <c r="COY446"/>
      <c r="COZ446"/>
      <c r="CPA446"/>
      <c r="CPB446"/>
      <c r="CPC446"/>
      <c r="CPD446"/>
      <c r="CPE446"/>
      <c r="CPF446"/>
      <c r="CPG446"/>
      <c r="CPH446"/>
      <c r="CPI446"/>
      <c r="CPJ446"/>
      <c r="CPK446"/>
      <c r="CPL446"/>
      <c r="CPM446"/>
      <c r="CPN446"/>
      <c r="CPO446"/>
      <c r="CPP446"/>
      <c r="CPQ446"/>
      <c r="CPR446"/>
      <c r="CPS446"/>
      <c r="CPT446"/>
      <c r="CPU446"/>
      <c r="CPV446"/>
      <c r="CPW446"/>
      <c r="CPX446"/>
      <c r="CPY446"/>
      <c r="CPZ446"/>
      <c r="CQA446"/>
      <c r="CQB446"/>
      <c r="CQC446"/>
      <c r="CQD446"/>
      <c r="CQE446"/>
      <c r="CQF446"/>
      <c r="CQG446"/>
      <c r="CQH446"/>
      <c r="CQI446"/>
      <c r="CQJ446"/>
      <c r="CQK446"/>
      <c r="CQL446"/>
      <c r="CQM446"/>
      <c r="CQN446"/>
      <c r="CQO446"/>
      <c r="CQP446"/>
      <c r="CQQ446"/>
      <c r="CQR446"/>
      <c r="CQS446"/>
      <c r="CQT446"/>
      <c r="CQU446"/>
      <c r="CQV446"/>
      <c r="CQW446"/>
      <c r="CQX446"/>
      <c r="CQY446"/>
      <c r="CQZ446"/>
      <c r="CRA446"/>
      <c r="CRB446"/>
      <c r="CRC446"/>
      <c r="CRD446"/>
      <c r="CRE446"/>
      <c r="CRF446"/>
      <c r="CRG446"/>
      <c r="CRH446"/>
      <c r="CRI446"/>
      <c r="CRJ446"/>
      <c r="CRK446"/>
      <c r="CRL446"/>
      <c r="CRM446"/>
      <c r="CRN446"/>
      <c r="CRO446"/>
      <c r="CRP446"/>
      <c r="CRQ446"/>
      <c r="CRR446"/>
      <c r="CRS446"/>
      <c r="CRT446"/>
      <c r="CRU446"/>
      <c r="CRV446"/>
      <c r="CRW446"/>
      <c r="CRX446"/>
      <c r="CRY446"/>
      <c r="CRZ446"/>
      <c r="CSA446"/>
      <c r="CSB446"/>
      <c r="CSC446"/>
      <c r="CSD446"/>
      <c r="CSE446"/>
      <c r="CSF446"/>
      <c r="CSG446"/>
      <c r="CSH446"/>
      <c r="CSI446"/>
      <c r="CSJ446"/>
      <c r="CSK446"/>
      <c r="CSL446"/>
      <c r="CSM446"/>
      <c r="CSN446"/>
      <c r="CSO446"/>
      <c r="CSP446"/>
      <c r="CSQ446"/>
      <c r="CSR446"/>
      <c r="CSS446"/>
      <c r="CST446"/>
      <c r="CSU446"/>
      <c r="CSV446"/>
      <c r="CSW446"/>
      <c r="CSX446"/>
      <c r="CSY446"/>
      <c r="CSZ446"/>
      <c r="CTA446"/>
      <c r="CTB446"/>
      <c r="CTC446"/>
      <c r="CTD446"/>
      <c r="CTE446"/>
      <c r="CTF446"/>
      <c r="CTG446"/>
      <c r="CTH446"/>
      <c r="CTI446"/>
      <c r="CTJ446"/>
      <c r="CTK446"/>
      <c r="CTL446"/>
      <c r="CTM446"/>
      <c r="CTN446"/>
      <c r="CTO446"/>
      <c r="CTP446"/>
      <c r="CTQ446"/>
      <c r="CTR446"/>
      <c r="CTS446"/>
      <c r="CTT446"/>
      <c r="CTU446"/>
      <c r="CTV446"/>
      <c r="CTW446"/>
      <c r="CTX446"/>
      <c r="CTY446"/>
      <c r="CTZ446"/>
      <c r="CUA446"/>
      <c r="CUB446"/>
      <c r="CUC446"/>
      <c r="CUD446"/>
      <c r="CUE446"/>
      <c r="CUF446"/>
      <c r="CUG446"/>
      <c r="CUH446"/>
      <c r="CUI446"/>
      <c r="CUJ446"/>
      <c r="CUK446"/>
      <c r="CUL446"/>
      <c r="CUM446"/>
      <c r="CUN446"/>
      <c r="CUO446"/>
      <c r="CUP446"/>
      <c r="CUQ446"/>
      <c r="CUR446"/>
      <c r="CUS446"/>
      <c r="CUT446"/>
      <c r="CUU446"/>
      <c r="CUV446"/>
      <c r="CUW446"/>
      <c r="CUX446"/>
      <c r="CUY446"/>
      <c r="CUZ446"/>
      <c r="CVA446"/>
      <c r="CVB446"/>
      <c r="CVC446"/>
      <c r="CVD446"/>
      <c r="CVE446"/>
      <c r="CVF446"/>
      <c r="CVG446"/>
      <c r="CVH446"/>
      <c r="CVI446"/>
      <c r="CVJ446"/>
      <c r="CVK446"/>
      <c r="CVL446"/>
      <c r="CVM446"/>
      <c r="CVN446"/>
      <c r="CVO446"/>
      <c r="CVP446"/>
      <c r="CVQ446"/>
      <c r="CVR446"/>
      <c r="CVS446"/>
      <c r="CVT446"/>
      <c r="CVU446"/>
      <c r="CVV446"/>
      <c r="CVW446"/>
      <c r="CVX446"/>
      <c r="CVY446"/>
      <c r="CVZ446"/>
      <c r="CWA446"/>
      <c r="CWB446"/>
      <c r="CWC446"/>
      <c r="CWD446"/>
      <c r="CWE446"/>
      <c r="CWF446"/>
      <c r="CWG446"/>
      <c r="CWH446"/>
      <c r="CWI446"/>
      <c r="CWJ446"/>
      <c r="CWK446"/>
      <c r="CWL446"/>
      <c r="CWM446"/>
      <c r="CWN446"/>
      <c r="CWO446"/>
      <c r="CWP446"/>
      <c r="CWQ446"/>
      <c r="CWR446"/>
      <c r="CWS446"/>
      <c r="CWT446"/>
      <c r="CWU446"/>
      <c r="CWV446"/>
      <c r="CWW446"/>
      <c r="CWX446"/>
      <c r="CWY446"/>
      <c r="CWZ446"/>
      <c r="CXA446"/>
      <c r="CXB446"/>
      <c r="CXC446"/>
      <c r="CXD446"/>
      <c r="CXE446"/>
      <c r="CXF446"/>
      <c r="CXG446"/>
      <c r="CXH446"/>
      <c r="CXI446"/>
      <c r="CXJ446"/>
      <c r="CXK446"/>
      <c r="CXL446"/>
      <c r="CXM446"/>
      <c r="CXN446"/>
      <c r="CXO446"/>
      <c r="CXP446"/>
      <c r="CXQ446"/>
      <c r="CXR446"/>
      <c r="CXS446"/>
      <c r="CXT446"/>
      <c r="CXU446"/>
      <c r="CXV446"/>
      <c r="CXW446"/>
      <c r="CXX446"/>
      <c r="CXY446"/>
      <c r="CXZ446"/>
      <c r="CYA446"/>
      <c r="CYB446"/>
      <c r="CYC446"/>
      <c r="CYD446"/>
      <c r="CYE446"/>
      <c r="CYF446"/>
      <c r="CYG446"/>
      <c r="CYH446"/>
      <c r="CYI446"/>
      <c r="CYJ446"/>
      <c r="CYK446"/>
      <c r="CYL446"/>
      <c r="CYM446"/>
      <c r="CYN446"/>
      <c r="CYO446"/>
      <c r="CYP446"/>
      <c r="CYQ446"/>
      <c r="CYR446"/>
      <c r="CYS446"/>
      <c r="CYT446"/>
      <c r="CYU446"/>
      <c r="CYV446"/>
      <c r="CYW446"/>
      <c r="CYX446"/>
      <c r="CYY446"/>
      <c r="CYZ446"/>
      <c r="CZA446"/>
      <c r="CZB446"/>
      <c r="CZC446"/>
      <c r="CZD446"/>
      <c r="CZE446"/>
      <c r="CZF446"/>
      <c r="CZG446"/>
      <c r="CZH446"/>
      <c r="CZI446"/>
      <c r="CZJ446"/>
      <c r="CZK446"/>
      <c r="CZL446"/>
      <c r="CZM446"/>
      <c r="CZN446"/>
      <c r="CZO446"/>
      <c r="CZP446"/>
      <c r="CZQ446"/>
      <c r="CZR446"/>
      <c r="CZS446"/>
      <c r="CZT446"/>
      <c r="CZU446"/>
      <c r="CZV446"/>
      <c r="CZW446"/>
      <c r="CZX446"/>
      <c r="CZY446"/>
      <c r="CZZ446"/>
      <c r="DAA446"/>
      <c r="DAB446"/>
      <c r="DAC446"/>
      <c r="DAD446"/>
      <c r="DAE446"/>
      <c r="DAF446"/>
      <c r="DAG446"/>
      <c r="DAH446"/>
      <c r="DAI446"/>
      <c r="DAJ446"/>
      <c r="DAK446"/>
      <c r="DAL446"/>
      <c r="DAM446"/>
      <c r="DAN446"/>
      <c r="DAO446"/>
      <c r="DAP446"/>
      <c r="DAQ446"/>
      <c r="DAR446"/>
      <c r="DAS446"/>
      <c r="DAT446"/>
      <c r="DAU446"/>
      <c r="DAV446"/>
      <c r="DAW446"/>
      <c r="DAX446"/>
      <c r="DAY446"/>
      <c r="DAZ446"/>
      <c r="DBA446"/>
      <c r="DBB446"/>
      <c r="DBC446"/>
      <c r="DBD446"/>
      <c r="DBE446"/>
      <c r="DBF446"/>
      <c r="DBG446"/>
      <c r="DBH446"/>
      <c r="DBI446"/>
      <c r="DBJ446"/>
      <c r="DBK446"/>
      <c r="DBL446"/>
      <c r="DBM446"/>
      <c r="DBN446"/>
      <c r="DBO446"/>
      <c r="DBP446"/>
      <c r="DBQ446"/>
      <c r="DBR446"/>
      <c r="DBS446"/>
      <c r="DBT446"/>
      <c r="DBU446"/>
      <c r="DBV446"/>
      <c r="DBW446"/>
      <c r="DBX446"/>
      <c r="DBY446"/>
      <c r="DBZ446"/>
      <c r="DCA446"/>
      <c r="DCB446"/>
      <c r="DCC446"/>
      <c r="DCD446"/>
      <c r="DCE446"/>
      <c r="DCF446"/>
      <c r="DCG446"/>
      <c r="DCH446"/>
      <c r="DCI446"/>
      <c r="DCJ446"/>
      <c r="DCK446"/>
      <c r="DCL446"/>
      <c r="DCM446"/>
      <c r="DCN446"/>
      <c r="DCO446"/>
      <c r="DCP446"/>
      <c r="DCQ446"/>
      <c r="DCR446"/>
      <c r="DCS446"/>
      <c r="DCT446"/>
      <c r="DCU446"/>
      <c r="DCV446"/>
      <c r="DCW446"/>
      <c r="DCX446"/>
      <c r="DCY446"/>
      <c r="DCZ446"/>
      <c r="DDA446"/>
      <c r="DDB446"/>
      <c r="DDC446"/>
      <c r="DDD446"/>
      <c r="DDE446"/>
      <c r="DDF446"/>
      <c r="DDG446"/>
      <c r="DDH446"/>
      <c r="DDI446"/>
      <c r="DDJ446"/>
      <c r="DDK446"/>
      <c r="DDL446"/>
      <c r="DDM446"/>
      <c r="DDN446"/>
      <c r="DDO446"/>
      <c r="DDP446"/>
      <c r="DDQ446"/>
      <c r="DDR446"/>
      <c r="DDS446"/>
      <c r="DDT446"/>
      <c r="DDU446"/>
      <c r="DDV446"/>
      <c r="DDW446"/>
      <c r="DDX446"/>
      <c r="DDY446"/>
      <c r="DDZ446"/>
      <c r="DEA446"/>
      <c r="DEB446"/>
      <c r="DEC446"/>
      <c r="DED446"/>
      <c r="DEE446"/>
      <c r="DEF446"/>
      <c r="DEG446"/>
      <c r="DEH446"/>
      <c r="DEI446"/>
      <c r="DEJ446"/>
      <c r="DEK446"/>
      <c r="DEL446"/>
      <c r="DEM446"/>
      <c r="DEN446"/>
      <c r="DEO446"/>
      <c r="DEP446"/>
      <c r="DEQ446"/>
      <c r="DER446"/>
      <c r="DES446"/>
      <c r="DET446"/>
      <c r="DEU446"/>
      <c r="DEV446"/>
      <c r="DEW446"/>
      <c r="DEX446"/>
      <c r="DEY446"/>
      <c r="DEZ446"/>
      <c r="DFA446"/>
      <c r="DFB446"/>
      <c r="DFC446"/>
      <c r="DFD446"/>
      <c r="DFE446"/>
      <c r="DFF446"/>
      <c r="DFG446"/>
      <c r="DFH446"/>
      <c r="DFI446"/>
      <c r="DFJ446"/>
      <c r="DFK446"/>
      <c r="DFL446"/>
      <c r="DFM446"/>
      <c r="DFN446"/>
      <c r="DFO446"/>
      <c r="DFP446"/>
      <c r="DFQ446"/>
      <c r="DFR446"/>
      <c r="DFS446"/>
      <c r="DFT446"/>
      <c r="DFU446"/>
      <c r="DFV446"/>
      <c r="DFW446"/>
      <c r="DFX446"/>
      <c r="DFY446"/>
      <c r="DFZ446"/>
      <c r="DGA446"/>
      <c r="DGB446"/>
      <c r="DGC446"/>
      <c r="DGD446"/>
      <c r="DGE446"/>
      <c r="DGF446"/>
      <c r="DGG446"/>
      <c r="DGH446"/>
      <c r="DGI446"/>
      <c r="DGJ446"/>
      <c r="DGK446"/>
      <c r="DGL446"/>
      <c r="DGM446"/>
      <c r="DGN446"/>
      <c r="DGO446"/>
      <c r="DGP446"/>
      <c r="DGQ446"/>
      <c r="DGR446"/>
      <c r="DGS446"/>
      <c r="DGT446"/>
      <c r="DGU446"/>
      <c r="DGV446"/>
      <c r="DGW446"/>
      <c r="DGX446"/>
      <c r="DGY446"/>
      <c r="DGZ446"/>
      <c r="DHA446"/>
      <c r="DHB446"/>
      <c r="DHC446"/>
      <c r="DHD446"/>
      <c r="DHE446"/>
      <c r="DHF446"/>
      <c r="DHG446"/>
      <c r="DHH446"/>
      <c r="DHI446"/>
      <c r="DHJ446"/>
      <c r="DHK446"/>
      <c r="DHL446"/>
      <c r="DHM446"/>
      <c r="DHN446"/>
      <c r="DHO446"/>
      <c r="DHP446"/>
      <c r="DHQ446"/>
      <c r="DHR446"/>
      <c r="DHS446"/>
      <c r="DHT446"/>
      <c r="DHU446"/>
      <c r="DHV446"/>
      <c r="DHW446"/>
      <c r="DHX446"/>
      <c r="DHY446"/>
      <c r="DHZ446"/>
      <c r="DIA446"/>
      <c r="DIB446"/>
      <c r="DIC446"/>
      <c r="DID446"/>
      <c r="DIE446"/>
      <c r="DIF446"/>
      <c r="DIG446"/>
      <c r="DIH446"/>
      <c r="DII446"/>
      <c r="DIJ446"/>
      <c r="DIK446"/>
      <c r="DIL446"/>
      <c r="DIM446"/>
      <c r="DIN446"/>
      <c r="DIO446"/>
      <c r="DIP446"/>
      <c r="DIQ446"/>
      <c r="DIR446"/>
      <c r="DIS446"/>
      <c r="DIT446"/>
      <c r="DIU446"/>
      <c r="DIV446"/>
      <c r="DIW446"/>
      <c r="DIX446"/>
      <c r="DIY446"/>
      <c r="DIZ446"/>
      <c r="DJA446"/>
      <c r="DJB446"/>
      <c r="DJC446"/>
      <c r="DJD446"/>
      <c r="DJE446"/>
      <c r="DJF446"/>
      <c r="DJG446"/>
      <c r="DJH446"/>
      <c r="DJI446"/>
      <c r="DJJ446"/>
      <c r="DJK446"/>
      <c r="DJL446"/>
      <c r="DJM446"/>
      <c r="DJN446"/>
      <c r="DJO446"/>
      <c r="DJP446"/>
      <c r="DJQ446"/>
      <c r="DJR446"/>
      <c r="DJS446"/>
      <c r="DJT446"/>
      <c r="DJU446"/>
      <c r="DJV446"/>
      <c r="DJW446"/>
      <c r="DJX446"/>
      <c r="DJY446"/>
      <c r="DJZ446"/>
      <c r="DKA446"/>
      <c r="DKB446"/>
      <c r="DKC446"/>
      <c r="DKD446"/>
      <c r="DKE446"/>
      <c r="DKF446"/>
      <c r="DKG446"/>
      <c r="DKH446"/>
      <c r="DKI446"/>
      <c r="DKJ446"/>
      <c r="DKK446"/>
      <c r="DKL446"/>
      <c r="DKM446"/>
      <c r="DKN446"/>
      <c r="DKO446"/>
      <c r="DKP446"/>
      <c r="DKQ446"/>
      <c r="DKR446"/>
      <c r="DKS446"/>
      <c r="DKT446"/>
      <c r="DKU446"/>
      <c r="DKV446"/>
      <c r="DKW446"/>
      <c r="DKX446"/>
      <c r="DKY446"/>
      <c r="DKZ446"/>
      <c r="DLA446"/>
      <c r="DLB446"/>
      <c r="DLC446"/>
      <c r="DLD446"/>
      <c r="DLE446"/>
      <c r="DLF446"/>
      <c r="DLG446"/>
      <c r="DLH446"/>
      <c r="DLI446"/>
      <c r="DLJ446"/>
      <c r="DLK446"/>
      <c r="DLL446"/>
      <c r="DLM446"/>
      <c r="DLN446"/>
      <c r="DLO446"/>
      <c r="DLP446"/>
      <c r="DLQ446"/>
      <c r="DLR446"/>
      <c r="DLS446"/>
      <c r="DLT446"/>
      <c r="DLU446"/>
      <c r="DLV446"/>
      <c r="DLW446"/>
      <c r="DLX446"/>
      <c r="DLY446"/>
      <c r="DLZ446"/>
      <c r="DMA446"/>
      <c r="DMB446"/>
      <c r="DMC446"/>
      <c r="DMD446"/>
      <c r="DME446"/>
      <c r="DMF446"/>
      <c r="DMG446"/>
      <c r="DMH446"/>
      <c r="DMI446"/>
      <c r="DMJ446"/>
      <c r="DMK446"/>
      <c r="DML446"/>
      <c r="DMM446"/>
      <c r="DMN446"/>
      <c r="DMO446"/>
      <c r="DMP446"/>
      <c r="DMQ446"/>
      <c r="DMR446"/>
      <c r="DMS446"/>
      <c r="DMT446"/>
      <c r="DMU446"/>
      <c r="DMV446"/>
      <c r="DMW446"/>
      <c r="DMX446"/>
      <c r="DMY446"/>
      <c r="DMZ446"/>
      <c r="DNA446"/>
      <c r="DNB446"/>
      <c r="DNC446"/>
      <c r="DND446"/>
      <c r="DNE446"/>
      <c r="DNF446"/>
      <c r="DNG446"/>
      <c r="DNH446"/>
      <c r="DNI446"/>
      <c r="DNJ446"/>
      <c r="DNK446"/>
      <c r="DNL446"/>
      <c r="DNM446"/>
      <c r="DNN446"/>
      <c r="DNO446"/>
      <c r="DNP446"/>
      <c r="DNQ446"/>
      <c r="DNR446"/>
      <c r="DNS446"/>
      <c r="DNT446"/>
      <c r="DNU446"/>
      <c r="DNV446"/>
      <c r="DNW446"/>
      <c r="DNX446"/>
      <c r="DNY446"/>
      <c r="DNZ446"/>
      <c r="DOA446"/>
      <c r="DOB446"/>
      <c r="DOC446"/>
      <c r="DOD446"/>
      <c r="DOE446"/>
      <c r="DOF446"/>
      <c r="DOG446"/>
      <c r="DOH446"/>
      <c r="DOI446"/>
      <c r="DOJ446"/>
      <c r="DOK446"/>
      <c r="DOL446"/>
      <c r="DOM446"/>
      <c r="DON446"/>
      <c r="DOO446"/>
      <c r="DOP446"/>
      <c r="DOQ446"/>
      <c r="DOR446"/>
      <c r="DOS446"/>
      <c r="DOT446"/>
      <c r="DOU446"/>
      <c r="DOV446"/>
      <c r="DOW446"/>
      <c r="DOX446"/>
      <c r="DOY446"/>
      <c r="DOZ446"/>
      <c r="DPA446"/>
      <c r="DPB446"/>
      <c r="DPC446"/>
      <c r="DPD446"/>
      <c r="DPE446"/>
      <c r="DPF446"/>
      <c r="DPG446"/>
      <c r="DPH446"/>
      <c r="DPI446"/>
      <c r="DPJ446"/>
      <c r="DPK446"/>
      <c r="DPL446"/>
      <c r="DPM446"/>
      <c r="DPN446"/>
      <c r="DPO446"/>
      <c r="DPP446"/>
      <c r="DPQ446"/>
      <c r="DPR446"/>
      <c r="DPS446"/>
      <c r="DPT446"/>
      <c r="DPU446"/>
      <c r="DPV446"/>
      <c r="DPW446"/>
      <c r="DPX446"/>
      <c r="DPY446"/>
      <c r="DPZ446"/>
      <c r="DQA446"/>
      <c r="DQB446"/>
      <c r="DQC446"/>
      <c r="DQD446"/>
      <c r="DQE446"/>
      <c r="DQF446"/>
      <c r="DQG446"/>
      <c r="DQH446"/>
      <c r="DQI446"/>
      <c r="DQJ446"/>
      <c r="DQK446"/>
      <c r="DQL446"/>
      <c r="DQM446"/>
      <c r="DQN446"/>
      <c r="DQO446"/>
      <c r="DQP446"/>
      <c r="DQQ446"/>
      <c r="DQR446"/>
      <c r="DQS446"/>
      <c r="DQT446"/>
      <c r="DQU446"/>
      <c r="DQV446"/>
      <c r="DQW446"/>
      <c r="DQX446"/>
      <c r="DQY446"/>
      <c r="DQZ446"/>
      <c r="DRA446"/>
      <c r="DRB446"/>
      <c r="DRC446"/>
      <c r="DRD446"/>
      <c r="DRE446"/>
      <c r="DRF446"/>
      <c r="DRG446"/>
      <c r="DRH446"/>
      <c r="DRI446"/>
      <c r="DRJ446"/>
      <c r="DRK446"/>
      <c r="DRL446"/>
      <c r="DRM446"/>
      <c r="DRN446"/>
      <c r="DRO446"/>
      <c r="DRP446"/>
      <c r="DRQ446"/>
      <c r="DRR446"/>
      <c r="DRS446"/>
      <c r="DRT446"/>
      <c r="DRU446"/>
      <c r="DRV446"/>
      <c r="DRW446"/>
      <c r="DRX446"/>
      <c r="DRY446"/>
      <c r="DRZ446"/>
      <c r="DSA446"/>
      <c r="DSB446"/>
      <c r="DSC446"/>
      <c r="DSD446"/>
      <c r="DSE446"/>
      <c r="DSF446"/>
      <c r="DSG446"/>
      <c r="DSH446"/>
      <c r="DSI446"/>
      <c r="DSJ446"/>
      <c r="DSK446"/>
      <c r="DSL446"/>
      <c r="DSM446"/>
      <c r="DSN446"/>
      <c r="DSO446"/>
      <c r="DSP446"/>
      <c r="DSQ446"/>
      <c r="DSR446"/>
      <c r="DSS446"/>
      <c r="DST446"/>
      <c r="DSU446"/>
      <c r="DSV446"/>
      <c r="DSW446"/>
      <c r="DSX446"/>
      <c r="DSY446"/>
      <c r="DSZ446"/>
      <c r="DTA446"/>
      <c r="DTB446"/>
      <c r="DTC446"/>
      <c r="DTD446"/>
      <c r="DTE446"/>
      <c r="DTF446"/>
      <c r="DTG446"/>
      <c r="DTH446"/>
      <c r="DTI446"/>
      <c r="DTJ446"/>
      <c r="DTK446"/>
      <c r="DTL446"/>
      <c r="DTM446"/>
      <c r="DTN446"/>
      <c r="DTO446"/>
      <c r="DTP446"/>
      <c r="DTQ446"/>
      <c r="DTR446"/>
      <c r="DTS446"/>
      <c r="DTT446"/>
      <c r="DTU446"/>
      <c r="DTV446"/>
      <c r="DTW446"/>
      <c r="DTX446"/>
      <c r="DTY446"/>
      <c r="DTZ446"/>
      <c r="DUA446"/>
      <c r="DUB446"/>
      <c r="DUC446"/>
      <c r="DUD446"/>
      <c r="DUE446"/>
      <c r="DUF446"/>
      <c r="DUG446"/>
      <c r="DUH446"/>
      <c r="DUI446"/>
      <c r="DUJ446"/>
      <c r="DUK446"/>
      <c r="DUL446"/>
      <c r="DUM446"/>
      <c r="DUN446"/>
      <c r="DUO446"/>
      <c r="DUP446"/>
      <c r="DUQ446"/>
      <c r="DUR446"/>
      <c r="DUS446"/>
      <c r="DUT446"/>
      <c r="DUU446"/>
      <c r="DUV446"/>
      <c r="DUW446"/>
      <c r="DUX446"/>
      <c r="DUY446"/>
      <c r="DUZ446"/>
      <c r="DVA446"/>
      <c r="DVB446"/>
      <c r="DVC446"/>
      <c r="DVD446"/>
      <c r="DVE446"/>
      <c r="DVF446"/>
      <c r="DVG446"/>
      <c r="DVH446"/>
      <c r="DVI446"/>
      <c r="DVJ446"/>
      <c r="DVK446"/>
      <c r="DVL446"/>
      <c r="DVM446"/>
      <c r="DVN446"/>
      <c r="DVO446"/>
      <c r="DVP446"/>
      <c r="DVQ446"/>
      <c r="DVR446"/>
      <c r="DVS446"/>
      <c r="DVT446"/>
      <c r="DVU446"/>
      <c r="DVV446"/>
      <c r="DVW446"/>
      <c r="DVX446"/>
      <c r="DVY446"/>
      <c r="DVZ446"/>
      <c r="DWA446"/>
      <c r="DWB446"/>
      <c r="DWC446"/>
      <c r="DWD446"/>
      <c r="DWE446"/>
      <c r="DWF446"/>
      <c r="DWG446"/>
      <c r="DWH446"/>
      <c r="DWI446"/>
      <c r="DWJ446"/>
      <c r="DWK446"/>
      <c r="DWL446"/>
      <c r="DWM446"/>
      <c r="DWN446"/>
      <c r="DWO446"/>
      <c r="DWP446"/>
      <c r="DWQ446"/>
      <c r="DWR446"/>
      <c r="DWS446"/>
      <c r="DWT446"/>
      <c r="DWU446"/>
      <c r="DWV446"/>
      <c r="DWW446"/>
      <c r="DWX446"/>
      <c r="DWY446"/>
      <c r="DWZ446"/>
      <c r="DXA446"/>
      <c r="DXB446"/>
      <c r="DXC446"/>
      <c r="DXD446"/>
      <c r="DXE446"/>
      <c r="DXF446"/>
      <c r="DXG446"/>
      <c r="DXH446"/>
      <c r="DXI446"/>
      <c r="DXJ446"/>
      <c r="DXK446"/>
      <c r="DXL446"/>
      <c r="DXM446"/>
      <c r="DXN446"/>
      <c r="DXO446"/>
      <c r="DXP446"/>
      <c r="DXQ446"/>
      <c r="DXR446"/>
      <c r="DXS446"/>
      <c r="DXT446"/>
      <c r="DXU446"/>
      <c r="DXV446"/>
      <c r="DXW446"/>
      <c r="DXX446"/>
      <c r="DXY446"/>
      <c r="DXZ446"/>
      <c r="DYA446"/>
      <c r="DYB446"/>
      <c r="DYC446"/>
      <c r="DYD446"/>
      <c r="DYE446"/>
      <c r="DYF446"/>
      <c r="DYG446"/>
      <c r="DYH446"/>
      <c r="DYI446"/>
      <c r="DYJ446"/>
      <c r="DYK446"/>
      <c r="DYL446"/>
      <c r="DYM446"/>
      <c r="DYN446"/>
      <c r="DYO446"/>
      <c r="DYP446"/>
      <c r="DYQ446"/>
      <c r="DYR446"/>
      <c r="DYS446"/>
      <c r="DYT446"/>
      <c r="DYU446"/>
      <c r="DYV446"/>
      <c r="DYW446"/>
      <c r="DYX446"/>
      <c r="DYY446"/>
      <c r="DYZ446"/>
      <c r="DZA446"/>
      <c r="DZB446"/>
      <c r="DZC446"/>
      <c r="DZD446"/>
      <c r="DZE446"/>
      <c r="DZF446"/>
      <c r="DZG446"/>
      <c r="DZH446"/>
      <c r="DZI446"/>
      <c r="DZJ446"/>
      <c r="DZK446"/>
      <c r="DZL446"/>
      <c r="DZM446"/>
      <c r="DZN446"/>
      <c r="DZO446"/>
      <c r="DZP446"/>
      <c r="DZQ446"/>
      <c r="DZR446"/>
      <c r="DZS446"/>
      <c r="DZT446"/>
      <c r="DZU446"/>
      <c r="DZV446"/>
      <c r="DZW446"/>
      <c r="DZX446"/>
      <c r="DZY446"/>
      <c r="DZZ446"/>
      <c r="EAA446"/>
      <c r="EAB446"/>
      <c r="EAC446"/>
      <c r="EAD446"/>
      <c r="EAE446"/>
      <c r="EAF446"/>
      <c r="EAG446"/>
      <c r="EAH446"/>
      <c r="EAI446"/>
      <c r="EAJ446"/>
      <c r="EAK446"/>
      <c r="EAL446"/>
      <c r="EAM446"/>
      <c r="EAN446"/>
      <c r="EAO446"/>
      <c r="EAP446"/>
      <c r="EAQ446"/>
      <c r="EAR446"/>
      <c r="EAS446"/>
      <c r="EAT446"/>
      <c r="EAU446"/>
      <c r="EAV446"/>
      <c r="EAW446"/>
      <c r="EAX446"/>
      <c r="EAY446"/>
      <c r="EAZ446"/>
      <c r="EBA446"/>
      <c r="EBB446"/>
      <c r="EBC446"/>
      <c r="EBD446"/>
      <c r="EBE446"/>
      <c r="EBF446"/>
      <c r="EBG446"/>
      <c r="EBH446"/>
      <c r="EBI446"/>
      <c r="EBJ446"/>
      <c r="EBK446"/>
      <c r="EBL446"/>
      <c r="EBM446"/>
      <c r="EBN446"/>
      <c r="EBO446"/>
      <c r="EBP446"/>
      <c r="EBQ446"/>
      <c r="EBR446"/>
      <c r="EBS446"/>
      <c r="EBT446"/>
      <c r="EBU446"/>
      <c r="EBV446"/>
      <c r="EBW446"/>
      <c r="EBX446"/>
      <c r="EBY446"/>
      <c r="EBZ446"/>
      <c r="ECA446"/>
      <c r="ECB446"/>
      <c r="ECC446"/>
      <c r="ECD446"/>
      <c r="ECE446"/>
      <c r="ECF446"/>
      <c r="ECG446"/>
      <c r="ECH446"/>
      <c r="ECI446"/>
      <c r="ECJ446"/>
      <c r="ECK446"/>
      <c r="ECL446"/>
      <c r="ECM446"/>
      <c r="ECN446"/>
      <c r="ECO446"/>
      <c r="ECP446"/>
      <c r="ECQ446"/>
      <c r="ECR446"/>
      <c r="ECS446"/>
      <c r="ECT446"/>
      <c r="ECU446"/>
      <c r="ECV446"/>
      <c r="ECW446"/>
      <c r="ECX446"/>
      <c r="ECY446"/>
      <c r="ECZ446"/>
      <c r="EDA446"/>
      <c r="EDB446"/>
      <c r="EDC446"/>
      <c r="EDD446"/>
      <c r="EDE446"/>
      <c r="EDF446"/>
      <c r="EDG446"/>
      <c r="EDH446"/>
      <c r="EDI446"/>
      <c r="EDJ446"/>
      <c r="EDK446"/>
      <c r="EDL446"/>
      <c r="EDM446"/>
      <c r="EDN446"/>
      <c r="EDO446"/>
      <c r="EDP446"/>
      <c r="EDQ446"/>
      <c r="EDR446"/>
      <c r="EDS446"/>
      <c r="EDT446"/>
      <c r="EDU446"/>
      <c r="EDV446"/>
      <c r="EDW446"/>
      <c r="EDX446"/>
      <c r="EDY446"/>
      <c r="EDZ446"/>
      <c r="EEA446"/>
      <c r="EEB446"/>
      <c r="EEC446"/>
      <c r="EED446"/>
      <c r="EEE446"/>
      <c r="EEF446"/>
      <c r="EEG446"/>
      <c r="EEH446"/>
      <c r="EEI446"/>
      <c r="EEJ446"/>
      <c r="EEK446"/>
      <c r="EEL446"/>
      <c r="EEM446"/>
      <c r="EEN446"/>
      <c r="EEO446"/>
      <c r="EEP446"/>
      <c r="EEQ446"/>
      <c r="EER446"/>
      <c r="EES446"/>
      <c r="EET446"/>
      <c r="EEU446"/>
      <c r="EEV446"/>
      <c r="EEW446"/>
      <c r="EEX446"/>
      <c r="EEY446"/>
      <c r="EEZ446"/>
      <c r="EFA446"/>
      <c r="EFB446"/>
      <c r="EFC446"/>
      <c r="EFD446"/>
      <c r="EFE446"/>
      <c r="EFF446"/>
      <c r="EFG446"/>
      <c r="EFH446"/>
      <c r="EFI446"/>
      <c r="EFJ446"/>
      <c r="EFK446"/>
      <c r="EFL446"/>
      <c r="EFM446"/>
      <c r="EFN446"/>
      <c r="EFO446"/>
      <c r="EFP446"/>
      <c r="EFQ446"/>
      <c r="EFR446"/>
      <c r="EFS446"/>
      <c r="EFT446"/>
      <c r="EFU446"/>
      <c r="EFV446"/>
      <c r="EFW446"/>
      <c r="EFX446"/>
      <c r="EFY446"/>
      <c r="EFZ446"/>
      <c r="EGA446"/>
      <c r="EGB446"/>
      <c r="EGC446"/>
      <c r="EGD446"/>
      <c r="EGE446"/>
      <c r="EGF446"/>
      <c r="EGG446"/>
      <c r="EGH446"/>
      <c r="EGI446"/>
      <c r="EGJ446"/>
      <c r="EGK446"/>
      <c r="EGL446"/>
      <c r="EGM446"/>
      <c r="EGN446"/>
      <c r="EGO446"/>
      <c r="EGP446"/>
      <c r="EGQ446"/>
      <c r="EGR446"/>
      <c r="EGS446"/>
      <c r="EGT446"/>
      <c r="EGU446"/>
      <c r="EGV446"/>
      <c r="EGW446"/>
      <c r="EGX446"/>
      <c r="EGY446"/>
      <c r="EGZ446"/>
      <c r="EHA446"/>
      <c r="EHB446"/>
      <c r="EHC446"/>
      <c r="EHD446"/>
      <c r="EHE446"/>
      <c r="EHF446"/>
      <c r="EHG446"/>
      <c r="EHH446"/>
      <c r="EHI446"/>
      <c r="EHJ446"/>
      <c r="EHK446"/>
      <c r="EHL446"/>
      <c r="EHM446"/>
      <c r="EHN446"/>
      <c r="EHO446"/>
      <c r="EHP446"/>
      <c r="EHQ446"/>
      <c r="EHR446"/>
      <c r="EHS446"/>
      <c r="EHT446"/>
      <c r="EHU446"/>
      <c r="EHV446"/>
      <c r="EHW446"/>
      <c r="EHX446"/>
      <c r="EHY446"/>
      <c r="EHZ446"/>
      <c r="EIA446"/>
      <c r="EIB446"/>
      <c r="EIC446"/>
      <c r="EID446"/>
      <c r="EIE446"/>
      <c r="EIF446"/>
      <c r="EIG446"/>
      <c r="EIH446"/>
      <c r="EII446"/>
      <c r="EIJ446"/>
      <c r="EIK446"/>
      <c r="EIL446"/>
      <c r="EIM446"/>
      <c r="EIN446"/>
      <c r="EIO446"/>
      <c r="EIP446"/>
      <c r="EIQ446"/>
      <c r="EIR446"/>
      <c r="EIS446"/>
      <c r="EIT446"/>
      <c r="EIU446"/>
      <c r="EIV446"/>
      <c r="EIW446"/>
      <c r="EIX446"/>
      <c r="EIY446"/>
      <c r="EIZ446"/>
      <c r="EJA446"/>
      <c r="EJB446"/>
      <c r="EJC446"/>
      <c r="EJD446"/>
      <c r="EJE446"/>
      <c r="EJF446"/>
      <c r="EJG446"/>
      <c r="EJH446"/>
      <c r="EJI446"/>
      <c r="EJJ446"/>
      <c r="EJK446"/>
      <c r="EJL446"/>
      <c r="EJM446"/>
      <c r="EJN446"/>
      <c r="EJO446"/>
      <c r="EJP446"/>
      <c r="EJQ446"/>
      <c r="EJR446"/>
      <c r="EJS446"/>
      <c r="EJT446"/>
      <c r="EJU446"/>
      <c r="EJV446"/>
      <c r="EJW446"/>
      <c r="EJX446"/>
      <c r="EJY446"/>
      <c r="EJZ446"/>
      <c r="EKA446"/>
      <c r="EKB446"/>
      <c r="EKC446"/>
      <c r="EKD446"/>
      <c r="EKE446"/>
      <c r="EKF446"/>
      <c r="EKG446"/>
      <c r="EKH446"/>
      <c r="EKI446"/>
      <c r="EKJ446"/>
      <c r="EKK446"/>
      <c r="EKL446"/>
      <c r="EKM446"/>
      <c r="EKN446"/>
      <c r="EKO446"/>
      <c r="EKP446"/>
      <c r="EKQ446"/>
      <c r="EKR446"/>
      <c r="EKS446"/>
      <c r="EKT446"/>
      <c r="EKU446"/>
      <c r="EKV446"/>
      <c r="EKW446"/>
      <c r="EKX446"/>
      <c r="EKY446"/>
      <c r="EKZ446"/>
      <c r="ELA446"/>
      <c r="ELB446"/>
      <c r="ELC446"/>
      <c r="ELD446"/>
      <c r="ELE446"/>
      <c r="ELF446"/>
      <c r="ELG446"/>
      <c r="ELH446"/>
      <c r="ELI446"/>
      <c r="ELJ446"/>
      <c r="ELK446"/>
      <c r="ELL446"/>
      <c r="ELM446"/>
      <c r="ELN446"/>
      <c r="ELO446"/>
      <c r="ELP446"/>
      <c r="ELQ446"/>
      <c r="ELR446"/>
      <c r="ELS446"/>
      <c r="ELT446"/>
      <c r="ELU446"/>
      <c r="ELV446"/>
      <c r="ELW446"/>
      <c r="ELX446"/>
      <c r="ELY446"/>
      <c r="ELZ446"/>
      <c r="EMA446"/>
      <c r="EMB446"/>
      <c r="EMC446"/>
      <c r="EMD446"/>
      <c r="EME446"/>
      <c r="EMF446"/>
      <c r="EMG446"/>
      <c r="EMH446"/>
      <c r="EMI446"/>
      <c r="EMJ446"/>
      <c r="EMK446"/>
      <c r="EML446"/>
      <c r="EMM446"/>
      <c r="EMN446"/>
      <c r="EMO446"/>
      <c r="EMP446"/>
      <c r="EMQ446"/>
      <c r="EMR446"/>
      <c r="EMS446"/>
      <c r="EMT446"/>
      <c r="EMU446"/>
      <c r="EMV446"/>
      <c r="EMW446"/>
      <c r="EMX446"/>
      <c r="EMY446"/>
      <c r="EMZ446"/>
      <c r="ENA446"/>
      <c r="ENB446"/>
      <c r="ENC446"/>
      <c r="END446"/>
      <c r="ENE446"/>
      <c r="ENF446"/>
      <c r="ENG446"/>
      <c r="ENH446"/>
      <c r="ENI446"/>
      <c r="ENJ446"/>
      <c r="ENK446"/>
      <c r="ENL446"/>
      <c r="ENM446"/>
      <c r="ENN446"/>
      <c r="ENO446"/>
      <c r="ENP446"/>
      <c r="ENQ446"/>
      <c r="ENR446"/>
      <c r="ENS446"/>
      <c r="ENT446"/>
      <c r="ENU446"/>
      <c r="ENV446"/>
      <c r="ENW446"/>
      <c r="ENX446"/>
      <c r="ENY446"/>
      <c r="ENZ446"/>
      <c r="EOA446"/>
      <c r="EOB446"/>
      <c r="EOC446"/>
      <c r="EOD446"/>
      <c r="EOE446"/>
      <c r="EOF446"/>
      <c r="EOG446"/>
      <c r="EOH446"/>
      <c r="EOI446"/>
      <c r="EOJ446"/>
      <c r="EOK446"/>
      <c r="EOL446"/>
      <c r="EOM446"/>
      <c r="EON446"/>
      <c r="EOO446"/>
      <c r="EOP446"/>
      <c r="EOQ446"/>
      <c r="EOR446"/>
      <c r="EOS446"/>
      <c r="EOT446"/>
      <c r="EOU446"/>
      <c r="EOV446"/>
      <c r="EOW446"/>
      <c r="EOX446"/>
      <c r="EOY446"/>
      <c r="EOZ446"/>
      <c r="EPA446"/>
      <c r="EPB446"/>
      <c r="EPC446"/>
      <c r="EPD446"/>
      <c r="EPE446"/>
      <c r="EPF446"/>
      <c r="EPG446"/>
      <c r="EPH446"/>
      <c r="EPI446"/>
      <c r="EPJ446"/>
      <c r="EPK446"/>
      <c r="EPL446"/>
      <c r="EPM446"/>
      <c r="EPN446"/>
      <c r="EPO446"/>
      <c r="EPP446"/>
      <c r="EPQ446"/>
      <c r="EPR446"/>
      <c r="EPS446"/>
      <c r="EPT446"/>
      <c r="EPU446"/>
      <c r="EPV446"/>
      <c r="EPW446"/>
      <c r="EPX446"/>
      <c r="EPY446"/>
      <c r="EPZ446"/>
      <c r="EQA446"/>
      <c r="EQB446"/>
      <c r="EQC446"/>
      <c r="EQD446"/>
      <c r="EQE446"/>
      <c r="EQF446"/>
      <c r="EQG446"/>
      <c r="EQH446"/>
      <c r="EQI446"/>
      <c r="EQJ446"/>
      <c r="EQK446"/>
      <c r="EQL446"/>
      <c r="EQM446"/>
      <c r="EQN446"/>
      <c r="EQO446"/>
      <c r="EQP446"/>
      <c r="EQQ446"/>
      <c r="EQR446"/>
      <c r="EQS446"/>
      <c r="EQT446"/>
      <c r="EQU446"/>
      <c r="EQV446"/>
      <c r="EQW446"/>
      <c r="EQX446"/>
      <c r="EQY446"/>
      <c r="EQZ446"/>
      <c r="ERA446"/>
      <c r="ERB446"/>
      <c r="ERC446"/>
      <c r="ERD446"/>
      <c r="ERE446"/>
      <c r="ERF446"/>
      <c r="ERG446"/>
      <c r="ERH446"/>
      <c r="ERI446"/>
      <c r="ERJ446"/>
      <c r="ERK446"/>
      <c r="ERL446"/>
      <c r="ERM446"/>
      <c r="ERN446"/>
      <c r="ERO446"/>
      <c r="ERP446"/>
      <c r="ERQ446"/>
      <c r="ERR446"/>
      <c r="ERS446"/>
      <c r="ERT446"/>
      <c r="ERU446"/>
      <c r="ERV446"/>
      <c r="ERW446"/>
      <c r="ERX446"/>
      <c r="ERY446"/>
      <c r="ERZ446"/>
      <c r="ESA446"/>
      <c r="ESB446"/>
      <c r="ESC446"/>
      <c r="ESD446"/>
      <c r="ESE446"/>
      <c r="ESF446"/>
      <c r="ESG446"/>
      <c r="ESH446"/>
      <c r="ESI446"/>
      <c r="ESJ446"/>
      <c r="ESK446"/>
      <c r="ESL446"/>
      <c r="ESM446"/>
      <c r="ESN446"/>
      <c r="ESO446"/>
      <c r="ESP446"/>
      <c r="ESQ446"/>
      <c r="ESR446"/>
      <c r="ESS446"/>
      <c r="EST446"/>
      <c r="ESU446"/>
      <c r="ESV446"/>
      <c r="ESW446"/>
      <c r="ESX446"/>
      <c r="ESY446"/>
      <c r="ESZ446"/>
      <c r="ETA446"/>
      <c r="ETB446"/>
      <c r="ETC446"/>
      <c r="ETD446"/>
      <c r="ETE446"/>
      <c r="ETF446"/>
      <c r="ETG446"/>
      <c r="ETH446"/>
      <c r="ETI446"/>
      <c r="ETJ446"/>
      <c r="ETK446"/>
      <c r="ETL446"/>
      <c r="ETM446"/>
      <c r="ETN446"/>
      <c r="ETO446"/>
      <c r="ETP446"/>
      <c r="ETQ446"/>
      <c r="ETR446"/>
      <c r="ETS446"/>
      <c r="ETT446"/>
      <c r="ETU446"/>
      <c r="ETV446"/>
      <c r="ETW446"/>
      <c r="ETX446"/>
      <c r="ETY446"/>
      <c r="ETZ446"/>
      <c r="EUA446"/>
      <c r="EUB446"/>
      <c r="EUC446"/>
      <c r="EUD446"/>
      <c r="EUE446"/>
      <c r="EUF446"/>
      <c r="EUG446"/>
      <c r="EUH446"/>
      <c r="EUI446"/>
      <c r="EUJ446"/>
      <c r="EUK446"/>
      <c r="EUL446"/>
      <c r="EUM446"/>
      <c r="EUN446"/>
      <c r="EUO446"/>
      <c r="EUP446"/>
      <c r="EUQ446"/>
      <c r="EUR446"/>
      <c r="EUS446"/>
      <c r="EUT446"/>
      <c r="EUU446"/>
      <c r="EUV446"/>
      <c r="EUW446"/>
      <c r="EUX446"/>
      <c r="EUY446"/>
      <c r="EUZ446"/>
      <c r="EVA446"/>
      <c r="EVB446"/>
      <c r="EVC446"/>
      <c r="EVD446"/>
      <c r="EVE446"/>
      <c r="EVF446"/>
      <c r="EVG446"/>
      <c r="EVH446"/>
      <c r="EVI446"/>
      <c r="EVJ446"/>
      <c r="EVK446"/>
      <c r="EVL446"/>
      <c r="EVM446"/>
      <c r="EVN446"/>
      <c r="EVO446"/>
      <c r="EVP446"/>
      <c r="EVQ446"/>
      <c r="EVR446"/>
      <c r="EVS446"/>
      <c r="EVT446"/>
      <c r="EVU446"/>
      <c r="EVV446"/>
      <c r="EVW446"/>
      <c r="EVX446"/>
      <c r="EVY446"/>
      <c r="EVZ446"/>
      <c r="EWA446"/>
      <c r="EWB446"/>
      <c r="EWC446"/>
      <c r="EWD446"/>
      <c r="EWE446"/>
      <c r="EWF446"/>
      <c r="EWG446"/>
      <c r="EWH446"/>
      <c r="EWI446"/>
      <c r="EWJ446"/>
      <c r="EWK446"/>
      <c r="EWL446"/>
      <c r="EWM446"/>
      <c r="EWN446"/>
      <c r="EWO446"/>
      <c r="EWP446"/>
      <c r="EWQ446"/>
      <c r="EWR446"/>
      <c r="EWS446"/>
      <c r="EWT446"/>
      <c r="EWU446"/>
      <c r="EWV446"/>
      <c r="EWW446"/>
      <c r="EWX446"/>
      <c r="EWY446"/>
      <c r="EWZ446"/>
      <c r="EXA446"/>
      <c r="EXB446"/>
      <c r="EXC446"/>
      <c r="EXD446"/>
      <c r="EXE446"/>
      <c r="EXF446"/>
      <c r="EXG446"/>
      <c r="EXH446"/>
      <c r="EXI446"/>
      <c r="EXJ446"/>
      <c r="EXK446"/>
      <c r="EXL446"/>
      <c r="EXM446"/>
      <c r="EXN446"/>
      <c r="EXO446"/>
      <c r="EXP446"/>
      <c r="EXQ446"/>
      <c r="EXR446"/>
      <c r="EXS446"/>
      <c r="EXT446"/>
      <c r="EXU446"/>
      <c r="EXV446"/>
      <c r="EXW446"/>
      <c r="EXX446"/>
      <c r="EXY446"/>
      <c r="EXZ446"/>
      <c r="EYA446"/>
      <c r="EYB446"/>
      <c r="EYC446"/>
      <c r="EYD446"/>
      <c r="EYE446"/>
      <c r="EYF446"/>
      <c r="EYG446"/>
      <c r="EYH446"/>
      <c r="EYI446"/>
      <c r="EYJ446"/>
      <c r="EYK446"/>
      <c r="EYL446"/>
      <c r="EYM446"/>
      <c r="EYN446"/>
      <c r="EYO446"/>
      <c r="EYP446"/>
      <c r="EYQ446"/>
      <c r="EYR446"/>
      <c r="EYS446"/>
      <c r="EYT446"/>
      <c r="EYU446"/>
      <c r="EYV446"/>
      <c r="EYW446"/>
      <c r="EYX446"/>
      <c r="EYY446"/>
      <c r="EYZ446"/>
      <c r="EZA446"/>
      <c r="EZB446"/>
      <c r="EZC446"/>
      <c r="EZD446"/>
      <c r="EZE446"/>
      <c r="EZF446"/>
      <c r="EZG446"/>
      <c r="EZH446"/>
      <c r="EZI446"/>
      <c r="EZJ446"/>
      <c r="EZK446"/>
      <c r="EZL446"/>
      <c r="EZM446"/>
      <c r="EZN446"/>
      <c r="EZO446"/>
      <c r="EZP446"/>
      <c r="EZQ446"/>
      <c r="EZR446"/>
      <c r="EZS446"/>
      <c r="EZT446"/>
      <c r="EZU446"/>
      <c r="EZV446"/>
      <c r="EZW446"/>
      <c r="EZX446"/>
      <c r="EZY446"/>
      <c r="EZZ446"/>
      <c r="FAA446"/>
      <c r="FAB446"/>
      <c r="FAC446"/>
      <c r="FAD446"/>
      <c r="FAE446"/>
      <c r="FAF446"/>
      <c r="FAG446"/>
      <c r="FAH446"/>
      <c r="FAI446"/>
      <c r="FAJ446"/>
      <c r="FAK446"/>
      <c r="FAL446"/>
      <c r="FAM446"/>
      <c r="FAN446"/>
      <c r="FAO446"/>
      <c r="FAP446"/>
      <c r="FAQ446"/>
      <c r="FAR446"/>
      <c r="FAS446"/>
      <c r="FAT446"/>
      <c r="FAU446"/>
      <c r="FAV446"/>
      <c r="FAW446"/>
      <c r="FAX446"/>
      <c r="FAY446"/>
      <c r="FAZ446"/>
      <c r="FBA446"/>
      <c r="FBB446"/>
      <c r="FBC446"/>
      <c r="FBD446"/>
      <c r="FBE446"/>
      <c r="FBF446"/>
      <c r="FBG446"/>
      <c r="FBH446"/>
      <c r="FBI446"/>
      <c r="FBJ446"/>
      <c r="FBK446"/>
      <c r="FBL446"/>
      <c r="FBM446"/>
      <c r="FBN446"/>
      <c r="FBO446"/>
      <c r="FBP446"/>
      <c r="FBQ446"/>
      <c r="FBR446"/>
      <c r="FBS446"/>
      <c r="FBT446"/>
      <c r="FBU446"/>
      <c r="FBV446"/>
      <c r="FBW446"/>
      <c r="FBX446"/>
      <c r="FBY446"/>
      <c r="FBZ446"/>
      <c r="FCA446"/>
      <c r="FCB446"/>
      <c r="FCC446"/>
      <c r="FCD446"/>
      <c r="FCE446"/>
      <c r="FCF446"/>
      <c r="FCG446"/>
      <c r="FCH446"/>
      <c r="FCI446"/>
      <c r="FCJ446"/>
      <c r="FCK446"/>
      <c r="FCL446"/>
      <c r="FCM446"/>
      <c r="FCN446"/>
      <c r="FCO446"/>
      <c r="FCP446"/>
      <c r="FCQ446"/>
      <c r="FCR446"/>
      <c r="FCS446"/>
      <c r="FCT446"/>
      <c r="FCU446"/>
      <c r="FCV446"/>
      <c r="FCW446"/>
      <c r="FCX446"/>
      <c r="FCY446"/>
      <c r="FCZ446"/>
      <c r="FDA446"/>
      <c r="FDB446"/>
      <c r="FDC446"/>
      <c r="FDD446"/>
      <c r="FDE446"/>
      <c r="FDF446"/>
      <c r="FDG446"/>
      <c r="FDH446"/>
      <c r="FDI446"/>
      <c r="FDJ446"/>
      <c r="FDK446"/>
      <c r="FDL446"/>
      <c r="FDM446"/>
      <c r="FDN446"/>
      <c r="FDO446"/>
      <c r="FDP446"/>
      <c r="FDQ446"/>
      <c r="FDR446"/>
      <c r="FDS446"/>
      <c r="FDT446"/>
      <c r="FDU446"/>
      <c r="FDV446"/>
      <c r="FDW446"/>
      <c r="FDX446"/>
      <c r="FDY446"/>
      <c r="FDZ446"/>
      <c r="FEA446"/>
      <c r="FEB446"/>
      <c r="FEC446"/>
      <c r="FED446"/>
      <c r="FEE446"/>
      <c r="FEF446"/>
      <c r="FEG446"/>
      <c r="FEH446"/>
      <c r="FEI446"/>
      <c r="FEJ446"/>
      <c r="FEK446"/>
      <c r="FEL446"/>
      <c r="FEM446"/>
      <c r="FEN446"/>
      <c r="FEO446"/>
      <c r="FEP446"/>
      <c r="FEQ446"/>
      <c r="FER446"/>
      <c r="FES446"/>
      <c r="FET446"/>
      <c r="FEU446"/>
      <c r="FEV446"/>
      <c r="FEW446"/>
      <c r="FEX446"/>
      <c r="FEY446"/>
      <c r="FEZ446"/>
      <c r="FFA446"/>
      <c r="FFB446"/>
      <c r="FFC446"/>
      <c r="FFD446"/>
      <c r="FFE446"/>
      <c r="FFF446"/>
      <c r="FFG446"/>
      <c r="FFH446"/>
      <c r="FFI446"/>
      <c r="FFJ446"/>
      <c r="FFK446"/>
      <c r="FFL446"/>
      <c r="FFM446"/>
      <c r="FFN446"/>
      <c r="FFO446"/>
      <c r="FFP446"/>
      <c r="FFQ446"/>
      <c r="FFR446"/>
      <c r="FFS446"/>
      <c r="FFT446"/>
      <c r="FFU446"/>
      <c r="FFV446"/>
      <c r="FFW446"/>
      <c r="FFX446"/>
      <c r="FFY446"/>
      <c r="FFZ446"/>
      <c r="FGA446"/>
      <c r="FGB446"/>
      <c r="FGC446"/>
      <c r="FGD446"/>
      <c r="FGE446"/>
      <c r="FGF446"/>
      <c r="FGG446"/>
      <c r="FGH446"/>
      <c r="FGI446"/>
      <c r="FGJ446"/>
      <c r="FGK446"/>
      <c r="FGL446"/>
      <c r="FGM446"/>
      <c r="FGN446"/>
      <c r="FGO446"/>
      <c r="FGP446"/>
      <c r="FGQ446"/>
      <c r="FGR446"/>
      <c r="FGS446"/>
      <c r="FGT446"/>
      <c r="FGU446"/>
      <c r="FGV446"/>
      <c r="FGW446"/>
      <c r="FGX446"/>
      <c r="FGY446"/>
      <c r="FGZ446"/>
      <c r="FHA446"/>
      <c r="FHB446"/>
      <c r="FHC446"/>
      <c r="FHD446"/>
      <c r="FHE446"/>
      <c r="FHF446"/>
      <c r="FHG446"/>
      <c r="FHH446"/>
      <c r="FHI446"/>
      <c r="FHJ446"/>
      <c r="FHK446"/>
      <c r="FHL446"/>
      <c r="FHM446"/>
      <c r="FHN446"/>
      <c r="FHO446"/>
      <c r="FHP446"/>
      <c r="FHQ446"/>
      <c r="FHR446"/>
      <c r="FHS446"/>
      <c r="FHT446"/>
      <c r="FHU446"/>
      <c r="FHV446"/>
      <c r="FHW446"/>
      <c r="FHX446"/>
      <c r="FHY446"/>
      <c r="FHZ446"/>
      <c r="FIA446"/>
      <c r="FIB446"/>
      <c r="FIC446"/>
      <c r="FID446"/>
      <c r="FIE446"/>
      <c r="FIF446"/>
      <c r="FIG446"/>
      <c r="FIH446"/>
      <c r="FII446"/>
      <c r="FIJ446"/>
      <c r="FIK446"/>
      <c r="FIL446"/>
      <c r="FIM446"/>
      <c r="FIN446"/>
      <c r="FIO446"/>
      <c r="FIP446"/>
      <c r="FIQ446"/>
      <c r="FIR446"/>
      <c r="FIS446"/>
      <c r="FIT446"/>
      <c r="FIU446"/>
      <c r="FIV446"/>
      <c r="FIW446"/>
      <c r="FIX446"/>
      <c r="FIY446"/>
      <c r="FIZ446"/>
      <c r="FJA446"/>
      <c r="FJB446"/>
      <c r="FJC446"/>
      <c r="FJD446"/>
      <c r="FJE446"/>
      <c r="FJF446"/>
      <c r="FJG446"/>
      <c r="FJH446"/>
      <c r="FJI446"/>
      <c r="FJJ446"/>
      <c r="FJK446"/>
      <c r="FJL446"/>
      <c r="FJM446"/>
      <c r="FJN446"/>
      <c r="FJO446"/>
      <c r="FJP446"/>
      <c r="FJQ446"/>
      <c r="FJR446"/>
      <c r="FJS446"/>
      <c r="FJT446"/>
      <c r="FJU446"/>
      <c r="FJV446"/>
      <c r="FJW446"/>
      <c r="FJX446"/>
      <c r="FJY446"/>
      <c r="FJZ446"/>
      <c r="FKA446"/>
      <c r="FKB446"/>
      <c r="FKC446"/>
      <c r="FKD446"/>
      <c r="FKE446"/>
      <c r="FKF446"/>
      <c r="FKG446"/>
      <c r="FKH446"/>
      <c r="FKI446"/>
      <c r="FKJ446"/>
      <c r="FKK446"/>
      <c r="FKL446"/>
      <c r="FKM446"/>
      <c r="FKN446"/>
      <c r="FKO446"/>
      <c r="FKP446"/>
      <c r="FKQ446"/>
      <c r="FKR446"/>
      <c r="FKS446"/>
      <c r="FKT446"/>
      <c r="FKU446"/>
      <c r="FKV446"/>
      <c r="FKW446"/>
      <c r="FKX446"/>
      <c r="FKY446"/>
      <c r="FKZ446"/>
      <c r="FLA446"/>
      <c r="FLB446"/>
      <c r="FLC446"/>
      <c r="FLD446"/>
      <c r="FLE446"/>
      <c r="FLF446"/>
      <c r="FLG446"/>
      <c r="FLH446"/>
      <c r="FLI446"/>
      <c r="FLJ446"/>
      <c r="FLK446"/>
      <c r="FLL446"/>
      <c r="FLM446"/>
      <c r="FLN446"/>
      <c r="FLO446"/>
      <c r="FLP446"/>
      <c r="FLQ446"/>
      <c r="FLR446"/>
      <c r="FLS446"/>
      <c r="FLT446"/>
      <c r="FLU446"/>
      <c r="FLV446"/>
      <c r="FLW446"/>
      <c r="FLX446"/>
      <c r="FLY446"/>
      <c r="FLZ446"/>
      <c r="FMA446"/>
      <c r="FMB446"/>
      <c r="FMC446"/>
      <c r="FMD446"/>
      <c r="FME446"/>
      <c r="FMF446"/>
      <c r="FMG446"/>
      <c r="FMH446"/>
      <c r="FMI446"/>
      <c r="FMJ446"/>
      <c r="FMK446"/>
      <c r="FML446"/>
      <c r="FMM446"/>
      <c r="FMN446"/>
      <c r="FMO446"/>
      <c r="FMP446"/>
      <c r="FMQ446"/>
      <c r="FMR446"/>
      <c r="FMS446"/>
      <c r="FMT446"/>
      <c r="FMU446"/>
      <c r="FMV446"/>
      <c r="FMW446"/>
      <c r="FMX446"/>
      <c r="FMY446"/>
      <c r="FMZ446"/>
      <c r="FNA446"/>
      <c r="FNB446"/>
      <c r="FNC446"/>
      <c r="FND446"/>
      <c r="FNE446"/>
      <c r="FNF446"/>
      <c r="FNG446"/>
      <c r="FNH446"/>
      <c r="FNI446"/>
      <c r="FNJ446"/>
      <c r="FNK446"/>
      <c r="FNL446"/>
      <c r="FNM446"/>
      <c r="FNN446"/>
      <c r="FNO446"/>
      <c r="FNP446"/>
      <c r="FNQ446"/>
      <c r="FNR446"/>
      <c r="FNS446"/>
      <c r="FNT446"/>
      <c r="FNU446"/>
      <c r="FNV446"/>
      <c r="FNW446"/>
      <c r="FNX446"/>
      <c r="FNY446"/>
      <c r="FNZ446"/>
      <c r="FOA446"/>
      <c r="FOB446"/>
      <c r="FOC446"/>
      <c r="FOD446"/>
      <c r="FOE446"/>
      <c r="FOF446"/>
      <c r="FOG446"/>
      <c r="FOH446"/>
      <c r="FOI446"/>
      <c r="FOJ446"/>
      <c r="FOK446"/>
      <c r="FOL446"/>
      <c r="FOM446"/>
      <c r="FON446"/>
      <c r="FOO446"/>
      <c r="FOP446"/>
      <c r="FOQ446"/>
      <c r="FOR446"/>
      <c r="FOS446"/>
      <c r="FOT446"/>
      <c r="FOU446"/>
      <c r="FOV446"/>
      <c r="FOW446"/>
      <c r="FOX446"/>
      <c r="FOY446"/>
      <c r="FOZ446"/>
      <c r="FPA446"/>
      <c r="FPB446"/>
      <c r="FPC446"/>
      <c r="FPD446"/>
      <c r="FPE446"/>
      <c r="FPF446"/>
      <c r="FPG446"/>
      <c r="FPH446"/>
      <c r="FPI446"/>
      <c r="FPJ446"/>
      <c r="FPK446"/>
      <c r="FPL446"/>
      <c r="FPM446"/>
      <c r="FPN446"/>
      <c r="FPO446"/>
      <c r="FPP446"/>
      <c r="FPQ446"/>
      <c r="FPR446"/>
      <c r="FPS446"/>
      <c r="FPT446"/>
      <c r="FPU446"/>
      <c r="FPV446"/>
      <c r="FPW446"/>
      <c r="FPX446"/>
      <c r="FPY446"/>
      <c r="FPZ446"/>
      <c r="FQA446"/>
      <c r="FQB446"/>
      <c r="FQC446"/>
      <c r="FQD446"/>
      <c r="FQE446"/>
      <c r="FQF446"/>
      <c r="FQG446"/>
      <c r="FQH446"/>
      <c r="FQI446"/>
      <c r="FQJ446"/>
      <c r="FQK446"/>
      <c r="FQL446"/>
      <c r="FQM446"/>
      <c r="FQN446"/>
      <c r="FQO446"/>
      <c r="FQP446"/>
      <c r="FQQ446"/>
      <c r="FQR446"/>
      <c r="FQS446"/>
      <c r="FQT446"/>
      <c r="FQU446"/>
      <c r="FQV446"/>
      <c r="FQW446"/>
      <c r="FQX446"/>
      <c r="FQY446"/>
      <c r="FQZ446"/>
      <c r="FRA446"/>
      <c r="FRB446"/>
      <c r="FRC446"/>
      <c r="FRD446"/>
      <c r="FRE446"/>
      <c r="FRF446"/>
      <c r="FRG446"/>
      <c r="FRH446"/>
      <c r="FRI446"/>
      <c r="FRJ446"/>
      <c r="FRK446"/>
      <c r="FRL446"/>
      <c r="FRM446"/>
      <c r="FRN446"/>
      <c r="FRO446"/>
      <c r="FRP446"/>
      <c r="FRQ446"/>
      <c r="FRR446"/>
      <c r="FRS446"/>
      <c r="FRT446"/>
      <c r="FRU446"/>
      <c r="FRV446"/>
      <c r="FRW446"/>
      <c r="FRX446"/>
      <c r="FRY446"/>
      <c r="FRZ446"/>
      <c r="FSA446"/>
      <c r="FSB446"/>
      <c r="FSC446"/>
      <c r="FSD446"/>
      <c r="FSE446"/>
      <c r="FSF446"/>
      <c r="FSG446"/>
      <c r="FSH446"/>
      <c r="FSI446"/>
      <c r="FSJ446"/>
      <c r="FSK446"/>
      <c r="FSL446"/>
      <c r="FSM446"/>
      <c r="FSN446"/>
      <c r="FSO446"/>
      <c r="FSP446"/>
      <c r="FSQ446"/>
      <c r="FSR446"/>
      <c r="FSS446"/>
      <c r="FST446"/>
      <c r="FSU446"/>
      <c r="FSV446"/>
      <c r="FSW446"/>
      <c r="FSX446"/>
      <c r="FSY446"/>
      <c r="FSZ446"/>
      <c r="FTA446"/>
      <c r="FTB446"/>
      <c r="FTC446"/>
      <c r="FTD446"/>
      <c r="FTE446"/>
      <c r="FTF446"/>
      <c r="FTG446"/>
      <c r="FTH446"/>
      <c r="FTI446"/>
      <c r="FTJ446"/>
      <c r="FTK446"/>
      <c r="FTL446"/>
      <c r="FTM446"/>
      <c r="FTN446"/>
      <c r="FTO446"/>
      <c r="FTP446"/>
      <c r="FTQ446"/>
      <c r="FTR446"/>
      <c r="FTS446"/>
      <c r="FTT446"/>
      <c r="FTU446"/>
      <c r="FTV446"/>
      <c r="FTW446"/>
      <c r="FTX446"/>
      <c r="FTY446"/>
      <c r="FTZ446"/>
      <c r="FUA446"/>
      <c r="FUB446"/>
      <c r="FUC446"/>
      <c r="FUD446"/>
      <c r="FUE446"/>
      <c r="FUF446"/>
      <c r="FUG446"/>
      <c r="FUH446"/>
      <c r="FUI446"/>
      <c r="FUJ446"/>
      <c r="FUK446"/>
      <c r="FUL446"/>
      <c r="FUM446"/>
      <c r="FUN446"/>
      <c r="FUO446"/>
      <c r="FUP446"/>
      <c r="FUQ446"/>
      <c r="FUR446"/>
      <c r="FUS446"/>
      <c r="FUT446"/>
      <c r="FUU446"/>
      <c r="FUV446"/>
      <c r="FUW446"/>
      <c r="FUX446"/>
      <c r="FUY446"/>
      <c r="FUZ446"/>
      <c r="FVA446"/>
      <c r="FVB446"/>
      <c r="FVC446"/>
      <c r="FVD446"/>
      <c r="FVE446"/>
      <c r="FVF446"/>
      <c r="FVG446"/>
      <c r="FVH446"/>
      <c r="FVI446"/>
      <c r="FVJ446"/>
      <c r="FVK446"/>
      <c r="FVL446"/>
      <c r="FVM446"/>
      <c r="FVN446"/>
      <c r="FVO446"/>
      <c r="FVP446"/>
      <c r="FVQ446"/>
      <c r="FVR446"/>
      <c r="FVS446"/>
      <c r="FVT446"/>
      <c r="FVU446"/>
      <c r="FVV446"/>
      <c r="FVW446"/>
      <c r="FVX446"/>
      <c r="FVY446"/>
      <c r="FVZ446"/>
      <c r="FWA446"/>
      <c r="FWB446"/>
      <c r="FWC446"/>
      <c r="FWD446"/>
      <c r="FWE446"/>
      <c r="FWF446"/>
      <c r="FWG446"/>
      <c r="FWH446"/>
      <c r="FWI446"/>
      <c r="FWJ446"/>
      <c r="FWK446"/>
      <c r="FWL446"/>
      <c r="FWM446"/>
      <c r="FWN446"/>
      <c r="FWO446"/>
      <c r="FWP446"/>
      <c r="FWQ446"/>
      <c r="FWR446"/>
      <c r="FWS446"/>
      <c r="FWT446"/>
      <c r="FWU446"/>
      <c r="FWV446"/>
      <c r="FWW446"/>
      <c r="FWX446"/>
      <c r="FWY446"/>
      <c r="FWZ446"/>
      <c r="FXA446"/>
      <c r="FXB446"/>
      <c r="FXC446"/>
      <c r="FXD446"/>
      <c r="FXE446"/>
      <c r="FXF446"/>
      <c r="FXG446"/>
      <c r="FXH446"/>
      <c r="FXI446"/>
      <c r="FXJ446"/>
      <c r="FXK446"/>
      <c r="FXL446"/>
      <c r="FXM446"/>
      <c r="FXN446"/>
      <c r="FXO446"/>
      <c r="FXP446"/>
      <c r="FXQ446"/>
      <c r="FXR446"/>
      <c r="FXS446"/>
      <c r="FXT446"/>
      <c r="FXU446"/>
      <c r="FXV446"/>
      <c r="FXW446"/>
      <c r="FXX446"/>
      <c r="FXY446"/>
      <c r="FXZ446"/>
      <c r="FYA446"/>
      <c r="FYB446"/>
      <c r="FYC446"/>
      <c r="FYD446"/>
      <c r="FYE446"/>
      <c r="FYF446"/>
      <c r="FYG446"/>
      <c r="FYH446"/>
      <c r="FYI446"/>
      <c r="FYJ446"/>
      <c r="FYK446"/>
      <c r="FYL446"/>
      <c r="FYM446"/>
      <c r="FYN446"/>
      <c r="FYO446"/>
      <c r="FYP446"/>
      <c r="FYQ446"/>
      <c r="FYR446"/>
      <c r="FYS446"/>
      <c r="FYT446"/>
      <c r="FYU446"/>
      <c r="FYV446"/>
      <c r="FYW446"/>
      <c r="FYX446"/>
      <c r="FYY446"/>
      <c r="FYZ446"/>
      <c r="FZA446"/>
      <c r="FZB446"/>
      <c r="FZC446"/>
      <c r="FZD446"/>
      <c r="FZE446"/>
      <c r="FZF446"/>
      <c r="FZG446"/>
      <c r="FZH446"/>
      <c r="FZI446"/>
      <c r="FZJ446"/>
      <c r="FZK446"/>
      <c r="FZL446"/>
      <c r="FZM446"/>
      <c r="FZN446"/>
      <c r="FZO446"/>
      <c r="FZP446"/>
      <c r="FZQ446"/>
      <c r="FZR446"/>
      <c r="FZS446"/>
      <c r="FZT446"/>
      <c r="FZU446"/>
      <c r="FZV446"/>
      <c r="FZW446"/>
      <c r="FZX446"/>
      <c r="FZY446"/>
      <c r="FZZ446"/>
      <c r="GAA446"/>
      <c r="GAB446"/>
      <c r="GAC446"/>
      <c r="GAD446"/>
      <c r="GAE446"/>
      <c r="GAF446"/>
      <c r="GAG446"/>
      <c r="GAH446"/>
      <c r="GAI446"/>
      <c r="GAJ446"/>
      <c r="GAK446"/>
      <c r="GAL446"/>
      <c r="GAM446"/>
      <c r="GAN446"/>
      <c r="GAO446"/>
      <c r="GAP446"/>
      <c r="GAQ446"/>
      <c r="GAR446"/>
      <c r="GAS446"/>
      <c r="GAT446"/>
      <c r="GAU446"/>
      <c r="GAV446"/>
      <c r="GAW446"/>
      <c r="GAX446"/>
      <c r="GAY446"/>
      <c r="GAZ446"/>
      <c r="GBA446"/>
      <c r="GBB446"/>
      <c r="GBC446"/>
      <c r="GBD446"/>
      <c r="GBE446"/>
      <c r="GBF446"/>
      <c r="GBG446"/>
      <c r="GBH446"/>
      <c r="GBI446"/>
      <c r="GBJ446"/>
      <c r="GBK446"/>
      <c r="GBL446"/>
      <c r="GBM446"/>
      <c r="GBN446"/>
      <c r="GBO446"/>
      <c r="GBP446"/>
      <c r="GBQ446"/>
      <c r="GBR446"/>
      <c r="GBS446"/>
      <c r="GBT446"/>
      <c r="GBU446"/>
      <c r="GBV446"/>
      <c r="GBW446"/>
      <c r="GBX446"/>
      <c r="GBY446"/>
      <c r="GBZ446"/>
      <c r="GCA446"/>
      <c r="GCB446"/>
      <c r="GCC446"/>
      <c r="GCD446"/>
      <c r="GCE446"/>
      <c r="GCF446"/>
      <c r="GCG446"/>
      <c r="GCH446"/>
      <c r="GCI446"/>
      <c r="GCJ446"/>
      <c r="GCK446"/>
      <c r="GCL446"/>
      <c r="GCM446"/>
      <c r="GCN446"/>
      <c r="GCO446"/>
      <c r="GCP446"/>
      <c r="GCQ446"/>
      <c r="GCR446"/>
      <c r="GCS446"/>
      <c r="GCT446"/>
      <c r="GCU446"/>
      <c r="GCV446"/>
      <c r="GCW446"/>
      <c r="GCX446"/>
      <c r="GCY446"/>
      <c r="GCZ446"/>
      <c r="GDA446"/>
      <c r="GDB446"/>
      <c r="GDC446"/>
      <c r="GDD446"/>
      <c r="GDE446"/>
      <c r="GDF446"/>
      <c r="GDG446"/>
      <c r="GDH446"/>
      <c r="GDI446"/>
      <c r="GDJ446"/>
      <c r="GDK446"/>
      <c r="GDL446"/>
      <c r="GDM446"/>
      <c r="GDN446"/>
      <c r="GDO446"/>
      <c r="GDP446"/>
      <c r="GDQ446"/>
      <c r="GDR446"/>
      <c r="GDS446"/>
      <c r="GDT446"/>
      <c r="GDU446"/>
      <c r="GDV446"/>
      <c r="GDW446"/>
      <c r="GDX446"/>
      <c r="GDY446"/>
      <c r="GDZ446"/>
      <c r="GEA446"/>
      <c r="GEB446"/>
      <c r="GEC446"/>
      <c r="GED446"/>
      <c r="GEE446"/>
      <c r="GEF446"/>
      <c r="GEG446"/>
      <c r="GEH446"/>
      <c r="GEI446"/>
      <c r="GEJ446"/>
      <c r="GEK446"/>
      <c r="GEL446"/>
      <c r="GEM446"/>
      <c r="GEN446"/>
      <c r="GEO446"/>
      <c r="GEP446"/>
      <c r="GEQ446"/>
      <c r="GER446"/>
      <c r="GES446"/>
      <c r="GET446"/>
      <c r="GEU446"/>
      <c r="GEV446"/>
      <c r="GEW446"/>
      <c r="GEX446"/>
      <c r="GEY446"/>
      <c r="GEZ446"/>
      <c r="GFA446"/>
      <c r="GFB446"/>
      <c r="GFC446"/>
      <c r="GFD446"/>
      <c r="GFE446"/>
      <c r="GFF446"/>
      <c r="GFG446"/>
      <c r="GFH446"/>
      <c r="GFI446"/>
      <c r="GFJ446"/>
      <c r="GFK446"/>
      <c r="GFL446"/>
      <c r="GFM446"/>
      <c r="GFN446"/>
      <c r="GFO446"/>
      <c r="GFP446"/>
      <c r="GFQ446"/>
      <c r="GFR446"/>
      <c r="GFS446"/>
      <c r="GFT446"/>
      <c r="GFU446"/>
      <c r="GFV446"/>
      <c r="GFW446"/>
      <c r="GFX446"/>
      <c r="GFY446"/>
      <c r="GFZ446"/>
      <c r="GGA446"/>
      <c r="GGB446"/>
      <c r="GGC446"/>
      <c r="GGD446"/>
      <c r="GGE446"/>
      <c r="GGF446"/>
      <c r="GGG446"/>
      <c r="GGH446"/>
      <c r="GGI446"/>
      <c r="GGJ446"/>
      <c r="GGK446"/>
      <c r="GGL446"/>
      <c r="GGM446"/>
      <c r="GGN446"/>
      <c r="GGO446"/>
      <c r="GGP446"/>
      <c r="GGQ446"/>
      <c r="GGR446"/>
      <c r="GGS446"/>
      <c r="GGT446"/>
      <c r="GGU446"/>
      <c r="GGV446"/>
      <c r="GGW446"/>
      <c r="GGX446"/>
      <c r="GGY446"/>
      <c r="GGZ446"/>
      <c r="GHA446"/>
      <c r="GHB446"/>
      <c r="GHC446"/>
      <c r="GHD446"/>
      <c r="GHE446"/>
      <c r="GHF446"/>
      <c r="GHG446"/>
      <c r="GHH446"/>
      <c r="GHI446"/>
      <c r="GHJ446"/>
      <c r="GHK446"/>
      <c r="GHL446"/>
      <c r="GHM446"/>
      <c r="GHN446"/>
      <c r="GHO446"/>
      <c r="GHP446"/>
      <c r="GHQ446"/>
      <c r="GHR446"/>
      <c r="GHS446"/>
      <c r="GHT446"/>
      <c r="GHU446"/>
      <c r="GHV446"/>
      <c r="GHW446"/>
      <c r="GHX446"/>
      <c r="GHY446"/>
      <c r="GHZ446"/>
      <c r="GIA446"/>
      <c r="GIB446"/>
      <c r="GIC446"/>
      <c r="GID446"/>
      <c r="GIE446"/>
      <c r="GIF446"/>
      <c r="GIG446"/>
      <c r="GIH446"/>
      <c r="GII446"/>
      <c r="GIJ446"/>
      <c r="GIK446"/>
      <c r="GIL446"/>
      <c r="GIM446"/>
      <c r="GIN446"/>
      <c r="GIO446"/>
      <c r="GIP446"/>
      <c r="GIQ446"/>
      <c r="GIR446"/>
      <c r="GIS446"/>
      <c r="GIT446"/>
      <c r="GIU446"/>
      <c r="GIV446"/>
      <c r="GIW446"/>
      <c r="GIX446"/>
      <c r="GIY446"/>
      <c r="GIZ446"/>
      <c r="GJA446"/>
      <c r="GJB446"/>
      <c r="GJC446"/>
      <c r="GJD446"/>
      <c r="GJE446"/>
      <c r="GJF446"/>
      <c r="GJG446"/>
      <c r="GJH446"/>
      <c r="GJI446"/>
      <c r="GJJ446"/>
      <c r="GJK446"/>
      <c r="GJL446"/>
      <c r="GJM446"/>
      <c r="GJN446"/>
      <c r="GJO446"/>
      <c r="GJP446"/>
      <c r="GJQ446"/>
      <c r="GJR446"/>
      <c r="GJS446"/>
      <c r="GJT446"/>
      <c r="GJU446"/>
      <c r="GJV446"/>
      <c r="GJW446"/>
      <c r="GJX446"/>
      <c r="GJY446"/>
      <c r="GJZ446"/>
      <c r="GKA446"/>
      <c r="GKB446"/>
      <c r="GKC446"/>
      <c r="GKD446"/>
      <c r="GKE446"/>
      <c r="GKF446"/>
      <c r="GKG446"/>
      <c r="GKH446"/>
      <c r="GKI446"/>
      <c r="GKJ446"/>
      <c r="GKK446"/>
      <c r="GKL446"/>
      <c r="GKM446"/>
      <c r="GKN446"/>
      <c r="GKO446"/>
      <c r="GKP446"/>
      <c r="GKQ446"/>
      <c r="GKR446"/>
      <c r="GKS446"/>
      <c r="GKT446"/>
      <c r="GKU446"/>
      <c r="GKV446"/>
      <c r="GKW446"/>
      <c r="GKX446"/>
      <c r="GKY446"/>
      <c r="GKZ446"/>
      <c r="GLA446"/>
      <c r="GLB446"/>
      <c r="GLC446"/>
      <c r="GLD446"/>
      <c r="GLE446"/>
      <c r="GLF446"/>
      <c r="GLG446"/>
      <c r="GLH446"/>
      <c r="GLI446"/>
      <c r="GLJ446"/>
      <c r="GLK446"/>
      <c r="GLL446"/>
      <c r="GLM446"/>
      <c r="GLN446"/>
      <c r="GLO446"/>
      <c r="GLP446"/>
      <c r="GLQ446"/>
      <c r="GLR446"/>
      <c r="GLS446"/>
      <c r="GLT446"/>
      <c r="GLU446"/>
      <c r="GLV446"/>
      <c r="GLW446"/>
      <c r="GLX446"/>
      <c r="GLY446"/>
      <c r="GLZ446"/>
      <c r="GMA446"/>
      <c r="GMB446"/>
      <c r="GMC446"/>
      <c r="GMD446"/>
      <c r="GME446"/>
      <c r="GMF446"/>
      <c r="GMG446"/>
      <c r="GMH446"/>
      <c r="GMI446"/>
      <c r="GMJ446"/>
      <c r="GMK446"/>
      <c r="GML446"/>
      <c r="GMM446"/>
      <c r="GMN446"/>
      <c r="GMO446"/>
      <c r="GMP446"/>
      <c r="GMQ446"/>
      <c r="GMR446"/>
      <c r="GMS446"/>
      <c r="GMT446"/>
      <c r="GMU446"/>
      <c r="GMV446"/>
      <c r="GMW446"/>
      <c r="GMX446"/>
      <c r="GMY446"/>
      <c r="GMZ446"/>
      <c r="GNA446"/>
      <c r="GNB446"/>
      <c r="GNC446"/>
      <c r="GND446"/>
      <c r="GNE446"/>
      <c r="GNF446"/>
      <c r="GNG446"/>
      <c r="GNH446"/>
      <c r="GNI446"/>
      <c r="GNJ446"/>
      <c r="GNK446"/>
      <c r="GNL446"/>
      <c r="GNM446"/>
      <c r="GNN446"/>
      <c r="GNO446"/>
      <c r="GNP446"/>
      <c r="GNQ446"/>
      <c r="GNR446"/>
      <c r="GNS446"/>
      <c r="GNT446"/>
      <c r="GNU446"/>
      <c r="GNV446"/>
      <c r="GNW446"/>
      <c r="GNX446"/>
      <c r="GNY446"/>
      <c r="GNZ446"/>
      <c r="GOA446"/>
      <c r="GOB446"/>
      <c r="GOC446"/>
      <c r="GOD446"/>
      <c r="GOE446"/>
      <c r="GOF446"/>
      <c r="GOG446"/>
      <c r="GOH446"/>
      <c r="GOI446"/>
      <c r="GOJ446"/>
      <c r="GOK446"/>
      <c r="GOL446"/>
      <c r="GOM446"/>
      <c r="GON446"/>
      <c r="GOO446"/>
      <c r="GOP446"/>
      <c r="GOQ446"/>
      <c r="GOR446"/>
      <c r="GOS446"/>
      <c r="GOT446"/>
      <c r="GOU446"/>
      <c r="GOV446"/>
      <c r="GOW446"/>
      <c r="GOX446"/>
      <c r="GOY446"/>
      <c r="GOZ446"/>
      <c r="GPA446"/>
      <c r="GPB446"/>
      <c r="GPC446"/>
      <c r="GPD446"/>
      <c r="GPE446"/>
      <c r="GPF446"/>
      <c r="GPG446"/>
      <c r="GPH446"/>
      <c r="GPI446"/>
      <c r="GPJ446"/>
      <c r="GPK446"/>
      <c r="GPL446"/>
      <c r="GPM446"/>
      <c r="GPN446"/>
      <c r="GPO446"/>
      <c r="GPP446"/>
      <c r="GPQ446"/>
      <c r="GPR446"/>
      <c r="GPS446"/>
      <c r="GPT446"/>
      <c r="GPU446"/>
      <c r="GPV446"/>
      <c r="GPW446"/>
      <c r="GPX446"/>
      <c r="GPY446"/>
      <c r="GPZ446"/>
      <c r="GQA446"/>
      <c r="GQB446"/>
      <c r="GQC446"/>
      <c r="GQD446"/>
      <c r="GQE446"/>
      <c r="GQF446"/>
      <c r="GQG446"/>
      <c r="GQH446"/>
      <c r="GQI446"/>
      <c r="GQJ446"/>
      <c r="GQK446"/>
      <c r="GQL446"/>
      <c r="GQM446"/>
      <c r="GQN446"/>
      <c r="GQO446"/>
      <c r="GQP446"/>
      <c r="GQQ446"/>
      <c r="GQR446"/>
      <c r="GQS446"/>
      <c r="GQT446"/>
      <c r="GQU446"/>
      <c r="GQV446"/>
      <c r="GQW446"/>
      <c r="GQX446"/>
      <c r="GQY446"/>
      <c r="GQZ446"/>
      <c r="GRA446"/>
      <c r="GRB446"/>
      <c r="GRC446"/>
      <c r="GRD446"/>
      <c r="GRE446"/>
      <c r="GRF446"/>
      <c r="GRG446"/>
      <c r="GRH446"/>
      <c r="GRI446"/>
      <c r="GRJ446"/>
      <c r="GRK446"/>
      <c r="GRL446"/>
      <c r="GRM446"/>
      <c r="GRN446"/>
      <c r="GRO446"/>
      <c r="GRP446"/>
      <c r="GRQ446"/>
      <c r="GRR446"/>
      <c r="GRS446"/>
      <c r="GRT446"/>
      <c r="GRU446"/>
      <c r="GRV446"/>
      <c r="GRW446"/>
      <c r="GRX446"/>
      <c r="GRY446"/>
      <c r="GRZ446"/>
      <c r="GSA446"/>
      <c r="GSB446"/>
      <c r="GSC446"/>
      <c r="GSD446"/>
      <c r="GSE446"/>
      <c r="GSF446"/>
      <c r="GSG446"/>
      <c r="GSH446"/>
      <c r="GSI446"/>
      <c r="GSJ446"/>
      <c r="GSK446"/>
      <c r="GSL446"/>
      <c r="GSM446"/>
      <c r="GSN446"/>
      <c r="GSO446"/>
      <c r="GSP446"/>
      <c r="GSQ446"/>
      <c r="GSR446"/>
      <c r="GSS446"/>
      <c r="GST446"/>
      <c r="GSU446"/>
      <c r="GSV446"/>
      <c r="GSW446"/>
      <c r="GSX446"/>
      <c r="GSY446"/>
      <c r="GSZ446"/>
      <c r="GTA446"/>
      <c r="GTB446"/>
      <c r="GTC446"/>
      <c r="GTD446"/>
      <c r="GTE446"/>
      <c r="GTF446"/>
      <c r="GTG446"/>
      <c r="GTH446"/>
      <c r="GTI446"/>
      <c r="GTJ446"/>
      <c r="GTK446"/>
      <c r="GTL446"/>
      <c r="GTM446"/>
      <c r="GTN446"/>
      <c r="GTO446"/>
      <c r="GTP446"/>
      <c r="GTQ446"/>
      <c r="GTR446"/>
      <c r="GTS446"/>
      <c r="GTT446"/>
      <c r="GTU446"/>
      <c r="GTV446"/>
      <c r="GTW446"/>
      <c r="GTX446"/>
      <c r="GTY446"/>
      <c r="GTZ446"/>
      <c r="GUA446"/>
      <c r="GUB446"/>
      <c r="GUC446"/>
      <c r="GUD446"/>
      <c r="GUE446"/>
      <c r="GUF446"/>
      <c r="GUG446"/>
      <c r="GUH446"/>
      <c r="GUI446"/>
      <c r="GUJ446"/>
      <c r="GUK446"/>
      <c r="GUL446"/>
      <c r="GUM446"/>
      <c r="GUN446"/>
      <c r="GUO446"/>
      <c r="GUP446"/>
      <c r="GUQ446"/>
      <c r="GUR446"/>
      <c r="GUS446"/>
      <c r="GUT446"/>
      <c r="GUU446"/>
      <c r="GUV446"/>
      <c r="GUW446"/>
      <c r="GUX446"/>
      <c r="GUY446"/>
      <c r="GUZ446"/>
      <c r="GVA446"/>
      <c r="GVB446"/>
      <c r="GVC446"/>
      <c r="GVD446"/>
      <c r="GVE446"/>
      <c r="GVF446"/>
      <c r="GVG446"/>
      <c r="GVH446"/>
      <c r="GVI446"/>
      <c r="GVJ446"/>
      <c r="GVK446"/>
      <c r="GVL446"/>
      <c r="GVM446"/>
      <c r="GVN446"/>
      <c r="GVO446"/>
      <c r="GVP446"/>
      <c r="GVQ446"/>
      <c r="GVR446"/>
      <c r="GVS446"/>
      <c r="GVT446"/>
      <c r="GVU446"/>
      <c r="GVV446"/>
      <c r="GVW446"/>
      <c r="GVX446"/>
      <c r="GVY446"/>
      <c r="GVZ446"/>
      <c r="GWA446"/>
      <c r="GWB446"/>
      <c r="GWC446"/>
      <c r="GWD446"/>
      <c r="GWE446"/>
      <c r="GWF446"/>
      <c r="GWG446"/>
      <c r="GWH446"/>
      <c r="GWI446"/>
      <c r="GWJ446"/>
      <c r="GWK446"/>
      <c r="GWL446"/>
      <c r="GWM446"/>
      <c r="GWN446"/>
      <c r="GWO446"/>
      <c r="GWP446"/>
      <c r="GWQ446"/>
      <c r="GWR446"/>
      <c r="GWS446"/>
      <c r="GWT446"/>
      <c r="GWU446"/>
      <c r="GWV446"/>
      <c r="GWW446"/>
      <c r="GWX446"/>
      <c r="GWY446"/>
      <c r="GWZ446"/>
      <c r="GXA446"/>
      <c r="GXB446"/>
      <c r="GXC446"/>
      <c r="GXD446"/>
      <c r="GXE446"/>
      <c r="GXF446"/>
      <c r="GXG446"/>
      <c r="GXH446"/>
      <c r="GXI446"/>
      <c r="GXJ446"/>
      <c r="GXK446"/>
      <c r="GXL446"/>
      <c r="GXM446"/>
      <c r="GXN446"/>
      <c r="GXO446"/>
      <c r="GXP446"/>
      <c r="GXQ446"/>
      <c r="GXR446"/>
      <c r="GXS446"/>
      <c r="GXT446"/>
      <c r="GXU446"/>
      <c r="GXV446"/>
      <c r="GXW446"/>
      <c r="GXX446"/>
      <c r="GXY446"/>
      <c r="GXZ446"/>
      <c r="GYA446"/>
      <c r="GYB446"/>
      <c r="GYC446"/>
      <c r="GYD446"/>
      <c r="GYE446"/>
      <c r="GYF446"/>
      <c r="GYG446"/>
      <c r="GYH446"/>
      <c r="GYI446"/>
      <c r="GYJ446"/>
      <c r="GYK446"/>
      <c r="GYL446"/>
      <c r="GYM446"/>
      <c r="GYN446"/>
      <c r="GYO446"/>
      <c r="GYP446"/>
      <c r="GYQ446"/>
      <c r="GYR446"/>
      <c r="GYS446"/>
      <c r="GYT446"/>
      <c r="GYU446"/>
      <c r="GYV446"/>
      <c r="GYW446"/>
      <c r="GYX446"/>
      <c r="GYY446"/>
      <c r="GYZ446"/>
      <c r="GZA446"/>
      <c r="GZB446"/>
      <c r="GZC446"/>
      <c r="GZD446"/>
      <c r="GZE446"/>
      <c r="GZF446"/>
      <c r="GZG446"/>
      <c r="GZH446"/>
      <c r="GZI446"/>
      <c r="GZJ446"/>
      <c r="GZK446"/>
      <c r="GZL446"/>
      <c r="GZM446"/>
      <c r="GZN446"/>
      <c r="GZO446"/>
      <c r="GZP446"/>
      <c r="GZQ446"/>
      <c r="GZR446"/>
      <c r="GZS446"/>
      <c r="GZT446"/>
      <c r="GZU446"/>
      <c r="GZV446"/>
      <c r="GZW446"/>
      <c r="GZX446"/>
      <c r="GZY446"/>
      <c r="GZZ446"/>
      <c r="HAA446"/>
      <c r="HAB446"/>
      <c r="HAC446"/>
      <c r="HAD446"/>
      <c r="HAE446"/>
      <c r="HAF446"/>
      <c r="HAG446"/>
      <c r="HAH446"/>
      <c r="HAI446"/>
      <c r="HAJ446"/>
      <c r="HAK446"/>
      <c r="HAL446"/>
      <c r="HAM446"/>
      <c r="HAN446"/>
      <c r="HAO446"/>
      <c r="HAP446"/>
      <c r="HAQ446"/>
      <c r="HAR446"/>
      <c r="HAS446"/>
      <c r="HAT446"/>
      <c r="HAU446"/>
      <c r="HAV446"/>
      <c r="HAW446"/>
      <c r="HAX446"/>
      <c r="HAY446"/>
      <c r="HAZ446"/>
      <c r="HBA446"/>
      <c r="HBB446"/>
      <c r="HBC446"/>
      <c r="HBD446"/>
      <c r="HBE446"/>
      <c r="HBF446"/>
      <c r="HBG446"/>
      <c r="HBH446"/>
      <c r="HBI446"/>
      <c r="HBJ446"/>
      <c r="HBK446"/>
      <c r="HBL446"/>
      <c r="HBM446"/>
      <c r="HBN446"/>
      <c r="HBO446"/>
      <c r="HBP446"/>
      <c r="HBQ446"/>
      <c r="HBR446"/>
      <c r="HBS446"/>
      <c r="HBT446"/>
      <c r="HBU446"/>
      <c r="HBV446"/>
      <c r="HBW446"/>
      <c r="HBX446"/>
      <c r="HBY446"/>
      <c r="HBZ446"/>
      <c r="HCA446"/>
      <c r="HCB446"/>
      <c r="HCC446"/>
      <c r="HCD446"/>
      <c r="HCE446"/>
      <c r="HCF446"/>
      <c r="HCG446"/>
      <c r="HCH446"/>
      <c r="HCI446"/>
      <c r="HCJ446"/>
      <c r="HCK446"/>
      <c r="HCL446"/>
      <c r="HCM446"/>
      <c r="HCN446"/>
      <c r="HCO446"/>
      <c r="HCP446"/>
      <c r="HCQ446"/>
      <c r="HCR446"/>
      <c r="HCS446"/>
      <c r="HCT446"/>
      <c r="HCU446"/>
      <c r="HCV446"/>
      <c r="HCW446"/>
      <c r="HCX446"/>
      <c r="HCY446"/>
      <c r="HCZ446"/>
      <c r="HDA446"/>
      <c r="HDB446"/>
      <c r="HDC446"/>
      <c r="HDD446"/>
      <c r="HDE446"/>
      <c r="HDF446"/>
      <c r="HDG446"/>
      <c r="HDH446"/>
      <c r="HDI446"/>
      <c r="HDJ446"/>
      <c r="HDK446"/>
      <c r="HDL446"/>
      <c r="HDM446"/>
      <c r="HDN446"/>
      <c r="HDO446"/>
      <c r="HDP446"/>
      <c r="HDQ446"/>
      <c r="HDR446"/>
      <c r="HDS446"/>
      <c r="HDT446"/>
      <c r="HDU446"/>
      <c r="HDV446"/>
      <c r="HDW446"/>
      <c r="HDX446"/>
      <c r="HDY446"/>
      <c r="HDZ446"/>
      <c r="HEA446"/>
      <c r="HEB446"/>
      <c r="HEC446"/>
      <c r="HED446"/>
      <c r="HEE446"/>
      <c r="HEF446"/>
      <c r="HEG446"/>
      <c r="HEH446"/>
      <c r="HEI446"/>
      <c r="HEJ446"/>
      <c r="HEK446"/>
      <c r="HEL446"/>
      <c r="HEM446"/>
      <c r="HEN446"/>
      <c r="HEO446"/>
      <c r="HEP446"/>
      <c r="HEQ446"/>
      <c r="HER446"/>
      <c r="HES446"/>
      <c r="HET446"/>
      <c r="HEU446"/>
      <c r="HEV446"/>
      <c r="HEW446"/>
      <c r="HEX446"/>
      <c r="HEY446"/>
      <c r="HEZ446"/>
      <c r="HFA446"/>
      <c r="HFB446"/>
      <c r="HFC446"/>
      <c r="HFD446"/>
      <c r="HFE446"/>
      <c r="HFF446"/>
      <c r="HFG446"/>
      <c r="HFH446"/>
      <c r="HFI446"/>
      <c r="HFJ446"/>
      <c r="HFK446"/>
      <c r="HFL446"/>
      <c r="HFM446"/>
      <c r="HFN446"/>
      <c r="HFO446"/>
      <c r="HFP446"/>
      <c r="HFQ446"/>
      <c r="HFR446"/>
      <c r="HFS446"/>
      <c r="HFT446"/>
      <c r="HFU446"/>
      <c r="HFV446"/>
      <c r="HFW446"/>
      <c r="HFX446"/>
      <c r="HFY446"/>
      <c r="HFZ446"/>
      <c r="HGA446"/>
      <c r="HGB446"/>
      <c r="HGC446"/>
      <c r="HGD446"/>
      <c r="HGE446"/>
      <c r="HGF446"/>
      <c r="HGG446"/>
      <c r="HGH446"/>
      <c r="HGI446"/>
      <c r="HGJ446"/>
      <c r="HGK446"/>
      <c r="HGL446"/>
      <c r="HGM446"/>
      <c r="HGN446"/>
      <c r="HGO446"/>
      <c r="HGP446"/>
      <c r="HGQ446"/>
      <c r="HGR446"/>
      <c r="HGS446"/>
      <c r="HGT446"/>
      <c r="HGU446"/>
      <c r="HGV446"/>
      <c r="HGW446"/>
      <c r="HGX446"/>
      <c r="HGY446"/>
      <c r="HGZ446"/>
      <c r="HHA446"/>
      <c r="HHB446"/>
      <c r="HHC446"/>
      <c r="HHD446"/>
      <c r="HHE446"/>
      <c r="HHF446"/>
      <c r="HHG446"/>
      <c r="HHH446"/>
      <c r="HHI446"/>
      <c r="HHJ446"/>
      <c r="HHK446"/>
      <c r="HHL446"/>
      <c r="HHM446"/>
      <c r="HHN446"/>
      <c r="HHO446"/>
      <c r="HHP446"/>
      <c r="HHQ446"/>
      <c r="HHR446"/>
      <c r="HHS446"/>
      <c r="HHT446"/>
      <c r="HHU446"/>
      <c r="HHV446"/>
      <c r="HHW446"/>
      <c r="HHX446"/>
      <c r="HHY446"/>
      <c r="HHZ446"/>
      <c r="HIA446"/>
      <c r="HIB446"/>
      <c r="HIC446"/>
      <c r="HID446"/>
      <c r="HIE446"/>
      <c r="HIF446"/>
      <c r="HIG446"/>
      <c r="HIH446"/>
      <c r="HII446"/>
      <c r="HIJ446"/>
      <c r="HIK446"/>
      <c r="HIL446"/>
      <c r="HIM446"/>
      <c r="HIN446"/>
      <c r="HIO446"/>
      <c r="HIP446"/>
      <c r="HIQ446"/>
      <c r="HIR446"/>
      <c r="HIS446"/>
      <c r="HIT446"/>
      <c r="HIU446"/>
      <c r="HIV446"/>
      <c r="HIW446"/>
      <c r="HIX446"/>
      <c r="HIY446"/>
      <c r="HIZ446"/>
      <c r="HJA446"/>
      <c r="HJB446"/>
      <c r="HJC446"/>
      <c r="HJD446"/>
      <c r="HJE446"/>
      <c r="HJF446"/>
      <c r="HJG446"/>
      <c r="HJH446"/>
      <c r="HJI446"/>
      <c r="HJJ446"/>
      <c r="HJK446"/>
      <c r="HJL446"/>
      <c r="HJM446"/>
      <c r="HJN446"/>
      <c r="HJO446"/>
      <c r="HJP446"/>
      <c r="HJQ446"/>
      <c r="HJR446"/>
      <c r="HJS446"/>
      <c r="HJT446"/>
      <c r="HJU446"/>
      <c r="HJV446"/>
      <c r="HJW446"/>
      <c r="HJX446"/>
      <c r="HJY446"/>
      <c r="HJZ446"/>
      <c r="HKA446"/>
      <c r="HKB446"/>
      <c r="HKC446"/>
      <c r="HKD446"/>
      <c r="HKE446"/>
      <c r="HKF446"/>
      <c r="HKG446"/>
      <c r="HKH446"/>
      <c r="HKI446"/>
      <c r="HKJ446"/>
      <c r="HKK446"/>
      <c r="HKL446"/>
      <c r="HKM446"/>
      <c r="HKN446"/>
      <c r="HKO446"/>
      <c r="HKP446"/>
      <c r="HKQ446"/>
      <c r="HKR446"/>
      <c r="HKS446"/>
      <c r="HKT446"/>
      <c r="HKU446"/>
      <c r="HKV446"/>
      <c r="HKW446"/>
      <c r="HKX446"/>
      <c r="HKY446"/>
      <c r="HKZ446"/>
      <c r="HLA446"/>
      <c r="HLB446"/>
      <c r="HLC446"/>
      <c r="HLD446"/>
      <c r="HLE446"/>
      <c r="HLF446"/>
      <c r="HLG446"/>
      <c r="HLH446"/>
      <c r="HLI446"/>
      <c r="HLJ446"/>
      <c r="HLK446"/>
      <c r="HLL446"/>
      <c r="HLM446"/>
      <c r="HLN446"/>
      <c r="HLO446"/>
      <c r="HLP446"/>
      <c r="HLQ446"/>
      <c r="HLR446"/>
      <c r="HLS446"/>
      <c r="HLT446"/>
      <c r="HLU446"/>
      <c r="HLV446"/>
      <c r="HLW446"/>
      <c r="HLX446"/>
      <c r="HLY446"/>
      <c r="HLZ446"/>
      <c r="HMA446"/>
      <c r="HMB446"/>
      <c r="HMC446"/>
      <c r="HMD446"/>
      <c r="HME446"/>
      <c r="HMF446"/>
      <c r="HMG446"/>
      <c r="HMH446"/>
      <c r="HMI446"/>
      <c r="HMJ446"/>
      <c r="HMK446"/>
      <c r="HML446"/>
      <c r="HMM446"/>
      <c r="HMN446"/>
      <c r="HMO446"/>
      <c r="HMP446"/>
      <c r="HMQ446"/>
      <c r="HMR446"/>
      <c r="HMS446"/>
      <c r="HMT446"/>
      <c r="HMU446"/>
      <c r="HMV446"/>
      <c r="HMW446"/>
      <c r="HMX446"/>
      <c r="HMY446"/>
      <c r="HMZ446"/>
      <c r="HNA446"/>
      <c r="HNB446"/>
      <c r="HNC446"/>
      <c r="HND446"/>
      <c r="HNE446"/>
      <c r="HNF446"/>
      <c r="HNG446"/>
      <c r="HNH446"/>
      <c r="HNI446"/>
      <c r="HNJ446"/>
      <c r="HNK446"/>
      <c r="HNL446"/>
      <c r="HNM446"/>
      <c r="HNN446"/>
      <c r="HNO446"/>
      <c r="HNP446"/>
      <c r="HNQ446"/>
      <c r="HNR446"/>
      <c r="HNS446"/>
      <c r="HNT446"/>
      <c r="HNU446"/>
      <c r="HNV446"/>
      <c r="HNW446"/>
      <c r="HNX446"/>
      <c r="HNY446"/>
      <c r="HNZ446"/>
      <c r="HOA446"/>
      <c r="HOB446"/>
      <c r="HOC446"/>
      <c r="HOD446"/>
      <c r="HOE446"/>
      <c r="HOF446"/>
      <c r="HOG446"/>
      <c r="HOH446"/>
      <c r="HOI446"/>
      <c r="HOJ446"/>
      <c r="HOK446"/>
      <c r="HOL446"/>
      <c r="HOM446"/>
      <c r="HON446"/>
      <c r="HOO446"/>
      <c r="HOP446"/>
      <c r="HOQ446"/>
      <c r="HOR446"/>
      <c r="HOS446"/>
      <c r="HOT446"/>
      <c r="HOU446"/>
      <c r="HOV446"/>
      <c r="HOW446"/>
      <c r="HOX446"/>
      <c r="HOY446"/>
      <c r="HOZ446"/>
      <c r="HPA446"/>
      <c r="HPB446"/>
      <c r="HPC446"/>
      <c r="HPD446"/>
      <c r="HPE446"/>
      <c r="HPF446"/>
      <c r="HPG446"/>
      <c r="HPH446"/>
      <c r="HPI446"/>
      <c r="HPJ446"/>
      <c r="HPK446"/>
      <c r="HPL446"/>
      <c r="HPM446"/>
      <c r="HPN446"/>
      <c r="HPO446"/>
      <c r="HPP446"/>
      <c r="HPQ446"/>
      <c r="HPR446"/>
      <c r="HPS446"/>
      <c r="HPT446"/>
      <c r="HPU446"/>
      <c r="HPV446"/>
      <c r="HPW446"/>
      <c r="HPX446"/>
      <c r="HPY446"/>
      <c r="HPZ446"/>
      <c r="HQA446"/>
      <c r="HQB446"/>
      <c r="HQC446"/>
      <c r="HQD446"/>
      <c r="HQE446"/>
      <c r="HQF446"/>
      <c r="HQG446"/>
      <c r="HQH446"/>
      <c r="HQI446"/>
      <c r="HQJ446"/>
      <c r="HQK446"/>
      <c r="HQL446"/>
      <c r="HQM446"/>
      <c r="HQN446"/>
      <c r="HQO446"/>
      <c r="HQP446"/>
      <c r="HQQ446"/>
      <c r="HQR446"/>
      <c r="HQS446"/>
      <c r="HQT446"/>
      <c r="HQU446"/>
      <c r="HQV446"/>
      <c r="HQW446"/>
      <c r="HQX446"/>
      <c r="HQY446"/>
      <c r="HQZ446"/>
      <c r="HRA446"/>
      <c r="HRB446"/>
      <c r="HRC446"/>
      <c r="HRD446"/>
      <c r="HRE446"/>
      <c r="HRF446"/>
      <c r="HRG446"/>
      <c r="HRH446"/>
      <c r="HRI446"/>
      <c r="HRJ446"/>
      <c r="HRK446"/>
      <c r="HRL446"/>
      <c r="HRM446"/>
      <c r="HRN446"/>
      <c r="HRO446"/>
      <c r="HRP446"/>
      <c r="HRQ446"/>
      <c r="HRR446"/>
      <c r="HRS446"/>
      <c r="HRT446"/>
      <c r="HRU446"/>
      <c r="HRV446"/>
      <c r="HRW446"/>
      <c r="HRX446"/>
      <c r="HRY446"/>
      <c r="HRZ446"/>
      <c r="HSA446"/>
      <c r="HSB446"/>
      <c r="HSC446"/>
      <c r="HSD446"/>
      <c r="HSE446"/>
      <c r="HSF446"/>
      <c r="HSG446"/>
      <c r="HSH446"/>
      <c r="HSI446"/>
      <c r="HSJ446"/>
      <c r="HSK446"/>
      <c r="HSL446"/>
      <c r="HSM446"/>
      <c r="HSN446"/>
      <c r="HSO446"/>
      <c r="HSP446"/>
      <c r="HSQ446"/>
      <c r="HSR446"/>
      <c r="HSS446"/>
      <c r="HST446"/>
      <c r="HSU446"/>
      <c r="HSV446"/>
      <c r="HSW446"/>
      <c r="HSX446"/>
      <c r="HSY446"/>
      <c r="HSZ446"/>
      <c r="HTA446"/>
      <c r="HTB446"/>
      <c r="HTC446"/>
      <c r="HTD446"/>
      <c r="HTE446"/>
      <c r="HTF446"/>
      <c r="HTG446"/>
      <c r="HTH446"/>
      <c r="HTI446"/>
      <c r="HTJ446"/>
      <c r="HTK446"/>
      <c r="HTL446"/>
      <c r="HTM446"/>
      <c r="HTN446"/>
      <c r="HTO446"/>
      <c r="HTP446"/>
      <c r="HTQ446"/>
      <c r="HTR446"/>
      <c r="HTS446"/>
      <c r="HTT446"/>
      <c r="HTU446"/>
      <c r="HTV446"/>
      <c r="HTW446"/>
      <c r="HTX446"/>
      <c r="HTY446"/>
      <c r="HTZ446"/>
      <c r="HUA446"/>
      <c r="HUB446"/>
      <c r="HUC446"/>
      <c r="HUD446"/>
      <c r="HUE446"/>
      <c r="HUF446"/>
      <c r="HUG446"/>
      <c r="HUH446"/>
      <c r="HUI446"/>
      <c r="HUJ446"/>
      <c r="HUK446"/>
      <c r="HUL446"/>
      <c r="HUM446"/>
      <c r="HUN446"/>
      <c r="HUO446"/>
      <c r="HUP446"/>
      <c r="HUQ446"/>
      <c r="HUR446"/>
      <c r="HUS446"/>
      <c r="HUT446"/>
      <c r="HUU446"/>
      <c r="HUV446"/>
      <c r="HUW446"/>
      <c r="HUX446"/>
      <c r="HUY446"/>
      <c r="HUZ446"/>
      <c r="HVA446"/>
      <c r="HVB446"/>
      <c r="HVC446"/>
      <c r="HVD446"/>
      <c r="HVE446"/>
      <c r="HVF446"/>
      <c r="HVG446"/>
      <c r="HVH446"/>
      <c r="HVI446"/>
      <c r="HVJ446"/>
      <c r="HVK446"/>
      <c r="HVL446"/>
      <c r="HVM446"/>
      <c r="HVN446"/>
      <c r="HVO446"/>
      <c r="HVP446"/>
      <c r="HVQ446"/>
      <c r="HVR446"/>
      <c r="HVS446"/>
      <c r="HVT446"/>
      <c r="HVU446"/>
      <c r="HVV446"/>
      <c r="HVW446"/>
      <c r="HVX446"/>
      <c r="HVY446"/>
      <c r="HVZ446"/>
      <c r="HWA446"/>
      <c r="HWB446"/>
      <c r="HWC446"/>
      <c r="HWD446"/>
      <c r="HWE446"/>
      <c r="HWF446"/>
      <c r="HWG446"/>
      <c r="HWH446"/>
      <c r="HWI446"/>
      <c r="HWJ446"/>
      <c r="HWK446"/>
      <c r="HWL446"/>
      <c r="HWM446"/>
      <c r="HWN446"/>
      <c r="HWO446"/>
      <c r="HWP446"/>
      <c r="HWQ446"/>
      <c r="HWR446"/>
      <c r="HWS446"/>
      <c r="HWT446"/>
      <c r="HWU446"/>
      <c r="HWV446"/>
      <c r="HWW446"/>
      <c r="HWX446"/>
      <c r="HWY446"/>
      <c r="HWZ446"/>
      <c r="HXA446"/>
      <c r="HXB446"/>
      <c r="HXC446"/>
      <c r="HXD446"/>
      <c r="HXE446"/>
      <c r="HXF446"/>
      <c r="HXG446"/>
      <c r="HXH446"/>
      <c r="HXI446"/>
      <c r="HXJ446"/>
      <c r="HXK446"/>
      <c r="HXL446"/>
      <c r="HXM446"/>
      <c r="HXN446"/>
      <c r="HXO446"/>
      <c r="HXP446"/>
      <c r="HXQ446"/>
      <c r="HXR446"/>
      <c r="HXS446"/>
      <c r="HXT446"/>
      <c r="HXU446"/>
      <c r="HXV446"/>
      <c r="HXW446"/>
      <c r="HXX446"/>
      <c r="HXY446"/>
      <c r="HXZ446"/>
      <c r="HYA446"/>
      <c r="HYB446"/>
      <c r="HYC446"/>
      <c r="HYD446"/>
      <c r="HYE446"/>
      <c r="HYF446"/>
      <c r="HYG446"/>
      <c r="HYH446"/>
      <c r="HYI446"/>
      <c r="HYJ446"/>
      <c r="HYK446"/>
      <c r="HYL446"/>
      <c r="HYM446"/>
      <c r="HYN446"/>
      <c r="HYO446"/>
      <c r="HYP446"/>
      <c r="HYQ446"/>
      <c r="HYR446"/>
      <c r="HYS446"/>
      <c r="HYT446"/>
      <c r="HYU446"/>
      <c r="HYV446"/>
      <c r="HYW446"/>
      <c r="HYX446"/>
      <c r="HYY446"/>
      <c r="HYZ446"/>
      <c r="HZA446"/>
      <c r="HZB446"/>
      <c r="HZC446"/>
      <c r="HZD446"/>
      <c r="HZE446"/>
      <c r="HZF446"/>
      <c r="HZG446"/>
      <c r="HZH446"/>
      <c r="HZI446"/>
      <c r="HZJ446"/>
      <c r="HZK446"/>
      <c r="HZL446"/>
      <c r="HZM446"/>
      <c r="HZN446"/>
      <c r="HZO446"/>
      <c r="HZP446"/>
      <c r="HZQ446"/>
      <c r="HZR446"/>
      <c r="HZS446"/>
      <c r="HZT446"/>
      <c r="HZU446"/>
      <c r="HZV446"/>
      <c r="HZW446"/>
      <c r="HZX446"/>
      <c r="HZY446"/>
      <c r="HZZ446"/>
      <c r="IAA446"/>
      <c r="IAB446"/>
      <c r="IAC446"/>
      <c r="IAD446"/>
      <c r="IAE446"/>
      <c r="IAF446"/>
      <c r="IAG446"/>
      <c r="IAH446"/>
      <c r="IAI446"/>
      <c r="IAJ446"/>
      <c r="IAK446"/>
      <c r="IAL446"/>
      <c r="IAM446"/>
      <c r="IAN446"/>
      <c r="IAO446"/>
      <c r="IAP446"/>
      <c r="IAQ446"/>
      <c r="IAR446"/>
      <c r="IAS446"/>
      <c r="IAT446"/>
      <c r="IAU446"/>
      <c r="IAV446"/>
      <c r="IAW446"/>
      <c r="IAX446"/>
      <c r="IAY446"/>
      <c r="IAZ446"/>
      <c r="IBA446"/>
      <c r="IBB446"/>
      <c r="IBC446"/>
      <c r="IBD446"/>
      <c r="IBE446"/>
      <c r="IBF446"/>
      <c r="IBG446"/>
      <c r="IBH446"/>
      <c r="IBI446"/>
      <c r="IBJ446"/>
      <c r="IBK446"/>
      <c r="IBL446"/>
      <c r="IBM446"/>
      <c r="IBN446"/>
      <c r="IBO446"/>
      <c r="IBP446"/>
      <c r="IBQ446"/>
      <c r="IBR446"/>
      <c r="IBS446"/>
      <c r="IBT446"/>
      <c r="IBU446"/>
      <c r="IBV446"/>
      <c r="IBW446"/>
      <c r="IBX446"/>
      <c r="IBY446"/>
      <c r="IBZ446"/>
      <c r="ICA446"/>
      <c r="ICB446"/>
      <c r="ICC446"/>
      <c r="ICD446"/>
      <c r="ICE446"/>
      <c r="ICF446"/>
      <c r="ICG446"/>
      <c r="ICH446"/>
      <c r="ICI446"/>
      <c r="ICJ446"/>
      <c r="ICK446"/>
      <c r="ICL446"/>
      <c r="ICM446"/>
      <c r="ICN446"/>
      <c r="ICO446"/>
      <c r="ICP446"/>
      <c r="ICQ446"/>
      <c r="ICR446"/>
      <c r="ICS446"/>
      <c r="ICT446"/>
      <c r="ICU446"/>
      <c r="ICV446"/>
      <c r="ICW446"/>
      <c r="ICX446"/>
      <c r="ICY446"/>
      <c r="ICZ446"/>
      <c r="IDA446"/>
      <c r="IDB446"/>
      <c r="IDC446"/>
      <c r="IDD446"/>
      <c r="IDE446"/>
      <c r="IDF446"/>
      <c r="IDG446"/>
      <c r="IDH446"/>
      <c r="IDI446"/>
      <c r="IDJ446"/>
      <c r="IDK446"/>
      <c r="IDL446"/>
      <c r="IDM446"/>
      <c r="IDN446"/>
      <c r="IDO446"/>
      <c r="IDP446"/>
      <c r="IDQ446"/>
      <c r="IDR446"/>
      <c r="IDS446"/>
      <c r="IDT446"/>
      <c r="IDU446"/>
      <c r="IDV446"/>
      <c r="IDW446"/>
      <c r="IDX446"/>
      <c r="IDY446"/>
      <c r="IDZ446"/>
      <c r="IEA446"/>
      <c r="IEB446"/>
      <c r="IEC446"/>
      <c r="IED446"/>
      <c r="IEE446"/>
      <c r="IEF446"/>
      <c r="IEG446"/>
      <c r="IEH446"/>
      <c r="IEI446"/>
      <c r="IEJ446"/>
      <c r="IEK446"/>
      <c r="IEL446"/>
      <c r="IEM446"/>
      <c r="IEN446"/>
      <c r="IEO446"/>
      <c r="IEP446"/>
      <c r="IEQ446"/>
      <c r="IER446"/>
      <c r="IES446"/>
      <c r="IET446"/>
      <c r="IEU446"/>
      <c r="IEV446"/>
      <c r="IEW446"/>
      <c r="IEX446"/>
      <c r="IEY446"/>
      <c r="IEZ446"/>
      <c r="IFA446"/>
      <c r="IFB446"/>
      <c r="IFC446"/>
      <c r="IFD446"/>
      <c r="IFE446"/>
      <c r="IFF446"/>
      <c r="IFG446"/>
      <c r="IFH446"/>
      <c r="IFI446"/>
      <c r="IFJ446"/>
      <c r="IFK446"/>
      <c r="IFL446"/>
      <c r="IFM446"/>
      <c r="IFN446"/>
      <c r="IFO446"/>
      <c r="IFP446"/>
      <c r="IFQ446"/>
      <c r="IFR446"/>
      <c r="IFS446"/>
      <c r="IFT446"/>
      <c r="IFU446"/>
      <c r="IFV446"/>
      <c r="IFW446"/>
      <c r="IFX446"/>
      <c r="IFY446"/>
      <c r="IFZ446"/>
      <c r="IGA446"/>
      <c r="IGB446"/>
      <c r="IGC446"/>
      <c r="IGD446"/>
      <c r="IGE446"/>
      <c r="IGF446"/>
      <c r="IGG446"/>
      <c r="IGH446"/>
      <c r="IGI446"/>
      <c r="IGJ446"/>
      <c r="IGK446"/>
      <c r="IGL446"/>
      <c r="IGM446"/>
      <c r="IGN446"/>
      <c r="IGO446"/>
      <c r="IGP446"/>
      <c r="IGQ446"/>
      <c r="IGR446"/>
      <c r="IGS446"/>
      <c r="IGT446"/>
      <c r="IGU446"/>
      <c r="IGV446"/>
      <c r="IGW446"/>
      <c r="IGX446"/>
      <c r="IGY446"/>
      <c r="IGZ446"/>
      <c r="IHA446"/>
      <c r="IHB446"/>
      <c r="IHC446"/>
      <c r="IHD446"/>
      <c r="IHE446"/>
      <c r="IHF446"/>
      <c r="IHG446"/>
      <c r="IHH446"/>
      <c r="IHI446"/>
      <c r="IHJ446"/>
      <c r="IHK446"/>
      <c r="IHL446"/>
      <c r="IHM446"/>
      <c r="IHN446"/>
      <c r="IHO446"/>
      <c r="IHP446"/>
      <c r="IHQ446"/>
      <c r="IHR446"/>
      <c r="IHS446"/>
      <c r="IHT446"/>
      <c r="IHU446"/>
      <c r="IHV446"/>
      <c r="IHW446"/>
      <c r="IHX446"/>
      <c r="IHY446"/>
      <c r="IHZ446"/>
      <c r="IIA446"/>
      <c r="IIB446"/>
      <c r="IIC446"/>
      <c r="IID446"/>
      <c r="IIE446"/>
      <c r="IIF446"/>
      <c r="IIG446"/>
      <c r="IIH446"/>
      <c r="III446"/>
      <c r="IIJ446"/>
      <c r="IIK446"/>
      <c r="IIL446"/>
      <c r="IIM446"/>
      <c r="IIN446"/>
      <c r="IIO446"/>
      <c r="IIP446"/>
      <c r="IIQ446"/>
      <c r="IIR446"/>
      <c r="IIS446"/>
      <c r="IIT446"/>
      <c r="IIU446"/>
      <c r="IIV446"/>
      <c r="IIW446"/>
      <c r="IIX446"/>
      <c r="IIY446"/>
      <c r="IIZ446"/>
      <c r="IJA446"/>
      <c r="IJB446"/>
      <c r="IJC446"/>
      <c r="IJD446"/>
      <c r="IJE446"/>
      <c r="IJF446"/>
      <c r="IJG446"/>
      <c r="IJH446"/>
      <c r="IJI446"/>
      <c r="IJJ446"/>
      <c r="IJK446"/>
      <c r="IJL446"/>
      <c r="IJM446"/>
      <c r="IJN446"/>
      <c r="IJO446"/>
      <c r="IJP446"/>
      <c r="IJQ446"/>
      <c r="IJR446"/>
      <c r="IJS446"/>
      <c r="IJT446"/>
      <c r="IJU446"/>
      <c r="IJV446"/>
      <c r="IJW446"/>
      <c r="IJX446"/>
      <c r="IJY446"/>
      <c r="IJZ446"/>
      <c r="IKA446"/>
      <c r="IKB446"/>
      <c r="IKC446"/>
      <c r="IKD446"/>
      <c r="IKE446"/>
      <c r="IKF446"/>
      <c r="IKG446"/>
      <c r="IKH446"/>
      <c r="IKI446"/>
      <c r="IKJ446"/>
      <c r="IKK446"/>
      <c r="IKL446"/>
      <c r="IKM446"/>
      <c r="IKN446"/>
      <c r="IKO446"/>
      <c r="IKP446"/>
      <c r="IKQ446"/>
      <c r="IKR446"/>
      <c r="IKS446"/>
      <c r="IKT446"/>
      <c r="IKU446"/>
      <c r="IKV446"/>
      <c r="IKW446"/>
      <c r="IKX446"/>
      <c r="IKY446"/>
      <c r="IKZ446"/>
      <c r="ILA446"/>
      <c r="ILB446"/>
      <c r="ILC446"/>
      <c r="ILD446"/>
      <c r="ILE446"/>
      <c r="ILF446"/>
      <c r="ILG446"/>
      <c r="ILH446"/>
      <c r="ILI446"/>
      <c r="ILJ446"/>
      <c r="ILK446"/>
      <c r="ILL446"/>
      <c r="ILM446"/>
      <c r="ILN446"/>
      <c r="ILO446"/>
      <c r="ILP446"/>
      <c r="ILQ446"/>
      <c r="ILR446"/>
      <c r="ILS446"/>
      <c r="ILT446"/>
      <c r="ILU446"/>
      <c r="ILV446"/>
      <c r="ILW446"/>
      <c r="ILX446"/>
      <c r="ILY446"/>
      <c r="ILZ446"/>
      <c r="IMA446"/>
      <c r="IMB446"/>
      <c r="IMC446"/>
      <c r="IMD446"/>
      <c r="IME446"/>
      <c r="IMF446"/>
      <c r="IMG446"/>
      <c r="IMH446"/>
      <c r="IMI446"/>
      <c r="IMJ446"/>
      <c r="IMK446"/>
      <c r="IML446"/>
      <c r="IMM446"/>
      <c r="IMN446"/>
      <c r="IMO446"/>
      <c r="IMP446"/>
      <c r="IMQ446"/>
      <c r="IMR446"/>
      <c r="IMS446"/>
      <c r="IMT446"/>
      <c r="IMU446"/>
      <c r="IMV446"/>
      <c r="IMW446"/>
      <c r="IMX446"/>
      <c r="IMY446"/>
      <c r="IMZ446"/>
      <c r="INA446"/>
      <c r="INB446"/>
      <c r="INC446"/>
      <c r="IND446"/>
      <c r="INE446"/>
      <c r="INF446"/>
      <c r="ING446"/>
      <c r="INH446"/>
      <c r="INI446"/>
      <c r="INJ446"/>
      <c r="INK446"/>
      <c r="INL446"/>
      <c r="INM446"/>
      <c r="INN446"/>
      <c r="INO446"/>
      <c r="INP446"/>
      <c r="INQ446"/>
      <c r="INR446"/>
      <c r="INS446"/>
      <c r="INT446"/>
      <c r="INU446"/>
      <c r="INV446"/>
      <c r="INW446"/>
      <c r="INX446"/>
      <c r="INY446"/>
      <c r="INZ446"/>
      <c r="IOA446"/>
      <c r="IOB446"/>
      <c r="IOC446"/>
      <c r="IOD446"/>
      <c r="IOE446"/>
      <c r="IOF446"/>
      <c r="IOG446"/>
      <c r="IOH446"/>
      <c r="IOI446"/>
      <c r="IOJ446"/>
      <c r="IOK446"/>
      <c r="IOL446"/>
      <c r="IOM446"/>
      <c r="ION446"/>
      <c r="IOO446"/>
      <c r="IOP446"/>
      <c r="IOQ446"/>
      <c r="IOR446"/>
      <c r="IOS446"/>
      <c r="IOT446"/>
      <c r="IOU446"/>
      <c r="IOV446"/>
      <c r="IOW446"/>
      <c r="IOX446"/>
      <c r="IOY446"/>
      <c r="IOZ446"/>
      <c r="IPA446"/>
      <c r="IPB446"/>
      <c r="IPC446"/>
      <c r="IPD446"/>
      <c r="IPE446"/>
      <c r="IPF446"/>
      <c r="IPG446"/>
      <c r="IPH446"/>
      <c r="IPI446"/>
      <c r="IPJ446"/>
      <c r="IPK446"/>
      <c r="IPL446"/>
      <c r="IPM446"/>
      <c r="IPN446"/>
      <c r="IPO446"/>
      <c r="IPP446"/>
      <c r="IPQ446"/>
      <c r="IPR446"/>
      <c r="IPS446"/>
      <c r="IPT446"/>
      <c r="IPU446"/>
      <c r="IPV446"/>
      <c r="IPW446"/>
      <c r="IPX446"/>
      <c r="IPY446"/>
      <c r="IPZ446"/>
      <c r="IQA446"/>
      <c r="IQB446"/>
      <c r="IQC446"/>
      <c r="IQD446"/>
      <c r="IQE446"/>
      <c r="IQF446"/>
      <c r="IQG446"/>
      <c r="IQH446"/>
      <c r="IQI446"/>
      <c r="IQJ446"/>
      <c r="IQK446"/>
      <c r="IQL446"/>
      <c r="IQM446"/>
      <c r="IQN446"/>
      <c r="IQO446"/>
      <c r="IQP446"/>
      <c r="IQQ446"/>
      <c r="IQR446"/>
      <c r="IQS446"/>
      <c r="IQT446"/>
      <c r="IQU446"/>
      <c r="IQV446"/>
      <c r="IQW446"/>
      <c r="IQX446"/>
      <c r="IQY446"/>
      <c r="IQZ446"/>
      <c r="IRA446"/>
      <c r="IRB446"/>
      <c r="IRC446"/>
      <c r="IRD446"/>
      <c r="IRE446"/>
      <c r="IRF446"/>
      <c r="IRG446"/>
      <c r="IRH446"/>
      <c r="IRI446"/>
      <c r="IRJ446"/>
      <c r="IRK446"/>
      <c r="IRL446"/>
      <c r="IRM446"/>
      <c r="IRN446"/>
      <c r="IRO446"/>
      <c r="IRP446"/>
      <c r="IRQ446"/>
      <c r="IRR446"/>
      <c r="IRS446"/>
      <c r="IRT446"/>
      <c r="IRU446"/>
      <c r="IRV446"/>
      <c r="IRW446"/>
      <c r="IRX446"/>
      <c r="IRY446"/>
      <c r="IRZ446"/>
      <c r="ISA446"/>
      <c r="ISB446"/>
      <c r="ISC446"/>
      <c r="ISD446"/>
      <c r="ISE446"/>
      <c r="ISF446"/>
      <c r="ISG446"/>
      <c r="ISH446"/>
      <c r="ISI446"/>
      <c r="ISJ446"/>
      <c r="ISK446"/>
      <c r="ISL446"/>
      <c r="ISM446"/>
      <c r="ISN446"/>
      <c r="ISO446"/>
      <c r="ISP446"/>
      <c r="ISQ446"/>
      <c r="ISR446"/>
      <c r="ISS446"/>
      <c r="IST446"/>
      <c r="ISU446"/>
      <c r="ISV446"/>
      <c r="ISW446"/>
      <c r="ISX446"/>
      <c r="ISY446"/>
      <c r="ISZ446"/>
      <c r="ITA446"/>
      <c r="ITB446"/>
      <c r="ITC446"/>
      <c r="ITD446"/>
      <c r="ITE446"/>
      <c r="ITF446"/>
      <c r="ITG446"/>
      <c r="ITH446"/>
      <c r="ITI446"/>
      <c r="ITJ446"/>
      <c r="ITK446"/>
      <c r="ITL446"/>
      <c r="ITM446"/>
      <c r="ITN446"/>
      <c r="ITO446"/>
      <c r="ITP446"/>
      <c r="ITQ446"/>
      <c r="ITR446"/>
      <c r="ITS446"/>
      <c r="ITT446"/>
      <c r="ITU446"/>
      <c r="ITV446"/>
      <c r="ITW446"/>
      <c r="ITX446"/>
      <c r="ITY446"/>
      <c r="ITZ446"/>
      <c r="IUA446"/>
      <c r="IUB446"/>
      <c r="IUC446"/>
      <c r="IUD446"/>
      <c r="IUE446"/>
      <c r="IUF446"/>
      <c r="IUG446"/>
      <c r="IUH446"/>
      <c r="IUI446"/>
      <c r="IUJ446"/>
      <c r="IUK446"/>
      <c r="IUL446"/>
      <c r="IUM446"/>
      <c r="IUN446"/>
      <c r="IUO446"/>
      <c r="IUP446"/>
      <c r="IUQ446"/>
      <c r="IUR446"/>
      <c r="IUS446"/>
      <c r="IUT446"/>
      <c r="IUU446"/>
      <c r="IUV446"/>
      <c r="IUW446"/>
      <c r="IUX446"/>
      <c r="IUY446"/>
      <c r="IUZ446"/>
      <c r="IVA446"/>
      <c r="IVB446"/>
      <c r="IVC446"/>
      <c r="IVD446"/>
      <c r="IVE446"/>
      <c r="IVF446"/>
      <c r="IVG446"/>
      <c r="IVH446"/>
      <c r="IVI446"/>
      <c r="IVJ446"/>
      <c r="IVK446"/>
      <c r="IVL446"/>
      <c r="IVM446"/>
      <c r="IVN446"/>
      <c r="IVO446"/>
      <c r="IVP446"/>
      <c r="IVQ446"/>
      <c r="IVR446"/>
      <c r="IVS446"/>
      <c r="IVT446"/>
      <c r="IVU446"/>
      <c r="IVV446"/>
      <c r="IVW446"/>
      <c r="IVX446"/>
      <c r="IVY446"/>
      <c r="IVZ446"/>
      <c r="IWA446"/>
      <c r="IWB446"/>
      <c r="IWC446"/>
      <c r="IWD446"/>
      <c r="IWE446"/>
      <c r="IWF446"/>
      <c r="IWG446"/>
      <c r="IWH446"/>
      <c r="IWI446"/>
      <c r="IWJ446"/>
      <c r="IWK446"/>
      <c r="IWL446"/>
      <c r="IWM446"/>
      <c r="IWN446"/>
      <c r="IWO446"/>
      <c r="IWP446"/>
      <c r="IWQ446"/>
      <c r="IWR446"/>
      <c r="IWS446"/>
      <c r="IWT446"/>
      <c r="IWU446"/>
      <c r="IWV446"/>
      <c r="IWW446"/>
      <c r="IWX446"/>
      <c r="IWY446"/>
      <c r="IWZ446"/>
      <c r="IXA446"/>
      <c r="IXB446"/>
      <c r="IXC446"/>
      <c r="IXD446"/>
      <c r="IXE446"/>
      <c r="IXF446"/>
      <c r="IXG446"/>
      <c r="IXH446"/>
      <c r="IXI446"/>
      <c r="IXJ446"/>
      <c r="IXK446"/>
      <c r="IXL446"/>
      <c r="IXM446"/>
      <c r="IXN446"/>
      <c r="IXO446"/>
      <c r="IXP446"/>
      <c r="IXQ446"/>
      <c r="IXR446"/>
      <c r="IXS446"/>
      <c r="IXT446"/>
      <c r="IXU446"/>
      <c r="IXV446"/>
      <c r="IXW446"/>
      <c r="IXX446"/>
      <c r="IXY446"/>
      <c r="IXZ446"/>
      <c r="IYA446"/>
      <c r="IYB446"/>
      <c r="IYC446"/>
      <c r="IYD446"/>
      <c r="IYE446"/>
      <c r="IYF446"/>
      <c r="IYG446"/>
      <c r="IYH446"/>
      <c r="IYI446"/>
      <c r="IYJ446"/>
      <c r="IYK446"/>
      <c r="IYL446"/>
      <c r="IYM446"/>
      <c r="IYN446"/>
      <c r="IYO446"/>
      <c r="IYP446"/>
      <c r="IYQ446"/>
      <c r="IYR446"/>
      <c r="IYS446"/>
      <c r="IYT446"/>
      <c r="IYU446"/>
      <c r="IYV446"/>
      <c r="IYW446"/>
      <c r="IYX446"/>
      <c r="IYY446"/>
      <c r="IYZ446"/>
      <c r="IZA446"/>
      <c r="IZB446"/>
      <c r="IZC446"/>
      <c r="IZD446"/>
      <c r="IZE446"/>
      <c r="IZF446"/>
      <c r="IZG446"/>
      <c r="IZH446"/>
      <c r="IZI446"/>
      <c r="IZJ446"/>
      <c r="IZK446"/>
      <c r="IZL446"/>
      <c r="IZM446"/>
      <c r="IZN446"/>
      <c r="IZO446"/>
      <c r="IZP446"/>
      <c r="IZQ446"/>
      <c r="IZR446"/>
      <c r="IZS446"/>
      <c r="IZT446"/>
      <c r="IZU446"/>
      <c r="IZV446"/>
      <c r="IZW446"/>
      <c r="IZX446"/>
      <c r="IZY446"/>
      <c r="IZZ446"/>
      <c r="JAA446"/>
      <c r="JAB446"/>
      <c r="JAC446"/>
      <c r="JAD446"/>
      <c r="JAE446"/>
      <c r="JAF446"/>
      <c r="JAG446"/>
      <c r="JAH446"/>
      <c r="JAI446"/>
      <c r="JAJ446"/>
      <c r="JAK446"/>
      <c r="JAL446"/>
      <c r="JAM446"/>
      <c r="JAN446"/>
      <c r="JAO446"/>
      <c r="JAP446"/>
      <c r="JAQ446"/>
      <c r="JAR446"/>
      <c r="JAS446"/>
      <c r="JAT446"/>
      <c r="JAU446"/>
      <c r="JAV446"/>
      <c r="JAW446"/>
      <c r="JAX446"/>
      <c r="JAY446"/>
      <c r="JAZ446"/>
      <c r="JBA446"/>
      <c r="JBB446"/>
      <c r="JBC446"/>
      <c r="JBD446"/>
      <c r="JBE446"/>
      <c r="JBF446"/>
      <c r="JBG446"/>
      <c r="JBH446"/>
      <c r="JBI446"/>
      <c r="JBJ446"/>
      <c r="JBK446"/>
      <c r="JBL446"/>
      <c r="JBM446"/>
      <c r="JBN446"/>
      <c r="JBO446"/>
      <c r="JBP446"/>
      <c r="JBQ446"/>
      <c r="JBR446"/>
      <c r="JBS446"/>
      <c r="JBT446"/>
      <c r="JBU446"/>
      <c r="JBV446"/>
      <c r="JBW446"/>
      <c r="JBX446"/>
      <c r="JBY446"/>
      <c r="JBZ446"/>
      <c r="JCA446"/>
      <c r="JCB446"/>
      <c r="JCC446"/>
      <c r="JCD446"/>
      <c r="JCE446"/>
      <c r="JCF446"/>
      <c r="JCG446"/>
      <c r="JCH446"/>
      <c r="JCI446"/>
      <c r="JCJ446"/>
      <c r="JCK446"/>
      <c r="JCL446"/>
      <c r="JCM446"/>
      <c r="JCN446"/>
      <c r="JCO446"/>
      <c r="JCP446"/>
      <c r="JCQ446"/>
      <c r="JCR446"/>
      <c r="JCS446"/>
      <c r="JCT446"/>
      <c r="JCU446"/>
      <c r="JCV446"/>
      <c r="JCW446"/>
      <c r="JCX446"/>
      <c r="JCY446"/>
      <c r="JCZ446"/>
      <c r="JDA446"/>
      <c r="JDB446"/>
      <c r="JDC446"/>
      <c r="JDD446"/>
      <c r="JDE446"/>
      <c r="JDF446"/>
      <c r="JDG446"/>
      <c r="JDH446"/>
      <c r="JDI446"/>
      <c r="JDJ446"/>
      <c r="JDK446"/>
      <c r="JDL446"/>
      <c r="JDM446"/>
      <c r="JDN446"/>
      <c r="JDO446"/>
      <c r="JDP446"/>
      <c r="JDQ446"/>
      <c r="JDR446"/>
      <c r="JDS446"/>
      <c r="JDT446"/>
      <c r="JDU446"/>
      <c r="JDV446"/>
      <c r="JDW446"/>
      <c r="JDX446"/>
      <c r="JDY446"/>
      <c r="JDZ446"/>
      <c r="JEA446"/>
      <c r="JEB446"/>
      <c r="JEC446"/>
      <c r="JED446"/>
      <c r="JEE446"/>
      <c r="JEF446"/>
      <c r="JEG446"/>
      <c r="JEH446"/>
      <c r="JEI446"/>
      <c r="JEJ446"/>
      <c r="JEK446"/>
      <c r="JEL446"/>
      <c r="JEM446"/>
      <c r="JEN446"/>
      <c r="JEO446"/>
      <c r="JEP446"/>
      <c r="JEQ446"/>
      <c r="JER446"/>
      <c r="JES446"/>
      <c r="JET446"/>
      <c r="JEU446"/>
      <c r="JEV446"/>
      <c r="JEW446"/>
      <c r="JEX446"/>
      <c r="JEY446"/>
      <c r="JEZ446"/>
      <c r="JFA446"/>
      <c r="JFB446"/>
      <c r="JFC446"/>
      <c r="JFD446"/>
      <c r="JFE446"/>
      <c r="JFF446"/>
      <c r="JFG446"/>
      <c r="JFH446"/>
      <c r="JFI446"/>
      <c r="JFJ446"/>
      <c r="JFK446"/>
      <c r="JFL446"/>
      <c r="JFM446"/>
      <c r="JFN446"/>
      <c r="JFO446"/>
      <c r="JFP446"/>
      <c r="JFQ446"/>
      <c r="JFR446"/>
      <c r="JFS446"/>
      <c r="JFT446"/>
      <c r="JFU446"/>
      <c r="JFV446"/>
      <c r="JFW446"/>
      <c r="JFX446"/>
      <c r="JFY446"/>
      <c r="JFZ446"/>
      <c r="JGA446"/>
      <c r="JGB446"/>
      <c r="JGC446"/>
      <c r="JGD446"/>
      <c r="JGE446"/>
      <c r="JGF446"/>
      <c r="JGG446"/>
      <c r="JGH446"/>
      <c r="JGI446"/>
      <c r="JGJ446"/>
      <c r="JGK446"/>
      <c r="JGL446"/>
      <c r="JGM446"/>
      <c r="JGN446"/>
      <c r="JGO446"/>
      <c r="JGP446"/>
      <c r="JGQ446"/>
      <c r="JGR446"/>
      <c r="JGS446"/>
      <c r="JGT446"/>
      <c r="JGU446"/>
      <c r="JGV446"/>
      <c r="JGW446"/>
      <c r="JGX446"/>
      <c r="JGY446"/>
      <c r="JGZ446"/>
      <c r="JHA446"/>
      <c r="JHB446"/>
      <c r="JHC446"/>
      <c r="JHD446"/>
      <c r="JHE446"/>
      <c r="JHF446"/>
      <c r="JHG446"/>
      <c r="JHH446"/>
      <c r="JHI446"/>
      <c r="JHJ446"/>
      <c r="JHK446"/>
      <c r="JHL446"/>
      <c r="JHM446"/>
      <c r="JHN446"/>
      <c r="JHO446"/>
      <c r="JHP446"/>
      <c r="JHQ446"/>
      <c r="JHR446"/>
      <c r="JHS446"/>
      <c r="JHT446"/>
      <c r="JHU446"/>
      <c r="JHV446"/>
      <c r="JHW446"/>
      <c r="JHX446"/>
      <c r="JHY446"/>
      <c r="JHZ446"/>
      <c r="JIA446"/>
      <c r="JIB446"/>
      <c r="JIC446"/>
      <c r="JID446"/>
      <c r="JIE446"/>
      <c r="JIF446"/>
      <c r="JIG446"/>
      <c r="JIH446"/>
      <c r="JII446"/>
      <c r="JIJ446"/>
      <c r="JIK446"/>
      <c r="JIL446"/>
      <c r="JIM446"/>
      <c r="JIN446"/>
      <c r="JIO446"/>
      <c r="JIP446"/>
      <c r="JIQ446"/>
      <c r="JIR446"/>
      <c r="JIS446"/>
      <c r="JIT446"/>
      <c r="JIU446"/>
      <c r="JIV446"/>
      <c r="JIW446"/>
      <c r="JIX446"/>
      <c r="JIY446"/>
      <c r="JIZ446"/>
      <c r="JJA446"/>
      <c r="JJB446"/>
      <c r="JJC446"/>
      <c r="JJD446"/>
      <c r="JJE446"/>
      <c r="JJF446"/>
      <c r="JJG446"/>
      <c r="JJH446"/>
      <c r="JJI446"/>
      <c r="JJJ446"/>
      <c r="JJK446"/>
      <c r="JJL446"/>
      <c r="JJM446"/>
      <c r="JJN446"/>
      <c r="JJO446"/>
      <c r="JJP446"/>
      <c r="JJQ446"/>
      <c r="JJR446"/>
      <c r="JJS446"/>
      <c r="JJT446"/>
      <c r="JJU446"/>
      <c r="JJV446"/>
      <c r="JJW446"/>
      <c r="JJX446"/>
      <c r="JJY446"/>
      <c r="JJZ446"/>
      <c r="JKA446"/>
      <c r="JKB446"/>
      <c r="JKC446"/>
      <c r="JKD446"/>
      <c r="JKE446"/>
      <c r="JKF446"/>
      <c r="JKG446"/>
      <c r="JKH446"/>
      <c r="JKI446"/>
      <c r="JKJ446"/>
      <c r="JKK446"/>
      <c r="JKL446"/>
      <c r="JKM446"/>
      <c r="JKN446"/>
      <c r="JKO446"/>
      <c r="JKP446"/>
      <c r="JKQ446"/>
      <c r="JKR446"/>
      <c r="JKS446"/>
      <c r="JKT446"/>
      <c r="JKU446"/>
      <c r="JKV446"/>
      <c r="JKW446"/>
      <c r="JKX446"/>
      <c r="JKY446"/>
      <c r="JKZ446"/>
      <c r="JLA446"/>
      <c r="JLB446"/>
      <c r="JLC446"/>
      <c r="JLD446"/>
      <c r="JLE446"/>
      <c r="JLF446"/>
      <c r="JLG446"/>
      <c r="JLH446"/>
      <c r="JLI446"/>
      <c r="JLJ446"/>
      <c r="JLK446"/>
      <c r="JLL446"/>
      <c r="JLM446"/>
      <c r="JLN446"/>
      <c r="JLO446"/>
      <c r="JLP446"/>
      <c r="JLQ446"/>
      <c r="JLR446"/>
      <c r="JLS446"/>
      <c r="JLT446"/>
      <c r="JLU446"/>
      <c r="JLV446"/>
      <c r="JLW446"/>
      <c r="JLX446"/>
      <c r="JLY446"/>
      <c r="JLZ446"/>
      <c r="JMA446"/>
      <c r="JMB446"/>
      <c r="JMC446"/>
      <c r="JMD446"/>
      <c r="JME446"/>
      <c r="JMF446"/>
      <c r="JMG446"/>
      <c r="JMH446"/>
      <c r="JMI446"/>
      <c r="JMJ446"/>
      <c r="JMK446"/>
      <c r="JML446"/>
      <c r="JMM446"/>
      <c r="JMN446"/>
      <c r="JMO446"/>
      <c r="JMP446"/>
      <c r="JMQ446"/>
      <c r="JMR446"/>
      <c r="JMS446"/>
      <c r="JMT446"/>
      <c r="JMU446"/>
      <c r="JMV446"/>
      <c r="JMW446"/>
      <c r="JMX446"/>
      <c r="JMY446"/>
      <c r="JMZ446"/>
      <c r="JNA446"/>
      <c r="JNB446"/>
      <c r="JNC446"/>
      <c r="JND446"/>
      <c r="JNE446"/>
      <c r="JNF446"/>
      <c r="JNG446"/>
      <c r="JNH446"/>
      <c r="JNI446"/>
      <c r="JNJ446"/>
      <c r="JNK446"/>
      <c r="JNL446"/>
      <c r="JNM446"/>
      <c r="JNN446"/>
      <c r="JNO446"/>
      <c r="JNP446"/>
      <c r="JNQ446"/>
      <c r="JNR446"/>
      <c r="JNS446"/>
      <c r="JNT446"/>
      <c r="JNU446"/>
      <c r="JNV446"/>
      <c r="JNW446"/>
      <c r="JNX446"/>
      <c r="JNY446"/>
      <c r="JNZ446"/>
      <c r="JOA446"/>
      <c r="JOB446"/>
      <c r="JOC446"/>
      <c r="JOD446"/>
      <c r="JOE446"/>
      <c r="JOF446"/>
      <c r="JOG446"/>
      <c r="JOH446"/>
      <c r="JOI446"/>
      <c r="JOJ446"/>
      <c r="JOK446"/>
      <c r="JOL446"/>
      <c r="JOM446"/>
      <c r="JON446"/>
      <c r="JOO446"/>
      <c r="JOP446"/>
      <c r="JOQ446"/>
      <c r="JOR446"/>
      <c r="JOS446"/>
      <c r="JOT446"/>
      <c r="JOU446"/>
      <c r="JOV446"/>
      <c r="JOW446"/>
      <c r="JOX446"/>
      <c r="JOY446"/>
      <c r="JOZ446"/>
      <c r="JPA446"/>
      <c r="JPB446"/>
      <c r="JPC446"/>
      <c r="JPD446"/>
      <c r="JPE446"/>
      <c r="JPF446"/>
      <c r="JPG446"/>
      <c r="JPH446"/>
      <c r="JPI446"/>
      <c r="JPJ446"/>
      <c r="JPK446"/>
      <c r="JPL446"/>
      <c r="JPM446"/>
      <c r="JPN446"/>
      <c r="JPO446"/>
      <c r="JPP446"/>
      <c r="JPQ446"/>
      <c r="JPR446"/>
      <c r="JPS446"/>
      <c r="JPT446"/>
      <c r="JPU446"/>
      <c r="JPV446"/>
      <c r="JPW446"/>
      <c r="JPX446"/>
      <c r="JPY446"/>
      <c r="JPZ446"/>
      <c r="JQA446"/>
      <c r="JQB446"/>
      <c r="JQC446"/>
      <c r="JQD446"/>
      <c r="JQE446"/>
      <c r="JQF446"/>
      <c r="JQG446"/>
      <c r="JQH446"/>
      <c r="JQI446"/>
      <c r="JQJ446"/>
      <c r="JQK446"/>
      <c r="JQL446"/>
      <c r="JQM446"/>
      <c r="JQN446"/>
      <c r="JQO446"/>
      <c r="JQP446"/>
      <c r="JQQ446"/>
      <c r="JQR446"/>
      <c r="JQS446"/>
      <c r="JQT446"/>
      <c r="JQU446"/>
      <c r="JQV446"/>
      <c r="JQW446"/>
      <c r="JQX446"/>
      <c r="JQY446"/>
      <c r="JQZ446"/>
      <c r="JRA446"/>
      <c r="JRB446"/>
      <c r="JRC446"/>
      <c r="JRD446"/>
      <c r="JRE446"/>
      <c r="JRF446"/>
      <c r="JRG446"/>
      <c r="JRH446"/>
      <c r="JRI446"/>
      <c r="JRJ446"/>
      <c r="JRK446"/>
      <c r="JRL446"/>
      <c r="JRM446"/>
      <c r="JRN446"/>
      <c r="JRO446"/>
      <c r="JRP446"/>
      <c r="JRQ446"/>
      <c r="JRR446"/>
      <c r="JRS446"/>
      <c r="JRT446"/>
      <c r="JRU446"/>
      <c r="JRV446"/>
      <c r="JRW446"/>
      <c r="JRX446"/>
      <c r="JRY446"/>
      <c r="JRZ446"/>
      <c r="JSA446"/>
      <c r="JSB446"/>
      <c r="JSC446"/>
      <c r="JSD446"/>
      <c r="JSE446"/>
      <c r="JSF446"/>
      <c r="JSG446"/>
      <c r="JSH446"/>
      <c r="JSI446"/>
      <c r="JSJ446"/>
      <c r="JSK446"/>
      <c r="JSL446"/>
      <c r="JSM446"/>
      <c r="JSN446"/>
      <c r="JSO446"/>
      <c r="JSP446"/>
      <c r="JSQ446"/>
      <c r="JSR446"/>
      <c r="JSS446"/>
      <c r="JST446"/>
      <c r="JSU446"/>
      <c r="JSV446"/>
      <c r="JSW446"/>
      <c r="JSX446"/>
      <c r="JSY446"/>
      <c r="JSZ446"/>
      <c r="JTA446"/>
      <c r="JTB446"/>
      <c r="JTC446"/>
      <c r="JTD446"/>
      <c r="JTE446"/>
      <c r="JTF446"/>
      <c r="JTG446"/>
      <c r="JTH446"/>
      <c r="JTI446"/>
      <c r="JTJ446"/>
      <c r="JTK446"/>
      <c r="JTL446"/>
      <c r="JTM446"/>
      <c r="JTN446"/>
      <c r="JTO446"/>
      <c r="JTP446"/>
      <c r="JTQ446"/>
      <c r="JTR446"/>
      <c r="JTS446"/>
      <c r="JTT446"/>
      <c r="JTU446"/>
      <c r="JTV446"/>
      <c r="JTW446"/>
      <c r="JTX446"/>
      <c r="JTY446"/>
      <c r="JTZ446"/>
      <c r="JUA446"/>
      <c r="JUB446"/>
      <c r="JUC446"/>
      <c r="JUD446"/>
      <c r="JUE446"/>
      <c r="JUF446"/>
      <c r="JUG446"/>
      <c r="JUH446"/>
      <c r="JUI446"/>
      <c r="JUJ446"/>
      <c r="JUK446"/>
      <c r="JUL446"/>
      <c r="JUM446"/>
      <c r="JUN446"/>
      <c r="JUO446"/>
      <c r="JUP446"/>
      <c r="JUQ446"/>
      <c r="JUR446"/>
      <c r="JUS446"/>
      <c r="JUT446"/>
      <c r="JUU446"/>
      <c r="JUV446"/>
      <c r="JUW446"/>
      <c r="JUX446"/>
      <c r="JUY446"/>
      <c r="JUZ446"/>
      <c r="JVA446"/>
      <c r="JVB446"/>
      <c r="JVC446"/>
      <c r="JVD446"/>
      <c r="JVE446"/>
      <c r="JVF446"/>
      <c r="JVG446"/>
      <c r="JVH446"/>
      <c r="JVI446"/>
      <c r="JVJ446"/>
      <c r="JVK446"/>
      <c r="JVL446"/>
      <c r="JVM446"/>
      <c r="JVN446"/>
      <c r="JVO446"/>
      <c r="JVP446"/>
      <c r="JVQ446"/>
      <c r="JVR446"/>
      <c r="JVS446"/>
      <c r="JVT446"/>
      <c r="JVU446"/>
      <c r="JVV446"/>
      <c r="JVW446"/>
      <c r="JVX446"/>
      <c r="JVY446"/>
      <c r="JVZ446"/>
      <c r="JWA446"/>
      <c r="JWB446"/>
      <c r="JWC446"/>
      <c r="JWD446"/>
      <c r="JWE446"/>
      <c r="JWF446"/>
      <c r="JWG446"/>
      <c r="JWH446"/>
      <c r="JWI446"/>
      <c r="JWJ446"/>
      <c r="JWK446"/>
      <c r="JWL446"/>
      <c r="JWM446"/>
      <c r="JWN446"/>
      <c r="JWO446"/>
      <c r="JWP446"/>
      <c r="JWQ446"/>
      <c r="JWR446"/>
      <c r="JWS446"/>
      <c r="JWT446"/>
      <c r="JWU446"/>
      <c r="JWV446"/>
      <c r="JWW446"/>
      <c r="JWX446"/>
      <c r="JWY446"/>
      <c r="JWZ446"/>
      <c r="JXA446"/>
      <c r="JXB446"/>
      <c r="JXC446"/>
      <c r="JXD446"/>
      <c r="JXE446"/>
      <c r="JXF446"/>
      <c r="JXG446"/>
      <c r="JXH446"/>
      <c r="JXI446"/>
      <c r="JXJ446"/>
      <c r="JXK446"/>
      <c r="JXL446"/>
      <c r="JXM446"/>
      <c r="JXN446"/>
      <c r="JXO446"/>
      <c r="JXP446"/>
      <c r="JXQ446"/>
      <c r="JXR446"/>
      <c r="JXS446"/>
      <c r="JXT446"/>
      <c r="JXU446"/>
      <c r="JXV446"/>
      <c r="JXW446"/>
      <c r="JXX446"/>
      <c r="JXY446"/>
      <c r="JXZ446"/>
      <c r="JYA446"/>
      <c r="JYB446"/>
      <c r="JYC446"/>
      <c r="JYD446"/>
      <c r="JYE446"/>
      <c r="JYF446"/>
      <c r="JYG446"/>
      <c r="JYH446"/>
      <c r="JYI446"/>
      <c r="JYJ446"/>
      <c r="JYK446"/>
      <c r="JYL446"/>
      <c r="JYM446"/>
      <c r="JYN446"/>
      <c r="JYO446"/>
      <c r="JYP446"/>
      <c r="JYQ446"/>
      <c r="JYR446"/>
      <c r="JYS446"/>
      <c r="JYT446"/>
      <c r="JYU446"/>
      <c r="JYV446"/>
      <c r="JYW446"/>
      <c r="JYX446"/>
      <c r="JYY446"/>
      <c r="JYZ446"/>
      <c r="JZA446"/>
      <c r="JZB446"/>
      <c r="JZC446"/>
      <c r="JZD446"/>
      <c r="JZE446"/>
      <c r="JZF446"/>
      <c r="JZG446"/>
      <c r="JZH446"/>
      <c r="JZI446"/>
      <c r="JZJ446"/>
      <c r="JZK446"/>
      <c r="JZL446"/>
      <c r="JZM446"/>
      <c r="JZN446"/>
      <c r="JZO446"/>
      <c r="JZP446"/>
      <c r="JZQ446"/>
      <c r="JZR446"/>
      <c r="JZS446"/>
      <c r="JZT446"/>
      <c r="JZU446"/>
      <c r="JZV446"/>
      <c r="JZW446"/>
      <c r="JZX446"/>
      <c r="JZY446"/>
      <c r="JZZ446"/>
      <c r="KAA446"/>
      <c r="KAB446"/>
      <c r="KAC446"/>
      <c r="KAD446"/>
      <c r="KAE446"/>
      <c r="KAF446"/>
      <c r="KAG446"/>
      <c r="KAH446"/>
      <c r="KAI446"/>
      <c r="KAJ446"/>
      <c r="KAK446"/>
      <c r="KAL446"/>
      <c r="KAM446"/>
      <c r="KAN446"/>
      <c r="KAO446"/>
      <c r="KAP446"/>
      <c r="KAQ446"/>
      <c r="KAR446"/>
      <c r="KAS446"/>
      <c r="KAT446"/>
      <c r="KAU446"/>
      <c r="KAV446"/>
      <c r="KAW446"/>
      <c r="KAX446"/>
      <c r="KAY446"/>
      <c r="KAZ446"/>
      <c r="KBA446"/>
      <c r="KBB446"/>
      <c r="KBC446"/>
      <c r="KBD446"/>
      <c r="KBE446"/>
      <c r="KBF446"/>
      <c r="KBG446"/>
      <c r="KBH446"/>
      <c r="KBI446"/>
      <c r="KBJ446"/>
      <c r="KBK446"/>
      <c r="KBL446"/>
      <c r="KBM446"/>
      <c r="KBN446"/>
      <c r="KBO446"/>
      <c r="KBP446"/>
      <c r="KBQ446"/>
      <c r="KBR446"/>
      <c r="KBS446"/>
      <c r="KBT446"/>
      <c r="KBU446"/>
      <c r="KBV446"/>
      <c r="KBW446"/>
      <c r="KBX446"/>
      <c r="KBY446"/>
      <c r="KBZ446"/>
      <c r="KCA446"/>
      <c r="KCB446"/>
      <c r="KCC446"/>
      <c r="KCD446"/>
      <c r="KCE446"/>
      <c r="KCF446"/>
      <c r="KCG446"/>
      <c r="KCH446"/>
      <c r="KCI446"/>
      <c r="KCJ446"/>
      <c r="KCK446"/>
      <c r="KCL446"/>
      <c r="KCM446"/>
      <c r="KCN446"/>
      <c r="KCO446"/>
      <c r="KCP446"/>
      <c r="KCQ446"/>
      <c r="KCR446"/>
      <c r="KCS446"/>
      <c r="KCT446"/>
      <c r="KCU446"/>
      <c r="KCV446"/>
      <c r="KCW446"/>
      <c r="KCX446"/>
      <c r="KCY446"/>
      <c r="KCZ446"/>
      <c r="KDA446"/>
      <c r="KDB446"/>
      <c r="KDC446"/>
      <c r="KDD446"/>
      <c r="KDE446"/>
      <c r="KDF446"/>
      <c r="KDG446"/>
      <c r="KDH446"/>
      <c r="KDI446"/>
      <c r="KDJ446"/>
      <c r="KDK446"/>
      <c r="KDL446"/>
      <c r="KDM446"/>
      <c r="KDN446"/>
      <c r="KDO446"/>
      <c r="KDP446"/>
      <c r="KDQ446"/>
      <c r="KDR446"/>
      <c r="KDS446"/>
      <c r="KDT446"/>
      <c r="KDU446"/>
      <c r="KDV446"/>
      <c r="KDW446"/>
      <c r="KDX446"/>
      <c r="KDY446"/>
      <c r="KDZ446"/>
      <c r="KEA446"/>
      <c r="KEB446"/>
      <c r="KEC446"/>
      <c r="KED446"/>
      <c r="KEE446"/>
      <c r="KEF446"/>
      <c r="KEG446"/>
      <c r="KEH446"/>
      <c r="KEI446"/>
      <c r="KEJ446"/>
      <c r="KEK446"/>
      <c r="KEL446"/>
      <c r="KEM446"/>
      <c r="KEN446"/>
      <c r="KEO446"/>
      <c r="KEP446"/>
      <c r="KEQ446"/>
      <c r="KER446"/>
      <c r="KES446"/>
      <c r="KET446"/>
      <c r="KEU446"/>
      <c r="KEV446"/>
      <c r="KEW446"/>
      <c r="KEX446"/>
      <c r="KEY446"/>
      <c r="KEZ446"/>
      <c r="KFA446"/>
      <c r="KFB446"/>
      <c r="KFC446"/>
      <c r="KFD446"/>
      <c r="KFE446"/>
      <c r="KFF446"/>
      <c r="KFG446"/>
      <c r="KFH446"/>
      <c r="KFI446"/>
      <c r="KFJ446"/>
      <c r="KFK446"/>
      <c r="KFL446"/>
      <c r="KFM446"/>
      <c r="KFN446"/>
      <c r="KFO446"/>
      <c r="KFP446"/>
      <c r="KFQ446"/>
      <c r="KFR446"/>
      <c r="KFS446"/>
      <c r="KFT446"/>
      <c r="KFU446"/>
      <c r="KFV446"/>
      <c r="KFW446"/>
      <c r="KFX446"/>
      <c r="KFY446"/>
      <c r="KFZ446"/>
      <c r="KGA446"/>
      <c r="KGB446"/>
      <c r="KGC446"/>
      <c r="KGD446"/>
      <c r="KGE446"/>
      <c r="KGF446"/>
      <c r="KGG446"/>
      <c r="KGH446"/>
      <c r="KGI446"/>
      <c r="KGJ446"/>
      <c r="KGK446"/>
      <c r="KGL446"/>
      <c r="KGM446"/>
      <c r="KGN446"/>
      <c r="KGO446"/>
      <c r="KGP446"/>
      <c r="KGQ446"/>
      <c r="KGR446"/>
      <c r="KGS446"/>
      <c r="KGT446"/>
      <c r="KGU446"/>
      <c r="KGV446"/>
      <c r="KGW446"/>
      <c r="KGX446"/>
      <c r="KGY446"/>
      <c r="KGZ446"/>
      <c r="KHA446"/>
      <c r="KHB446"/>
      <c r="KHC446"/>
      <c r="KHD446"/>
      <c r="KHE446"/>
      <c r="KHF446"/>
      <c r="KHG446"/>
      <c r="KHH446"/>
      <c r="KHI446"/>
      <c r="KHJ446"/>
      <c r="KHK446"/>
      <c r="KHL446"/>
      <c r="KHM446"/>
      <c r="KHN446"/>
      <c r="KHO446"/>
      <c r="KHP446"/>
      <c r="KHQ446"/>
      <c r="KHR446"/>
      <c r="KHS446"/>
      <c r="KHT446"/>
      <c r="KHU446"/>
      <c r="KHV446"/>
      <c r="KHW446"/>
      <c r="KHX446"/>
      <c r="KHY446"/>
      <c r="KHZ446"/>
      <c r="KIA446"/>
      <c r="KIB446"/>
      <c r="KIC446"/>
      <c r="KID446"/>
      <c r="KIE446"/>
      <c r="KIF446"/>
      <c r="KIG446"/>
      <c r="KIH446"/>
      <c r="KII446"/>
      <c r="KIJ446"/>
      <c r="KIK446"/>
      <c r="KIL446"/>
      <c r="KIM446"/>
      <c r="KIN446"/>
      <c r="KIO446"/>
      <c r="KIP446"/>
      <c r="KIQ446"/>
      <c r="KIR446"/>
      <c r="KIS446"/>
      <c r="KIT446"/>
      <c r="KIU446"/>
      <c r="KIV446"/>
      <c r="KIW446"/>
      <c r="KIX446"/>
      <c r="KIY446"/>
      <c r="KIZ446"/>
      <c r="KJA446"/>
      <c r="KJB446"/>
      <c r="KJC446"/>
      <c r="KJD446"/>
      <c r="KJE446"/>
      <c r="KJF446"/>
      <c r="KJG446"/>
      <c r="KJH446"/>
      <c r="KJI446"/>
      <c r="KJJ446"/>
      <c r="KJK446"/>
      <c r="KJL446"/>
      <c r="KJM446"/>
      <c r="KJN446"/>
      <c r="KJO446"/>
      <c r="KJP446"/>
      <c r="KJQ446"/>
      <c r="KJR446"/>
      <c r="KJS446"/>
      <c r="KJT446"/>
      <c r="KJU446"/>
      <c r="KJV446"/>
      <c r="KJW446"/>
      <c r="KJX446"/>
      <c r="KJY446"/>
      <c r="KJZ446"/>
      <c r="KKA446"/>
      <c r="KKB446"/>
      <c r="KKC446"/>
      <c r="KKD446"/>
      <c r="KKE446"/>
      <c r="KKF446"/>
      <c r="KKG446"/>
      <c r="KKH446"/>
      <c r="KKI446"/>
      <c r="KKJ446"/>
      <c r="KKK446"/>
      <c r="KKL446"/>
      <c r="KKM446"/>
      <c r="KKN446"/>
      <c r="KKO446"/>
      <c r="KKP446"/>
      <c r="KKQ446"/>
      <c r="KKR446"/>
      <c r="KKS446"/>
      <c r="KKT446"/>
      <c r="KKU446"/>
      <c r="KKV446"/>
      <c r="KKW446"/>
      <c r="KKX446"/>
      <c r="KKY446"/>
      <c r="KKZ446"/>
      <c r="KLA446"/>
      <c r="KLB446"/>
      <c r="KLC446"/>
      <c r="KLD446"/>
      <c r="KLE446"/>
      <c r="KLF446"/>
      <c r="KLG446"/>
      <c r="KLH446"/>
      <c r="KLI446"/>
      <c r="KLJ446"/>
      <c r="KLK446"/>
      <c r="KLL446"/>
      <c r="KLM446"/>
      <c r="KLN446"/>
      <c r="KLO446"/>
      <c r="KLP446"/>
      <c r="KLQ446"/>
      <c r="KLR446"/>
      <c r="KLS446"/>
      <c r="KLT446"/>
      <c r="KLU446"/>
      <c r="KLV446"/>
      <c r="KLW446"/>
      <c r="KLX446"/>
      <c r="KLY446"/>
      <c r="KLZ446"/>
      <c r="KMA446"/>
      <c r="KMB446"/>
      <c r="KMC446"/>
      <c r="KMD446"/>
      <c r="KME446"/>
      <c r="KMF446"/>
      <c r="KMG446"/>
      <c r="KMH446"/>
      <c r="KMI446"/>
      <c r="KMJ446"/>
      <c r="KMK446"/>
      <c r="KML446"/>
      <c r="KMM446"/>
      <c r="KMN446"/>
      <c r="KMO446"/>
      <c r="KMP446"/>
      <c r="KMQ446"/>
      <c r="KMR446"/>
      <c r="KMS446"/>
      <c r="KMT446"/>
      <c r="KMU446"/>
      <c r="KMV446"/>
      <c r="KMW446"/>
      <c r="KMX446"/>
      <c r="KMY446"/>
      <c r="KMZ446"/>
      <c r="KNA446"/>
      <c r="KNB446"/>
      <c r="KNC446"/>
      <c r="KND446"/>
      <c r="KNE446"/>
      <c r="KNF446"/>
      <c r="KNG446"/>
      <c r="KNH446"/>
      <c r="KNI446"/>
      <c r="KNJ446"/>
      <c r="KNK446"/>
      <c r="KNL446"/>
      <c r="KNM446"/>
      <c r="KNN446"/>
      <c r="KNO446"/>
      <c r="KNP446"/>
      <c r="KNQ446"/>
      <c r="KNR446"/>
      <c r="KNS446"/>
      <c r="KNT446"/>
      <c r="KNU446"/>
      <c r="KNV446"/>
      <c r="KNW446"/>
      <c r="KNX446"/>
      <c r="KNY446"/>
      <c r="KNZ446"/>
      <c r="KOA446"/>
      <c r="KOB446"/>
      <c r="KOC446"/>
      <c r="KOD446"/>
      <c r="KOE446"/>
      <c r="KOF446"/>
      <c r="KOG446"/>
      <c r="KOH446"/>
      <c r="KOI446"/>
      <c r="KOJ446"/>
      <c r="KOK446"/>
      <c r="KOL446"/>
      <c r="KOM446"/>
      <c r="KON446"/>
      <c r="KOO446"/>
      <c r="KOP446"/>
      <c r="KOQ446"/>
      <c r="KOR446"/>
      <c r="KOS446"/>
      <c r="KOT446"/>
      <c r="KOU446"/>
      <c r="KOV446"/>
      <c r="KOW446"/>
      <c r="KOX446"/>
      <c r="KOY446"/>
      <c r="KOZ446"/>
      <c r="KPA446"/>
      <c r="KPB446"/>
      <c r="KPC446"/>
      <c r="KPD446"/>
      <c r="KPE446"/>
      <c r="KPF446"/>
      <c r="KPG446"/>
      <c r="KPH446"/>
      <c r="KPI446"/>
      <c r="KPJ446"/>
      <c r="KPK446"/>
      <c r="KPL446"/>
      <c r="KPM446"/>
      <c r="KPN446"/>
      <c r="KPO446"/>
      <c r="KPP446"/>
      <c r="KPQ446"/>
      <c r="KPR446"/>
      <c r="KPS446"/>
      <c r="KPT446"/>
      <c r="KPU446"/>
      <c r="KPV446"/>
      <c r="KPW446"/>
      <c r="KPX446"/>
      <c r="KPY446"/>
      <c r="KPZ446"/>
      <c r="KQA446"/>
      <c r="KQB446"/>
      <c r="KQC446"/>
      <c r="KQD446"/>
      <c r="KQE446"/>
      <c r="KQF446"/>
      <c r="KQG446"/>
      <c r="KQH446"/>
      <c r="KQI446"/>
      <c r="KQJ446"/>
      <c r="KQK446"/>
      <c r="KQL446"/>
      <c r="KQM446"/>
      <c r="KQN446"/>
      <c r="KQO446"/>
      <c r="KQP446"/>
      <c r="KQQ446"/>
      <c r="KQR446"/>
      <c r="KQS446"/>
      <c r="KQT446"/>
      <c r="KQU446"/>
      <c r="KQV446"/>
      <c r="KQW446"/>
      <c r="KQX446"/>
      <c r="KQY446"/>
      <c r="KQZ446"/>
      <c r="KRA446"/>
      <c r="KRB446"/>
      <c r="KRC446"/>
      <c r="KRD446"/>
      <c r="KRE446"/>
      <c r="KRF446"/>
      <c r="KRG446"/>
      <c r="KRH446"/>
      <c r="KRI446"/>
      <c r="KRJ446"/>
      <c r="KRK446"/>
      <c r="KRL446"/>
      <c r="KRM446"/>
      <c r="KRN446"/>
      <c r="KRO446"/>
      <c r="KRP446"/>
      <c r="KRQ446"/>
      <c r="KRR446"/>
      <c r="KRS446"/>
      <c r="KRT446"/>
      <c r="KRU446"/>
      <c r="KRV446"/>
      <c r="KRW446"/>
      <c r="KRX446"/>
      <c r="KRY446"/>
      <c r="KRZ446"/>
      <c r="KSA446"/>
      <c r="KSB446"/>
      <c r="KSC446"/>
      <c r="KSD446"/>
      <c r="KSE446"/>
      <c r="KSF446"/>
      <c r="KSG446"/>
      <c r="KSH446"/>
      <c r="KSI446"/>
      <c r="KSJ446"/>
      <c r="KSK446"/>
      <c r="KSL446"/>
      <c r="KSM446"/>
      <c r="KSN446"/>
      <c r="KSO446"/>
      <c r="KSP446"/>
      <c r="KSQ446"/>
      <c r="KSR446"/>
      <c r="KSS446"/>
      <c r="KST446"/>
      <c r="KSU446"/>
      <c r="KSV446"/>
      <c r="KSW446"/>
      <c r="KSX446"/>
      <c r="KSY446"/>
      <c r="KSZ446"/>
      <c r="KTA446"/>
      <c r="KTB446"/>
      <c r="KTC446"/>
      <c r="KTD446"/>
      <c r="KTE446"/>
      <c r="KTF446"/>
      <c r="KTG446"/>
      <c r="KTH446"/>
      <c r="KTI446"/>
      <c r="KTJ446"/>
      <c r="KTK446"/>
      <c r="KTL446"/>
      <c r="KTM446"/>
      <c r="KTN446"/>
      <c r="KTO446"/>
      <c r="KTP446"/>
      <c r="KTQ446"/>
      <c r="KTR446"/>
      <c r="KTS446"/>
      <c r="KTT446"/>
      <c r="KTU446"/>
      <c r="KTV446"/>
      <c r="KTW446"/>
      <c r="KTX446"/>
      <c r="KTY446"/>
      <c r="KTZ446"/>
      <c r="KUA446"/>
      <c r="KUB446"/>
      <c r="KUC446"/>
      <c r="KUD446"/>
      <c r="KUE446"/>
      <c r="KUF446"/>
      <c r="KUG446"/>
      <c r="KUH446"/>
      <c r="KUI446"/>
      <c r="KUJ446"/>
      <c r="KUK446"/>
      <c r="KUL446"/>
      <c r="KUM446"/>
      <c r="KUN446"/>
      <c r="KUO446"/>
      <c r="KUP446"/>
      <c r="KUQ446"/>
      <c r="KUR446"/>
      <c r="KUS446"/>
      <c r="KUT446"/>
      <c r="KUU446"/>
      <c r="KUV446"/>
      <c r="KUW446"/>
      <c r="KUX446"/>
      <c r="KUY446"/>
      <c r="KUZ446"/>
      <c r="KVA446"/>
      <c r="KVB446"/>
      <c r="KVC446"/>
      <c r="KVD446"/>
      <c r="KVE446"/>
      <c r="KVF446"/>
      <c r="KVG446"/>
      <c r="KVH446"/>
      <c r="KVI446"/>
      <c r="KVJ446"/>
      <c r="KVK446"/>
      <c r="KVL446"/>
      <c r="KVM446"/>
      <c r="KVN446"/>
      <c r="KVO446"/>
      <c r="KVP446"/>
      <c r="KVQ446"/>
      <c r="KVR446"/>
      <c r="KVS446"/>
      <c r="KVT446"/>
      <c r="KVU446"/>
      <c r="KVV446"/>
      <c r="KVW446"/>
      <c r="KVX446"/>
      <c r="KVY446"/>
      <c r="KVZ446"/>
      <c r="KWA446"/>
      <c r="KWB446"/>
      <c r="KWC446"/>
      <c r="KWD446"/>
      <c r="KWE446"/>
      <c r="KWF446"/>
      <c r="KWG446"/>
      <c r="KWH446"/>
      <c r="KWI446"/>
      <c r="KWJ446"/>
      <c r="KWK446"/>
      <c r="KWL446"/>
      <c r="KWM446"/>
      <c r="KWN446"/>
      <c r="KWO446"/>
      <c r="KWP446"/>
      <c r="KWQ446"/>
      <c r="KWR446"/>
      <c r="KWS446"/>
      <c r="KWT446"/>
      <c r="KWU446"/>
      <c r="KWV446"/>
      <c r="KWW446"/>
      <c r="KWX446"/>
      <c r="KWY446"/>
      <c r="KWZ446"/>
      <c r="KXA446"/>
      <c r="KXB446"/>
      <c r="KXC446"/>
      <c r="KXD446"/>
      <c r="KXE446"/>
      <c r="KXF446"/>
      <c r="KXG446"/>
      <c r="KXH446"/>
      <c r="KXI446"/>
      <c r="KXJ446"/>
      <c r="KXK446"/>
      <c r="KXL446"/>
      <c r="KXM446"/>
      <c r="KXN446"/>
      <c r="KXO446"/>
      <c r="KXP446"/>
      <c r="KXQ446"/>
      <c r="KXR446"/>
      <c r="KXS446"/>
      <c r="KXT446"/>
      <c r="KXU446"/>
      <c r="KXV446"/>
      <c r="KXW446"/>
      <c r="KXX446"/>
      <c r="KXY446"/>
      <c r="KXZ446"/>
      <c r="KYA446"/>
      <c r="KYB446"/>
      <c r="KYC446"/>
      <c r="KYD446"/>
      <c r="KYE446"/>
      <c r="KYF446"/>
      <c r="KYG446"/>
      <c r="KYH446"/>
      <c r="KYI446"/>
      <c r="KYJ446"/>
      <c r="KYK446"/>
      <c r="KYL446"/>
      <c r="KYM446"/>
      <c r="KYN446"/>
      <c r="KYO446"/>
      <c r="KYP446"/>
      <c r="KYQ446"/>
      <c r="KYR446"/>
      <c r="KYS446"/>
      <c r="KYT446"/>
      <c r="KYU446"/>
      <c r="KYV446"/>
      <c r="KYW446"/>
      <c r="KYX446"/>
      <c r="KYY446"/>
      <c r="KYZ446"/>
      <c r="KZA446"/>
      <c r="KZB446"/>
      <c r="KZC446"/>
      <c r="KZD446"/>
      <c r="KZE446"/>
      <c r="KZF446"/>
      <c r="KZG446"/>
      <c r="KZH446"/>
      <c r="KZI446"/>
      <c r="KZJ446"/>
      <c r="KZK446"/>
      <c r="KZL446"/>
      <c r="KZM446"/>
      <c r="KZN446"/>
      <c r="KZO446"/>
      <c r="KZP446"/>
      <c r="KZQ446"/>
      <c r="KZR446"/>
      <c r="KZS446"/>
      <c r="KZT446"/>
      <c r="KZU446"/>
      <c r="KZV446"/>
      <c r="KZW446"/>
      <c r="KZX446"/>
      <c r="KZY446"/>
      <c r="KZZ446"/>
      <c r="LAA446"/>
      <c r="LAB446"/>
      <c r="LAC446"/>
      <c r="LAD446"/>
      <c r="LAE446"/>
      <c r="LAF446"/>
      <c r="LAG446"/>
      <c r="LAH446"/>
      <c r="LAI446"/>
      <c r="LAJ446"/>
      <c r="LAK446"/>
      <c r="LAL446"/>
      <c r="LAM446"/>
      <c r="LAN446"/>
      <c r="LAO446"/>
      <c r="LAP446"/>
      <c r="LAQ446"/>
      <c r="LAR446"/>
      <c r="LAS446"/>
      <c r="LAT446"/>
      <c r="LAU446"/>
      <c r="LAV446"/>
      <c r="LAW446"/>
      <c r="LAX446"/>
      <c r="LAY446"/>
      <c r="LAZ446"/>
      <c r="LBA446"/>
      <c r="LBB446"/>
      <c r="LBC446"/>
      <c r="LBD446"/>
      <c r="LBE446"/>
      <c r="LBF446"/>
      <c r="LBG446"/>
      <c r="LBH446"/>
      <c r="LBI446"/>
      <c r="LBJ446"/>
      <c r="LBK446"/>
      <c r="LBL446"/>
      <c r="LBM446"/>
      <c r="LBN446"/>
      <c r="LBO446"/>
      <c r="LBP446"/>
      <c r="LBQ446"/>
      <c r="LBR446"/>
      <c r="LBS446"/>
      <c r="LBT446"/>
      <c r="LBU446"/>
      <c r="LBV446"/>
      <c r="LBW446"/>
      <c r="LBX446"/>
      <c r="LBY446"/>
      <c r="LBZ446"/>
      <c r="LCA446"/>
      <c r="LCB446"/>
      <c r="LCC446"/>
      <c r="LCD446"/>
      <c r="LCE446"/>
      <c r="LCF446"/>
      <c r="LCG446"/>
      <c r="LCH446"/>
      <c r="LCI446"/>
      <c r="LCJ446"/>
      <c r="LCK446"/>
      <c r="LCL446"/>
      <c r="LCM446"/>
      <c r="LCN446"/>
      <c r="LCO446"/>
      <c r="LCP446"/>
      <c r="LCQ446"/>
      <c r="LCR446"/>
      <c r="LCS446"/>
      <c r="LCT446"/>
      <c r="LCU446"/>
      <c r="LCV446"/>
      <c r="LCW446"/>
      <c r="LCX446"/>
      <c r="LCY446"/>
      <c r="LCZ446"/>
      <c r="LDA446"/>
      <c r="LDB446"/>
      <c r="LDC446"/>
      <c r="LDD446"/>
      <c r="LDE446"/>
      <c r="LDF446"/>
      <c r="LDG446"/>
      <c r="LDH446"/>
      <c r="LDI446"/>
      <c r="LDJ446"/>
      <c r="LDK446"/>
      <c r="LDL446"/>
      <c r="LDM446"/>
      <c r="LDN446"/>
      <c r="LDO446"/>
      <c r="LDP446"/>
      <c r="LDQ446"/>
      <c r="LDR446"/>
      <c r="LDS446"/>
      <c r="LDT446"/>
      <c r="LDU446"/>
      <c r="LDV446"/>
      <c r="LDW446"/>
      <c r="LDX446"/>
      <c r="LDY446"/>
      <c r="LDZ446"/>
      <c r="LEA446"/>
      <c r="LEB446"/>
      <c r="LEC446"/>
      <c r="LED446"/>
      <c r="LEE446"/>
      <c r="LEF446"/>
      <c r="LEG446"/>
      <c r="LEH446"/>
      <c r="LEI446"/>
      <c r="LEJ446"/>
      <c r="LEK446"/>
      <c r="LEL446"/>
      <c r="LEM446"/>
      <c r="LEN446"/>
      <c r="LEO446"/>
      <c r="LEP446"/>
      <c r="LEQ446"/>
      <c r="LER446"/>
      <c r="LES446"/>
      <c r="LET446"/>
      <c r="LEU446"/>
      <c r="LEV446"/>
      <c r="LEW446"/>
      <c r="LEX446"/>
      <c r="LEY446"/>
      <c r="LEZ446"/>
      <c r="LFA446"/>
      <c r="LFB446"/>
      <c r="LFC446"/>
      <c r="LFD446"/>
      <c r="LFE446"/>
      <c r="LFF446"/>
      <c r="LFG446"/>
      <c r="LFH446"/>
      <c r="LFI446"/>
      <c r="LFJ446"/>
      <c r="LFK446"/>
      <c r="LFL446"/>
      <c r="LFM446"/>
      <c r="LFN446"/>
      <c r="LFO446"/>
      <c r="LFP446"/>
      <c r="LFQ446"/>
      <c r="LFR446"/>
      <c r="LFS446"/>
      <c r="LFT446"/>
      <c r="LFU446"/>
      <c r="LFV446"/>
      <c r="LFW446"/>
      <c r="LFX446"/>
      <c r="LFY446"/>
      <c r="LFZ446"/>
      <c r="LGA446"/>
      <c r="LGB446"/>
      <c r="LGC446"/>
      <c r="LGD446"/>
      <c r="LGE446"/>
      <c r="LGF446"/>
      <c r="LGG446"/>
      <c r="LGH446"/>
      <c r="LGI446"/>
      <c r="LGJ446"/>
      <c r="LGK446"/>
      <c r="LGL446"/>
      <c r="LGM446"/>
      <c r="LGN446"/>
      <c r="LGO446"/>
      <c r="LGP446"/>
      <c r="LGQ446"/>
      <c r="LGR446"/>
      <c r="LGS446"/>
      <c r="LGT446"/>
      <c r="LGU446"/>
      <c r="LGV446"/>
      <c r="LGW446"/>
      <c r="LGX446"/>
      <c r="LGY446"/>
      <c r="LGZ446"/>
      <c r="LHA446"/>
      <c r="LHB446"/>
      <c r="LHC446"/>
      <c r="LHD446"/>
      <c r="LHE446"/>
      <c r="LHF446"/>
      <c r="LHG446"/>
      <c r="LHH446"/>
      <c r="LHI446"/>
      <c r="LHJ446"/>
      <c r="LHK446"/>
      <c r="LHL446"/>
      <c r="LHM446"/>
      <c r="LHN446"/>
      <c r="LHO446"/>
      <c r="LHP446"/>
      <c r="LHQ446"/>
      <c r="LHR446"/>
      <c r="LHS446"/>
      <c r="LHT446"/>
      <c r="LHU446"/>
      <c r="LHV446"/>
      <c r="LHW446"/>
      <c r="LHX446"/>
      <c r="LHY446"/>
      <c r="LHZ446"/>
      <c r="LIA446"/>
      <c r="LIB446"/>
      <c r="LIC446"/>
      <c r="LID446"/>
      <c r="LIE446"/>
      <c r="LIF446"/>
      <c r="LIG446"/>
      <c r="LIH446"/>
      <c r="LII446"/>
      <c r="LIJ446"/>
      <c r="LIK446"/>
      <c r="LIL446"/>
      <c r="LIM446"/>
      <c r="LIN446"/>
      <c r="LIO446"/>
      <c r="LIP446"/>
      <c r="LIQ446"/>
      <c r="LIR446"/>
      <c r="LIS446"/>
      <c r="LIT446"/>
      <c r="LIU446"/>
      <c r="LIV446"/>
      <c r="LIW446"/>
      <c r="LIX446"/>
      <c r="LIY446"/>
      <c r="LIZ446"/>
      <c r="LJA446"/>
      <c r="LJB446"/>
      <c r="LJC446"/>
      <c r="LJD446"/>
      <c r="LJE446"/>
      <c r="LJF446"/>
      <c r="LJG446"/>
      <c r="LJH446"/>
      <c r="LJI446"/>
      <c r="LJJ446"/>
      <c r="LJK446"/>
      <c r="LJL446"/>
      <c r="LJM446"/>
      <c r="LJN446"/>
      <c r="LJO446"/>
      <c r="LJP446"/>
      <c r="LJQ446"/>
      <c r="LJR446"/>
      <c r="LJS446"/>
      <c r="LJT446"/>
      <c r="LJU446"/>
      <c r="LJV446"/>
      <c r="LJW446"/>
      <c r="LJX446"/>
      <c r="LJY446"/>
      <c r="LJZ446"/>
      <c r="LKA446"/>
      <c r="LKB446"/>
      <c r="LKC446"/>
      <c r="LKD446"/>
      <c r="LKE446"/>
      <c r="LKF446"/>
      <c r="LKG446"/>
      <c r="LKH446"/>
      <c r="LKI446"/>
      <c r="LKJ446"/>
      <c r="LKK446"/>
      <c r="LKL446"/>
      <c r="LKM446"/>
      <c r="LKN446"/>
      <c r="LKO446"/>
      <c r="LKP446"/>
      <c r="LKQ446"/>
      <c r="LKR446"/>
      <c r="LKS446"/>
      <c r="LKT446"/>
      <c r="LKU446"/>
      <c r="LKV446"/>
      <c r="LKW446"/>
      <c r="LKX446"/>
      <c r="LKY446"/>
      <c r="LKZ446"/>
      <c r="LLA446"/>
      <c r="LLB446"/>
      <c r="LLC446"/>
      <c r="LLD446"/>
      <c r="LLE446"/>
      <c r="LLF446"/>
      <c r="LLG446"/>
      <c r="LLH446"/>
      <c r="LLI446"/>
      <c r="LLJ446"/>
      <c r="LLK446"/>
      <c r="LLL446"/>
      <c r="LLM446"/>
      <c r="LLN446"/>
      <c r="LLO446"/>
      <c r="LLP446"/>
      <c r="LLQ446"/>
      <c r="LLR446"/>
      <c r="LLS446"/>
      <c r="LLT446"/>
      <c r="LLU446"/>
      <c r="LLV446"/>
      <c r="LLW446"/>
      <c r="LLX446"/>
      <c r="LLY446"/>
      <c r="LLZ446"/>
      <c r="LMA446"/>
      <c r="LMB446"/>
      <c r="LMC446"/>
      <c r="LMD446"/>
      <c r="LME446"/>
      <c r="LMF446"/>
      <c r="LMG446"/>
      <c r="LMH446"/>
      <c r="LMI446"/>
      <c r="LMJ446"/>
      <c r="LMK446"/>
      <c r="LML446"/>
      <c r="LMM446"/>
      <c r="LMN446"/>
      <c r="LMO446"/>
      <c r="LMP446"/>
      <c r="LMQ446"/>
      <c r="LMR446"/>
      <c r="LMS446"/>
      <c r="LMT446"/>
      <c r="LMU446"/>
      <c r="LMV446"/>
      <c r="LMW446"/>
      <c r="LMX446"/>
      <c r="LMY446"/>
      <c r="LMZ446"/>
      <c r="LNA446"/>
      <c r="LNB446"/>
      <c r="LNC446"/>
      <c r="LND446"/>
      <c r="LNE446"/>
      <c r="LNF446"/>
      <c r="LNG446"/>
      <c r="LNH446"/>
      <c r="LNI446"/>
      <c r="LNJ446"/>
      <c r="LNK446"/>
      <c r="LNL446"/>
      <c r="LNM446"/>
      <c r="LNN446"/>
      <c r="LNO446"/>
      <c r="LNP446"/>
      <c r="LNQ446"/>
      <c r="LNR446"/>
      <c r="LNS446"/>
      <c r="LNT446"/>
      <c r="LNU446"/>
      <c r="LNV446"/>
      <c r="LNW446"/>
      <c r="LNX446"/>
      <c r="LNY446"/>
      <c r="LNZ446"/>
      <c r="LOA446"/>
      <c r="LOB446"/>
      <c r="LOC446"/>
      <c r="LOD446"/>
      <c r="LOE446"/>
      <c r="LOF446"/>
      <c r="LOG446"/>
      <c r="LOH446"/>
      <c r="LOI446"/>
      <c r="LOJ446"/>
      <c r="LOK446"/>
      <c r="LOL446"/>
      <c r="LOM446"/>
      <c r="LON446"/>
      <c r="LOO446"/>
      <c r="LOP446"/>
      <c r="LOQ446"/>
      <c r="LOR446"/>
      <c r="LOS446"/>
      <c r="LOT446"/>
      <c r="LOU446"/>
      <c r="LOV446"/>
      <c r="LOW446"/>
      <c r="LOX446"/>
      <c r="LOY446"/>
      <c r="LOZ446"/>
      <c r="LPA446"/>
      <c r="LPB446"/>
      <c r="LPC446"/>
      <c r="LPD446"/>
      <c r="LPE446"/>
      <c r="LPF446"/>
      <c r="LPG446"/>
      <c r="LPH446"/>
      <c r="LPI446"/>
      <c r="LPJ446"/>
      <c r="LPK446"/>
      <c r="LPL446"/>
      <c r="LPM446"/>
      <c r="LPN446"/>
      <c r="LPO446"/>
      <c r="LPP446"/>
      <c r="LPQ446"/>
      <c r="LPR446"/>
      <c r="LPS446"/>
      <c r="LPT446"/>
      <c r="LPU446"/>
      <c r="LPV446"/>
      <c r="LPW446"/>
      <c r="LPX446"/>
      <c r="LPY446"/>
      <c r="LPZ446"/>
      <c r="LQA446"/>
      <c r="LQB446"/>
      <c r="LQC446"/>
      <c r="LQD446"/>
      <c r="LQE446"/>
      <c r="LQF446"/>
      <c r="LQG446"/>
      <c r="LQH446"/>
      <c r="LQI446"/>
      <c r="LQJ446"/>
      <c r="LQK446"/>
      <c r="LQL446"/>
      <c r="LQM446"/>
      <c r="LQN446"/>
      <c r="LQO446"/>
      <c r="LQP446"/>
      <c r="LQQ446"/>
      <c r="LQR446"/>
      <c r="LQS446"/>
      <c r="LQT446"/>
      <c r="LQU446"/>
      <c r="LQV446"/>
      <c r="LQW446"/>
      <c r="LQX446"/>
      <c r="LQY446"/>
      <c r="LQZ446"/>
      <c r="LRA446"/>
      <c r="LRB446"/>
      <c r="LRC446"/>
      <c r="LRD446"/>
      <c r="LRE446"/>
      <c r="LRF446"/>
      <c r="LRG446"/>
      <c r="LRH446"/>
      <c r="LRI446"/>
      <c r="LRJ446"/>
      <c r="LRK446"/>
      <c r="LRL446"/>
      <c r="LRM446"/>
      <c r="LRN446"/>
      <c r="LRO446"/>
      <c r="LRP446"/>
      <c r="LRQ446"/>
      <c r="LRR446"/>
      <c r="LRS446"/>
      <c r="LRT446"/>
      <c r="LRU446"/>
      <c r="LRV446"/>
      <c r="LRW446"/>
      <c r="LRX446"/>
      <c r="LRY446"/>
      <c r="LRZ446"/>
      <c r="LSA446"/>
      <c r="LSB446"/>
      <c r="LSC446"/>
      <c r="LSD446"/>
      <c r="LSE446"/>
      <c r="LSF446"/>
      <c r="LSG446"/>
      <c r="LSH446"/>
      <c r="LSI446"/>
      <c r="LSJ446"/>
      <c r="LSK446"/>
      <c r="LSL446"/>
      <c r="LSM446"/>
      <c r="LSN446"/>
      <c r="LSO446"/>
      <c r="LSP446"/>
      <c r="LSQ446"/>
      <c r="LSR446"/>
      <c r="LSS446"/>
      <c r="LST446"/>
      <c r="LSU446"/>
      <c r="LSV446"/>
      <c r="LSW446"/>
      <c r="LSX446"/>
      <c r="LSY446"/>
      <c r="LSZ446"/>
      <c r="LTA446"/>
      <c r="LTB446"/>
      <c r="LTC446"/>
      <c r="LTD446"/>
      <c r="LTE446"/>
      <c r="LTF446"/>
      <c r="LTG446"/>
      <c r="LTH446"/>
      <c r="LTI446"/>
      <c r="LTJ446"/>
      <c r="LTK446"/>
      <c r="LTL446"/>
      <c r="LTM446"/>
      <c r="LTN446"/>
      <c r="LTO446"/>
      <c r="LTP446"/>
      <c r="LTQ446"/>
      <c r="LTR446"/>
      <c r="LTS446"/>
      <c r="LTT446"/>
      <c r="LTU446"/>
      <c r="LTV446"/>
      <c r="LTW446"/>
      <c r="LTX446"/>
      <c r="LTY446"/>
      <c r="LTZ446"/>
      <c r="LUA446"/>
      <c r="LUB446"/>
      <c r="LUC446"/>
      <c r="LUD446"/>
      <c r="LUE446"/>
      <c r="LUF446"/>
      <c r="LUG446"/>
      <c r="LUH446"/>
      <c r="LUI446"/>
      <c r="LUJ446"/>
      <c r="LUK446"/>
      <c r="LUL446"/>
      <c r="LUM446"/>
      <c r="LUN446"/>
      <c r="LUO446"/>
      <c r="LUP446"/>
      <c r="LUQ446"/>
      <c r="LUR446"/>
      <c r="LUS446"/>
      <c r="LUT446"/>
      <c r="LUU446"/>
      <c r="LUV446"/>
      <c r="LUW446"/>
      <c r="LUX446"/>
      <c r="LUY446"/>
      <c r="LUZ446"/>
      <c r="LVA446"/>
      <c r="LVB446"/>
      <c r="LVC446"/>
      <c r="LVD446"/>
      <c r="LVE446"/>
      <c r="LVF446"/>
      <c r="LVG446"/>
      <c r="LVH446"/>
      <c r="LVI446"/>
      <c r="LVJ446"/>
      <c r="LVK446"/>
      <c r="LVL446"/>
      <c r="LVM446"/>
      <c r="LVN446"/>
      <c r="LVO446"/>
      <c r="LVP446"/>
      <c r="LVQ446"/>
      <c r="LVR446"/>
      <c r="LVS446"/>
      <c r="LVT446"/>
      <c r="LVU446"/>
      <c r="LVV446"/>
      <c r="LVW446"/>
      <c r="LVX446"/>
      <c r="LVY446"/>
      <c r="LVZ446"/>
      <c r="LWA446"/>
      <c r="LWB446"/>
      <c r="LWC446"/>
      <c r="LWD446"/>
      <c r="LWE446"/>
      <c r="LWF446"/>
      <c r="LWG446"/>
      <c r="LWH446"/>
      <c r="LWI446"/>
      <c r="LWJ446"/>
      <c r="LWK446"/>
      <c r="LWL446"/>
      <c r="LWM446"/>
      <c r="LWN446"/>
      <c r="LWO446"/>
      <c r="LWP446"/>
      <c r="LWQ446"/>
      <c r="LWR446"/>
      <c r="LWS446"/>
      <c r="LWT446"/>
      <c r="LWU446"/>
      <c r="LWV446"/>
      <c r="LWW446"/>
      <c r="LWX446"/>
      <c r="LWY446"/>
      <c r="LWZ446"/>
      <c r="LXA446"/>
      <c r="LXB446"/>
      <c r="LXC446"/>
      <c r="LXD446"/>
      <c r="LXE446"/>
      <c r="LXF446"/>
      <c r="LXG446"/>
      <c r="LXH446"/>
      <c r="LXI446"/>
      <c r="LXJ446"/>
      <c r="LXK446"/>
      <c r="LXL446"/>
      <c r="LXM446"/>
      <c r="LXN446"/>
      <c r="LXO446"/>
      <c r="LXP446"/>
      <c r="LXQ446"/>
      <c r="LXR446"/>
      <c r="LXS446"/>
      <c r="LXT446"/>
      <c r="LXU446"/>
      <c r="LXV446"/>
      <c r="LXW446"/>
      <c r="LXX446"/>
      <c r="LXY446"/>
      <c r="LXZ446"/>
      <c r="LYA446"/>
      <c r="LYB446"/>
      <c r="LYC446"/>
      <c r="LYD446"/>
      <c r="LYE446"/>
      <c r="LYF446"/>
      <c r="LYG446"/>
      <c r="LYH446"/>
      <c r="LYI446"/>
      <c r="LYJ446"/>
      <c r="LYK446"/>
      <c r="LYL446"/>
      <c r="LYM446"/>
      <c r="LYN446"/>
      <c r="LYO446"/>
      <c r="LYP446"/>
      <c r="LYQ446"/>
      <c r="LYR446"/>
      <c r="LYS446"/>
      <c r="LYT446"/>
      <c r="LYU446"/>
      <c r="LYV446"/>
      <c r="LYW446"/>
      <c r="LYX446"/>
      <c r="LYY446"/>
      <c r="LYZ446"/>
      <c r="LZA446"/>
      <c r="LZB446"/>
      <c r="LZC446"/>
      <c r="LZD446"/>
      <c r="LZE446"/>
      <c r="LZF446"/>
      <c r="LZG446"/>
      <c r="LZH446"/>
      <c r="LZI446"/>
      <c r="LZJ446"/>
      <c r="LZK446"/>
      <c r="LZL446"/>
      <c r="LZM446"/>
      <c r="LZN446"/>
      <c r="LZO446"/>
      <c r="LZP446"/>
      <c r="LZQ446"/>
      <c r="LZR446"/>
      <c r="LZS446"/>
      <c r="LZT446"/>
      <c r="LZU446"/>
      <c r="LZV446"/>
      <c r="LZW446"/>
      <c r="LZX446"/>
      <c r="LZY446"/>
      <c r="LZZ446"/>
      <c r="MAA446"/>
      <c r="MAB446"/>
      <c r="MAC446"/>
      <c r="MAD446"/>
      <c r="MAE446"/>
      <c r="MAF446"/>
      <c r="MAG446"/>
      <c r="MAH446"/>
      <c r="MAI446"/>
      <c r="MAJ446"/>
      <c r="MAK446"/>
      <c r="MAL446"/>
      <c r="MAM446"/>
      <c r="MAN446"/>
      <c r="MAO446"/>
      <c r="MAP446"/>
      <c r="MAQ446"/>
      <c r="MAR446"/>
      <c r="MAS446"/>
      <c r="MAT446"/>
      <c r="MAU446"/>
      <c r="MAV446"/>
      <c r="MAW446"/>
      <c r="MAX446"/>
      <c r="MAY446"/>
      <c r="MAZ446"/>
      <c r="MBA446"/>
      <c r="MBB446"/>
      <c r="MBC446"/>
      <c r="MBD446"/>
      <c r="MBE446"/>
      <c r="MBF446"/>
      <c r="MBG446"/>
      <c r="MBH446"/>
      <c r="MBI446"/>
      <c r="MBJ446"/>
      <c r="MBK446"/>
      <c r="MBL446"/>
      <c r="MBM446"/>
      <c r="MBN446"/>
      <c r="MBO446"/>
      <c r="MBP446"/>
      <c r="MBQ446"/>
      <c r="MBR446"/>
      <c r="MBS446"/>
      <c r="MBT446"/>
      <c r="MBU446"/>
      <c r="MBV446"/>
      <c r="MBW446"/>
      <c r="MBX446"/>
      <c r="MBY446"/>
      <c r="MBZ446"/>
      <c r="MCA446"/>
      <c r="MCB446"/>
      <c r="MCC446"/>
      <c r="MCD446"/>
      <c r="MCE446"/>
      <c r="MCF446"/>
      <c r="MCG446"/>
      <c r="MCH446"/>
      <c r="MCI446"/>
      <c r="MCJ446"/>
      <c r="MCK446"/>
      <c r="MCL446"/>
      <c r="MCM446"/>
      <c r="MCN446"/>
      <c r="MCO446"/>
      <c r="MCP446"/>
      <c r="MCQ446"/>
      <c r="MCR446"/>
      <c r="MCS446"/>
      <c r="MCT446"/>
      <c r="MCU446"/>
      <c r="MCV446"/>
      <c r="MCW446"/>
      <c r="MCX446"/>
      <c r="MCY446"/>
      <c r="MCZ446"/>
      <c r="MDA446"/>
      <c r="MDB446"/>
      <c r="MDC446"/>
      <c r="MDD446"/>
      <c r="MDE446"/>
      <c r="MDF446"/>
      <c r="MDG446"/>
      <c r="MDH446"/>
      <c r="MDI446"/>
      <c r="MDJ446"/>
      <c r="MDK446"/>
      <c r="MDL446"/>
      <c r="MDM446"/>
      <c r="MDN446"/>
      <c r="MDO446"/>
      <c r="MDP446"/>
      <c r="MDQ446"/>
      <c r="MDR446"/>
      <c r="MDS446"/>
      <c r="MDT446"/>
      <c r="MDU446"/>
      <c r="MDV446"/>
      <c r="MDW446"/>
      <c r="MDX446"/>
      <c r="MDY446"/>
      <c r="MDZ446"/>
      <c r="MEA446"/>
      <c r="MEB446"/>
      <c r="MEC446"/>
      <c r="MED446"/>
      <c r="MEE446"/>
      <c r="MEF446"/>
      <c r="MEG446"/>
      <c r="MEH446"/>
      <c r="MEI446"/>
      <c r="MEJ446"/>
      <c r="MEK446"/>
      <c r="MEL446"/>
      <c r="MEM446"/>
      <c r="MEN446"/>
      <c r="MEO446"/>
      <c r="MEP446"/>
      <c r="MEQ446"/>
      <c r="MER446"/>
      <c r="MES446"/>
      <c r="MET446"/>
      <c r="MEU446"/>
      <c r="MEV446"/>
      <c r="MEW446"/>
      <c r="MEX446"/>
      <c r="MEY446"/>
      <c r="MEZ446"/>
      <c r="MFA446"/>
      <c r="MFB446"/>
      <c r="MFC446"/>
      <c r="MFD446"/>
      <c r="MFE446"/>
      <c r="MFF446"/>
      <c r="MFG446"/>
      <c r="MFH446"/>
      <c r="MFI446"/>
      <c r="MFJ446"/>
      <c r="MFK446"/>
      <c r="MFL446"/>
      <c r="MFM446"/>
      <c r="MFN446"/>
      <c r="MFO446"/>
      <c r="MFP446"/>
      <c r="MFQ446"/>
      <c r="MFR446"/>
      <c r="MFS446"/>
      <c r="MFT446"/>
      <c r="MFU446"/>
      <c r="MFV446"/>
      <c r="MFW446"/>
      <c r="MFX446"/>
      <c r="MFY446"/>
      <c r="MFZ446"/>
      <c r="MGA446"/>
      <c r="MGB446"/>
      <c r="MGC446"/>
      <c r="MGD446"/>
      <c r="MGE446"/>
      <c r="MGF446"/>
      <c r="MGG446"/>
      <c r="MGH446"/>
      <c r="MGI446"/>
      <c r="MGJ446"/>
      <c r="MGK446"/>
      <c r="MGL446"/>
      <c r="MGM446"/>
      <c r="MGN446"/>
      <c r="MGO446"/>
      <c r="MGP446"/>
      <c r="MGQ446"/>
      <c r="MGR446"/>
      <c r="MGS446"/>
      <c r="MGT446"/>
      <c r="MGU446"/>
      <c r="MGV446"/>
      <c r="MGW446"/>
      <c r="MGX446"/>
      <c r="MGY446"/>
      <c r="MGZ446"/>
      <c r="MHA446"/>
      <c r="MHB446"/>
      <c r="MHC446"/>
      <c r="MHD446"/>
      <c r="MHE446"/>
      <c r="MHF446"/>
      <c r="MHG446"/>
      <c r="MHH446"/>
      <c r="MHI446"/>
      <c r="MHJ446"/>
      <c r="MHK446"/>
      <c r="MHL446"/>
      <c r="MHM446"/>
      <c r="MHN446"/>
      <c r="MHO446"/>
      <c r="MHP446"/>
      <c r="MHQ446"/>
      <c r="MHR446"/>
      <c r="MHS446"/>
      <c r="MHT446"/>
      <c r="MHU446"/>
      <c r="MHV446"/>
      <c r="MHW446"/>
      <c r="MHX446"/>
      <c r="MHY446"/>
      <c r="MHZ446"/>
      <c r="MIA446"/>
      <c r="MIB446"/>
      <c r="MIC446"/>
      <c r="MID446"/>
      <c r="MIE446"/>
      <c r="MIF446"/>
      <c r="MIG446"/>
      <c r="MIH446"/>
      <c r="MII446"/>
      <c r="MIJ446"/>
      <c r="MIK446"/>
      <c r="MIL446"/>
      <c r="MIM446"/>
      <c r="MIN446"/>
      <c r="MIO446"/>
      <c r="MIP446"/>
      <c r="MIQ446"/>
      <c r="MIR446"/>
      <c r="MIS446"/>
      <c r="MIT446"/>
      <c r="MIU446"/>
      <c r="MIV446"/>
      <c r="MIW446"/>
      <c r="MIX446"/>
      <c r="MIY446"/>
      <c r="MIZ446"/>
      <c r="MJA446"/>
      <c r="MJB446"/>
      <c r="MJC446"/>
      <c r="MJD446"/>
      <c r="MJE446"/>
      <c r="MJF446"/>
      <c r="MJG446"/>
      <c r="MJH446"/>
      <c r="MJI446"/>
      <c r="MJJ446"/>
      <c r="MJK446"/>
      <c r="MJL446"/>
      <c r="MJM446"/>
      <c r="MJN446"/>
      <c r="MJO446"/>
      <c r="MJP446"/>
      <c r="MJQ446"/>
      <c r="MJR446"/>
      <c r="MJS446"/>
      <c r="MJT446"/>
      <c r="MJU446"/>
      <c r="MJV446"/>
      <c r="MJW446"/>
      <c r="MJX446"/>
      <c r="MJY446"/>
      <c r="MJZ446"/>
      <c r="MKA446"/>
      <c r="MKB446"/>
      <c r="MKC446"/>
      <c r="MKD446"/>
      <c r="MKE446"/>
      <c r="MKF446"/>
      <c r="MKG446"/>
      <c r="MKH446"/>
      <c r="MKI446"/>
      <c r="MKJ446"/>
      <c r="MKK446"/>
      <c r="MKL446"/>
      <c r="MKM446"/>
      <c r="MKN446"/>
      <c r="MKO446"/>
      <c r="MKP446"/>
      <c r="MKQ446"/>
      <c r="MKR446"/>
      <c r="MKS446"/>
      <c r="MKT446"/>
      <c r="MKU446"/>
      <c r="MKV446"/>
      <c r="MKW446"/>
      <c r="MKX446"/>
      <c r="MKY446"/>
      <c r="MKZ446"/>
      <c r="MLA446"/>
      <c r="MLB446"/>
      <c r="MLC446"/>
      <c r="MLD446"/>
      <c r="MLE446"/>
      <c r="MLF446"/>
      <c r="MLG446"/>
      <c r="MLH446"/>
      <c r="MLI446"/>
      <c r="MLJ446"/>
      <c r="MLK446"/>
      <c r="MLL446"/>
      <c r="MLM446"/>
      <c r="MLN446"/>
      <c r="MLO446"/>
      <c r="MLP446"/>
      <c r="MLQ446"/>
      <c r="MLR446"/>
      <c r="MLS446"/>
      <c r="MLT446"/>
      <c r="MLU446"/>
      <c r="MLV446"/>
      <c r="MLW446"/>
      <c r="MLX446"/>
      <c r="MLY446"/>
      <c r="MLZ446"/>
      <c r="MMA446"/>
      <c r="MMB446"/>
      <c r="MMC446"/>
      <c r="MMD446"/>
      <c r="MME446"/>
      <c r="MMF446"/>
      <c r="MMG446"/>
      <c r="MMH446"/>
      <c r="MMI446"/>
      <c r="MMJ446"/>
      <c r="MMK446"/>
      <c r="MML446"/>
      <c r="MMM446"/>
      <c r="MMN446"/>
      <c r="MMO446"/>
      <c r="MMP446"/>
      <c r="MMQ446"/>
      <c r="MMR446"/>
      <c r="MMS446"/>
      <c r="MMT446"/>
      <c r="MMU446"/>
      <c r="MMV446"/>
      <c r="MMW446"/>
      <c r="MMX446"/>
      <c r="MMY446"/>
      <c r="MMZ446"/>
      <c r="MNA446"/>
      <c r="MNB446"/>
      <c r="MNC446"/>
      <c r="MND446"/>
      <c r="MNE446"/>
      <c r="MNF446"/>
      <c r="MNG446"/>
      <c r="MNH446"/>
      <c r="MNI446"/>
      <c r="MNJ446"/>
      <c r="MNK446"/>
      <c r="MNL446"/>
      <c r="MNM446"/>
      <c r="MNN446"/>
      <c r="MNO446"/>
      <c r="MNP446"/>
      <c r="MNQ446"/>
      <c r="MNR446"/>
      <c r="MNS446"/>
      <c r="MNT446"/>
      <c r="MNU446"/>
      <c r="MNV446"/>
      <c r="MNW446"/>
      <c r="MNX446"/>
      <c r="MNY446"/>
      <c r="MNZ446"/>
      <c r="MOA446"/>
      <c r="MOB446"/>
      <c r="MOC446"/>
      <c r="MOD446"/>
      <c r="MOE446"/>
      <c r="MOF446"/>
      <c r="MOG446"/>
      <c r="MOH446"/>
      <c r="MOI446"/>
      <c r="MOJ446"/>
      <c r="MOK446"/>
      <c r="MOL446"/>
      <c r="MOM446"/>
      <c r="MON446"/>
      <c r="MOO446"/>
      <c r="MOP446"/>
      <c r="MOQ446"/>
      <c r="MOR446"/>
      <c r="MOS446"/>
      <c r="MOT446"/>
      <c r="MOU446"/>
      <c r="MOV446"/>
      <c r="MOW446"/>
      <c r="MOX446"/>
      <c r="MOY446"/>
      <c r="MOZ446"/>
      <c r="MPA446"/>
      <c r="MPB446"/>
      <c r="MPC446"/>
      <c r="MPD446"/>
      <c r="MPE446"/>
      <c r="MPF446"/>
      <c r="MPG446"/>
      <c r="MPH446"/>
      <c r="MPI446"/>
      <c r="MPJ446"/>
      <c r="MPK446"/>
      <c r="MPL446"/>
      <c r="MPM446"/>
      <c r="MPN446"/>
      <c r="MPO446"/>
      <c r="MPP446"/>
      <c r="MPQ446"/>
      <c r="MPR446"/>
      <c r="MPS446"/>
      <c r="MPT446"/>
      <c r="MPU446"/>
      <c r="MPV446"/>
      <c r="MPW446"/>
      <c r="MPX446"/>
      <c r="MPY446"/>
      <c r="MPZ446"/>
      <c r="MQA446"/>
      <c r="MQB446"/>
      <c r="MQC446"/>
      <c r="MQD446"/>
      <c r="MQE446"/>
      <c r="MQF446"/>
      <c r="MQG446"/>
      <c r="MQH446"/>
      <c r="MQI446"/>
      <c r="MQJ446"/>
      <c r="MQK446"/>
      <c r="MQL446"/>
      <c r="MQM446"/>
      <c r="MQN446"/>
      <c r="MQO446"/>
      <c r="MQP446"/>
      <c r="MQQ446"/>
      <c r="MQR446"/>
      <c r="MQS446"/>
      <c r="MQT446"/>
      <c r="MQU446"/>
      <c r="MQV446"/>
      <c r="MQW446"/>
      <c r="MQX446"/>
      <c r="MQY446"/>
      <c r="MQZ446"/>
      <c r="MRA446"/>
      <c r="MRB446"/>
      <c r="MRC446"/>
      <c r="MRD446"/>
      <c r="MRE446"/>
      <c r="MRF446"/>
      <c r="MRG446"/>
      <c r="MRH446"/>
      <c r="MRI446"/>
      <c r="MRJ446"/>
      <c r="MRK446"/>
      <c r="MRL446"/>
      <c r="MRM446"/>
      <c r="MRN446"/>
      <c r="MRO446"/>
      <c r="MRP446"/>
      <c r="MRQ446"/>
      <c r="MRR446"/>
      <c r="MRS446"/>
      <c r="MRT446"/>
      <c r="MRU446"/>
      <c r="MRV446"/>
      <c r="MRW446"/>
      <c r="MRX446"/>
      <c r="MRY446"/>
      <c r="MRZ446"/>
      <c r="MSA446"/>
      <c r="MSB446"/>
      <c r="MSC446"/>
      <c r="MSD446"/>
      <c r="MSE446"/>
      <c r="MSF446"/>
      <c r="MSG446"/>
      <c r="MSH446"/>
      <c r="MSI446"/>
      <c r="MSJ446"/>
      <c r="MSK446"/>
      <c r="MSL446"/>
      <c r="MSM446"/>
      <c r="MSN446"/>
      <c r="MSO446"/>
      <c r="MSP446"/>
      <c r="MSQ446"/>
      <c r="MSR446"/>
      <c r="MSS446"/>
      <c r="MST446"/>
      <c r="MSU446"/>
      <c r="MSV446"/>
      <c r="MSW446"/>
      <c r="MSX446"/>
      <c r="MSY446"/>
      <c r="MSZ446"/>
      <c r="MTA446"/>
      <c r="MTB446"/>
      <c r="MTC446"/>
      <c r="MTD446"/>
      <c r="MTE446"/>
      <c r="MTF446"/>
      <c r="MTG446"/>
      <c r="MTH446"/>
      <c r="MTI446"/>
      <c r="MTJ446"/>
      <c r="MTK446"/>
      <c r="MTL446"/>
      <c r="MTM446"/>
      <c r="MTN446"/>
      <c r="MTO446"/>
      <c r="MTP446"/>
      <c r="MTQ446"/>
      <c r="MTR446"/>
      <c r="MTS446"/>
      <c r="MTT446"/>
      <c r="MTU446"/>
      <c r="MTV446"/>
      <c r="MTW446"/>
      <c r="MTX446"/>
      <c r="MTY446"/>
      <c r="MTZ446"/>
      <c r="MUA446"/>
      <c r="MUB446"/>
      <c r="MUC446"/>
      <c r="MUD446"/>
      <c r="MUE446"/>
      <c r="MUF446"/>
      <c r="MUG446"/>
      <c r="MUH446"/>
      <c r="MUI446"/>
      <c r="MUJ446"/>
      <c r="MUK446"/>
      <c r="MUL446"/>
      <c r="MUM446"/>
      <c r="MUN446"/>
      <c r="MUO446"/>
      <c r="MUP446"/>
      <c r="MUQ446"/>
      <c r="MUR446"/>
      <c r="MUS446"/>
      <c r="MUT446"/>
      <c r="MUU446"/>
      <c r="MUV446"/>
      <c r="MUW446"/>
      <c r="MUX446"/>
      <c r="MUY446"/>
      <c r="MUZ446"/>
      <c r="MVA446"/>
      <c r="MVB446"/>
      <c r="MVC446"/>
      <c r="MVD446"/>
      <c r="MVE446"/>
      <c r="MVF446"/>
      <c r="MVG446"/>
      <c r="MVH446"/>
      <c r="MVI446"/>
      <c r="MVJ446"/>
      <c r="MVK446"/>
      <c r="MVL446"/>
      <c r="MVM446"/>
      <c r="MVN446"/>
      <c r="MVO446"/>
      <c r="MVP446"/>
      <c r="MVQ446"/>
      <c r="MVR446"/>
      <c r="MVS446"/>
      <c r="MVT446"/>
      <c r="MVU446"/>
      <c r="MVV446"/>
      <c r="MVW446"/>
      <c r="MVX446"/>
      <c r="MVY446"/>
      <c r="MVZ446"/>
      <c r="MWA446"/>
      <c r="MWB446"/>
      <c r="MWC446"/>
      <c r="MWD446"/>
      <c r="MWE446"/>
      <c r="MWF446"/>
      <c r="MWG446"/>
      <c r="MWH446"/>
      <c r="MWI446"/>
      <c r="MWJ446"/>
      <c r="MWK446"/>
      <c r="MWL446"/>
      <c r="MWM446"/>
      <c r="MWN446"/>
      <c r="MWO446"/>
      <c r="MWP446"/>
      <c r="MWQ446"/>
      <c r="MWR446"/>
      <c r="MWS446"/>
      <c r="MWT446"/>
      <c r="MWU446"/>
      <c r="MWV446"/>
      <c r="MWW446"/>
      <c r="MWX446"/>
      <c r="MWY446"/>
      <c r="MWZ446"/>
      <c r="MXA446"/>
      <c r="MXB446"/>
      <c r="MXC446"/>
      <c r="MXD446"/>
      <c r="MXE446"/>
      <c r="MXF446"/>
      <c r="MXG446"/>
      <c r="MXH446"/>
      <c r="MXI446"/>
      <c r="MXJ446"/>
      <c r="MXK446"/>
      <c r="MXL446"/>
      <c r="MXM446"/>
      <c r="MXN446"/>
      <c r="MXO446"/>
      <c r="MXP446"/>
      <c r="MXQ446"/>
      <c r="MXR446"/>
      <c r="MXS446"/>
      <c r="MXT446"/>
      <c r="MXU446"/>
      <c r="MXV446"/>
      <c r="MXW446"/>
      <c r="MXX446"/>
      <c r="MXY446"/>
      <c r="MXZ446"/>
      <c r="MYA446"/>
      <c r="MYB446"/>
      <c r="MYC446"/>
      <c r="MYD446"/>
      <c r="MYE446"/>
      <c r="MYF446"/>
      <c r="MYG446"/>
      <c r="MYH446"/>
      <c r="MYI446"/>
      <c r="MYJ446"/>
      <c r="MYK446"/>
      <c r="MYL446"/>
      <c r="MYM446"/>
      <c r="MYN446"/>
      <c r="MYO446"/>
      <c r="MYP446"/>
      <c r="MYQ446"/>
      <c r="MYR446"/>
      <c r="MYS446"/>
      <c r="MYT446"/>
      <c r="MYU446"/>
      <c r="MYV446"/>
      <c r="MYW446"/>
      <c r="MYX446"/>
      <c r="MYY446"/>
      <c r="MYZ446"/>
      <c r="MZA446"/>
      <c r="MZB446"/>
      <c r="MZC446"/>
      <c r="MZD446"/>
      <c r="MZE446"/>
      <c r="MZF446"/>
      <c r="MZG446"/>
      <c r="MZH446"/>
      <c r="MZI446"/>
      <c r="MZJ446"/>
      <c r="MZK446"/>
      <c r="MZL446"/>
      <c r="MZM446"/>
      <c r="MZN446"/>
      <c r="MZO446"/>
      <c r="MZP446"/>
      <c r="MZQ446"/>
      <c r="MZR446"/>
      <c r="MZS446"/>
      <c r="MZT446"/>
      <c r="MZU446"/>
      <c r="MZV446"/>
      <c r="MZW446"/>
      <c r="MZX446"/>
      <c r="MZY446"/>
      <c r="MZZ446"/>
      <c r="NAA446"/>
      <c r="NAB446"/>
      <c r="NAC446"/>
      <c r="NAD446"/>
      <c r="NAE446"/>
      <c r="NAF446"/>
      <c r="NAG446"/>
      <c r="NAH446"/>
      <c r="NAI446"/>
      <c r="NAJ446"/>
      <c r="NAK446"/>
      <c r="NAL446"/>
      <c r="NAM446"/>
      <c r="NAN446"/>
      <c r="NAO446"/>
      <c r="NAP446"/>
      <c r="NAQ446"/>
      <c r="NAR446"/>
      <c r="NAS446"/>
      <c r="NAT446"/>
      <c r="NAU446"/>
      <c r="NAV446"/>
      <c r="NAW446"/>
      <c r="NAX446"/>
      <c r="NAY446"/>
      <c r="NAZ446"/>
      <c r="NBA446"/>
      <c r="NBB446"/>
      <c r="NBC446"/>
      <c r="NBD446"/>
      <c r="NBE446"/>
      <c r="NBF446"/>
      <c r="NBG446"/>
      <c r="NBH446"/>
      <c r="NBI446"/>
      <c r="NBJ446"/>
      <c r="NBK446"/>
      <c r="NBL446"/>
      <c r="NBM446"/>
      <c r="NBN446"/>
      <c r="NBO446"/>
      <c r="NBP446"/>
      <c r="NBQ446"/>
      <c r="NBR446"/>
      <c r="NBS446"/>
      <c r="NBT446"/>
      <c r="NBU446"/>
      <c r="NBV446"/>
      <c r="NBW446"/>
      <c r="NBX446"/>
      <c r="NBY446"/>
      <c r="NBZ446"/>
      <c r="NCA446"/>
      <c r="NCB446"/>
      <c r="NCC446"/>
      <c r="NCD446"/>
      <c r="NCE446"/>
      <c r="NCF446"/>
      <c r="NCG446"/>
      <c r="NCH446"/>
      <c r="NCI446"/>
      <c r="NCJ446"/>
      <c r="NCK446"/>
      <c r="NCL446"/>
      <c r="NCM446"/>
      <c r="NCN446"/>
      <c r="NCO446"/>
      <c r="NCP446"/>
      <c r="NCQ446"/>
      <c r="NCR446"/>
      <c r="NCS446"/>
      <c r="NCT446"/>
      <c r="NCU446"/>
      <c r="NCV446"/>
      <c r="NCW446"/>
      <c r="NCX446"/>
      <c r="NCY446"/>
      <c r="NCZ446"/>
      <c r="NDA446"/>
      <c r="NDB446"/>
      <c r="NDC446"/>
      <c r="NDD446"/>
      <c r="NDE446"/>
      <c r="NDF446"/>
      <c r="NDG446"/>
      <c r="NDH446"/>
      <c r="NDI446"/>
      <c r="NDJ446"/>
      <c r="NDK446"/>
      <c r="NDL446"/>
      <c r="NDM446"/>
      <c r="NDN446"/>
      <c r="NDO446"/>
      <c r="NDP446"/>
      <c r="NDQ446"/>
      <c r="NDR446"/>
      <c r="NDS446"/>
      <c r="NDT446"/>
      <c r="NDU446"/>
      <c r="NDV446"/>
      <c r="NDW446"/>
      <c r="NDX446"/>
      <c r="NDY446"/>
      <c r="NDZ446"/>
      <c r="NEA446"/>
      <c r="NEB446"/>
      <c r="NEC446"/>
      <c r="NED446"/>
      <c r="NEE446"/>
      <c r="NEF446"/>
      <c r="NEG446"/>
      <c r="NEH446"/>
      <c r="NEI446"/>
      <c r="NEJ446"/>
      <c r="NEK446"/>
      <c r="NEL446"/>
      <c r="NEM446"/>
      <c r="NEN446"/>
      <c r="NEO446"/>
      <c r="NEP446"/>
      <c r="NEQ446"/>
      <c r="NER446"/>
      <c r="NES446"/>
      <c r="NET446"/>
      <c r="NEU446"/>
      <c r="NEV446"/>
      <c r="NEW446"/>
      <c r="NEX446"/>
      <c r="NEY446"/>
      <c r="NEZ446"/>
      <c r="NFA446"/>
      <c r="NFB446"/>
      <c r="NFC446"/>
      <c r="NFD446"/>
      <c r="NFE446"/>
      <c r="NFF446"/>
      <c r="NFG446"/>
      <c r="NFH446"/>
      <c r="NFI446"/>
      <c r="NFJ446"/>
      <c r="NFK446"/>
      <c r="NFL446"/>
      <c r="NFM446"/>
      <c r="NFN446"/>
      <c r="NFO446"/>
      <c r="NFP446"/>
      <c r="NFQ446"/>
      <c r="NFR446"/>
      <c r="NFS446"/>
      <c r="NFT446"/>
      <c r="NFU446"/>
      <c r="NFV446"/>
      <c r="NFW446"/>
      <c r="NFX446"/>
      <c r="NFY446"/>
      <c r="NFZ446"/>
      <c r="NGA446"/>
      <c r="NGB446"/>
      <c r="NGC446"/>
      <c r="NGD446"/>
      <c r="NGE446"/>
      <c r="NGF446"/>
      <c r="NGG446"/>
      <c r="NGH446"/>
      <c r="NGI446"/>
      <c r="NGJ446"/>
      <c r="NGK446"/>
      <c r="NGL446"/>
      <c r="NGM446"/>
      <c r="NGN446"/>
      <c r="NGO446"/>
      <c r="NGP446"/>
      <c r="NGQ446"/>
      <c r="NGR446"/>
      <c r="NGS446"/>
      <c r="NGT446"/>
      <c r="NGU446"/>
      <c r="NGV446"/>
      <c r="NGW446"/>
      <c r="NGX446"/>
      <c r="NGY446"/>
      <c r="NGZ446"/>
      <c r="NHA446"/>
      <c r="NHB446"/>
      <c r="NHC446"/>
      <c r="NHD446"/>
      <c r="NHE446"/>
      <c r="NHF446"/>
      <c r="NHG446"/>
      <c r="NHH446"/>
      <c r="NHI446"/>
      <c r="NHJ446"/>
      <c r="NHK446"/>
      <c r="NHL446"/>
      <c r="NHM446"/>
      <c r="NHN446"/>
      <c r="NHO446"/>
      <c r="NHP446"/>
      <c r="NHQ446"/>
      <c r="NHR446"/>
      <c r="NHS446"/>
      <c r="NHT446"/>
      <c r="NHU446"/>
      <c r="NHV446"/>
      <c r="NHW446"/>
      <c r="NHX446"/>
      <c r="NHY446"/>
      <c r="NHZ446"/>
      <c r="NIA446"/>
      <c r="NIB446"/>
      <c r="NIC446"/>
      <c r="NID446"/>
      <c r="NIE446"/>
      <c r="NIF446"/>
      <c r="NIG446"/>
      <c r="NIH446"/>
      <c r="NII446"/>
      <c r="NIJ446"/>
      <c r="NIK446"/>
      <c r="NIL446"/>
      <c r="NIM446"/>
      <c r="NIN446"/>
      <c r="NIO446"/>
      <c r="NIP446"/>
      <c r="NIQ446"/>
      <c r="NIR446"/>
      <c r="NIS446"/>
      <c r="NIT446"/>
      <c r="NIU446"/>
      <c r="NIV446"/>
      <c r="NIW446"/>
      <c r="NIX446"/>
      <c r="NIY446"/>
      <c r="NIZ446"/>
      <c r="NJA446"/>
      <c r="NJB446"/>
      <c r="NJC446"/>
      <c r="NJD446"/>
      <c r="NJE446"/>
      <c r="NJF446"/>
      <c r="NJG446"/>
      <c r="NJH446"/>
      <c r="NJI446"/>
      <c r="NJJ446"/>
      <c r="NJK446"/>
      <c r="NJL446"/>
      <c r="NJM446"/>
      <c r="NJN446"/>
      <c r="NJO446"/>
      <c r="NJP446"/>
      <c r="NJQ446"/>
      <c r="NJR446"/>
      <c r="NJS446"/>
      <c r="NJT446"/>
      <c r="NJU446"/>
      <c r="NJV446"/>
      <c r="NJW446"/>
      <c r="NJX446"/>
      <c r="NJY446"/>
      <c r="NJZ446"/>
      <c r="NKA446"/>
      <c r="NKB446"/>
      <c r="NKC446"/>
      <c r="NKD446"/>
      <c r="NKE446"/>
      <c r="NKF446"/>
      <c r="NKG446"/>
      <c r="NKH446"/>
      <c r="NKI446"/>
      <c r="NKJ446"/>
      <c r="NKK446"/>
      <c r="NKL446"/>
      <c r="NKM446"/>
      <c r="NKN446"/>
      <c r="NKO446"/>
      <c r="NKP446"/>
      <c r="NKQ446"/>
      <c r="NKR446"/>
      <c r="NKS446"/>
      <c r="NKT446"/>
      <c r="NKU446"/>
      <c r="NKV446"/>
      <c r="NKW446"/>
      <c r="NKX446"/>
      <c r="NKY446"/>
      <c r="NKZ446"/>
      <c r="NLA446"/>
      <c r="NLB446"/>
      <c r="NLC446"/>
      <c r="NLD446"/>
      <c r="NLE446"/>
      <c r="NLF446"/>
      <c r="NLG446"/>
      <c r="NLH446"/>
      <c r="NLI446"/>
      <c r="NLJ446"/>
      <c r="NLK446"/>
      <c r="NLL446"/>
      <c r="NLM446"/>
      <c r="NLN446"/>
      <c r="NLO446"/>
      <c r="NLP446"/>
      <c r="NLQ446"/>
      <c r="NLR446"/>
      <c r="NLS446"/>
      <c r="NLT446"/>
      <c r="NLU446"/>
      <c r="NLV446"/>
      <c r="NLW446"/>
      <c r="NLX446"/>
      <c r="NLY446"/>
      <c r="NLZ446"/>
      <c r="NMA446"/>
      <c r="NMB446"/>
      <c r="NMC446"/>
      <c r="NMD446"/>
      <c r="NME446"/>
      <c r="NMF446"/>
      <c r="NMG446"/>
      <c r="NMH446"/>
      <c r="NMI446"/>
      <c r="NMJ446"/>
      <c r="NMK446"/>
      <c r="NML446"/>
      <c r="NMM446"/>
      <c r="NMN446"/>
      <c r="NMO446"/>
      <c r="NMP446"/>
      <c r="NMQ446"/>
      <c r="NMR446"/>
      <c r="NMS446"/>
      <c r="NMT446"/>
      <c r="NMU446"/>
      <c r="NMV446"/>
      <c r="NMW446"/>
      <c r="NMX446"/>
      <c r="NMY446"/>
      <c r="NMZ446"/>
      <c r="NNA446"/>
      <c r="NNB446"/>
      <c r="NNC446"/>
      <c r="NND446"/>
      <c r="NNE446"/>
      <c r="NNF446"/>
      <c r="NNG446"/>
      <c r="NNH446"/>
      <c r="NNI446"/>
      <c r="NNJ446"/>
      <c r="NNK446"/>
      <c r="NNL446"/>
      <c r="NNM446"/>
      <c r="NNN446"/>
      <c r="NNO446"/>
      <c r="NNP446"/>
      <c r="NNQ446"/>
      <c r="NNR446"/>
      <c r="NNS446"/>
      <c r="NNT446"/>
      <c r="NNU446"/>
      <c r="NNV446"/>
      <c r="NNW446"/>
      <c r="NNX446"/>
      <c r="NNY446"/>
      <c r="NNZ446"/>
      <c r="NOA446"/>
      <c r="NOB446"/>
      <c r="NOC446"/>
      <c r="NOD446"/>
      <c r="NOE446"/>
      <c r="NOF446"/>
      <c r="NOG446"/>
      <c r="NOH446"/>
      <c r="NOI446"/>
      <c r="NOJ446"/>
      <c r="NOK446"/>
      <c r="NOL446"/>
      <c r="NOM446"/>
      <c r="NON446"/>
      <c r="NOO446"/>
      <c r="NOP446"/>
      <c r="NOQ446"/>
      <c r="NOR446"/>
      <c r="NOS446"/>
      <c r="NOT446"/>
      <c r="NOU446"/>
      <c r="NOV446"/>
      <c r="NOW446"/>
      <c r="NOX446"/>
      <c r="NOY446"/>
      <c r="NOZ446"/>
      <c r="NPA446"/>
      <c r="NPB446"/>
      <c r="NPC446"/>
      <c r="NPD446"/>
      <c r="NPE446"/>
      <c r="NPF446"/>
      <c r="NPG446"/>
      <c r="NPH446"/>
      <c r="NPI446"/>
      <c r="NPJ446"/>
      <c r="NPK446"/>
      <c r="NPL446"/>
      <c r="NPM446"/>
      <c r="NPN446"/>
      <c r="NPO446"/>
      <c r="NPP446"/>
      <c r="NPQ446"/>
      <c r="NPR446"/>
      <c r="NPS446"/>
      <c r="NPT446"/>
      <c r="NPU446"/>
      <c r="NPV446"/>
      <c r="NPW446"/>
      <c r="NPX446"/>
      <c r="NPY446"/>
      <c r="NPZ446"/>
      <c r="NQA446"/>
      <c r="NQB446"/>
      <c r="NQC446"/>
      <c r="NQD446"/>
      <c r="NQE446"/>
      <c r="NQF446"/>
      <c r="NQG446"/>
      <c r="NQH446"/>
      <c r="NQI446"/>
      <c r="NQJ446"/>
      <c r="NQK446"/>
      <c r="NQL446"/>
      <c r="NQM446"/>
      <c r="NQN446"/>
      <c r="NQO446"/>
      <c r="NQP446"/>
      <c r="NQQ446"/>
      <c r="NQR446"/>
      <c r="NQS446"/>
      <c r="NQT446"/>
      <c r="NQU446"/>
      <c r="NQV446"/>
      <c r="NQW446"/>
      <c r="NQX446"/>
      <c r="NQY446"/>
      <c r="NQZ446"/>
      <c r="NRA446"/>
      <c r="NRB446"/>
      <c r="NRC446"/>
      <c r="NRD446"/>
      <c r="NRE446"/>
      <c r="NRF446"/>
      <c r="NRG446"/>
      <c r="NRH446"/>
      <c r="NRI446"/>
      <c r="NRJ446"/>
      <c r="NRK446"/>
      <c r="NRL446"/>
      <c r="NRM446"/>
      <c r="NRN446"/>
      <c r="NRO446"/>
      <c r="NRP446"/>
      <c r="NRQ446"/>
      <c r="NRR446"/>
      <c r="NRS446"/>
      <c r="NRT446"/>
      <c r="NRU446"/>
      <c r="NRV446"/>
      <c r="NRW446"/>
      <c r="NRX446"/>
      <c r="NRY446"/>
      <c r="NRZ446"/>
      <c r="NSA446"/>
      <c r="NSB446"/>
      <c r="NSC446"/>
      <c r="NSD446"/>
      <c r="NSE446"/>
      <c r="NSF446"/>
      <c r="NSG446"/>
      <c r="NSH446"/>
      <c r="NSI446"/>
      <c r="NSJ446"/>
      <c r="NSK446"/>
      <c r="NSL446"/>
      <c r="NSM446"/>
      <c r="NSN446"/>
      <c r="NSO446"/>
      <c r="NSP446"/>
      <c r="NSQ446"/>
      <c r="NSR446"/>
      <c r="NSS446"/>
      <c r="NST446"/>
      <c r="NSU446"/>
      <c r="NSV446"/>
      <c r="NSW446"/>
      <c r="NSX446"/>
      <c r="NSY446"/>
      <c r="NSZ446"/>
      <c r="NTA446"/>
      <c r="NTB446"/>
      <c r="NTC446"/>
      <c r="NTD446"/>
      <c r="NTE446"/>
      <c r="NTF446"/>
      <c r="NTG446"/>
      <c r="NTH446"/>
      <c r="NTI446"/>
      <c r="NTJ446"/>
      <c r="NTK446"/>
      <c r="NTL446"/>
      <c r="NTM446"/>
      <c r="NTN446"/>
      <c r="NTO446"/>
      <c r="NTP446"/>
      <c r="NTQ446"/>
      <c r="NTR446"/>
      <c r="NTS446"/>
      <c r="NTT446"/>
      <c r="NTU446"/>
      <c r="NTV446"/>
      <c r="NTW446"/>
      <c r="NTX446"/>
      <c r="NTY446"/>
      <c r="NTZ446"/>
      <c r="NUA446"/>
      <c r="NUB446"/>
      <c r="NUC446"/>
      <c r="NUD446"/>
      <c r="NUE446"/>
      <c r="NUF446"/>
      <c r="NUG446"/>
      <c r="NUH446"/>
      <c r="NUI446"/>
      <c r="NUJ446"/>
      <c r="NUK446"/>
      <c r="NUL446"/>
      <c r="NUM446"/>
      <c r="NUN446"/>
      <c r="NUO446"/>
      <c r="NUP446"/>
      <c r="NUQ446"/>
      <c r="NUR446"/>
      <c r="NUS446"/>
      <c r="NUT446"/>
      <c r="NUU446"/>
      <c r="NUV446"/>
      <c r="NUW446"/>
      <c r="NUX446"/>
      <c r="NUY446"/>
      <c r="NUZ446"/>
      <c r="NVA446"/>
      <c r="NVB446"/>
      <c r="NVC446"/>
      <c r="NVD446"/>
      <c r="NVE446"/>
      <c r="NVF446"/>
      <c r="NVG446"/>
      <c r="NVH446"/>
      <c r="NVI446"/>
      <c r="NVJ446"/>
      <c r="NVK446"/>
      <c r="NVL446"/>
      <c r="NVM446"/>
      <c r="NVN446"/>
      <c r="NVO446"/>
      <c r="NVP446"/>
      <c r="NVQ446"/>
      <c r="NVR446"/>
      <c r="NVS446"/>
      <c r="NVT446"/>
      <c r="NVU446"/>
      <c r="NVV446"/>
      <c r="NVW446"/>
      <c r="NVX446"/>
      <c r="NVY446"/>
      <c r="NVZ446"/>
      <c r="NWA446"/>
      <c r="NWB446"/>
      <c r="NWC446"/>
      <c r="NWD446"/>
      <c r="NWE446"/>
      <c r="NWF446"/>
      <c r="NWG446"/>
      <c r="NWH446"/>
      <c r="NWI446"/>
      <c r="NWJ446"/>
      <c r="NWK446"/>
      <c r="NWL446"/>
      <c r="NWM446"/>
      <c r="NWN446"/>
      <c r="NWO446"/>
      <c r="NWP446"/>
      <c r="NWQ446"/>
      <c r="NWR446"/>
      <c r="NWS446"/>
      <c r="NWT446"/>
      <c r="NWU446"/>
      <c r="NWV446"/>
      <c r="NWW446"/>
      <c r="NWX446"/>
      <c r="NWY446"/>
      <c r="NWZ446"/>
      <c r="NXA446"/>
      <c r="NXB446"/>
      <c r="NXC446"/>
      <c r="NXD446"/>
      <c r="NXE446"/>
      <c r="NXF446"/>
      <c r="NXG446"/>
      <c r="NXH446"/>
      <c r="NXI446"/>
      <c r="NXJ446"/>
      <c r="NXK446"/>
      <c r="NXL446"/>
      <c r="NXM446"/>
      <c r="NXN446"/>
      <c r="NXO446"/>
      <c r="NXP446"/>
      <c r="NXQ446"/>
      <c r="NXR446"/>
      <c r="NXS446"/>
      <c r="NXT446"/>
      <c r="NXU446"/>
      <c r="NXV446"/>
      <c r="NXW446"/>
      <c r="NXX446"/>
      <c r="NXY446"/>
      <c r="NXZ446"/>
      <c r="NYA446"/>
      <c r="NYB446"/>
      <c r="NYC446"/>
      <c r="NYD446"/>
      <c r="NYE446"/>
      <c r="NYF446"/>
      <c r="NYG446"/>
      <c r="NYH446"/>
      <c r="NYI446"/>
      <c r="NYJ446"/>
      <c r="NYK446"/>
      <c r="NYL446"/>
      <c r="NYM446"/>
      <c r="NYN446"/>
      <c r="NYO446"/>
      <c r="NYP446"/>
      <c r="NYQ446"/>
      <c r="NYR446"/>
      <c r="NYS446"/>
      <c r="NYT446"/>
      <c r="NYU446"/>
      <c r="NYV446"/>
      <c r="NYW446"/>
      <c r="NYX446"/>
      <c r="NYY446"/>
      <c r="NYZ446"/>
      <c r="NZA446"/>
      <c r="NZB446"/>
      <c r="NZC446"/>
      <c r="NZD446"/>
      <c r="NZE446"/>
      <c r="NZF446"/>
      <c r="NZG446"/>
      <c r="NZH446"/>
      <c r="NZI446"/>
      <c r="NZJ446"/>
      <c r="NZK446"/>
      <c r="NZL446"/>
      <c r="NZM446"/>
      <c r="NZN446"/>
      <c r="NZO446"/>
      <c r="NZP446"/>
      <c r="NZQ446"/>
      <c r="NZR446"/>
      <c r="NZS446"/>
      <c r="NZT446"/>
      <c r="NZU446"/>
      <c r="NZV446"/>
      <c r="NZW446"/>
      <c r="NZX446"/>
      <c r="NZY446"/>
      <c r="NZZ446"/>
      <c r="OAA446"/>
      <c r="OAB446"/>
      <c r="OAC446"/>
      <c r="OAD446"/>
      <c r="OAE446"/>
      <c r="OAF446"/>
      <c r="OAG446"/>
      <c r="OAH446"/>
      <c r="OAI446"/>
      <c r="OAJ446"/>
      <c r="OAK446"/>
      <c r="OAL446"/>
      <c r="OAM446"/>
      <c r="OAN446"/>
      <c r="OAO446"/>
      <c r="OAP446"/>
      <c r="OAQ446"/>
      <c r="OAR446"/>
      <c r="OAS446"/>
      <c r="OAT446"/>
      <c r="OAU446"/>
      <c r="OAV446"/>
      <c r="OAW446"/>
      <c r="OAX446"/>
      <c r="OAY446"/>
      <c r="OAZ446"/>
      <c r="OBA446"/>
      <c r="OBB446"/>
      <c r="OBC446"/>
      <c r="OBD446"/>
      <c r="OBE446"/>
      <c r="OBF446"/>
      <c r="OBG446"/>
      <c r="OBH446"/>
      <c r="OBI446"/>
      <c r="OBJ446"/>
      <c r="OBK446"/>
      <c r="OBL446"/>
      <c r="OBM446"/>
      <c r="OBN446"/>
      <c r="OBO446"/>
      <c r="OBP446"/>
      <c r="OBQ446"/>
      <c r="OBR446"/>
      <c r="OBS446"/>
      <c r="OBT446"/>
      <c r="OBU446"/>
      <c r="OBV446"/>
      <c r="OBW446"/>
      <c r="OBX446"/>
      <c r="OBY446"/>
      <c r="OBZ446"/>
      <c r="OCA446"/>
      <c r="OCB446"/>
      <c r="OCC446"/>
      <c r="OCD446"/>
      <c r="OCE446"/>
      <c r="OCF446"/>
      <c r="OCG446"/>
      <c r="OCH446"/>
      <c r="OCI446"/>
      <c r="OCJ446"/>
      <c r="OCK446"/>
      <c r="OCL446"/>
      <c r="OCM446"/>
      <c r="OCN446"/>
      <c r="OCO446"/>
      <c r="OCP446"/>
      <c r="OCQ446"/>
      <c r="OCR446"/>
      <c r="OCS446"/>
      <c r="OCT446"/>
      <c r="OCU446"/>
      <c r="OCV446"/>
      <c r="OCW446"/>
      <c r="OCX446"/>
      <c r="OCY446"/>
      <c r="OCZ446"/>
      <c r="ODA446"/>
      <c r="ODB446"/>
      <c r="ODC446"/>
      <c r="ODD446"/>
      <c r="ODE446"/>
      <c r="ODF446"/>
      <c r="ODG446"/>
      <c r="ODH446"/>
      <c r="ODI446"/>
      <c r="ODJ446"/>
      <c r="ODK446"/>
      <c r="ODL446"/>
      <c r="ODM446"/>
      <c r="ODN446"/>
      <c r="ODO446"/>
      <c r="ODP446"/>
      <c r="ODQ446"/>
      <c r="ODR446"/>
      <c r="ODS446"/>
      <c r="ODT446"/>
      <c r="ODU446"/>
      <c r="ODV446"/>
      <c r="ODW446"/>
      <c r="ODX446"/>
      <c r="ODY446"/>
      <c r="ODZ446"/>
      <c r="OEA446"/>
      <c r="OEB446"/>
      <c r="OEC446"/>
      <c r="OED446"/>
      <c r="OEE446"/>
      <c r="OEF446"/>
      <c r="OEG446"/>
      <c r="OEH446"/>
      <c r="OEI446"/>
      <c r="OEJ446"/>
      <c r="OEK446"/>
      <c r="OEL446"/>
      <c r="OEM446"/>
      <c r="OEN446"/>
      <c r="OEO446"/>
      <c r="OEP446"/>
      <c r="OEQ446"/>
      <c r="OER446"/>
      <c r="OES446"/>
      <c r="OET446"/>
      <c r="OEU446"/>
      <c r="OEV446"/>
      <c r="OEW446"/>
      <c r="OEX446"/>
      <c r="OEY446"/>
      <c r="OEZ446"/>
      <c r="OFA446"/>
      <c r="OFB446"/>
      <c r="OFC446"/>
      <c r="OFD446"/>
      <c r="OFE446"/>
      <c r="OFF446"/>
      <c r="OFG446"/>
      <c r="OFH446"/>
      <c r="OFI446"/>
      <c r="OFJ446"/>
      <c r="OFK446"/>
      <c r="OFL446"/>
      <c r="OFM446"/>
      <c r="OFN446"/>
      <c r="OFO446"/>
      <c r="OFP446"/>
      <c r="OFQ446"/>
      <c r="OFR446"/>
      <c r="OFS446"/>
      <c r="OFT446"/>
      <c r="OFU446"/>
      <c r="OFV446"/>
      <c r="OFW446"/>
      <c r="OFX446"/>
      <c r="OFY446"/>
      <c r="OFZ446"/>
      <c r="OGA446"/>
      <c r="OGB446"/>
      <c r="OGC446"/>
      <c r="OGD446"/>
      <c r="OGE446"/>
      <c r="OGF446"/>
      <c r="OGG446"/>
      <c r="OGH446"/>
      <c r="OGI446"/>
      <c r="OGJ446"/>
      <c r="OGK446"/>
      <c r="OGL446"/>
      <c r="OGM446"/>
      <c r="OGN446"/>
      <c r="OGO446"/>
      <c r="OGP446"/>
      <c r="OGQ446"/>
      <c r="OGR446"/>
      <c r="OGS446"/>
      <c r="OGT446"/>
      <c r="OGU446"/>
      <c r="OGV446"/>
      <c r="OGW446"/>
      <c r="OGX446"/>
      <c r="OGY446"/>
      <c r="OGZ446"/>
      <c r="OHA446"/>
      <c r="OHB446"/>
      <c r="OHC446"/>
      <c r="OHD446"/>
      <c r="OHE446"/>
      <c r="OHF446"/>
      <c r="OHG446"/>
      <c r="OHH446"/>
      <c r="OHI446"/>
      <c r="OHJ446"/>
      <c r="OHK446"/>
      <c r="OHL446"/>
      <c r="OHM446"/>
      <c r="OHN446"/>
      <c r="OHO446"/>
      <c r="OHP446"/>
      <c r="OHQ446"/>
      <c r="OHR446"/>
      <c r="OHS446"/>
      <c r="OHT446"/>
      <c r="OHU446"/>
      <c r="OHV446"/>
      <c r="OHW446"/>
      <c r="OHX446"/>
      <c r="OHY446"/>
      <c r="OHZ446"/>
      <c r="OIA446"/>
      <c r="OIB446"/>
      <c r="OIC446"/>
      <c r="OID446"/>
      <c r="OIE446"/>
      <c r="OIF446"/>
      <c r="OIG446"/>
      <c r="OIH446"/>
      <c r="OII446"/>
      <c r="OIJ446"/>
      <c r="OIK446"/>
      <c r="OIL446"/>
      <c r="OIM446"/>
      <c r="OIN446"/>
      <c r="OIO446"/>
      <c r="OIP446"/>
      <c r="OIQ446"/>
      <c r="OIR446"/>
      <c r="OIS446"/>
      <c r="OIT446"/>
      <c r="OIU446"/>
      <c r="OIV446"/>
      <c r="OIW446"/>
      <c r="OIX446"/>
      <c r="OIY446"/>
      <c r="OIZ446"/>
      <c r="OJA446"/>
      <c r="OJB446"/>
      <c r="OJC446"/>
      <c r="OJD446"/>
      <c r="OJE446"/>
      <c r="OJF446"/>
      <c r="OJG446"/>
      <c r="OJH446"/>
      <c r="OJI446"/>
      <c r="OJJ446"/>
      <c r="OJK446"/>
      <c r="OJL446"/>
      <c r="OJM446"/>
      <c r="OJN446"/>
      <c r="OJO446"/>
      <c r="OJP446"/>
      <c r="OJQ446"/>
      <c r="OJR446"/>
      <c r="OJS446"/>
      <c r="OJT446"/>
      <c r="OJU446"/>
      <c r="OJV446"/>
      <c r="OJW446"/>
      <c r="OJX446"/>
      <c r="OJY446"/>
      <c r="OJZ446"/>
      <c r="OKA446"/>
      <c r="OKB446"/>
      <c r="OKC446"/>
      <c r="OKD446"/>
      <c r="OKE446"/>
      <c r="OKF446"/>
      <c r="OKG446"/>
      <c r="OKH446"/>
      <c r="OKI446"/>
      <c r="OKJ446"/>
      <c r="OKK446"/>
      <c r="OKL446"/>
      <c r="OKM446"/>
      <c r="OKN446"/>
      <c r="OKO446"/>
      <c r="OKP446"/>
      <c r="OKQ446"/>
      <c r="OKR446"/>
      <c r="OKS446"/>
      <c r="OKT446"/>
      <c r="OKU446"/>
      <c r="OKV446"/>
      <c r="OKW446"/>
      <c r="OKX446"/>
      <c r="OKY446"/>
      <c r="OKZ446"/>
      <c r="OLA446"/>
      <c r="OLB446"/>
      <c r="OLC446"/>
      <c r="OLD446"/>
      <c r="OLE446"/>
      <c r="OLF446"/>
      <c r="OLG446"/>
      <c r="OLH446"/>
      <c r="OLI446"/>
      <c r="OLJ446"/>
      <c r="OLK446"/>
      <c r="OLL446"/>
      <c r="OLM446"/>
      <c r="OLN446"/>
      <c r="OLO446"/>
      <c r="OLP446"/>
      <c r="OLQ446"/>
      <c r="OLR446"/>
      <c r="OLS446"/>
      <c r="OLT446"/>
      <c r="OLU446"/>
      <c r="OLV446"/>
      <c r="OLW446"/>
      <c r="OLX446"/>
      <c r="OLY446"/>
      <c r="OLZ446"/>
      <c r="OMA446"/>
      <c r="OMB446"/>
      <c r="OMC446"/>
      <c r="OMD446"/>
      <c r="OME446"/>
      <c r="OMF446"/>
      <c r="OMG446"/>
      <c r="OMH446"/>
      <c r="OMI446"/>
      <c r="OMJ446"/>
      <c r="OMK446"/>
      <c r="OML446"/>
      <c r="OMM446"/>
      <c r="OMN446"/>
      <c r="OMO446"/>
      <c r="OMP446"/>
      <c r="OMQ446"/>
      <c r="OMR446"/>
      <c r="OMS446"/>
      <c r="OMT446"/>
      <c r="OMU446"/>
      <c r="OMV446"/>
      <c r="OMW446"/>
      <c r="OMX446"/>
      <c r="OMY446"/>
      <c r="OMZ446"/>
      <c r="ONA446"/>
      <c r="ONB446"/>
      <c r="ONC446"/>
      <c r="OND446"/>
      <c r="ONE446"/>
      <c r="ONF446"/>
      <c r="ONG446"/>
      <c r="ONH446"/>
      <c r="ONI446"/>
      <c r="ONJ446"/>
      <c r="ONK446"/>
      <c r="ONL446"/>
      <c r="ONM446"/>
      <c r="ONN446"/>
      <c r="ONO446"/>
      <c r="ONP446"/>
      <c r="ONQ446"/>
      <c r="ONR446"/>
      <c r="ONS446"/>
      <c r="ONT446"/>
      <c r="ONU446"/>
      <c r="ONV446"/>
      <c r="ONW446"/>
      <c r="ONX446"/>
      <c r="ONY446"/>
      <c r="ONZ446"/>
      <c r="OOA446"/>
      <c r="OOB446"/>
      <c r="OOC446"/>
      <c r="OOD446"/>
      <c r="OOE446"/>
      <c r="OOF446"/>
      <c r="OOG446"/>
      <c r="OOH446"/>
      <c r="OOI446"/>
      <c r="OOJ446"/>
      <c r="OOK446"/>
      <c r="OOL446"/>
      <c r="OOM446"/>
      <c r="OON446"/>
      <c r="OOO446"/>
      <c r="OOP446"/>
      <c r="OOQ446"/>
      <c r="OOR446"/>
      <c r="OOS446"/>
      <c r="OOT446"/>
      <c r="OOU446"/>
      <c r="OOV446"/>
      <c r="OOW446"/>
      <c r="OOX446"/>
      <c r="OOY446"/>
      <c r="OOZ446"/>
      <c r="OPA446"/>
      <c r="OPB446"/>
      <c r="OPC446"/>
      <c r="OPD446"/>
      <c r="OPE446"/>
      <c r="OPF446"/>
      <c r="OPG446"/>
      <c r="OPH446"/>
      <c r="OPI446"/>
      <c r="OPJ446"/>
      <c r="OPK446"/>
      <c r="OPL446"/>
      <c r="OPM446"/>
      <c r="OPN446"/>
      <c r="OPO446"/>
      <c r="OPP446"/>
      <c r="OPQ446"/>
      <c r="OPR446"/>
      <c r="OPS446"/>
      <c r="OPT446"/>
      <c r="OPU446"/>
      <c r="OPV446"/>
      <c r="OPW446"/>
      <c r="OPX446"/>
      <c r="OPY446"/>
      <c r="OPZ446"/>
      <c r="OQA446"/>
      <c r="OQB446"/>
      <c r="OQC446"/>
      <c r="OQD446"/>
      <c r="OQE446"/>
      <c r="OQF446"/>
      <c r="OQG446"/>
      <c r="OQH446"/>
      <c r="OQI446"/>
      <c r="OQJ446"/>
      <c r="OQK446"/>
      <c r="OQL446"/>
      <c r="OQM446"/>
      <c r="OQN446"/>
      <c r="OQO446"/>
      <c r="OQP446"/>
      <c r="OQQ446"/>
      <c r="OQR446"/>
      <c r="OQS446"/>
      <c r="OQT446"/>
      <c r="OQU446"/>
      <c r="OQV446"/>
      <c r="OQW446"/>
      <c r="OQX446"/>
      <c r="OQY446"/>
      <c r="OQZ446"/>
      <c r="ORA446"/>
      <c r="ORB446"/>
      <c r="ORC446"/>
      <c r="ORD446"/>
      <c r="ORE446"/>
      <c r="ORF446"/>
      <c r="ORG446"/>
      <c r="ORH446"/>
      <c r="ORI446"/>
      <c r="ORJ446"/>
      <c r="ORK446"/>
      <c r="ORL446"/>
      <c r="ORM446"/>
      <c r="ORN446"/>
      <c r="ORO446"/>
      <c r="ORP446"/>
      <c r="ORQ446"/>
      <c r="ORR446"/>
      <c r="ORS446"/>
      <c r="ORT446"/>
      <c r="ORU446"/>
      <c r="ORV446"/>
      <c r="ORW446"/>
      <c r="ORX446"/>
      <c r="ORY446"/>
      <c r="ORZ446"/>
      <c r="OSA446"/>
      <c r="OSB446"/>
      <c r="OSC446"/>
      <c r="OSD446"/>
      <c r="OSE446"/>
      <c r="OSF446"/>
      <c r="OSG446"/>
      <c r="OSH446"/>
      <c r="OSI446"/>
      <c r="OSJ446"/>
      <c r="OSK446"/>
      <c r="OSL446"/>
      <c r="OSM446"/>
      <c r="OSN446"/>
      <c r="OSO446"/>
      <c r="OSP446"/>
      <c r="OSQ446"/>
      <c r="OSR446"/>
      <c r="OSS446"/>
      <c r="OST446"/>
      <c r="OSU446"/>
      <c r="OSV446"/>
      <c r="OSW446"/>
      <c r="OSX446"/>
      <c r="OSY446"/>
      <c r="OSZ446"/>
      <c r="OTA446"/>
      <c r="OTB446"/>
      <c r="OTC446"/>
      <c r="OTD446"/>
      <c r="OTE446"/>
      <c r="OTF446"/>
      <c r="OTG446"/>
      <c r="OTH446"/>
      <c r="OTI446"/>
      <c r="OTJ446"/>
      <c r="OTK446"/>
      <c r="OTL446"/>
      <c r="OTM446"/>
      <c r="OTN446"/>
      <c r="OTO446"/>
      <c r="OTP446"/>
      <c r="OTQ446"/>
      <c r="OTR446"/>
      <c r="OTS446"/>
      <c r="OTT446"/>
      <c r="OTU446"/>
      <c r="OTV446"/>
      <c r="OTW446"/>
      <c r="OTX446"/>
      <c r="OTY446"/>
      <c r="OTZ446"/>
      <c r="OUA446"/>
      <c r="OUB446"/>
      <c r="OUC446"/>
      <c r="OUD446"/>
      <c r="OUE446"/>
      <c r="OUF446"/>
      <c r="OUG446"/>
      <c r="OUH446"/>
      <c r="OUI446"/>
      <c r="OUJ446"/>
      <c r="OUK446"/>
      <c r="OUL446"/>
      <c r="OUM446"/>
      <c r="OUN446"/>
      <c r="OUO446"/>
      <c r="OUP446"/>
      <c r="OUQ446"/>
      <c r="OUR446"/>
      <c r="OUS446"/>
      <c r="OUT446"/>
      <c r="OUU446"/>
      <c r="OUV446"/>
      <c r="OUW446"/>
      <c r="OUX446"/>
      <c r="OUY446"/>
      <c r="OUZ446"/>
      <c r="OVA446"/>
      <c r="OVB446"/>
      <c r="OVC446"/>
      <c r="OVD446"/>
      <c r="OVE446"/>
      <c r="OVF446"/>
      <c r="OVG446"/>
      <c r="OVH446"/>
      <c r="OVI446"/>
      <c r="OVJ446"/>
      <c r="OVK446"/>
      <c r="OVL446"/>
      <c r="OVM446"/>
      <c r="OVN446"/>
      <c r="OVO446"/>
      <c r="OVP446"/>
      <c r="OVQ446"/>
      <c r="OVR446"/>
      <c r="OVS446"/>
      <c r="OVT446"/>
      <c r="OVU446"/>
      <c r="OVV446"/>
      <c r="OVW446"/>
      <c r="OVX446"/>
      <c r="OVY446"/>
      <c r="OVZ446"/>
      <c r="OWA446"/>
      <c r="OWB446"/>
      <c r="OWC446"/>
      <c r="OWD446"/>
      <c r="OWE446"/>
      <c r="OWF446"/>
      <c r="OWG446"/>
      <c r="OWH446"/>
      <c r="OWI446"/>
      <c r="OWJ446"/>
      <c r="OWK446"/>
      <c r="OWL446"/>
      <c r="OWM446"/>
      <c r="OWN446"/>
      <c r="OWO446"/>
      <c r="OWP446"/>
      <c r="OWQ446"/>
      <c r="OWR446"/>
      <c r="OWS446"/>
      <c r="OWT446"/>
      <c r="OWU446"/>
      <c r="OWV446"/>
      <c r="OWW446"/>
      <c r="OWX446"/>
      <c r="OWY446"/>
      <c r="OWZ446"/>
      <c r="OXA446"/>
      <c r="OXB446"/>
      <c r="OXC446"/>
      <c r="OXD446"/>
      <c r="OXE446"/>
      <c r="OXF446"/>
      <c r="OXG446"/>
      <c r="OXH446"/>
      <c r="OXI446"/>
      <c r="OXJ446"/>
      <c r="OXK446"/>
      <c r="OXL446"/>
      <c r="OXM446"/>
      <c r="OXN446"/>
      <c r="OXO446"/>
      <c r="OXP446"/>
      <c r="OXQ446"/>
      <c r="OXR446"/>
      <c r="OXS446"/>
      <c r="OXT446"/>
      <c r="OXU446"/>
      <c r="OXV446"/>
      <c r="OXW446"/>
      <c r="OXX446"/>
      <c r="OXY446"/>
      <c r="OXZ446"/>
      <c r="OYA446"/>
      <c r="OYB446"/>
      <c r="OYC446"/>
      <c r="OYD446"/>
      <c r="OYE446"/>
      <c r="OYF446"/>
      <c r="OYG446"/>
      <c r="OYH446"/>
      <c r="OYI446"/>
      <c r="OYJ446"/>
      <c r="OYK446"/>
      <c r="OYL446"/>
      <c r="OYM446"/>
      <c r="OYN446"/>
      <c r="OYO446"/>
      <c r="OYP446"/>
      <c r="OYQ446"/>
      <c r="OYR446"/>
      <c r="OYS446"/>
      <c r="OYT446"/>
      <c r="OYU446"/>
      <c r="OYV446"/>
      <c r="OYW446"/>
      <c r="OYX446"/>
      <c r="OYY446"/>
      <c r="OYZ446"/>
      <c r="OZA446"/>
      <c r="OZB446"/>
      <c r="OZC446"/>
      <c r="OZD446"/>
      <c r="OZE446"/>
      <c r="OZF446"/>
      <c r="OZG446"/>
      <c r="OZH446"/>
      <c r="OZI446"/>
      <c r="OZJ446"/>
      <c r="OZK446"/>
      <c r="OZL446"/>
      <c r="OZM446"/>
      <c r="OZN446"/>
      <c r="OZO446"/>
      <c r="OZP446"/>
      <c r="OZQ446"/>
      <c r="OZR446"/>
      <c r="OZS446"/>
      <c r="OZT446"/>
      <c r="OZU446"/>
      <c r="OZV446"/>
      <c r="OZW446"/>
      <c r="OZX446"/>
      <c r="OZY446"/>
      <c r="OZZ446"/>
      <c r="PAA446"/>
      <c r="PAB446"/>
      <c r="PAC446"/>
      <c r="PAD446"/>
      <c r="PAE446"/>
      <c r="PAF446"/>
      <c r="PAG446"/>
      <c r="PAH446"/>
      <c r="PAI446"/>
      <c r="PAJ446"/>
      <c r="PAK446"/>
      <c r="PAL446"/>
      <c r="PAM446"/>
      <c r="PAN446"/>
      <c r="PAO446"/>
      <c r="PAP446"/>
      <c r="PAQ446"/>
      <c r="PAR446"/>
      <c r="PAS446"/>
      <c r="PAT446"/>
      <c r="PAU446"/>
      <c r="PAV446"/>
      <c r="PAW446"/>
      <c r="PAX446"/>
      <c r="PAY446"/>
      <c r="PAZ446"/>
      <c r="PBA446"/>
      <c r="PBB446"/>
      <c r="PBC446"/>
      <c r="PBD446"/>
      <c r="PBE446"/>
      <c r="PBF446"/>
      <c r="PBG446"/>
      <c r="PBH446"/>
      <c r="PBI446"/>
      <c r="PBJ446"/>
      <c r="PBK446"/>
      <c r="PBL446"/>
      <c r="PBM446"/>
      <c r="PBN446"/>
      <c r="PBO446"/>
      <c r="PBP446"/>
      <c r="PBQ446"/>
      <c r="PBR446"/>
      <c r="PBS446"/>
      <c r="PBT446"/>
      <c r="PBU446"/>
      <c r="PBV446"/>
      <c r="PBW446"/>
      <c r="PBX446"/>
      <c r="PBY446"/>
      <c r="PBZ446"/>
      <c r="PCA446"/>
      <c r="PCB446"/>
      <c r="PCC446"/>
      <c r="PCD446"/>
      <c r="PCE446"/>
      <c r="PCF446"/>
      <c r="PCG446"/>
      <c r="PCH446"/>
      <c r="PCI446"/>
      <c r="PCJ446"/>
      <c r="PCK446"/>
      <c r="PCL446"/>
      <c r="PCM446"/>
      <c r="PCN446"/>
      <c r="PCO446"/>
      <c r="PCP446"/>
      <c r="PCQ446"/>
      <c r="PCR446"/>
      <c r="PCS446"/>
      <c r="PCT446"/>
      <c r="PCU446"/>
      <c r="PCV446"/>
      <c r="PCW446"/>
      <c r="PCX446"/>
      <c r="PCY446"/>
      <c r="PCZ446"/>
      <c r="PDA446"/>
      <c r="PDB446"/>
      <c r="PDC446"/>
      <c r="PDD446"/>
      <c r="PDE446"/>
      <c r="PDF446"/>
      <c r="PDG446"/>
      <c r="PDH446"/>
      <c r="PDI446"/>
      <c r="PDJ446"/>
      <c r="PDK446"/>
      <c r="PDL446"/>
      <c r="PDM446"/>
      <c r="PDN446"/>
      <c r="PDO446"/>
      <c r="PDP446"/>
      <c r="PDQ446"/>
      <c r="PDR446"/>
      <c r="PDS446"/>
      <c r="PDT446"/>
      <c r="PDU446"/>
      <c r="PDV446"/>
      <c r="PDW446"/>
      <c r="PDX446"/>
      <c r="PDY446"/>
      <c r="PDZ446"/>
      <c r="PEA446"/>
      <c r="PEB446"/>
      <c r="PEC446"/>
      <c r="PED446"/>
      <c r="PEE446"/>
      <c r="PEF446"/>
      <c r="PEG446"/>
      <c r="PEH446"/>
      <c r="PEI446"/>
      <c r="PEJ446"/>
      <c r="PEK446"/>
      <c r="PEL446"/>
      <c r="PEM446"/>
      <c r="PEN446"/>
      <c r="PEO446"/>
      <c r="PEP446"/>
      <c r="PEQ446"/>
      <c r="PER446"/>
      <c r="PES446"/>
      <c r="PET446"/>
      <c r="PEU446"/>
      <c r="PEV446"/>
      <c r="PEW446"/>
      <c r="PEX446"/>
      <c r="PEY446"/>
      <c r="PEZ446"/>
      <c r="PFA446"/>
      <c r="PFB446"/>
      <c r="PFC446"/>
      <c r="PFD446"/>
      <c r="PFE446"/>
      <c r="PFF446"/>
      <c r="PFG446"/>
      <c r="PFH446"/>
      <c r="PFI446"/>
      <c r="PFJ446"/>
      <c r="PFK446"/>
      <c r="PFL446"/>
      <c r="PFM446"/>
      <c r="PFN446"/>
      <c r="PFO446"/>
      <c r="PFP446"/>
      <c r="PFQ446"/>
      <c r="PFR446"/>
      <c r="PFS446"/>
      <c r="PFT446"/>
      <c r="PFU446"/>
      <c r="PFV446"/>
      <c r="PFW446"/>
      <c r="PFX446"/>
      <c r="PFY446"/>
      <c r="PFZ446"/>
      <c r="PGA446"/>
      <c r="PGB446"/>
      <c r="PGC446"/>
      <c r="PGD446"/>
      <c r="PGE446"/>
      <c r="PGF446"/>
      <c r="PGG446"/>
      <c r="PGH446"/>
      <c r="PGI446"/>
      <c r="PGJ446"/>
      <c r="PGK446"/>
      <c r="PGL446"/>
      <c r="PGM446"/>
      <c r="PGN446"/>
      <c r="PGO446"/>
      <c r="PGP446"/>
      <c r="PGQ446"/>
      <c r="PGR446"/>
      <c r="PGS446"/>
      <c r="PGT446"/>
      <c r="PGU446"/>
      <c r="PGV446"/>
      <c r="PGW446"/>
      <c r="PGX446"/>
      <c r="PGY446"/>
      <c r="PGZ446"/>
      <c r="PHA446"/>
      <c r="PHB446"/>
      <c r="PHC446"/>
      <c r="PHD446"/>
      <c r="PHE446"/>
      <c r="PHF446"/>
      <c r="PHG446"/>
      <c r="PHH446"/>
      <c r="PHI446"/>
      <c r="PHJ446"/>
      <c r="PHK446"/>
      <c r="PHL446"/>
      <c r="PHM446"/>
      <c r="PHN446"/>
      <c r="PHO446"/>
      <c r="PHP446"/>
      <c r="PHQ446"/>
      <c r="PHR446"/>
      <c r="PHS446"/>
      <c r="PHT446"/>
      <c r="PHU446"/>
      <c r="PHV446"/>
      <c r="PHW446"/>
      <c r="PHX446"/>
      <c r="PHY446"/>
      <c r="PHZ446"/>
      <c r="PIA446"/>
      <c r="PIB446"/>
      <c r="PIC446"/>
      <c r="PID446"/>
      <c r="PIE446"/>
      <c r="PIF446"/>
      <c r="PIG446"/>
      <c r="PIH446"/>
      <c r="PII446"/>
      <c r="PIJ446"/>
      <c r="PIK446"/>
      <c r="PIL446"/>
      <c r="PIM446"/>
      <c r="PIN446"/>
      <c r="PIO446"/>
      <c r="PIP446"/>
      <c r="PIQ446"/>
      <c r="PIR446"/>
      <c r="PIS446"/>
      <c r="PIT446"/>
      <c r="PIU446"/>
      <c r="PIV446"/>
      <c r="PIW446"/>
      <c r="PIX446"/>
      <c r="PIY446"/>
      <c r="PIZ446"/>
      <c r="PJA446"/>
      <c r="PJB446"/>
      <c r="PJC446"/>
      <c r="PJD446"/>
      <c r="PJE446"/>
      <c r="PJF446"/>
      <c r="PJG446"/>
      <c r="PJH446"/>
      <c r="PJI446"/>
      <c r="PJJ446"/>
      <c r="PJK446"/>
      <c r="PJL446"/>
      <c r="PJM446"/>
      <c r="PJN446"/>
      <c r="PJO446"/>
      <c r="PJP446"/>
      <c r="PJQ446"/>
      <c r="PJR446"/>
      <c r="PJS446"/>
      <c r="PJT446"/>
      <c r="PJU446"/>
      <c r="PJV446"/>
      <c r="PJW446"/>
      <c r="PJX446"/>
      <c r="PJY446"/>
      <c r="PJZ446"/>
      <c r="PKA446"/>
      <c r="PKB446"/>
      <c r="PKC446"/>
      <c r="PKD446"/>
      <c r="PKE446"/>
      <c r="PKF446"/>
      <c r="PKG446"/>
      <c r="PKH446"/>
      <c r="PKI446"/>
      <c r="PKJ446"/>
      <c r="PKK446"/>
      <c r="PKL446"/>
      <c r="PKM446"/>
      <c r="PKN446"/>
      <c r="PKO446"/>
      <c r="PKP446"/>
      <c r="PKQ446"/>
      <c r="PKR446"/>
      <c r="PKS446"/>
      <c r="PKT446"/>
      <c r="PKU446"/>
      <c r="PKV446"/>
      <c r="PKW446"/>
      <c r="PKX446"/>
      <c r="PKY446"/>
      <c r="PKZ446"/>
      <c r="PLA446"/>
      <c r="PLB446"/>
      <c r="PLC446"/>
      <c r="PLD446"/>
      <c r="PLE446"/>
      <c r="PLF446"/>
      <c r="PLG446"/>
      <c r="PLH446"/>
      <c r="PLI446"/>
      <c r="PLJ446"/>
      <c r="PLK446"/>
      <c r="PLL446"/>
      <c r="PLM446"/>
      <c r="PLN446"/>
      <c r="PLO446"/>
      <c r="PLP446"/>
      <c r="PLQ446"/>
      <c r="PLR446"/>
      <c r="PLS446"/>
      <c r="PLT446"/>
      <c r="PLU446"/>
      <c r="PLV446"/>
      <c r="PLW446"/>
      <c r="PLX446"/>
      <c r="PLY446"/>
      <c r="PLZ446"/>
      <c r="PMA446"/>
      <c r="PMB446"/>
      <c r="PMC446"/>
      <c r="PMD446"/>
      <c r="PME446"/>
      <c r="PMF446"/>
      <c r="PMG446"/>
      <c r="PMH446"/>
      <c r="PMI446"/>
      <c r="PMJ446"/>
      <c r="PMK446"/>
      <c r="PML446"/>
      <c r="PMM446"/>
      <c r="PMN446"/>
      <c r="PMO446"/>
      <c r="PMP446"/>
      <c r="PMQ446"/>
      <c r="PMR446"/>
      <c r="PMS446"/>
      <c r="PMT446"/>
      <c r="PMU446"/>
      <c r="PMV446"/>
      <c r="PMW446"/>
      <c r="PMX446"/>
      <c r="PMY446"/>
      <c r="PMZ446"/>
      <c r="PNA446"/>
      <c r="PNB446"/>
      <c r="PNC446"/>
      <c r="PND446"/>
      <c r="PNE446"/>
      <c r="PNF446"/>
      <c r="PNG446"/>
      <c r="PNH446"/>
      <c r="PNI446"/>
      <c r="PNJ446"/>
      <c r="PNK446"/>
      <c r="PNL446"/>
      <c r="PNM446"/>
      <c r="PNN446"/>
      <c r="PNO446"/>
      <c r="PNP446"/>
      <c r="PNQ446"/>
      <c r="PNR446"/>
      <c r="PNS446"/>
      <c r="PNT446"/>
      <c r="PNU446"/>
      <c r="PNV446"/>
      <c r="PNW446"/>
      <c r="PNX446"/>
      <c r="PNY446"/>
      <c r="PNZ446"/>
      <c r="POA446"/>
      <c r="POB446"/>
      <c r="POC446"/>
      <c r="POD446"/>
      <c r="POE446"/>
      <c r="POF446"/>
      <c r="POG446"/>
      <c r="POH446"/>
      <c r="POI446"/>
      <c r="POJ446"/>
      <c r="POK446"/>
      <c r="POL446"/>
      <c r="POM446"/>
      <c r="PON446"/>
      <c r="POO446"/>
      <c r="POP446"/>
      <c r="POQ446"/>
      <c r="POR446"/>
      <c r="POS446"/>
      <c r="POT446"/>
      <c r="POU446"/>
      <c r="POV446"/>
      <c r="POW446"/>
      <c r="POX446"/>
      <c r="POY446"/>
      <c r="POZ446"/>
      <c r="PPA446"/>
      <c r="PPB446"/>
      <c r="PPC446"/>
      <c r="PPD446"/>
      <c r="PPE446"/>
      <c r="PPF446"/>
      <c r="PPG446"/>
      <c r="PPH446"/>
      <c r="PPI446"/>
      <c r="PPJ446"/>
      <c r="PPK446"/>
      <c r="PPL446"/>
      <c r="PPM446"/>
      <c r="PPN446"/>
      <c r="PPO446"/>
      <c r="PPP446"/>
      <c r="PPQ446"/>
      <c r="PPR446"/>
      <c r="PPS446"/>
      <c r="PPT446"/>
      <c r="PPU446"/>
      <c r="PPV446"/>
      <c r="PPW446"/>
      <c r="PPX446"/>
      <c r="PPY446"/>
      <c r="PPZ446"/>
      <c r="PQA446"/>
      <c r="PQB446"/>
      <c r="PQC446"/>
      <c r="PQD446"/>
      <c r="PQE446"/>
      <c r="PQF446"/>
      <c r="PQG446"/>
      <c r="PQH446"/>
      <c r="PQI446"/>
      <c r="PQJ446"/>
      <c r="PQK446"/>
      <c r="PQL446"/>
      <c r="PQM446"/>
      <c r="PQN446"/>
      <c r="PQO446"/>
      <c r="PQP446"/>
      <c r="PQQ446"/>
      <c r="PQR446"/>
      <c r="PQS446"/>
      <c r="PQT446"/>
      <c r="PQU446"/>
      <c r="PQV446"/>
      <c r="PQW446"/>
      <c r="PQX446"/>
      <c r="PQY446"/>
      <c r="PQZ446"/>
      <c r="PRA446"/>
      <c r="PRB446"/>
      <c r="PRC446"/>
      <c r="PRD446"/>
      <c r="PRE446"/>
      <c r="PRF446"/>
      <c r="PRG446"/>
      <c r="PRH446"/>
      <c r="PRI446"/>
      <c r="PRJ446"/>
      <c r="PRK446"/>
      <c r="PRL446"/>
      <c r="PRM446"/>
      <c r="PRN446"/>
      <c r="PRO446"/>
      <c r="PRP446"/>
      <c r="PRQ446"/>
      <c r="PRR446"/>
      <c r="PRS446"/>
      <c r="PRT446"/>
      <c r="PRU446"/>
      <c r="PRV446"/>
      <c r="PRW446"/>
      <c r="PRX446"/>
      <c r="PRY446"/>
      <c r="PRZ446"/>
      <c r="PSA446"/>
      <c r="PSB446"/>
      <c r="PSC446"/>
      <c r="PSD446"/>
      <c r="PSE446"/>
      <c r="PSF446"/>
      <c r="PSG446"/>
      <c r="PSH446"/>
      <c r="PSI446"/>
      <c r="PSJ446"/>
      <c r="PSK446"/>
      <c r="PSL446"/>
      <c r="PSM446"/>
      <c r="PSN446"/>
      <c r="PSO446"/>
      <c r="PSP446"/>
      <c r="PSQ446"/>
      <c r="PSR446"/>
      <c r="PSS446"/>
      <c r="PST446"/>
      <c r="PSU446"/>
      <c r="PSV446"/>
      <c r="PSW446"/>
      <c r="PSX446"/>
      <c r="PSY446"/>
      <c r="PSZ446"/>
      <c r="PTA446"/>
      <c r="PTB446"/>
      <c r="PTC446"/>
      <c r="PTD446"/>
      <c r="PTE446"/>
      <c r="PTF446"/>
      <c r="PTG446"/>
      <c r="PTH446"/>
      <c r="PTI446"/>
      <c r="PTJ446"/>
      <c r="PTK446"/>
      <c r="PTL446"/>
      <c r="PTM446"/>
      <c r="PTN446"/>
      <c r="PTO446"/>
      <c r="PTP446"/>
      <c r="PTQ446"/>
      <c r="PTR446"/>
      <c r="PTS446"/>
      <c r="PTT446"/>
      <c r="PTU446"/>
      <c r="PTV446"/>
      <c r="PTW446"/>
      <c r="PTX446"/>
      <c r="PTY446"/>
      <c r="PTZ446"/>
      <c r="PUA446"/>
      <c r="PUB446"/>
      <c r="PUC446"/>
      <c r="PUD446"/>
      <c r="PUE446"/>
      <c r="PUF446"/>
      <c r="PUG446"/>
      <c r="PUH446"/>
      <c r="PUI446"/>
      <c r="PUJ446"/>
      <c r="PUK446"/>
      <c r="PUL446"/>
      <c r="PUM446"/>
      <c r="PUN446"/>
      <c r="PUO446"/>
      <c r="PUP446"/>
      <c r="PUQ446"/>
      <c r="PUR446"/>
      <c r="PUS446"/>
      <c r="PUT446"/>
      <c r="PUU446"/>
      <c r="PUV446"/>
      <c r="PUW446"/>
      <c r="PUX446"/>
      <c r="PUY446"/>
      <c r="PUZ446"/>
      <c r="PVA446"/>
      <c r="PVB446"/>
      <c r="PVC446"/>
      <c r="PVD446"/>
      <c r="PVE446"/>
      <c r="PVF446"/>
      <c r="PVG446"/>
      <c r="PVH446"/>
      <c r="PVI446"/>
      <c r="PVJ446"/>
      <c r="PVK446"/>
      <c r="PVL446"/>
      <c r="PVM446"/>
      <c r="PVN446"/>
      <c r="PVO446"/>
      <c r="PVP446"/>
      <c r="PVQ446"/>
      <c r="PVR446"/>
      <c r="PVS446"/>
      <c r="PVT446"/>
      <c r="PVU446"/>
      <c r="PVV446"/>
      <c r="PVW446"/>
      <c r="PVX446"/>
      <c r="PVY446"/>
      <c r="PVZ446"/>
      <c r="PWA446"/>
      <c r="PWB446"/>
      <c r="PWC446"/>
      <c r="PWD446"/>
      <c r="PWE446"/>
      <c r="PWF446"/>
      <c r="PWG446"/>
      <c r="PWH446"/>
      <c r="PWI446"/>
      <c r="PWJ446"/>
      <c r="PWK446"/>
      <c r="PWL446"/>
      <c r="PWM446"/>
      <c r="PWN446"/>
      <c r="PWO446"/>
      <c r="PWP446"/>
      <c r="PWQ446"/>
      <c r="PWR446"/>
      <c r="PWS446"/>
      <c r="PWT446"/>
      <c r="PWU446"/>
      <c r="PWV446"/>
      <c r="PWW446"/>
      <c r="PWX446"/>
      <c r="PWY446"/>
      <c r="PWZ446"/>
      <c r="PXA446"/>
      <c r="PXB446"/>
      <c r="PXC446"/>
      <c r="PXD446"/>
      <c r="PXE446"/>
      <c r="PXF446"/>
      <c r="PXG446"/>
      <c r="PXH446"/>
      <c r="PXI446"/>
      <c r="PXJ446"/>
      <c r="PXK446"/>
      <c r="PXL446"/>
      <c r="PXM446"/>
      <c r="PXN446"/>
      <c r="PXO446"/>
      <c r="PXP446"/>
      <c r="PXQ446"/>
      <c r="PXR446"/>
      <c r="PXS446"/>
      <c r="PXT446"/>
      <c r="PXU446"/>
      <c r="PXV446"/>
      <c r="PXW446"/>
      <c r="PXX446"/>
      <c r="PXY446"/>
      <c r="PXZ446"/>
      <c r="PYA446"/>
      <c r="PYB446"/>
      <c r="PYC446"/>
      <c r="PYD446"/>
      <c r="PYE446"/>
      <c r="PYF446"/>
      <c r="PYG446"/>
      <c r="PYH446"/>
      <c r="PYI446"/>
      <c r="PYJ446"/>
      <c r="PYK446"/>
      <c r="PYL446"/>
      <c r="PYM446"/>
      <c r="PYN446"/>
      <c r="PYO446"/>
      <c r="PYP446"/>
      <c r="PYQ446"/>
      <c r="PYR446"/>
      <c r="PYS446"/>
      <c r="PYT446"/>
      <c r="PYU446"/>
      <c r="PYV446"/>
      <c r="PYW446"/>
      <c r="PYX446"/>
      <c r="PYY446"/>
      <c r="PYZ446"/>
      <c r="PZA446"/>
      <c r="PZB446"/>
      <c r="PZC446"/>
      <c r="PZD446"/>
      <c r="PZE446"/>
      <c r="PZF446"/>
      <c r="PZG446"/>
      <c r="PZH446"/>
      <c r="PZI446"/>
      <c r="PZJ446"/>
      <c r="PZK446"/>
      <c r="PZL446"/>
      <c r="PZM446"/>
      <c r="PZN446"/>
      <c r="PZO446"/>
      <c r="PZP446"/>
      <c r="PZQ446"/>
      <c r="PZR446"/>
      <c r="PZS446"/>
      <c r="PZT446"/>
      <c r="PZU446"/>
      <c r="PZV446"/>
      <c r="PZW446"/>
      <c r="PZX446"/>
      <c r="PZY446"/>
      <c r="PZZ446"/>
      <c r="QAA446"/>
      <c r="QAB446"/>
      <c r="QAC446"/>
      <c r="QAD446"/>
      <c r="QAE446"/>
      <c r="QAF446"/>
      <c r="QAG446"/>
      <c r="QAH446"/>
      <c r="QAI446"/>
      <c r="QAJ446"/>
      <c r="QAK446"/>
      <c r="QAL446"/>
      <c r="QAM446"/>
      <c r="QAN446"/>
      <c r="QAO446"/>
      <c r="QAP446"/>
      <c r="QAQ446"/>
      <c r="QAR446"/>
      <c r="QAS446"/>
      <c r="QAT446"/>
      <c r="QAU446"/>
      <c r="QAV446"/>
      <c r="QAW446"/>
      <c r="QAX446"/>
      <c r="QAY446"/>
      <c r="QAZ446"/>
      <c r="QBA446"/>
      <c r="QBB446"/>
      <c r="QBC446"/>
      <c r="QBD446"/>
      <c r="QBE446"/>
      <c r="QBF446"/>
      <c r="QBG446"/>
      <c r="QBH446"/>
      <c r="QBI446"/>
      <c r="QBJ446"/>
      <c r="QBK446"/>
      <c r="QBL446"/>
      <c r="QBM446"/>
      <c r="QBN446"/>
      <c r="QBO446"/>
      <c r="QBP446"/>
      <c r="QBQ446"/>
      <c r="QBR446"/>
      <c r="QBS446"/>
      <c r="QBT446"/>
      <c r="QBU446"/>
      <c r="QBV446"/>
      <c r="QBW446"/>
      <c r="QBX446"/>
      <c r="QBY446"/>
      <c r="QBZ446"/>
      <c r="QCA446"/>
      <c r="QCB446"/>
      <c r="QCC446"/>
      <c r="QCD446"/>
      <c r="QCE446"/>
      <c r="QCF446"/>
      <c r="QCG446"/>
      <c r="QCH446"/>
      <c r="QCI446"/>
      <c r="QCJ446"/>
      <c r="QCK446"/>
      <c r="QCL446"/>
      <c r="QCM446"/>
      <c r="QCN446"/>
      <c r="QCO446"/>
      <c r="QCP446"/>
      <c r="QCQ446"/>
      <c r="QCR446"/>
      <c r="QCS446"/>
      <c r="QCT446"/>
      <c r="QCU446"/>
      <c r="QCV446"/>
      <c r="QCW446"/>
      <c r="QCX446"/>
      <c r="QCY446"/>
      <c r="QCZ446"/>
      <c r="QDA446"/>
      <c r="QDB446"/>
      <c r="QDC446"/>
      <c r="QDD446"/>
      <c r="QDE446"/>
      <c r="QDF446"/>
      <c r="QDG446"/>
      <c r="QDH446"/>
      <c r="QDI446"/>
      <c r="QDJ446"/>
      <c r="QDK446"/>
      <c r="QDL446"/>
      <c r="QDM446"/>
      <c r="QDN446"/>
      <c r="QDO446"/>
      <c r="QDP446"/>
      <c r="QDQ446"/>
      <c r="QDR446"/>
      <c r="QDS446"/>
      <c r="QDT446"/>
      <c r="QDU446"/>
      <c r="QDV446"/>
      <c r="QDW446"/>
      <c r="QDX446"/>
      <c r="QDY446"/>
      <c r="QDZ446"/>
      <c r="QEA446"/>
      <c r="QEB446"/>
      <c r="QEC446"/>
      <c r="QED446"/>
      <c r="QEE446"/>
      <c r="QEF446"/>
      <c r="QEG446"/>
      <c r="QEH446"/>
      <c r="QEI446"/>
      <c r="QEJ446"/>
      <c r="QEK446"/>
      <c r="QEL446"/>
      <c r="QEM446"/>
      <c r="QEN446"/>
      <c r="QEO446"/>
      <c r="QEP446"/>
      <c r="QEQ446"/>
      <c r="QER446"/>
      <c r="QES446"/>
      <c r="QET446"/>
      <c r="QEU446"/>
      <c r="QEV446"/>
      <c r="QEW446"/>
      <c r="QEX446"/>
      <c r="QEY446"/>
      <c r="QEZ446"/>
      <c r="QFA446"/>
      <c r="QFB446"/>
      <c r="QFC446"/>
      <c r="QFD446"/>
      <c r="QFE446"/>
      <c r="QFF446"/>
      <c r="QFG446"/>
      <c r="QFH446"/>
      <c r="QFI446"/>
      <c r="QFJ446"/>
      <c r="QFK446"/>
      <c r="QFL446"/>
      <c r="QFM446"/>
      <c r="QFN446"/>
      <c r="QFO446"/>
      <c r="QFP446"/>
      <c r="QFQ446"/>
      <c r="QFR446"/>
      <c r="QFS446"/>
      <c r="QFT446"/>
      <c r="QFU446"/>
      <c r="QFV446"/>
      <c r="QFW446"/>
      <c r="QFX446"/>
      <c r="QFY446"/>
      <c r="QFZ446"/>
      <c r="QGA446"/>
      <c r="QGB446"/>
      <c r="QGC446"/>
      <c r="QGD446"/>
      <c r="QGE446"/>
      <c r="QGF446"/>
      <c r="QGG446"/>
      <c r="QGH446"/>
      <c r="QGI446"/>
      <c r="QGJ446"/>
      <c r="QGK446"/>
      <c r="QGL446"/>
      <c r="QGM446"/>
      <c r="QGN446"/>
      <c r="QGO446"/>
      <c r="QGP446"/>
      <c r="QGQ446"/>
      <c r="QGR446"/>
      <c r="QGS446"/>
      <c r="QGT446"/>
      <c r="QGU446"/>
      <c r="QGV446"/>
      <c r="QGW446"/>
      <c r="QGX446"/>
      <c r="QGY446"/>
      <c r="QGZ446"/>
      <c r="QHA446"/>
      <c r="QHB446"/>
      <c r="QHC446"/>
      <c r="QHD446"/>
      <c r="QHE446"/>
      <c r="QHF446"/>
      <c r="QHG446"/>
      <c r="QHH446"/>
      <c r="QHI446"/>
      <c r="QHJ446"/>
      <c r="QHK446"/>
      <c r="QHL446"/>
      <c r="QHM446"/>
      <c r="QHN446"/>
      <c r="QHO446"/>
      <c r="QHP446"/>
      <c r="QHQ446"/>
      <c r="QHR446"/>
      <c r="QHS446"/>
      <c r="QHT446"/>
      <c r="QHU446"/>
      <c r="QHV446"/>
      <c r="QHW446"/>
      <c r="QHX446"/>
      <c r="QHY446"/>
      <c r="QHZ446"/>
      <c r="QIA446"/>
      <c r="QIB446"/>
      <c r="QIC446"/>
      <c r="QID446"/>
      <c r="QIE446"/>
      <c r="QIF446"/>
      <c r="QIG446"/>
      <c r="QIH446"/>
      <c r="QII446"/>
      <c r="QIJ446"/>
      <c r="QIK446"/>
      <c r="QIL446"/>
      <c r="QIM446"/>
      <c r="QIN446"/>
      <c r="QIO446"/>
      <c r="QIP446"/>
      <c r="QIQ446"/>
      <c r="QIR446"/>
      <c r="QIS446"/>
      <c r="QIT446"/>
      <c r="QIU446"/>
      <c r="QIV446"/>
      <c r="QIW446"/>
      <c r="QIX446"/>
      <c r="QIY446"/>
      <c r="QIZ446"/>
      <c r="QJA446"/>
      <c r="QJB446"/>
      <c r="QJC446"/>
      <c r="QJD446"/>
      <c r="QJE446"/>
      <c r="QJF446"/>
      <c r="QJG446"/>
      <c r="QJH446"/>
      <c r="QJI446"/>
      <c r="QJJ446"/>
      <c r="QJK446"/>
      <c r="QJL446"/>
      <c r="QJM446"/>
      <c r="QJN446"/>
      <c r="QJO446"/>
      <c r="QJP446"/>
      <c r="QJQ446"/>
      <c r="QJR446"/>
      <c r="QJS446"/>
      <c r="QJT446"/>
      <c r="QJU446"/>
      <c r="QJV446"/>
      <c r="QJW446"/>
      <c r="QJX446"/>
      <c r="QJY446"/>
      <c r="QJZ446"/>
      <c r="QKA446"/>
      <c r="QKB446"/>
      <c r="QKC446"/>
      <c r="QKD446"/>
      <c r="QKE446"/>
      <c r="QKF446"/>
      <c r="QKG446"/>
      <c r="QKH446"/>
      <c r="QKI446"/>
      <c r="QKJ446"/>
      <c r="QKK446"/>
      <c r="QKL446"/>
      <c r="QKM446"/>
      <c r="QKN446"/>
      <c r="QKO446"/>
      <c r="QKP446"/>
      <c r="QKQ446"/>
      <c r="QKR446"/>
      <c r="QKS446"/>
      <c r="QKT446"/>
      <c r="QKU446"/>
      <c r="QKV446"/>
      <c r="QKW446"/>
      <c r="QKX446"/>
      <c r="QKY446"/>
      <c r="QKZ446"/>
      <c r="QLA446"/>
      <c r="QLB446"/>
      <c r="QLC446"/>
      <c r="QLD446"/>
      <c r="QLE446"/>
      <c r="QLF446"/>
      <c r="QLG446"/>
      <c r="QLH446"/>
      <c r="QLI446"/>
      <c r="QLJ446"/>
      <c r="QLK446"/>
      <c r="QLL446"/>
      <c r="QLM446"/>
      <c r="QLN446"/>
      <c r="QLO446"/>
      <c r="QLP446"/>
      <c r="QLQ446"/>
      <c r="QLR446"/>
      <c r="QLS446"/>
      <c r="QLT446"/>
      <c r="QLU446"/>
      <c r="QLV446"/>
      <c r="QLW446"/>
      <c r="QLX446"/>
      <c r="QLY446"/>
      <c r="QLZ446"/>
      <c r="QMA446"/>
      <c r="QMB446"/>
      <c r="QMC446"/>
      <c r="QMD446"/>
      <c r="QME446"/>
      <c r="QMF446"/>
      <c r="QMG446"/>
      <c r="QMH446"/>
      <c r="QMI446"/>
      <c r="QMJ446"/>
      <c r="QMK446"/>
      <c r="QML446"/>
      <c r="QMM446"/>
      <c r="QMN446"/>
      <c r="QMO446"/>
      <c r="QMP446"/>
      <c r="QMQ446"/>
      <c r="QMR446"/>
      <c r="QMS446"/>
      <c r="QMT446"/>
      <c r="QMU446"/>
      <c r="QMV446"/>
      <c r="QMW446"/>
      <c r="QMX446"/>
      <c r="QMY446"/>
      <c r="QMZ446"/>
      <c r="QNA446"/>
      <c r="QNB446"/>
      <c r="QNC446"/>
      <c r="QND446"/>
      <c r="QNE446"/>
      <c r="QNF446"/>
      <c r="QNG446"/>
      <c r="QNH446"/>
      <c r="QNI446"/>
      <c r="QNJ446"/>
      <c r="QNK446"/>
      <c r="QNL446"/>
      <c r="QNM446"/>
      <c r="QNN446"/>
      <c r="QNO446"/>
      <c r="QNP446"/>
      <c r="QNQ446"/>
      <c r="QNR446"/>
      <c r="QNS446"/>
      <c r="QNT446"/>
      <c r="QNU446"/>
      <c r="QNV446"/>
      <c r="QNW446"/>
      <c r="QNX446"/>
      <c r="QNY446"/>
      <c r="QNZ446"/>
      <c r="QOA446"/>
      <c r="QOB446"/>
      <c r="QOC446"/>
      <c r="QOD446"/>
      <c r="QOE446"/>
      <c r="QOF446"/>
      <c r="QOG446"/>
      <c r="QOH446"/>
      <c r="QOI446"/>
      <c r="QOJ446"/>
      <c r="QOK446"/>
      <c r="QOL446"/>
      <c r="QOM446"/>
      <c r="QON446"/>
      <c r="QOO446"/>
      <c r="QOP446"/>
      <c r="QOQ446"/>
      <c r="QOR446"/>
      <c r="QOS446"/>
      <c r="QOT446"/>
      <c r="QOU446"/>
      <c r="QOV446"/>
      <c r="QOW446"/>
      <c r="QOX446"/>
      <c r="QOY446"/>
      <c r="QOZ446"/>
      <c r="QPA446"/>
      <c r="QPB446"/>
      <c r="QPC446"/>
      <c r="QPD446"/>
      <c r="QPE446"/>
      <c r="QPF446"/>
      <c r="QPG446"/>
      <c r="QPH446"/>
      <c r="QPI446"/>
      <c r="QPJ446"/>
      <c r="QPK446"/>
      <c r="QPL446"/>
      <c r="QPM446"/>
      <c r="QPN446"/>
      <c r="QPO446"/>
      <c r="QPP446"/>
      <c r="QPQ446"/>
      <c r="QPR446"/>
      <c r="QPS446"/>
      <c r="QPT446"/>
      <c r="QPU446"/>
      <c r="QPV446"/>
      <c r="QPW446"/>
      <c r="QPX446"/>
      <c r="QPY446"/>
      <c r="QPZ446"/>
      <c r="QQA446"/>
      <c r="QQB446"/>
      <c r="QQC446"/>
      <c r="QQD446"/>
      <c r="QQE446"/>
      <c r="QQF446"/>
      <c r="QQG446"/>
      <c r="QQH446"/>
      <c r="QQI446"/>
      <c r="QQJ446"/>
      <c r="QQK446"/>
      <c r="QQL446"/>
      <c r="QQM446"/>
      <c r="QQN446"/>
      <c r="QQO446"/>
      <c r="QQP446"/>
      <c r="QQQ446"/>
      <c r="QQR446"/>
      <c r="QQS446"/>
      <c r="QQT446"/>
      <c r="QQU446"/>
      <c r="QQV446"/>
      <c r="QQW446"/>
      <c r="QQX446"/>
      <c r="QQY446"/>
      <c r="QQZ446"/>
      <c r="QRA446"/>
      <c r="QRB446"/>
      <c r="QRC446"/>
      <c r="QRD446"/>
      <c r="QRE446"/>
      <c r="QRF446"/>
      <c r="QRG446"/>
      <c r="QRH446"/>
      <c r="QRI446"/>
      <c r="QRJ446"/>
      <c r="QRK446"/>
      <c r="QRL446"/>
      <c r="QRM446"/>
      <c r="QRN446"/>
      <c r="QRO446"/>
      <c r="QRP446"/>
      <c r="QRQ446"/>
      <c r="QRR446"/>
      <c r="QRS446"/>
      <c r="QRT446"/>
      <c r="QRU446"/>
      <c r="QRV446"/>
      <c r="QRW446"/>
      <c r="QRX446"/>
      <c r="QRY446"/>
      <c r="QRZ446"/>
      <c r="QSA446"/>
      <c r="QSB446"/>
      <c r="QSC446"/>
      <c r="QSD446"/>
      <c r="QSE446"/>
      <c r="QSF446"/>
      <c r="QSG446"/>
      <c r="QSH446"/>
      <c r="QSI446"/>
      <c r="QSJ446"/>
      <c r="QSK446"/>
      <c r="QSL446"/>
      <c r="QSM446"/>
      <c r="QSN446"/>
      <c r="QSO446"/>
      <c r="QSP446"/>
      <c r="QSQ446"/>
      <c r="QSR446"/>
      <c r="QSS446"/>
      <c r="QST446"/>
      <c r="QSU446"/>
      <c r="QSV446"/>
      <c r="QSW446"/>
      <c r="QSX446"/>
      <c r="QSY446"/>
      <c r="QSZ446"/>
      <c r="QTA446"/>
      <c r="QTB446"/>
      <c r="QTC446"/>
      <c r="QTD446"/>
      <c r="QTE446"/>
      <c r="QTF446"/>
      <c r="QTG446"/>
      <c r="QTH446"/>
      <c r="QTI446"/>
      <c r="QTJ446"/>
      <c r="QTK446"/>
      <c r="QTL446"/>
      <c r="QTM446"/>
      <c r="QTN446"/>
      <c r="QTO446"/>
      <c r="QTP446"/>
      <c r="QTQ446"/>
      <c r="QTR446"/>
      <c r="QTS446"/>
      <c r="QTT446"/>
      <c r="QTU446"/>
      <c r="QTV446"/>
      <c r="QTW446"/>
      <c r="QTX446"/>
      <c r="QTY446"/>
      <c r="QTZ446"/>
      <c r="QUA446"/>
      <c r="QUB446"/>
      <c r="QUC446"/>
      <c r="QUD446"/>
      <c r="QUE446"/>
      <c r="QUF446"/>
      <c r="QUG446"/>
      <c r="QUH446"/>
      <c r="QUI446"/>
      <c r="QUJ446"/>
      <c r="QUK446"/>
      <c r="QUL446"/>
      <c r="QUM446"/>
      <c r="QUN446"/>
      <c r="QUO446"/>
      <c r="QUP446"/>
      <c r="QUQ446"/>
      <c r="QUR446"/>
      <c r="QUS446"/>
      <c r="QUT446"/>
      <c r="QUU446"/>
      <c r="QUV446"/>
      <c r="QUW446"/>
      <c r="QUX446"/>
      <c r="QUY446"/>
      <c r="QUZ446"/>
      <c r="QVA446"/>
      <c r="QVB446"/>
      <c r="QVC446"/>
      <c r="QVD446"/>
      <c r="QVE446"/>
      <c r="QVF446"/>
      <c r="QVG446"/>
      <c r="QVH446"/>
      <c r="QVI446"/>
      <c r="QVJ446"/>
      <c r="QVK446"/>
      <c r="QVL446"/>
      <c r="QVM446"/>
      <c r="QVN446"/>
      <c r="QVO446"/>
      <c r="QVP446"/>
      <c r="QVQ446"/>
      <c r="QVR446"/>
      <c r="QVS446"/>
      <c r="QVT446"/>
      <c r="QVU446"/>
      <c r="QVV446"/>
      <c r="QVW446"/>
      <c r="QVX446"/>
      <c r="QVY446"/>
      <c r="QVZ446"/>
      <c r="QWA446"/>
      <c r="QWB446"/>
      <c r="QWC446"/>
      <c r="QWD446"/>
      <c r="QWE446"/>
      <c r="QWF446"/>
      <c r="QWG446"/>
      <c r="QWH446"/>
      <c r="QWI446"/>
      <c r="QWJ446"/>
      <c r="QWK446"/>
      <c r="QWL446"/>
      <c r="QWM446"/>
      <c r="QWN446"/>
      <c r="QWO446"/>
      <c r="QWP446"/>
      <c r="QWQ446"/>
      <c r="QWR446"/>
      <c r="QWS446"/>
      <c r="QWT446"/>
      <c r="QWU446"/>
      <c r="QWV446"/>
      <c r="QWW446"/>
      <c r="QWX446"/>
      <c r="QWY446"/>
      <c r="QWZ446"/>
      <c r="QXA446"/>
      <c r="QXB446"/>
      <c r="QXC446"/>
      <c r="QXD446"/>
      <c r="QXE446"/>
      <c r="QXF446"/>
      <c r="QXG446"/>
      <c r="QXH446"/>
      <c r="QXI446"/>
      <c r="QXJ446"/>
      <c r="QXK446"/>
      <c r="QXL446"/>
      <c r="QXM446"/>
      <c r="QXN446"/>
      <c r="QXO446"/>
      <c r="QXP446"/>
      <c r="QXQ446"/>
      <c r="QXR446"/>
      <c r="QXS446"/>
      <c r="QXT446"/>
      <c r="QXU446"/>
      <c r="QXV446"/>
      <c r="QXW446"/>
      <c r="QXX446"/>
      <c r="QXY446"/>
      <c r="QXZ446"/>
      <c r="QYA446"/>
      <c r="QYB446"/>
      <c r="QYC446"/>
      <c r="QYD446"/>
      <c r="QYE446"/>
      <c r="QYF446"/>
      <c r="QYG446"/>
      <c r="QYH446"/>
      <c r="QYI446"/>
      <c r="QYJ446"/>
      <c r="QYK446"/>
      <c r="QYL446"/>
      <c r="QYM446"/>
      <c r="QYN446"/>
      <c r="QYO446"/>
      <c r="QYP446"/>
      <c r="QYQ446"/>
      <c r="QYR446"/>
      <c r="QYS446"/>
      <c r="QYT446"/>
      <c r="QYU446"/>
      <c r="QYV446"/>
      <c r="QYW446"/>
      <c r="QYX446"/>
      <c r="QYY446"/>
      <c r="QYZ446"/>
      <c r="QZA446"/>
      <c r="QZB446"/>
      <c r="QZC446"/>
      <c r="QZD446"/>
      <c r="QZE446"/>
      <c r="QZF446"/>
      <c r="QZG446"/>
      <c r="QZH446"/>
      <c r="QZI446"/>
      <c r="QZJ446"/>
      <c r="QZK446"/>
      <c r="QZL446"/>
      <c r="QZM446"/>
      <c r="QZN446"/>
      <c r="QZO446"/>
      <c r="QZP446"/>
      <c r="QZQ446"/>
      <c r="QZR446"/>
      <c r="QZS446"/>
      <c r="QZT446"/>
      <c r="QZU446"/>
      <c r="QZV446"/>
      <c r="QZW446"/>
      <c r="QZX446"/>
      <c r="QZY446"/>
      <c r="QZZ446"/>
      <c r="RAA446"/>
      <c r="RAB446"/>
      <c r="RAC446"/>
      <c r="RAD446"/>
      <c r="RAE446"/>
      <c r="RAF446"/>
      <c r="RAG446"/>
      <c r="RAH446"/>
      <c r="RAI446"/>
      <c r="RAJ446"/>
      <c r="RAK446"/>
      <c r="RAL446"/>
      <c r="RAM446"/>
      <c r="RAN446"/>
      <c r="RAO446"/>
      <c r="RAP446"/>
      <c r="RAQ446"/>
      <c r="RAR446"/>
      <c r="RAS446"/>
      <c r="RAT446"/>
      <c r="RAU446"/>
      <c r="RAV446"/>
      <c r="RAW446"/>
      <c r="RAX446"/>
      <c r="RAY446"/>
      <c r="RAZ446"/>
      <c r="RBA446"/>
      <c r="RBB446"/>
      <c r="RBC446"/>
      <c r="RBD446"/>
      <c r="RBE446"/>
      <c r="RBF446"/>
      <c r="RBG446"/>
      <c r="RBH446"/>
      <c r="RBI446"/>
      <c r="RBJ446"/>
      <c r="RBK446"/>
      <c r="RBL446"/>
      <c r="RBM446"/>
      <c r="RBN446"/>
      <c r="RBO446"/>
      <c r="RBP446"/>
      <c r="RBQ446"/>
      <c r="RBR446"/>
      <c r="RBS446"/>
      <c r="RBT446"/>
      <c r="RBU446"/>
      <c r="RBV446"/>
      <c r="RBW446"/>
      <c r="RBX446"/>
      <c r="RBY446"/>
      <c r="RBZ446"/>
      <c r="RCA446"/>
      <c r="RCB446"/>
      <c r="RCC446"/>
      <c r="RCD446"/>
      <c r="RCE446"/>
      <c r="RCF446"/>
      <c r="RCG446"/>
      <c r="RCH446"/>
      <c r="RCI446"/>
      <c r="RCJ446"/>
      <c r="RCK446"/>
      <c r="RCL446"/>
      <c r="RCM446"/>
      <c r="RCN446"/>
      <c r="RCO446"/>
      <c r="RCP446"/>
      <c r="RCQ446"/>
      <c r="RCR446"/>
      <c r="RCS446"/>
      <c r="RCT446"/>
      <c r="RCU446"/>
      <c r="RCV446"/>
      <c r="RCW446"/>
      <c r="RCX446"/>
      <c r="RCY446"/>
      <c r="RCZ446"/>
      <c r="RDA446"/>
      <c r="RDB446"/>
      <c r="RDC446"/>
      <c r="RDD446"/>
      <c r="RDE446"/>
      <c r="RDF446"/>
      <c r="RDG446"/>
      <c r="RDH446"/>
      <c r="RDI446"/>
      <c r="RDJ446"/>
      <c r="RDK446"/>
      <c r="RDL446"/>
      <c r="RDM446"/>
      <c r="RDN446"/>
      <c r="RDO446"/>
      <c r="RDP446"/>
      <c r="RDQ446"/>
      <c r="RDR446"/>
      <c r="RDS446"/>
      <c r="RDT446"/>
      <c r="RDU446"/>
      <c r="RDV446"/>
      <c r="RDW446"/>
      <c r="RDX446"/>
      <c r="RDY446"/>
      <c r="RDZ446"/>
      <c r="REA446"/>
      <c r="REB446"/>
      <c r="REC446"/>
      <c r="RED446"/>
      <c r="REE446"/>
      <c r="REF446"/>
      <c r="REG446"/>
      <c r="REH446"/>
      <c r="REI446"/>
      <c r="REJ446"/>
      <c r="REK446"/>
      <c r="REL446"/>
      <c r="REM446"/>
      <c r="REN446"/>
      <c r="REO446"/>
      <c r="REP446"/>
      <c r="REQ446"/>
      <c r="RER446"/>
      <c r="RES446"/>
      <c r="RET446"/>
      <c r="REU446"/>
      <c r="REV446"/>
      <c r="REW446"/>
      <c r="REX446"/>
      <c r="REY446"/>
      <c r="REZ446"/>
      <c r="RFA446"/>
      <c r="RFB446"/>
      <c r="RFC446"/>
      <c r="RFD446"/>
      <c r="RFE446"/>
      <c r="RFF446"/>
      <c r="RFG446"/>
      <c r="RFH446"/>
      <c r="RFI446"/>
      <c r="RFJ446"/>
      <c r="RFK446"/>
      <c r="RFL446"/>
      <c r="RFM446"/>
      <c r="RFN446"/>
      <c r="RFO446"/>
      <c r="RFP446"/>
      <c r="RFQ446"/>
      <c r="RFR446"/>
      <c r="RFS446"/>
      <c r="RFT446"/>
      <c r="RFU446"/>
      <c r="RFV446"/>
      <c r="RFW446"/>
      <c r="RFX446"/>
      <c r="RFY446"/>
      <c r="RFZ446"/>
      <c r="RGA446"/>
      <c r="RGB446"/>
      <c r="RGC446"/>
      <c r="RGD446"/>
      <c r="RGE446"/>
      <c r="RGF446"/>
      <c r="RGG446"/>
      <c r="RGH446"/>
      <c r="RGI446"/>
      <c r="RGJ446"/>
      <c r="RGK446"/>
      <c r="RGL446"/>
      <c r="RGM446"/>
      <c r="RGN446"/>
      <c r="RGO446"/>
      <c r="RGP446"/>
      <c r="RGQ446"/>
      <c r="RGR446"/>
      <c r="RGS446"/>
      <c r="RGT446"/>
      <c r="RGU446"/>
      <c r="RGV446"/>
      <c r="RGW446"/>
      <c r="RGX446"/>
      <c r="RGY446"/>
      <c r="RGZ446"/>
      <c r="RHA446"/>
      <c r="RHB446"/>
      <c r="RHC446"/>
      <c r="RHD446"/>
      <c r="RHE446"/>
      <c r="RHF446"/>
      <c r="RHG446"/>
      <c r="RHH446"/>
      <c r="RHI446"/>
      <c r="RHJ446"/>
      <c r="RHK446"/>
      <c r="RHL446"/>
      <c r="RHM446"/>
      <c r="RHN446"/>
      <c r="RHO446"/>
      <c r="RHP446"/>
      <c r="RHQ446"/>
      <c r="RHR446"/>
      <c r="RHS446"/>
      <c r="RHT446"/>
      <c r="RHU446"/>
      <c r="RHV446"/>
      <c r="RHW446"/>
      <c r="RHX446"/>
      <c r="RHY446"/>
      <c r="RHZ446"/>
      <c r="RIA446"/>
      <c r="RIB446"/>
      <c r="RIC446"/>
      <c r="RID446"/>
      <c r="RIE446"/>
      <c r="RIF446"/>
      <c r="RIG446"/>
      <c r="RIH446"/>
      <c r="RII446"/>
      <c r="RIJ446"/>
      <c r="RIK446"/>
      <c r="RIL446"/>
      <c r="RIM446"/>
      <c r="RIN446"/>
      <c r="RIO446"/>
      <c r="RIP446"/>
      <c r="RIQ446"/>
      <c r="RIR446"/>
      <c r="RIS446"/>
      <c r="RIT446"/>
      <c r="RIU446"/>
      <c r="RIV446"/>
      <c r="RIW446"/>
      <c r="RIX446"/>
      <c r="RIY446"/>
      <c r="RIZ446"/>
      <c r="RJA446"/>
      <c r="RJB446"/>
      <c r="RJC446"/>
      <c r="RJD446"/>
      <c r="RJE446"/>
      <c r="RJF446"/>
      <c r="RJG446"/>
      <c r="RJH446"/>
      <c r="RJI446"/>
      <c r="RJJ446"/>
      <c r="RJK446"/>
      <c r="RJL446"/>
      <c r="RJM446"/>
      <c r="RJN446"/>
      <c r="RJO446"/>
      <c r="RJP446"/>
      <c r="RJQ446"/>
      <c r="RJR446"/>
      <c r="RJS446"/>
      <c r="RJT446"/>
      <c r="RJU446"/>
      <c r="RJV446"/>
      <c r="RJW446"/>
      <c r="RJX446"/>
      <c r="RJY446"/>
      <c r="RJZ446"/>
      <c r="RKA446"/>
      <c r="RKB446"/>
      <c r="RKC446"/>
      <c r="RKD446"/>
      <c r="RKE446"/>
      <c r="RKF446"/>
      <c r="RKG446"/>
      <c r="RKH446"/>
      <c r="RKI446"/>
      <c r="RKJ446"/>
      <c r="RKK446"/>
      <c r="RKL446"/>
      <c r="RKM446"/>
      <c r="RKN446"/>
      <c r="RKO446"/>
      <c r="RKP446"/>
      <c r="RKQ446"/>
      <c r="RKR446"/>
      <c r="RKS446"/>
      <c r="RKT446"/>
      <c r="RKU446"/>
      <c r="RKV446"/>
      <c r="RKW446"/>
      <c r="RKX446"/>
      <c r="RKY446"/>
      <c r="RKZ446"/>
      <c r="RLA446"/>
      <c r="RLB446"/>
      <c r="RLC446"/>
      <c r="RLD446"/>
      <c r="RLE446"/>
      <c r="RLF446"/>
      <c r="RLG446"/>
      <c r="RLH446"/>
      <c r="RLI446"/>
      <c r="RLJ446"/>
      <c r="RLK446"/>
      <c r="RLL446"/>
      <c r="RLM446"/>
      <c r="RLN446"/>
      <c r="RLO446"/>
      <c r="RLP446"/>
      <c r="RLQ446"/>
      <c r="RLR446"/>
      <c r="RLS446"/>
      <c r="RLT446"/>
      <c r="RLU446"/>
      <c r="RLV446"/>
      <c r="RLW446"/>
      <c r="RLX446"/>
      <c r="RLY446"/>
      <c r="RLZ446"/>
      <c r="RMA446"/>
      <c r="RMB446"/>
      <c r="RMC446"/>
      <c r="RMD446"/>
      <c r="RME446"/>
      <c r="RMF446"/>
      <c r="RMG446"/>
      <c r="RMH446"/>
      <c r="RMI446"/>
      <c r="RMJ446"/>
      <c r="RMK446"/>
      <c r="RML446"/>
      <c r="RMM446"/>
      <c r="RMN446"/>
      <c r="RMO446"/>
      <c r="RMP446"/>
      <c r="RMQ446"/>
      <c r="RMR446"/>
      <c r="RMS446"/>
      <c r="RMT446"/>
      <c r="RMU446"/>
      <c r="RMV446"/>
      <c r="RMW446"/>
      <c r="RMX446"/>
      <c r="RMY446"/>
      <c r="RMZ446"/>
      <c r="RNA446"/>
      <c r="RNB446"/>
      <c r="RNC446"/>
      <c r="RND446"/>
      <c r="RNE446"/>
      <c r="RNF446"/>
      <c r="RNG446"/>
      <c r="RNH446"/>
      <c r="RNI446"/>
      <c r="RNJ446"/>
      <c r="RNK446"/>
      <c r="RNL446"/>
      <c r="RNM446"/>
      <c r="RNN446"/>
      <c r="RNO446"/>
      <c r="RNP446"/>
      <c r="RNQ446"/>
      <c r="RNR446"/>
      <c r="RNS446"/>
      <c r="RNT446"/>
      <c r="RNU446"/>
      <c r="RNV446"/>
      <c r="RNW446"/>
      <c r="RNX446"/>
      <c r="RNY446"/>
      <c r="RNZ446"/>
      <c r="ROA446"/>
      <c r="ROB446"/>
      <c r="ROC446"/>
      <c r="ROD446"/>
      <c r="ROE446"/>
      <c r="ROF446"/>
      <c r="ROG446"/>
      <c r="ROH446"/>
      <c r="ROI446"/>
      <c r="ROJ446"/>
      <c r="ROK446"/>
      <c r="ROL446"/>
      <c r="ROM446"/>
      <c r="RON446"/>
      <c r="ROO446"/>
      <c r="ROP446"/>
      <c r="ROQ446"/>
      <c r="ROR446"/>
      <c r="ROS446"/>
      <c r="ROT446"/>
      <c r="ROU446"/>
      <c r="ROV446"/>
      <c r="ROW446"/>
      <c r="ROX446"/>
      <c r="ROY446"/>
      <c r="ROZ446"/>
      <c r="RPA446"/>
      <c r="RPB446"/>
      <c r="RPC446"/>
      <c r="RPD446"/>
      <c r="RPE446"/>
      <c r="RPF446"/>
      <c r="RPG446"/>
      <c r="RPH446"/>
      <c r="RPI446"/>
      <c r="RPJ446"/>
      <c r="RPK446"/>
      <c r="RPL446"/>
      <c r="RPM446"/>
      <c r="RPN446"/>
      <c r="RPO446"/>
      <c r="RPP446"/>
      <c r="RPQ446"/>
      <c r="RPR446"/>
      <c r="RPS446"/>
      <c r="RPT446"/>
      <c r="RPU446"/>
      <c r="RPV446"/>
      <c r="RPW446"/>
      <c r="RPX446"/>
      <c r="RPY446"/>
      <c r="RPZ446"/>
      <c r="RQA446"/>
      <c r="RQB446"/>
      <c r="RQC446"/>
      <c r="RQD446"/>
      <c r="RQE446"/>
      <c r="RQF446"/>
      <c r="RQG446"/>
      <c r="RQH446"/>
      <c r="RQI446"/>
      <c r="RQJ446"/>
      <c r="RQK446"/>
      <c r="RQL446"/>
      <c r="RQM446"/>
      <c r="RQN446"/>
      <c r="RQO446"/>
      <c r="RQP446"/>
      <c r="RQQ446"/>
      <c r="RQR446"/>
      <c r="RQS446"/>
      <c r="RQT446"/>
      <c r="RQU446"/>
      <c r="RQV446"/>
      <c r="RQW446"/>
      <c r="RQX446"/>
      <c r="RQY446"/>
      <c r="RQZ446"/>
      <c r="RRA446"/>
      <c r="RRB446"/>
      <c r="RRC446"/>
      <c r="RRD446"/>
      <c r="RRE446"/>
      <c r="RRF446"/>
      <c r="RRG446"/>
      <c r="RRH446"/>
      <c r="RRI446"/>
      <c r="RRJ446"/>
      <c r="RRK446"/>
      <c r="RRL446"/>
      <c r="RRM446"/>
      <c r="RRN446"/>
      <c r="RRO446"/>
      <c r="RRP446"/>
      <c r="RRQ446"/>
      <c r="RRR446"/>
      <c r="RRS446"/>
      <c r="RRT446"/>
      <c r="RRU446"/>
      <c r="RRV446"/>
      <c r="RRW446"/>
      <c r="RRX446"/>
      <c r="RRY446"/>
      <c r="RRZ446"/>
      <c r="RSA446"/>
      <c r="RSB446"/>
      <c r="RSC446"/>
      <c r="RSD446"/>
      <c r="RSE446"/>
      <c r="RSF446"/>
      <c r="RSG446"/>
      <c r="RSH446"/>
      <c r="RSI446"/>
      <c r="RSJ446"/>
      <c r="RSK446"/>
      <c r="RSL446"/>
      <c r="RSM446"/>
      <c r="RSN446"/>
      <c r="RSO446"/>
      <c r="RSP446"/>
      <c r="RSQ446"/>
      <c r="RSR446"/>
      <c r="RSS446"/>
      <c r="RST446"/>
      <c r="RSU446"/>
      <c r="RSV446"/>
      <c r="RSW446"/>
      <c r="RSX446"/>
      <c r="RSY446"/>
      <c r="RSZ446"/>
      <c r="RTA446"/>
      <c r="RTB446"/>
      <c r="RTC446"/>
      <c r="RTD446"/>
      <c r="RTE446"/>
      <c r="RTF446"/>
      <c r="RTG446"/>
      <c r="RTH446"/>
      <c r="RTI446"/>
      <c r="RTJ446"/>
      <c r="RTK446"/>
      <c r="RTL446"/>
      <c r="RTM446"/>
      <c r="RTN446"/>
      <c r="RTO446"/>
      <c r="RTP446"/>
      <c r="RTQ446"/>
      <c r="RTR446"/>
      <c r="RTS446"/>
      <c r="RTT446"/>
      <c r="RTU446"/>
      <c r="RTV446"/>
      <c r="RTW446"/>
      <c r="RTX446"/>
      <c r="RTY446"/>
      <c r="RTZ446"/>
      <c r="RUA446"/>
      <c r="RUB446"/>
      <c r="RUC446"/>
      <c r="RUD446"/>
      <c r="RUE446"/>
      <c r="RUF446"/>
      <c r="RUG446"/>
      <c r="RUH446"/>
      <c r="RUI446"/>
      <c r="RUJ446"/>
      <c r="RUK446"/>
      <c r="RUL446"/>
      <c r="RUM446"/>
      <c r="RUN446"/>
      <c r="RUO446"/>
      <c r="RUP446"/>
      <c r="RUQ446"/>
      <c r="RUR446"/>
      <c r="RUS446"/>
      <c r="RUT446"/>
      <c r="RUU446"/>
      <c r="RUV446"/>
      <c r="RUW446"/>
      <c r="RUX446"/>
      <c r="RUY446"/>
      <c r="RUZ446"/>
      <c r="RVA446"/>
      <c r="RVB446"/>
      <c r="RVC446"/>
      <c r="RVD446"/>
      <c r="RVE446"/>
      <c r="RVF446"/>
      <c r="RVG446"/>
      <c r="RVH446"/>
      <c r="RVI446"/>
      <c r="RVJ446"/>
      <c r="RVK446"/>
      <c r="RVL446"/>
      <c r="RVM446"/>
      <c r="RVN446"/>
      <c r="RVO446"/>
      <c r="RVP446"/>
      <c r="RVQ446"/>
      <c r="RVR446"/>
      <c r="RVS446"/>
      <c r="RVT446"/>
      <c r="RVU446"/>
      <c r="RVV446"/>
      <c r="RVW446"/>
      <c r="RVX446"/>
      <c r="RVY446"/>
      <c r="RVZ446"/>
      <c r="RWA446"/>
      <c r="RWB446"/>
      <c r="RWC446"/>
      <c r="RWD446"/>
      <c r="RWE446"/>
      <c r="RWF446"/>
      <c r="RWG446"/>
      <c r="RWH446"/>
      <c r="RWI446"/>
      <c r="RWJ446"/>
      <c r="RWK446"/>
      <c r="RWL446"/>
      <c r="RWM446"/>
      <c r="RWN446"/>
      <c r="RWO446"/>
      <c r="RWP446"/>
      <c r="RWQ446"/>
      <c r="RWR446"/>
      <c r="RWS446"/>
      <c r="RWT446"/>
      <c r="RWU446"/>
      <c r="RWV446"/>
      <c r="RWW446"/>
      <c r="RWX446"/>
      <c r="RWY446"/>
      <c r="RWZ446"/>
      <c r="RXA446"/>
      <c r="RXB446"/>
      <c r="RXC446"/>
      <c r="RXD446"/>
      <c r="RXE446"/>
      <c r="RXF446"/>
      <c r="RXG446"/>
      <c r="RXH446"/>
      <c r="RXI446"/>
      <c r="RXJ446"/>
      <c r="RXK446"/>
      <c r="RXL446"/>
      <c r="RXM446"/>
      <c r="RXN446"/>
      <c r="RXO446"/>
      <c r="RXP446"/>
      <c r="RXQ446"/>
      <c r="RXR446"/>
      <c r="RXS446"/>
      <c r="RXT446"/>
      <c r="RXU446"/>
      <c r="RXV446"/>
      <c r="RXW446"/>
      <c r="RXX446"/>
      <c r="RXY446"/>
      <c r="RXZ446"/>
      <c r="RYA446"/>
      <c r="RYB446"/>
      <c r="RYC446"/>
      <c r="RYD446"/>
      <c r="RYE446"/>
      <c r="RYF446"/>
      <c r="RYG446"/>
      <c r="RYH446"/>
      <c r="RYI446"/>
      <c r="RYJ446"/>
      <c r="RYK446"/>
      <c r="RYL446"/>
      <c r="RYM446"/>
      <c r="RYN446"/>
      <c r="RYO446"/>
      <c r="RYP446"/>
      <c r="RYQ446"/>
      <c r="RYR446"/>
      <c r="RYS446"/>
      <c r="RYT446"/>
      <c r="RYU446"/>
      <c r="RYV446"/>
      <c r="RYW446"/>
      <c r="RYX446"/>
      <c r="RYY446"/>
      <c r="RYZ446"/>
      <c r="RZA446"/>
      <c r="RZB446"/>
      <c r="RZC446"/>
      <c r="RZD446"/>
      <c r="RZE446"/>
      <c r="RZF446"/>
      <c r="RZG446"/>
      <c r="RZH446"/>
      <c r="RZI446"/>
      <c r="RZJ446"/>
      <c r="RZK446"/>
      <c r="RZL446"/>
      <c r="RZM446"/>
      <c r="RZN446"/>
      <c r="RZO446"/>
      <c r="RZP446"/>
      <c r="RZQ446"/>
      <c r="RZR446"/>
      <c r="RZS446"/>
      <c r="RZT446"/>
      <c r="RZU446"/>
      <c r="RZV446"/>
      <c r="RZW446"/>
      <c r="RZX446"/>
      <c r="RZY446"/>
      <c r="RZZ446"/>
      <c r="SAA446"/>
      <c r="SAB446"/>
      <c r="SAC446"/>
      <c r="SAD446"/>
      <c r="SAE446"/>
      <c r="SAF446"/>
      <c r="SAG446"/>
      <c r="SAH446"/>
      <c r="SAI446"/>
      <c r="SAJ446"/>
      <c r="SAK446"/>
      <c r="SAL446"/>
      <c r="SAM446"/>
      <c r="SAN446"/>
      <c r="SAO446"/>
      <c r="SAP446"/>
      <c r="SAQ446"/>
      <c r="SAR446"/>
      <c r="SAS446"/>
      <c r="SAT446"/>
      <c r="SAU446"/>
      <c r="SAV446"/>
      <c r="SAW446"/>
      <c r="SAX446"/>
      <c r="SAY446"/>
      <c r="SAZ446"/>
      <c r="SBA446"/>
      <c r="SBB446"/>
      <c r="SBC446"/>
      <c r="SBD446"/>
      <c r="SBE446"/>
      <c r="SBF446"/>
      <c r="SBG446"/>
      <c r="SBH446"/>
      <c r="SBI446"/>
      <c r="SBJ446"/>
      <c r="SBK446"/>
      <c r="SBL446"/>
      <c r="SBM446"/>
      <c r="SBN446"/>
      <c r="SBO446"/>
      <c r="SBP446"/>
      <c r="SBQ446"/>
      <c r="SBR446"/>
      <c r="SBS446"/>
      <c r="SBT446"/>
      <c r="SBU446"/>
      <c r="SBV446"/>
      <c r="SBW446"/>
      <c r="SBX446"/>
      <c r="SBY446"/>
      <c r="SBZ446"/>
      <c r="SCA446"/>
      <c r="SCB446"/>
      <c r="SCC446"/>
      <c r="SCD446"/>
      <c r="SCE446"/>
      <c r="SCF446"/>
      <c r="SCG446"/>
      <c r="SCH446"/>
      <c r="SCI446"/>
      <c r="SCJ446"/>
      <c r="SCK446"/>
      <c r="SCL446"/>
      <c r="SCM446"/>
      <c r="SCN446"/>
      <c r="SCO446"/>
      <c r="SCP446"/>
      <c r="SCQ446"/>
      <c r="SCR446"/>
      <c r="SCS446"/>
      <c r="SCT446"/>
      <c r="SCU446"/>
      <c r="SCV446"/>
      <c r="SCW446"/>
      <c r="SCX446"/>
      <c r="SCY446"/>
      <c r="SCZ446"/>
      <c r="SDA446"/>
      <c r="SDB446"/>
      <c r="SDC446"/>
      <c r="SDD446"/>
      <c r="SDE446"/>
      <c r="SDF446"/>
      <c r="SDG446"/>
      <c r="SDH446"/>
      <c r="SDI446"/>
      <c r="SDJ446"/>
      <c r="SDK446"/>
      <c r="SDL446"/>
      <c r="SDM446"/>
      <c r="SDN446"/>
      <c r="SDO446"/>
      <c r="SDP446"/>
      <c r="SDQ446"/>
      <c r="SDR446"/>
      <c r="SDS446"/>
      <c r="SDT446"/>
      <c r="SDU446"/>
      <c r="SDV446"/>
      <c r="SDW446"/>
      <c r="SDX446"/>
      <c r="SDY446"/>
      <c r="SDZ446"/>
      <c r="SEA446"/>
      <c r="SEB446"/>
      <c r="SEC446"/>
      <c r="SED446"/>
      <c r="SEE446"/>
      <c r="SEF446"/>
      <c r="SEG446"/>
      <c r="SEH446"/>
      <c r="SEI446"/>
      <c r="SEJ446"/>
      <c r="SEK446"/>
      <c r="SEL446"/>
      <c r="SEM446"/>
      <c r="SEN446"/>
      <c r="SEO446"/>
      <c r="SEP446"/>
      <c r="SEQ446"/>
      <c r="SER446"/>
      <c r="SES446"/>
      <c r="SET446"/>
      <c r="SEU446"/>
      <c r="SEV446"/>
      <c r="SEW446"/>
      <c r="SEX446"/>
      <c r="SEY446"/>
      <c r="SEZ446"/>
      <c r="SFA446"/>
      <c r="SFB446"/>
      <c r="SFC446"/>
      <c r="SFD446"/>
      <c r="SFE446"/>
      <c r="SFF446"/>
      <c r="SFG446"/>
      <c r="SFH446"/>
      <c r="SFI446"/>
      <c r="SFJ446"/>
      <c r="SFK446"/>
      <c r="SFL446"/>
      <c r="SFM446"/>
      <c r="SFN446"/>
      <c r="SFO446"/>
      <c r="SFP446"/>
      <c r="SFQ446"/>
      <c r="SFR446"/>
      <c r="SFS446"/>
      <c r="SFT446"/>
      <c r="SFU446"/>
      <c r="SFV446"/>
      <c r="SFW446"/>
      <c r="SFX446"/>
      <c r="SFY446"/>
      <c r="SFZ446"/>
      <c r="SGA446"/>
      <c r="SGB446"/>
      <c r="SGC446"/>
      <c r="SGD446"/>
      <c r="SGE446"/>
      <c r="SGF446"/>
      <c r="SGG446"/>
      <c r="SGH446"/>
      <c r="SGI446"/>
      <c r="SGJ446"/>
      <c r="SGK446"/>
      <c r="SGL446"/>
      <c r="SGM446"/>
      <c r="SGN446"/>
      <c r="SGO446"/>
      <c r="SGP446"/>
      <c r="SGQ446"/>
      <c r="SGR446"/>
      <c r="SGS446"/>
      <c r="SGT446"/>
      <c r="SGU446"/>
      <c r="SGV446"/>
      <c r="SGW446"/>
      <c r="SGX446"/>
      <c r="SGY446"/>
      <c r="SGZ446"/>
      <c r="SHA446"/>
      <c r="SHB446"/>
      <c r="SHC446"/>
      <c r="SHD446"/>
      <c r="SHE446"/>
      <c r="SHF446"/>
      <c r="SHG446"/>
      <c r="SHH446"/>
      <c r="SHI446"/>
      <c r="SHJ446"/>
      <c r="SHK446"/>
      <c r="SHL446"/>
      <c r="SHM446"/>
      <c r="SHN446"/>
      <c r="SHO446"/>
      <c r="SHP446"/>
      <c r="SHQ446"/>
      <c r="SHR446"/>
      <c r="SHS446"/>
      <c r="SHT446"/>
      <c r="SHU446"/>
      <c r="SHV446"/>
      <c r="SHW446"/>
      <c r="SHX446"/>
      <c r="SHY446"/>
      <c r="SHZ446"/>
      <c r="SIA446"/>
      <c r="SIB446"/>
      <c r="SIC446"/>
      <c r="SID446"/>
      <c r="SIE446"/>
      <c r="SIF446"/>
      <c r="SIG446"/>
      <c r="SIH446"/>
      <c r="SII446"/>
      <c r="SIJ446"/>
      <c r="SIK446"/>
      <c r="SIL446"/>
      <c r="SIM446"/>
      <c r="SIN446"/>
      <c r="SIO446"/>
      <c r="SIP446"/>
      <c r="SIQ446"/>
      <c r="SIR446"/>
      <c r="SIS446"/>
      <c r="SIT446"/>
      <c r="SIU446"/>
      <c r="SIV446"/>
      <c r="SIW446"/>
      <c r="SIX446"/>
      <c r="SIY446"/>
      <c r="SIZ446"/>
      <c r="SJA446"/>
      <c r="SJB446"/>
      <c r="SJC446"/>
      <c r="SJD446"/>
      <c r="SJE446"/>
      <c r="SJF446"/>
      <c r="SJG446"/>
      <c r="SJH446"/>
      <c r="SJI446"/>
      <c r="SJJ446"/>
      <c r="SJK446"/>
      <c r="SJL446"/>
      <c r="SJM446"/>
      <c r="SJN446"/>
      <c r="SJO446"/>
      <c r="SJP446"/>
      <c r="SJQ446"/>
      <c r="SJR446"/>
      <c r="SJS446"/>
      <c r="SJT446"/>
      <c r="SJU446"/>
      <c r="SJV446"/>
      <c r="SJW446"/>
      <c r="SJX446"/>
      <c r="SJY446"/>
      <c r="SJZ446"/>
      <c r="SKA446"/>
      <c r="SKB446"/>
      <c r="SKC446"/>
      <c r="SKD446"/>
      <c r="SKE446"/>
      <c r="SKF446"/>
      <c r="SKG446"/>
      <c r="SKH446"/>
      <c r="SKI446"/>
      <c r="SKJ446"/>
      <c r="SKK446"/>
      <c r="SKL446"/>
      <c r="SKM446"/>
      <c r="SKN446"/>
      <c r="SKO446"/>
      <c r="SKP446"/>
      <c r="SKQ446"/>
      <c r="SKR446"/>
      <c r="SKS446"/>
      <c r="SKT446"/>
      <c r="SKU446"/>
      <c r="SKV446"/>
      <c r="SKW446"/>
      <c r="SKX446"/>
      <c r="SKY446"/>
      <c r="SKZ446"/>
      <c r="SLA446"/>
      <c r="SLB446"/>
      <c r="SLC446"/>
      <c r="SLD446"/>
      <c r="SLE446"/>
      <c r="SLF446"/>
      <c r="SLG446"/>
      <c r="SLH446"/>
      <c r="SLI446"/>
      <c r="SLJ446"/>
      <c r="SLK446"/>
      <c r="SLL446"/>
      <c r="SLM446"/>
      <c r="SLN446"/>
      <c r="SLO446"/>
      <c r="SLP446"/>
      <c r="SLQ446"/>
      <c r="SLR446"/>
      <c r="SLS446"/>
      <c r="SLT446"/>
      <c r="SLU446"/>
      <c r="SLV446"/>
      <c r="SLW446"/>
      <c r="SLX446"/>
      <c r="SLY446"/>
      <c r="SLZ446"/>
      <c r="SMA446"/>
      <c r="SMB446"/>
      <c r="SMC446"/>
      <c r="SMD446"/>
      <c r="SME446"/>
      <c r="SMF446"/>
      <c r="SMG446"/>
      <c r="SMH446"/>
      <c r="SMI446"/>
      <c r="SMJ446"/>
      <c r="SMK446"/>
      <c r="SML446"/>
      <c r="SMM446"/>
      <c r="SMN446"/>
      <c r="SMO446"/>
      <c r="SMP446"/>
      <c r="SMQ446"/>
      <c r="SMR446"/>
      <c r="SMS446"/>
      <c r="SMT446"/>
      <c r="SMU446"/>
      <c r="SMV446"/>
      <c r="SMW446"/>
      <c r="SMX446"/>
      <c r="SMY446"/>
      <c r="SMZ446"/>
      <c r="SNA446"/>
      <c r="SNB446"/>
      <c r="SNC446"/>
      <c r="SND446"/>
      <c r="SNE446"/>
      <c r="SNF446"/>
      <c r="SNG446"/>
      <c r="SNH446"/>
      <c r="SNI446"/>
      <c r="SNJ446"/>
      <c r="SNK446"/>
      <c r="SNL446"/>
      <c r="SNM446"/>
      <c r="SNN446"/>
      <c r="SNO446"/>
      <c r="SNP446"/>
      <c r="SNQ446"/>
      <c r="SNR446"/>
      <c r="SNS446"/>
      <c r="SNT446"/>
      <c r="SNU446"/>
      <c r="SNV446"/>
      <c r="SNW446"/>
      <c r="SNX446"/>
      <c r="SNY446"/>
      <c r="SNZ446"/>
      <c r="SOA446"/>
      <c r="SOB446"/>
      <c r="SOC446"/>
      <c r="SOD446"/>
      <c r="SOE446"/>
      <c r="SOF446"/>
      <c r="SOG446"/>
      <c r="SOH446"/>
      <c r="SOI446"/>
      <c r="SOJ446"/>
      <c r="SOK446"/>
      <c r="SOL446"/>
      <c r="SOM446"/>
      <c r="SON446"/>
      <c r="SOO446"/>
      <c r="SOP446"/>
      <c r="SOQ446"/>
      <c r="SOR446"/>
      <c r="SOS446"/>
      <c r="SOT446"/>
      <c r="SOU446"/>
      <c r="SOV446"/>
      <c r="SOW446"/>
      <c r="SOX446"/>
      <c r="SOY446"/>
      <c r="SOZ446"/>
      <c r="SPA446"/>
      <c r="SPB446"/>
      <c r="SPC446"/>
      <c r="SPD446"/>
      <c r="SPE446"/>
      <c r="SPF446"/>
      <c r="SPG446"/>
      <c r="SPH446"/>
      <c r="SPI446"/>
      <c r="SPJ446"/>
      <c r="SPK446"/>
      <c r="SPL446"/>
      <c r="SPM446"/>
      <c r="SPN446"/>
      <c r="SPO446"/>
      <c r="SPP446"/>
      <c r="SPQ446"/>
      <c r="SPR446"/>
      <c r="SPS446"/>
      <c r="SPT446"/>
      <c r="SPU446"/>
      <c r="SPV446"/>
      <c r="SPW446"/>
      <c r="SPX446"/>
      <c r="SPY446"/>
      <c r="SPZ446"/>
      <c r="SQA446"/>
      <c r="SQB446"/>
      <c r="SQC446"/>
      <c r="SQD446"/>
      <c r="SQE446"/>
      <c r="SQF446"/>
      <c r="SQG446"/>
      <c r="SQH446"/>
      <c r="SQI446"/>
      <c r="SQJ446"/>
      <c r="SQK446"/>
      <c r="SQL446"/>
      <c r="SQM446"/>
      <c r="SQN446"/>
      <c r="SQO446"/>
      <c r="SQP446"/>
      <c r="SQQ446"/>
      <c r="SQR446"/>
      <c r="SQS446"/>
      <c r="SQT446"/>
      <c r="SQU446"/>
      <c r="SQV446"/>
      <c r="SQW446"/>
      <c r="SQX446"/>
      <c r="SQY446"/>
      <c r="SQZ446"/>
      <c r="SRA446"/>
      <c r="SRB446"/>
      <c r="SRC446"/>
      <c r="SRD446"/>
      <c r="SRE446"/>
      <c r="SRF446"/>
      <c r="SRG446"/>
      <c r="SRH446"/>
      <c r="SRI446"/>
      <c r="SRJ446"/>
      <c r="SRK446"/>
      <c r="SRL446"/>
      <c r="SRM446"/>
      <c r="SRN446"/>
      <c r="SRO446"/>
      <c r="SRP446"/>
      <c r="SRQ446"/>
      <c r="SRR446"/>
      <c r="SRS446"/>
      <c r="SRT446"/>
      <c r="SRU446"/>
      <c r="SRV446"/>
      <c r="SRW446"/>
      <c r="SRX446"/>
      <c r="SRY446"/>
      <c r="SRZ446"/>
      <c r="SSA446"/>
      <c r="SSB446"/>
      <c r="SSC446"/>
      <c r="SSD446"/>
      <c r="SSE446"/>
      <c r="SSF446"/>
      <c r="SSG446"/>
      <c r="SSH446"/>
      <c r="SSI446"/>
      <c r="SSJ446"/>
      <c r="SSK446"/>
      <c r="SSL446"/>
      <c r="SSM446"/>
      <c r="SSN446"/>
      <c r="SSO446"/>
      <c r="SSP446"/>
      <c r="SSQ446"/>
      <c r="SSR446"/>
      <c r="SSS446"/>
      <c r="SST446"/>
      <c r="SSU446"/>
      <c r="SSV446"/>
      <c r="SSW446"/>
      <c r="SSX446"/>
      <c r="SSY446"/>
      <c r="SSZ446"/>
      <c r="STA446"/>
      <c r="STB446"/>
      <c r="STC446"/>
      <c r="STD446"/>
      <c r="STE446"/>
      <c r="STF446"/>
      <c r="STG446"/>
      <c r="STH446"/>
      <c r="STI446"/>
      <c r="STJ446"/>
      <c r="STK446"/>
      <c r="STL446"/>
      <c r="STM446"/>
      <c r="STN446"/>
      <c r="STO446"/>
      <c r="STP446"/>
      <c r="STQ446"/>
      <c r="STR446"/>
      <c r="STS446"/>
      <c r="STT446"/>
      <c r="STU446"/>
      <c r="STV446"/>
      <c r="STW446"/>
      <c r="STX446"/>
      <c r="STY446"/>
      <c r="STZ446"/>
      <c r="SUA446"/>
      <c r="SUB446"/>
      <c r="SUC446"/>
      <c r="SUD446"/>
      <c r="SUE446"/>
      <c r="SUF446"/>
      <c r="SUG446"/>
      <c r="SUH446"/>
      <c r="SUI446"/>
      <c r="SUJ446"/>
      <c r="SUK446"/>
      <c r="SUL446"/>
      <c r="SUM446"/>
      <c r="SUN446"/>
      <c r="SUO446"/>
      <c r="SUP446"/>
      <c r="SUQ446"/>
      <c r="SUR446"/>
      <c r="SUS446"/>
      <c r="SUT446"/>
      <c r="SUU446"/>
      <c r="SUV446"/>
      <c r="SUW446"/>
      <c r="SUX446"/>
      <c r="SUY446"/>
      <c r="SUZ446"/>
      <c r="SVA446"/>
      <c r="SVB446"/>
      <c r="SVC446"/>
      <c r="SVD446"/>
      <c r="SVE446"/>
      <c r="SVF446"/>
      <c r="SVG446"/>
      <c r="SVH446"/>
      <c r="SVI446"/>
      <c r="SVJ446"/>
      <c r="SVK446"/>
      <c r="SVL446"/>
      <c r="SVM446"/>
      <c r="SVN446"/>
      <c r="SVO446"/>
      <c r="SVP446"/>
      <c r="SVQ446"/>
      <c r="SVR446"/>
      <c r="SVS446"/>
      <c r="SVT446"/>
      <c r="SVU446"/>
      <c r="SVV446"/>
      <c r="SVW446"/>
      <c r="SVX446"/>
      <c r="SVY446"/>
      <c r="SVZ446"/>
      <c r="SWA446"/>
      <c r="SWB446"/>
      <c r="SWC446"/>
      <c r="SWD446"/>
      <c r="SWE446"/>
      <c r="SWF446"/>
      <c r="SWG446"/>
      <c r="SWH446"/>
      <c r="SWI446"/>
      <c r="SWJ446"/>
      <c r="SWK446"/>
      <c r="SWL446"/>
      <c r="SWM446"/>
      <c r="SWN446"/>
      <c r="SWO446"/>
      <c r="SWP446"/>
      <c r="SWQ446"/>
      <c r="SWR446"/>
      <c r="SWS446"/>
      <c r="SWT446"/>
      <c r="SWU446"/>
      <c r="SWV446"/>
      <c r="SWW446"/>
      <c r="SWX446"/>
      <c r="SWY446"/>
      <c r="SWZ446"/>
      <c r="SXA446"/>
      <c r="SXB446"/>
      <c r="SXC446"/>
      <c r="SXD446"/>
      <c r="SXE446"/>
      <c r="SXF446"/>
      <c r="SXG446"/>
      <c r="SXH446"/>
      <c r="SXI446"/>
      <c r="SXJ446"/>
      <c r="SXK446"/>
      <c r="SXL446"/>
      <c r="SXM446"/>
      <c r="SXN446"/>
      <c r="SXO446"/>
      <c r="SXP446"/>
      <c r="SXQ446"/>
      <c r="SXR446"/>
      <c r="SXS446"/>
      <c r="SXT446"/>
      <c r="SXU446"/>
      <c r="SXV446"/>
      <c r="SXW446"/>
      <c r="SXX446"/>
      <c r="SXY446"/>
      <c r="SXZ446"/>
      <c r="SYA446"/>
      <c r="SYB446"/>
      <c r="SYC446"/>
      <c r="SYD446"/>
      <c r="SYE446"/>
      <c r="SYF446"/>
      <c r="SYG446"/>
      <c r="SYH446"/>
      <c r="SYI446"/>
      <c r="SYJ446"/>
      <c r="SYK446"/>
      <c r="SYL446"/>
      <c r="SYM446"/>
      <c r="SYN446"/>
      <c r="SYO446"/>
      <c r="SYP446"/>
      <c r="SYQ446"/>
      <c r="SYR446"/>
      <c r="SYS446"/>
      <c r="SYT446"/>
      <c r="SYU446"/>
      <c r="SYV446"/>
      <c r="SYW446"/>
      <c r="SYX446"/>
      <c r="SYY446"/>
      <c r="SYZ446"/>
      <c r="SZA446"/>
      <c r="SZB446"/>
      <c r="SZC446"/>
      <c r="SZD446"/>
      <c r="SZE446"/>
      <c r="SZF446"/>
      <c r="SZG446"/>
      <c r="SZH446"/>
      <c r="SZI446"/>
      <c r="SZJ446"/>
      <c r="SZK446"/>
      <c r="SZL446"/>
      <c r="SZM446"/>
      <c r="SZN446"/>
      <c r="SZO446"/>
      <c r="SZP446"/>
      <c r="SZQ446"/>
      <c r="SZR446"/>
      <c r="SZS446"/>
      <c r="SZT446"/>
      <c r="SZU446"/>
      <c r="SZV446"/>
      <c r="SZW446"/>
      <c r="SZX446"/>
      <c r="SZY446"/>
      <c r="SZZ446"/>
      <c r="TAA446"/>
      <c r="TAB446"/>
      <c r="TAC446"/>
      <c r="TAD446"/>
      <c r="TAE446"/>
      <c r="TAF446"/>
      <c r="TAG446"/>
      <c r="TAH446"/>
      <c r="TAI446"/>
      <c r="TAJ446"/>
      <c r="TAK446"/>
      <c r="TAL446"/>
      <c r="TAM446"/>
      <c r="TAN446"/>
      <c r="TAO446"/>
      <c r="TAP446"/>
      <c r="TAQ446"/>
      <c r="TAR446"/>
      <c r="TAS446"/>
      <c r="TAT446"/>
      <c r="TAU446"/>
      <c r="TAV446"/>
      <c r="TAW446"/>
      <c r="TAX446"/>
      <c r="TAY446"/>
      <c r="TAZ446"/>
      <c r="TBA446"/>
      <c r="TBB446"/>
      <c r="TBC446"/>
      <c r="TBD446"/>
      <c r="TBE446"/>
      <c r="TBF446"/>
      <c r="TBG446"/>
      <c r="TBH446"/>
      <c r="TBI446"/>
      <c r="TBJ446"/>
      <c r="TBK446"/>
      <c r="TBL446"/>
      <c r="TBM446"/>
      <c r="TBN446"/>
      <c r="TBO446"/>
      <c r="TBP446"/>
      <c r="TBQ446"/>
      <c r="TBR446"/>
      <c r="TBS446"/>
      <c r="TBT446"/>
      <c r="TBU446"/>
      <c r="TBV446"/>
      <c r="TBW446"/>
      <c r="TBX446"/>
      <c r="TBY446"/>
      <c r="TBZ446"/>
      <c r="TCA446"/>
      <c r="TCB446"/>
      <c r="TCC446"/>
      <c r="TCD446"/>
      <c r="TCE446"/>
      <c r="TCF446"/>
      <c r="TCG446"/>
      <c r="TCH446"/>
      <c r="TCI446"/>
      <c r="TCJ446"/>
      <c r="TCK446"/>
      <c r="TCL446"/>
      <c r="TCM446"/>
      <c r="TCN446"/>
      <c r="TCO446"/>
      <c r="TCP446"/>
      <c r="TCQ446"/>
      <c r="TCR446"/>
      <c r="TCS446"/>
      <c r="TCT446"/>
      <c r="TCU446"/>
      <c r="TCV446"/>
      <c r="TCW446"/>
      <c r="TCX446"/>
      <c r="TCY446"/>
      <c r="TCZ446"/>
      <c r="TDA446"/>
      <c r="TDB446"/>
      <c r="TDC446"/>
      <c r="TDD446"/>
      <c r="TDE446"/>
      <c r="TDF446"/>
      <c r="TDG446"/>
      <c r="TDH446"/>
      <c r="TDI446"/>
      <c r="TDJ446"/>
      <c r="TDK446"/>
      <c r="TDL446"/>
      <c r="TDM446"/>
      <c r="TDN446"/>
      <c r="TDO446"/>
      <c r="TDP446"/>
      <c r="TDQ446"/>
      <c r="TDR446"/>
      <c r="TDS446"/>
      <c r="TDT446"/>
      <c r="TDU446"/>
      <c r="TDV446"/>
      <c r="TDW446"/>
      <c r="TDX446"/>
      <c r="TDY446"/>
      <c r="TDZ446"/>
      <c r="TEA446"/>
      <c r="TEB446"/>
      <c r="TEC446"/>
      <c r="TED446"/>
      <c r="TEE446"/>
      <c r="TEF446"/>
      <c r="TEG446"/>
      <c r="TEH446"/>
      <c r="TEI446"/>
      <c r="TEJ446"/>
      <c r="TEK446"/>
      <c r="TEL446"/>
      <c r="TEM446"/>
      <c r="TEN446"/>
      <c r="TEO446"/>
      <c r="TEP446"/>
      <c r="TEQ446"/>
      <c r="TER446"/>
      <c r="TES446"/>
      <c r="TET446"/>
      <c r="TEU446"/>
      <c r="TEV446"/>
      <c r="TEW446"/>
      <c r="TEX446"/>
      <c r="TEY446"/>
      <c r="TEZ446"/>
      <c r="TFA446"/>
      <c r="TFB446"/>
      <c r="TFC446"/>
      <c r="TFD446"/>
      <c r="TFE446"/>
      <c r="TFF446"/>
      <c r="TFG446"/>
      <c r="TFH446"/>
      <c r="TFI446"/>
      <c r="TFJ446"/>
      <c r="TFK446"/>
      <c r="TFL446"/>
      <c r="TFM446"/>
      <c r="TFN446"/>
      <c r="TFO446"/>
      <c r="TFP446"/>
      <c r="TFQ446"/>
      <c r="TFR446"/>
      <c r="TFS446"/>
      <c r="TFT446"/>
      <c r="TFU446"/>
      <c r="TFV446"/>
      <c r="TFW446"/>
      <c r="TFX446"/>
      <c r="TFY446"/>
      <c r="TFZ446"/>
      <c r="TGA446"/>
      <c r="TGB446"/>
      <c r="TGC446"/>
      <c r="TGD446"/>
      <c r="TGE446"/>
      <c r="TGF446"/>
      <c r="TGG446"/>
      <c r="TGH446"/>
      <c r="TGI446"/>
      <c r="TGJ446"/>
      <c r="TGK446"/>
      <c r="TGL446"/>
      <c r="TGM446"/>
      <c r="TGN446"/>
      <c r="TGO446"/>
      <c r="TGP446"/>
      <c r="TGQ446"/>
      <c r="TGR446"/>
      <c r="TGS446"/>
      <c r="TGT446"/>
      <c r="TGU446"/>
      <c r="TGV446"/>
      <c r="TGW446"/>
      <c r="TGX446"/>
      <c r="TGY446"/>
      <c r="TGZ446"/>
      <c r="THA446"/>
      <c r="THB446"/>
      <c r="THC446"/>
      <c r="THD446"/>
      <c r="THE446"/>
      <c r="THF446"/>
      <c r="THG446"/>
      <c r="THH446"/>
      <c r="THI446"/>
      <c r="THJ446"/>
      <c r="THK446"/>
      <c r="THL446"/>
      <c r="THM446"/>
      <c r="THN446"/>
      <c r="THO446"/>
      <c r="THP446"/>
      <c r="THQ446"/>
      <c r="THR446"/>
      <c r="THS446"/>
      <c r="THT446"/>
      <c r="THU446"/>
      <c r="THV446"/>
      <c r="THW446"/>
      <c r="THX446"/>
      <c r="THY446"/>
      <c r="THZ446"/>
      <c r="TIA446"/>
      <c r="TIB446"/>
      <c r="TIC446"/>
      <c r="TID446"/>
      <c r="TIE446"/>
      <c r="TIF446"/>
      <c r="TIG446"/>
      <c r="TIH446"/>
      <c r="TII446"/>
      <c r="TIJ446"/>
      <c r="TIK446"/>
      <c r="TIL446"/>
      <c r="TIM446"/>
      <c r="TIN446"/>
      <c r="TIO446"/>
      <c r="TIP446"/>
      <c r="TIQ446"/>
      <c r="TIR446"/>
      <c r="TIS446"/>
      <c r="TIT446"/>
      <c r="TIU446"/>
      <c r="TIV446"/>
      <c r="TIW446"/>
      <c r="TIX446"/>
      <c r="TIY446"/>
      <c r="TIZ446"/>
      <c r="TJA446"/>
      <c r="TJB446"/>
      <c r="TJC446"/>
      <c r="TJD446"/>
      <c r="TJE446"/>
      <c r="TJF446"/>
      <c r="TJG446"/>
      <c r="TJH446"/>
      <c r="TJI446"/>
      <c r="TJJ446"/>
      <c r="TJK446"/>
      <c r="TJL446"/>
      <c r="TJM446"/>
      <c r="TJN446"/>
      <c r="TJO446"/>
      <c r="TJP446"/>
      <c r="TJQ446"/>
      <c r="TJR446"/>
      <c r="TJS446"/>
      <c r="TJT446"/>
      <c r="TJU446"/>
      <c r="TJV446"/>
      <c r="TJW446"/>
      <c r="TJX446"/>
      <c r="TJY446"/>
      <c r="TJZ446"/>
      <c r="TKA446"/>
      <c r="TKB446"/>
      <c r="TKC446"/>
      <c r="TKD446"/>
      <c r="TKE446"/>
      <c r="TKF446"/>
      <c r="TKG446"/>
      <c r="TKH446"/>
      <c r="TKI446"/>
      <c r="TKJ446"/>
      <c r="TKK446"/>
      <c r="TKL446"/>
      <c r="TKM446"/>
      <c r="TKN446"/>
      <c r="TKO446"/>
      <c r="TKP446"/>
      <c r="TKQ446"/>
      <c r="TKR446"/>
      <c r="TKS446"/>
      <c r="TKT446"/>
      <c r="TKU446"/>
      <c r="TKV446"/>
      <c r="TKW446"/>
      <c r="TKX446"/>
      <c r="TKY446"/>
      <c r="TKZ446"/>
      <c r="TLA446"/>
      <c r="TLB446"/>
      <c r="TLC446"/>
      <c r="TLD446"/>
      <c r="TLE446"/>
      <c r="TLF446"/>
      <c r="TLG446"/>
      <c r="TLH446"/>
      <c r="TLI446"/>
      <c r="TLJ446"/>
      <c r="TLK446"/>
      <c r="TLL446"/>
      <c r="TLM446"/>
      <c r="TLN446"/>
      <c r="TLO446"/>
      <c r="TLP446"/>
      <c r="TLQ446"/>
      <c r="TLR446"/>
      <c r="TLS446"/>
      <c r="TLT446"/>
      <c r="TLU446"/>
      <c r="TLV446"/>
      <c r="TLW446"/>
      <c r="TLX446"/>
      <c r="TLY446"/>
      <c r="TLZ446"/>
      <c r="TMA446"/>
      <c r="TMB446"/>
      <c r="TMC446"/>
      <c r="TMD446"/>
      <c r="TME446"/>
      <c r="TMF446"/>
      <c r="TMG446"/>
      <c r="TMH446"/>
      <c r="TMI446"/>
      <c r="TMJ446"/>
      <c r="TMK446"/>
      <c r="TML446"/>
      <c r="TMM446"/>
      <c r="TMN446"/>
      <c r="TMO446"/>
      <c r="TMP446"/>
      <c r="TMQ446"/>
      <c r="TMR446"/>
      <c r="TMS446"/>
      <c r="TMT446"/>
      <c r="TMU446"/>
      <c r="TMV446"/>
      <c r="TMW446"/>
      <c r="TMX446"/>
      <c r="TMY446"/>
      <c r="TMZ446"/>
      <c r="TNA446"/>
      <c r="TNB446"/>
      <c r="TNC446"/>
      <c r="TND446"/>
      <c r="TNE446"/>
      <c r="TNF446"/>
      <c r="TNG446"/>
      <c r="TNH446"/>
      <c r="TNI446"/>
      <c r="TNJ446"/>
      <c r="TNK446"/>
      <c r="TNL446"/>
      <c r="TNM446"/>
      <c r="TNN446"/>
      <c r="TNO446"/>
      <c r="TNP446"/>
      <c r="TNQ446"/>
      <c r="TNR446"/>
      <c r="TNS446"/>
      <c r="TNT446"/>
      <c r="TNU446"/>
      <c r="TNV446"/>
      <c r="TNW446"/>
      <c r="TNX446"/>
      <c r="TNY446"/>
      <c r="TNZ446"/>
      <c r="TOA446"/>
      <c r="TOB446"/>
      <c r="TOC446"/>
      <c r="TOD446"/>
      <c r="TOE446"/>
      <c r="TOF446"/>
      <c r="TOG446"/>
      <c r="TOH446"/>
      <c r="TOI446"/>
      <c r="TOJ446"/>
      <c r="TOK446"/>
      <c r="TOL446"/>
      <c r="TOM446"/>
      <c r="TON446"/>
      <c r="TOO446"/>
      <c r="TOP446"/>
      <c r="TOQ446"/>
      <c r="TOR446"/>
      <c r="TOS446"/>
      <c r="TOT446"/>
      <c r="TOU446"/>
      <c r="TOV446"/>
      <c r="TOW446"/>
      <c r="TOX446"/>
      <c r="TOY446"/>
      <c r="TOZ446"/>
      <c r="TPA446"/>
      <c r="TPB446"/>
      <c r="TPC446"/>
      <c r="TPD446"/>
      <c r="TPE446"/>
      <c r="TPF446"/>
      <c r="TPG446"/>
      <c r="TPH446"/>
      <c r="TPI446"/>
      <c r="TPJ446"/>
      <c r="TPK446"/>
      <c r="TPL446"/>
      <c r="TPM446"/>
      <c r="TPN446"/>
      <c r="TPO446"/>
      <c r="TPP446"/>
      <c r="TPQ446"/>
      <c r="TPR446"/>
      <c r="TPS446"/>
      <c r="TPT446"/>
      <c r="TPU446"/>
      <c r="TPV446"/>
      <c r="TPW446"/>
      <c r="TPX446"/>
      <c r="TPY446"/>
      <c r="TPZ446"/>
      <c r="TQA446"/>
      <c r="TQB446"/>
      <c r="TQC446"/>
      <c r="TQD446"/>
      <c r="TQE446"/>
      <c r="TQF446"/>
      <c r="TQG446"/>
      <c r="TQH446"/>
      <c r="TQI446"/>
      <c r="TQJ446"/>
      <c r="TQK446"/>
      <c r="TQL446"/>
      <c r="TQM446"/>
      <c r="TQN446"/>
      <c r="TQO446"/>
      <c r="TQP446"/>
      <c r="TQQ446"/>
      <c r="TQR446"/>
      <c r="TQS446"/>
      <c r="TQT446"/>
      <c r="TQU446"/>
      <c r="TQV446"/>
      <c r="TQW446"/>
      <c r="TQX446"/>
      <c r="TQY446"/>
      <c r="TQZ446"/>
      <c r="TRA446"/>
      <c r="TRB446"/>
      <c r="TRC446"/>
      <c r="TRD446"/>
      <c r="TRE446"/>
      <c r="TRF446"/>
      <c r="TRG446"/>
      <c r="TRH446"/>
      <c r="TRI446"/>
      <c r="TRJ446"/>
      <c r="TRK446"/>
      <c r="TRL446"/>
      <c r="TRM446"/>
      <c r="TRN446"/>
      <c r="TRO446"/>
      <c r="TRP446"/>
      <c r="TRQ446"/>
      <c r="TRR446"/>
      <c r="TRS446"/>
      <c r="TRT446"/>
      <c r="TRU446"/>
      <c r="TRV446"/>
      <c r="TRW446"/>
      <c r="TRX446"/>
      <c r="TRY446"/>
      <c r="TRZ446"/>
      <c r="TSA446"/>
      <c r="TSB446"/>
      <c r="TSC446"/>
      <c r="TSD446"/>
      <c r="TSE446"/>
      <c r="TSF446"/>
      <c r="TSG446"/>
      <c r="TSH446"/>
      <c r="TSI446"/>
      <c r="TSJ446"/>
      <c r="TSK446"/>
      <c r="TSL446"/>
      <c r="TSM446"/>
      <c r="TSN446"/>
      <c r="TSO446"/>
      <c r="TSP446"/>
      <c r="TSQ446"/>
      <c r="TSR446"/>
      <c r="TSS446"/>
      <c r="TST446"/>
      <c r="TSU446"/>
      <c r="TSV446"/>
      <c r="TSW446"/>
      <c r="TSX446"/>
      <c r="TSY446"/>
      <c r="TSZ446"/>
      <c r="TTA446"/>
      <c r="TTB446"/>
      <c r="TTC446"/>
      <c r="TTD446"/>
      <c r="TTE446"/>
      <c r="TTF446"/>
      <c r="TTG446"/>
      <c r="TTH446"/>
      <c r="TTI446"/>
      <c r="TTJ446"/>
      <c r="TTK446"/>
      <c r="TTL446"/>
      <c r="TTM446"/>
      <c r="TTN446"/>
      <c r="TTO446"/>
      <c r="TTP446"/>
      <c r="TTQ446"/>
      <c r="TTR446"/>
      <c r="TTS446"/>
      <c r="TTT446"/>
      <c r="TTU446"/>
      <c r="TTV446"/>
      <c r="TTW446"/>
      <c r="TTX446"/>
      <c r="TTY446"/>
      <c r="TTZ446"/>
      <c r="TUA446"/>
      <c r="TUB446"/>
      <c r="TUC446"/>
      <c r="TUD446"/>
      <c r="TUE446"/>
      <c r="TUF446"/>
      <c r="TUG446"/>
      <c r="TUH446"/>
      <c r="TUI446"/>
      <c r="TUJ446"/>
      <c r="TUK446"/>
      <c r="TUL446"/>
      <c r="TUM446"/>
      <c r="TUN446"/>
      <c r="TUO446"/>
      <c r="TUP446"/>
      <c r="TUQ446"/>
      <c r="TUR446"/>
      <c r="TUS446"/>
      <c r="TUT446"/>
      <c r="TUU446"/>
      <c r="TUV446"/>
      <c r="TUW446"/>
      <c r="TUX446"/>
      <c r="TUY446"/>
      <c r="TUZ446"/>
      <c r="TVA446"/>
      <c r="TVB446"/>
      <c r="TVC446"/>
      <c r="TVD446"/>
      <c r="TVE446"/>
      <c r="TVF446"/>
      <c r="TVG446"/>
      <c r="TVH446"/>
      <c r="TVI446"/>
      <c r="TVJ446"/>
      <c r="TVK446"/>
      <c r="TVL446"/>
      <c r="TVM446"/>
      <c r="TVN446"/>
      <c r="TVO446"/>
      <c r="TVP446"/>
      <c r="TVQ446"/>
      <c r="TVR446"/>
      <c r="TVS446"/>
      <c r="TVT446"/>
      <c r="TVU446"/>
      <c r="TVV446"/>
      <c r="TVW446"/>
      <c r="TVX446"/>
      <c r="TVY446"/>
      <c r="TVZ446"/>
      <c r="TWA446"/>
      <c r="TWB446"/>
      <c r="TWC446"/>
      <c r="TWD446"/>
      <c r="TWE446"/>
      <c r="TWF446"/>
      <c r="TWG446"/>
      <c r="TWH446"/>
      <c r="TWI446"/>
      <c r="TWJ446"/>
      <c r="TWK446"/>
      <c r="TWL446"/>
      <c r="TWM446"/>
      <c r="TWN446"/>
      <c r="TWO446"/>
      <c r="TWP446"/>
      <c r="TWQ446"/>
      <c r="TWR446"/>
      <c r="TWS446"/>
      <c r="TWT446"/>
      <c r="TWU446"/>
      <c r="TWV446"/>
      <c r="TWW446"/>
      <c r="TWX446"/>
      <c r="TWY446"/>
      <c r="TWZ446"/>
      <c r="TXA446"/>
      <c r="TXB446"/>
      <c r="TXC446"/>
      <c r="TXD446"/>
      <c r="TXE446"/>
      <c r="TXF446"/>
      <c r="TXG446"/>
      <c r="TXH446"/>
      <c r="TXI446"/>
      <c r="TXJ446"/>
      <c r="TXK446"/>
      <c r="TXL446"/>
      <c r="TXM446"/>
      <c r="TXN446"/>
      <c r="TXO446"/>
      <c r="TXP446"/>
      <c r="TXQ446"/>
      <c r="TXR446"/>
      <c r="TXS446"/>
      <c r="TXT446"/>
      <c r="TXU446"/>
      <c r="TXV446"/>
      <c r="TXW446"/>
      <c r="TXX446"/>
      <c r="TXY446"/>
      <c r="TXZ446"/>
      <c r="TYA446"/>
      <c r="TYB446"/>
      <c r="TYC446"/>
      <c r="TYD446"/>
      <c r="TYE446"/>
      <c r="TYF446"/>
      <c r="TYG446"/>
      <c r="TYH446"/>
      <c r="TYI446"/>
      <c r="TYJ446"/>
      <c r="TYK446"/>
      <c r="TYL446"/>
      <c r="TYM446"/>
      <c r="TYN446"/>
      <c r="TYO446"/>
      <c r="TYP446"/>
      <c r="TYQ446"/>
      <c r="TYR446"/>
      <c r="TYS446"/>
      <c r="TYT446"/>
      <c r="TYU446"/>
      <c r="TYV446"/>
      <c r="TYW446"/>
      <c r="TYX446"/>
      <c r="TYY446"/>
      <c r="TYZ446"/>
      <c r="TZA446"/>
      <c r="TZB446"/>
      <c r="TZC446"/>
      <c r="TZD446"/>
      <c r="TZE446"/>
      <c r="TZF446"/>
      <c r="TZG446"/>
      <c r="TZH446"/>
      <c r="TZI446"/>
      <c r="TZJ446"/>
      <c r="TZK446"/>
      <c r="TZL446"/>
      <c r="TZM446"/>
      <c r="TZN446"/>
      <c r="TZO446"/>
      <c r="TZP446"/>
      <c r="TZQ446"/>
      <c r="TZR446"/>
      <c r="TZS446"/>
      <c r="TZT446"/>
      <c r="TZU446"/>
      <c r="TZV446"/>
      <c r="TZW446"/>
      <c r="TZX446"/>
      <c r="TZY446"/>
      <c r="TZZ446"/>
      <c r="UAA446"/>
      <c r="UAB446"/>
      <c r="UAC446"/>
      <c r="UAD446"/>
      <c r="UAE446"/>
      <c r="UAF446"/>
      <c r="UAG446"/>
      <c r="UAH446"/>
      <c r="UAI446"/>
      <c r="UAJ446"/>
      <c r="UAK446"/>
      <c r="UAL446"/>
      <c r="UAM446"/>
      <c r="UAN446"/>
      <c r="UAO446"/>
      <c r="UAP446"/>
      <c r="UAQ446"/>
      <c r="UAR446"/>
      <c r="UAS446"/>
      <c r="UAT446"/>
      <c r="UAU446"/>
      <c r="UAV446"/>
      <c r="UAW446"/>
      <c r="UAX446"/>
      <c r="UAY446"/>
      <c r="UAZ446"/>
      <c r="UBA446"/>
      <c r="UBB446"/>
      <c r="UBC446"/>
      <c r="UBD446"/>
      <c r="UBE446"/>
      <c r="UBF446"/>
      <c r="UBG446"/>
      <c r="UBH446"/>
      <c r="UBI446"/>
      <c r="UBJ446"/>
      <c r="UBK446"/>
      <c r="UBL446"/>
      <c r="UBM446"/>
      <c r="UBN446"/>
      <c r="UBO446"/>
      <c r="UBP446"/>
      <c r="UBQ446"/>
      <c r="UBR446"/>
      <c r="UBS446"/>
      <c r="UBT446"/>
      <c r="UBU446"/>
      <c r="UBV446"/>
      <c r="UBW446"/>
      <c r="UBX446"/>
      <c r="UBY446"/>
      <c r="UBZ446"/>
      <c r="UCA446"/>
      <c r="UCB446"/>
      <c r="UCC446"/>
      <c r="UCD446"/>
      <c r="UCE446"/>
      <c r="UCF446"/>
      <c r="UCG446"/>
      <c r="UCH446"/>
      <c r="UCI446"/>
      <c r="UCJ446"/>
      <c r="UCK446"/>
      <c r="UCL446"/>
      <c r="UCM446"/>
      <c r="UCN446"/>
      <c r="UCO446"/>
      <c r="UCP446"/>
      <c r="UCQ446"/>
      <c r="UCR446"/>
      <c r="UCS446"/>
      <c r="UCT446"/>
      <c r="UCU446"/>
      <c r="UCV446"/>
      <c r="UCW446"/>
      <c r="UCX446"/>
      <c r="UCY446"/>
      <c r="UCZ446"/>
      <c r="UDA446"/>
      <c r="UDB446"/>
      <c r="UDC446"/>
      <c r="UDD446"/>
      <c r="UDE446"/>
      <c r="UDF446"/>
      <c r="UDG446"/>
      <c r="UDH446"/>
      <c r="UDI446"/>
      <c r="UDJ446"/>
      <c r="UDK446"/>
      <c r="UDL446"/>
      <c r="UDM446"/>
      <c r="UDN446"/>
      <c r="UDO446"/>
      <c r="UDP446"/>
      <c r="UDQ446"/>
      <c r="UDR446"/>
      <c r="UDS446"/>
      <c r="UDT446"/>
      <c r="UDU446"/>
      <c r="UDV446"/>
      <c r="UDW446"/>
      <c r="UDX446"/>
      <c r="UDY446"/>
      <c r="UDZ446"/>
      <c r="UEA446"/>
      <c r="UEB446"/>
      <c r="UEC446"/>
      <c r="UED446"/>
      <c r="UEE446"/>
      <c r="UEF446"/>
      <c r="UEG446"/>
      <c r="UEH446"/>
      <c r="UEI446"/>
      <c r="UEJ446"/>
      <c r="UEK446"/>
      <c r="UEL446"/>
      <c r="UEM446"/>
      <c r="UEN446"/>
      <c r="UEO446"/>
      <c r="UEP446"/>
      <c r="UEQ446"/>
      <c r="UER446"/>
      <c r="UES446"/>
      <c r="UET446"/>
      <c r="UEU446"/>
      <c r="UEV446"/>
      <c r="UEW446"/>
      <c r="UEX446"/>
      <c r="UEY446"/>
      <c r="UEZ446"/>
      <c r="UFA446"/>
      <c r="UFB446"/>
      <c r="UFC446"/>
      <c r="UFD446"/>
      <c r="UFE446"/>
      <c r="UFF446"/>
      <c r="UFG446"/>
      <c r="UFH446"/>
      <c r="UFI446"/>
      <c r="UFJ446"/>
      <c r="UFK446"/>
      <c r="UFL446"/>
      <c r="UFM446"/>
      <c r="UFN446"/>
      <c r="UFO446"/>
      <c r="UFP446"/>
      <c r="UFQ446"/>
      <c r="UFR446"/>
      <c r="UFS446"/>
      <c r="UFT446"/>
      <c r="UFU446"/>
      <c r="UFV446"/>
      <c r="UFW446"/>
      <c r="UFX446"/>
      <c r="UFY446"/>
      <c r="UFZ446"/>
      <c r="UGA446"/>
      <c r="UGB446"/>
      <c r="UGC446"/>
      <c r="UGD446"/>
      <c r="UGE446"/>
      <c r="UGF446"/>
      <c r="UGG446"/>
      <c r="UGH446"/>
      <c r="UGI446"/>
      <c r="UGJ446"/>
      <c r="UGK446"/>
      <c r="UGL446"/>
      <c r="UGM446"/>
      <c r="UGN446"/>
      <c r="UGO446"/>
      <c r="UGP446"/>
      <c r="UGQ446"/>
      <c r="UGR446"/>
      <c r="UGS446"/>
      <c r="UGT446"/>
      <c r="UGU446"/>
      <c r="UGV446"/>
      <c r="UGW446"/>
      <c r="UGX446"/>
      <c r="UGY446"/>
      <c r="UGZ446"/>
      <c r="UHA446"/>
      <c r="UHB446"/>
      <c r="UHC446"/>
      <c r="UHD446"/>
      <c r="UHE446"/>
      <c r="UHF446"/>
      <c r="UHG446"/>
      <c r="UHH446"/>
      <c r="UHI446"/>
      <c r="UHJ446"/>
      <c r="UHK446"/>
      <c r="UHL446"/>
      <c r="UHM446"/>
      <c r="UHN446"/>
      <c r="UHO446"/>
      <c r="UHP446"/>
      <c r="UHQ446"/>
      <c r="UHR446"/>
      <c r="UHS446"/>
      <c r="UHT446"/>
      <c r="UHU446"/>
      <c r="UHV446"/>
      <c r="UHW446"/>
      <c r="UHX446"/>
      <c r="UHY446"/>
      <c r="UHZ446"/>
      <c r="UIA446"/>
      <c r="UIB446"/>
      <c r="UIC446"/>
      <c r="UID446"/>
      <c r="UIE446"/>
      <c r="UIF446"/>
      <c r="UIG446"/>
      <c r="UIH446"/>
      <c r="UII446"/>
      <c r="UIJ446"/>
      <c r="UIK446"/>
      <c r="UIL446"/>
      <c r="UIM446"/>
      <c r="UIN446"/>
      <c r="UIO446"/>
      <c r="UIP446"/>
      <c r="UIQ446"/>
      <c r="UIR446"/>
      <c r="UIS446"/>
      <c r="UIT446"/>
      <c r="UIU446"/>
      <c r="UIV446"/>
      <c r="UIW446"/>
      <c r="UIX446"/>
      <c r="UIY446"/>
      <c r="UIZ446"/>
      <c r="UJA446"/>
      <c r="UJB446"/>
      <c r="UJC446"/>
      <c r="UJD446"/>
      <c r="UJE446"/>
      <c r="UJF446"/>
      <c r="UJG446"/>
      <c r="UJH446"/>
      <c r="UJI446"/>
      <c r="UJJ446"/>
      <c r="UJK446"/>
      <c r="UJL446"/>
      <c r="UJM446"/>
      <c r="UJN446"/>
      <c r="UJO446"/>
      <c r="UJP446"/>
      <c r="UJQ446"/>
      <c r="UJR446"/>
      <c r="UJS446"/>
      <c r="UJT446"/>
      <c r="UJU446"/>
      <c r="UJV446"/>
      <c r="UJW446"/>
      <c r="UJX446"/>
      <c r="UJY446"/>
      <c r="UJZ446"/>
      <c r="UKA446"/>
      <c r="UKB446"/>
      <c r="UKC446"/>
      <c r="UKD446"/>
      <c r="UKE446"/>
      <c r="UKF446"/>
      <c r="UKG446"/>
      <c r="UKH446"/>
      <c r="UKI446"/>
      <c r="UKJ446"/>
      <c r="UKK446"/>
      <c r="UKL446"/>
      <c r="UKM446"/>
      <c r="UKN446"/>
      <c r="UKO446"/>
      <c r="UKP446"/>
      <c r="UKQ446"/>
      <c r="UKR446"/>
      <c r="UKS446"/>
      <c r="UKT446"/>
      <c r="UKU446"/>
      <c r="UKV446"/>
      <c r="UKW446"/>
      <c r="UKX446"/>
      <c r="UKY446"/>
      <c r="UKZ446"/>
      <c r="ULA446"/>
      <c r="ULB446"/>
      <c r="ULC446"/>
      <c r="ULD446"/>
      <c r="ULE446"/>
      <c r="ULF446"/>
      <c r="ULG446"/>
      <c r="ULH446"/>
      <c r="ULI446"/>
      <c r="ULJ446"/>
      <c r="ULK446"/>
      <c r="ULL446"/>
      <c r="ULM446"/>
      <c r="ULN446"/>
      <c r="ULO446"/>
      <c r="ULP446"/>
      <c r="ULQ446"/>
      <c r="ULR446"/>
      <c r="ULS446"/>
      <c r="ULT446"/>
      <c r="ULU446"/>
      <c r="ULV446"/>
      <c r="ULW446"/>
      <c r="ULX446"/>
      <c r="ULY446"/>
      <c r="ULZ446"/>
      <c r="UMA446"/>
      <c r="UMB446"/>
      <c r="UMC446"/>
      <c r="UMD446"/>
      <c r="UME446"/>
      <c r="UMF446"/>
      <c r="UMG446"/>
      <c r="UMH446"/>
      <c r="UMI446"/>
      <c r="UMJ446"/>
      <c r="UMK446"/>
      <c r="UML446"/>
      <c r="UMM446"/>
      <c r="UMN446"/>
      <c r="UMO446"/>
      <c r="UMP446"/>
      <c r="UMQ446"/>
      <c r="UMR446"/>
      <c r="UMS446"/>
      <c r="UMT446"/>
      <c r="UMU446"/>
      <c r="UMV446"/>
      <c r="UMW446"/>
      <c r="UMX446"/>
      <c r="UMY446"/>
      <c r="UMZ446"/>
      <c r="UNA446"/>
      <c r="UNB446"/>
      <c r="UNC446"/>
      <c r="UND446"/>
      <c r="UNE446"/>
      <c r="UNF446"/>
      <c r="UNG446"/>
      <c r="UNH446"/>
      <c r="UNI446"/>
      <c r="UNJ446"/>
      <c r="UNK446"/>
      <c r="UNL446"/>
      <c r="UNM446"/>
      <c r="UNN446"/>
      <c r="UNO446"/>
      <c r="UNP446"/>
      <c r="UNQ446"/>
      <c r="UNR446"/>
      <c r="UNS446"/>
      <c r="UNT446"/>
      <c r="UNU446"/>
      <c r="UNV446"/>
      <c r="UNW446"/>
      <c r="UNX446"/>
      <c r="UNY446"/>
      <c r="UNZ446"/>
      <c r="UOA446"/>
      <c r="UOB446"/>
      <c r="UOC446"/>
      <c r="UOD446"/>
      <c r="UOE446"/>
      <c r="UOF446"/>
      <c r="UOG446"/>
      <c r="UOH446"/>
      <c r="UOI446"/>
      <c r="UOJ446"/>
      <c r="UOK446"/>
      <c r="UOL446"/>
      <c r="UOM446"/>
      <c r="UON446"/>
      <c r="UOO446"/>
      <c r="UOP446"/>
      <c r="UOQ446"/>
      <c r="UOR446"/>
      <c r="UOS446"/>
      <c r="UOT446"/>
      <c r="UOU446"/>
      <c r="UOV446"/>
      <c r="UOW446"/>
      <c r="UOX446"/>
      <c r="UOY446"/>
      <c r="UOZ446"/>
      <c r="UPA446"/>
      <c r="UPB446"/>
      <c r="UPC446"/>
      <c r="UPD446"/>
      <c r="UPE446"/>
      <c r="UPF446"/>
      <c r="UPG446"/>
      <c r="UPH446"/>
      <c r="UPI446"/>
      <c r="UPJ446"/>
      <c r="UPK446"/>
      <c r="UPL446"/>
      <c r="UPM446"/>
      <c r="UPN446"/>
      <c r="UPO446"/>
      <c r="UPP446"/>
      <c r="UPQ446"/>
      <c r="UPR446"/>
      <c r="UPS446"/>
      <c r="UPT446"/>
      <c r="UPU446"/>
      <c r="UPV446"/>
      <c r="UPW446"/>
      <c r="UPX446"/>
      <c r="UPY446"/>
      <c r="UPZ446"/>
      <c r="UQA446"/>
      <c r="UQB446"/>
      <c r="UQC446"/>
      <c r="UQD446"/>
      <c r="UQE446"/>
      <c r="UQF446"/>
      <c r="UQG446"/>
      <c r="UQH446"/>
      <c r="UQI446"/>
      <c r="UQJ446"/>
      <c r="UQK446"/>
      <c r="UQL446"/>
      <c r="UQM446"/>
      <c r="UQN446"/>
      <c r="UQO446"/>
      <c r="UQP446"/>
      <c r="UQQ446"/>
      <c r="UQR446"/>
      <c r="UQS446"/>
      <c r="UQT446"/>
      <c r="UQU446"/>
      <c r="UQV446"/>
      <c r="UQW446"/>
      <c r="UQX446"/>
      <c r="UQY446"/>
      <c r="UQZ446"/>
      <c r="URA446"/>
      <c r="URB446"/>
      <c r="URC446"/>
      <c r="URD446"/>
      <c r="URE446"/>
      <c r="URF446"/>
      <c r="URG446"/>
      <c r="URH446"/>
      <c r="URI446"/>
      <c r="URJ446"/>
      <c r="URK446"/>
      <c r="URL446"/>
      <c r="URM446"/>
      <c r="URN446"/>
      <c r="URO446"/>
      <c r="URP446"/>
      <c r="URQ446"/>
      <c r="URR446"/>
      <c r="URS446"/>
      <c r="URT446"/>
      <c r="URU446"/>
      <c r="URV446"/>
      <c r="URW446"/>
      <c r="URX446"/>
      <c r="URY446"/>
      <c r="URZ446"/>
      <c r="USA446"/>
      <c r="USB446"/>
      <c r="USC446"/>
      <c r="USD446"/>
      <c r="USE446"/>
      <c r="USF446"/>
      <c r="USG446"/>
      <c r="USH446"/>
      <c r="USI446"/>
      <c r="USJ446"/>
      <c r="USK446"/>
      <c r="USL446"/>
      <c r="USM446"/>
      <c r="USN446"/>
      <c r="USO446"/>
      <c r="USP446"/>
      <c r="USQ446"/>
      <c r="USR446"/>
      <c r="USS446"/>
      <c r="UST446"/>
      <c r="USU446"/>
      <c r="USV446"/>
      <c r="USW446"/>
      <c r="USX446"/>
      <c r="USY446"/>
      <c r="USZ446"/>
      <c r="UTA446"/>
      <c r="UTB446"/>
      <c r="UTC446"/>
      <c r="UTD446"/>
      <c r="UTE446"/>
      <c r="UTF446"/>
      <c r="UTG446"/>
      <c r="UTH446"/>
      <c r="UTI446"/>
      <c r="UTJ446"/>
      <c r="UTK446"/>
      <c r="UTL446"/>
      <c r="UTM446"/>
      <c r="UTN446"/>
      <c r="UTO446"/>
      <c r="UTP446"/>
      <c r="UTQ446"/>
      <c r="UTR446"/>
      <c r="UTS446"/>
      <c r="UTT446"/>
      <c r="UTU446"/>
      <c r="UTV446"/>
      <c r="UTW446"/>
      <c r="UTX446"/>
      <c r="UTY446"/>
      <c r="UTZ446"/>
      <c r="UUA446"/>
      <c r="UUB446"/>
      <c r="UUC446"/>
      <c r="UUD446"/>
      <c r="UUE446"/>
      <c r="UUF446"/>
      <c r="UUG446"/>
      <c r="UUH446"/>
      <c r="UUI446"/>
      <c r="UUJ446"/>
      <c r="UUK446"/>
      <c r="UUL446"/>
      <c r="UUM446"/>
      <c r="UUN446"/>
      <c r="UUO446"/>
      <c r="UUP446"/>
      <c r="UUQ446"/>
      <c r="UUR446"/>
      <c r="UUS446"/>
      <c r="UUT446"/>
      <c r="UUU446"/>
      <c r="UUV446"/>
      <c r="UUW446"/>
      <c r="UUX446"/>
      <c r="UUY446"/>
      <c r="UUZ446"/>
      <c r="UVA446"/>
      <c r="UVB446"/>
      <c r="UVC446"/>
      <c r="UVD446"/>
      <c r="UVE446"/>
      <c r="UVF446"/>
      <c r="UVG446"/>
      <c r="UVH446"/>
      <c r="UVI446"/>
      <c r="UVJ446"/>
      <c r="UVK446"/>
      <c r="UVL446"/>
      <c r="UVM446"/>
      <c r="UVN446"/>
      <c r="UVO446"/>
      <c r="UVP446"/>
      <c r="UVQ446"/>
      <c r="UVR446"/>
      <c r="UVS446"/>
      <c r="UVT446"/>
      <c r="UVU446"/>
      <c r="UVV446"/>
      <c r="UVW446"/>
      <c r="UVX446"/>
      <c r="UVY446"/>
      <c r="UVZ446"/>
      <c r="UWA446"/>
      <c r="UWB446"/>
      <c r="UWC446"/>
      <c r="UWD446"/>
      <c r="UWE446"/>
      <c r="UWF446"/>
      <c r="UWG446"/>
      <c r="UWH446"/>
      <c r="UWI446"/>
      <c r="UWJ446"/>
      <c r="UWK446"/>
      <c r="UWL446"/>
      <c r="UWM446"/>
      <c r="UWN446"/>
      <c r="UWO446"/>
      <c r="UWP446"/>
      <c r="UWQ446"/>
      <c r="UWR446"/>
      <c r="UWS446"/>
      <c r="UWT446"/>
      <c r="UWU446"/>
      <c r="UWV446"/>
      <c r="UWW446"/>
      <c r="UWX446"/>
      <c r="UWY446"/>
      <c r="UWZ446"/>
      <c r="UXA446"/>
      <c r="UXB446"/>
      <c r="UXC446"/>
      <c r="UXD446"/>
      <c r="UXE446"/>
      <c r="UXF446"/>
      <c r="UXG446"/>
      <c r="UXH446"/>
      <c r="UXI446"/>
      <c r="UXJ446"/>
      <c r="UXK446"/>
      <c r="UXL446"/>
      <c r="UXM446"/>
      <c r="UXN446"/>
      <c r="UXO446"/>
      <c r="UXP446"/>
      <c r="UXQ446"/>
      <c r="UXR446"/>
      <c r="UXS446"/>
      <c r="UXT446"/>
      <c r="UXU446"/>
      <c r="UXV446"/>
      <c r="UXW446"/>
      <c r="UXX446"/>
      <c r="UXY446"/>
      <c r="UXZ446"/>
      <c r="UYA446"/>
      <c r="UYB446"/>
      <c r="UYC446"/>
      <c r="UYD446"/>
      <c r="UYE446"/>
      <c r="UYF446"/>
      <c r="UYG446"/>
      <c r="UYH446"/>
      <c r="UYI446"/>
      <c r="UYJ446"/>
      <c r="UYK446"/>
      <c r="UYL446"/>
      <c r="UYM446"/>
      <c r="UYN446"/>
      <c r="UYO446"/>
      <c r="UYP446"/>
      <c r="UYQ446"/>
      <c r="UYR446"/>
      <c r="UYS446"/>
      <c r="UYT446"/>
      <c r="UYU446"/>
      <c r="UYV446"/>
      <c r="UYW446"/>
      <c r="UYX446"/>
      <c r="UYY446"/>
      <c r="UYZ446"/>
      <c r="UZA446"/>
      <c r="UZB446"/>
      <c r="UZC446"/>
      <c r="UZD446"/>
      <c r="UZE446"/>
      <c r="UZF446"/>
      <c r="UZG446"/>
      <c r="UZH446"/>
      <c r="UZI446"/>
      <c r="UZJ446"/>
      <c r="UZK446"/>
      <c r="UZL446"/>
      <c r="UZM446"/>
      <c r="UZN446"/>
      <c r="UZO446"/>
      <c r="UZP446"/>
      <c r="UZQ446"/>
      <c r="UZR446"/>
      <c r="UZS446"/>
      <c r="UZT446"/>
      <c r="UZU446"/>
      <c r="UZV446"/>
      <c r="UZW446"/>
      <c r="UZX446"/>
      <c r="UZY446"/>
      <c r="UZZ446"/>
      <c r="VAA446"/>
      <c r="VAB446"/>
      <c r="VAC446"/>
      <c r="VAD446"/>
      <c r="VAE446"/>
      <c r="VAF446"/>
      <c r="VAG446"/>
      <c r="VAH446"/>
      <c r="VAI446"/>
      <c r="VAJ446"/>
      <c r="VAK446"/>
      <c r="VAL446"/>
      <c r="VAM446"/>
      <c r="VAN446"/>
      <c r="VAO446"/>
      <c r="VAP446"/>
      <c r="VAQ446"/>
      <c r="VAR446"/>
      <c r="VAS446"/>
      <c r="VAT446"/>
      <c r="VAU446"/>
      <c r="VAV446"/>
      <c r="VAW446"/>
      <c r="VAX446"/>
      <c r="VAY446"/>
      <c r="VAZ446"/>
      <c r="VBA446"/>
      <c r="VBB446"/>
      <c r="VBC446"/>
      <c r="VBD446"/>
      <c r="VBE446"/>
      <c r="VBF446"/>
      <c r="VBG446"/>
      <c r="VBH446"/>
      <c r="VBI446"/>
      <c r="VBJ446"/>
      <c r="VBK446"/>
      <c r="VBL446"/>
      <c r="VBM446"/>
      <c r="VBN446"/>
      <c r="VBO446"/>
      <c r="VBP446"/>
      <c r="VBQ446"/>
      <c r="VBR446"/>
      <c r="VBS446"/>
      <c r="VBT446"/>
      <c r="VBU446"/>
      <c r="VBV446"/>
      <c r="VBW446"/>
      <c r="VBX446"/>
      <c r="VBY446"/>
      <c r="VBZ446"/>
      <c r="VCA446"/>
      <c r="VCB446"/>
      <c r="VCC446"/>
      <c r="VCD446"/>
      <c r="VCE446"/>
      <c r="VCF446"/>
      <c r="VCG446"/>
      <c r="VCH446"/>
      <c r="VCI446"/>
      <c r="VCJ446"/>
      <c r="VCK446"/>
      <c r="VCL446"/>
      <c r="VCM446"/>
      <c r="VCN446"/>
      <c r="VCO446"/>
      <c r="VCP446"/>
      <c r="VCQ446"/>
      <c r="VCR446"/>
      <c r="VCS446"/>
      <c r="VCT446"/>
      <c r="VCU446"/>
      <c r="VCV446"/>
      <c r="VCW446"/>
      <c r="VCX446"/>
      <c r="VCY446"/>
      <c r="VCZ446"/>
      <c r="VDA446"/>
      <c r="VDB446"/>
      <c r="VDC446"/>
      <c r="VDD446"/>
      <c r="VDE446"/>
      <c r="VDF446"/>
      <c r="VDG446"/>
      <c r="VDH446"/>
      <c r="VDI446"/>
      <c r="VDJ446"/>
      <c r="VDK446"/>
      <c r="VDL446"/>
      <c r="VDM446"/>
      <c r="VDN446"/>
      <c r="VDO446"/>
      <c r="VDP446"/>
      <c r="VDQ446"/>
      <c r="VDR446"/>
      <c r="VDS446"/>
      <c r="VDT446"/>
      <c r="VDU446"/>
      <c r="VDV446"/>
      <c r="VDW446"/>
      <c r="VDX446"/>
      <c r="VDY446"/>
      <c r="VDZ446"/>
      <c r="VEA446"/>
      <c r="VEB446"/>
      <c r="VEC446"/>
      <c r="VED446"/>
      <c r="VEE446"/>
      <c r="VEF446"/>
      <c r="VEG446"/>
      <c r="VEH446"/>
      <c r="VEI446"/>
      <c r="VEJ446"/>
      <c r="VEK446"/>
      <c r="VEL446"/>
      <c r="VEM446"/>
      <c r="VEN446"/>
      <c r="VEO446"/>
      <c r="VEP446"/>
      <c r="VEQ446"/>
      <c r="VER446"/>
      <c r="VES446"/>
      <c r="VET446"/>
      <c r="VEU446"/>
      <c r="VEV446"/>
      <c r="VEW446"/>
      <c r="VEX446"/>
      <c r="VEY446"/>
      <c r="VEZ446"/>
      <c r="VFA446"/>
      <c r="VFB446"/>
      <c r="VFC446"/>
      <c r="VFD446"/>
      <c r="VFE446"/>
      <c r="VFF446"/>
      <c r="VFG446"/>
      <c r="VFH446"/>
      <c r="VFI446"/>
      <c r="VFJ446"/>
      <c r="VFK446"/>
      <c r="VFL446"/>
      <c r="VFM446"/>
      <c r="VFN446"/>
      <c r="VFO446"/>
      <c r="VFP446"/>
      <c r="VFQ446"/>
      <c r="VFR446"/>
      <c r="VFS446"/>
      <c r="VFT446"/>
      <c r="VFU446"/>
      <c r="VFV446"/>
      <c r="VFW446"/>
      <c r="VFX446"/>
      <c r="VFY446"/>
      <c r="VFZ446"/>
      <c r="VGA446"/>
      <c r="VGB446"/>
      <c r="VGC446"/>
      <c r="VGD446"/>
      <c r="VGE446"/>
      <c r="VGF446"/>
      <c r="VGG446"/>
      <c r="VGH446"/>
      <c r="VGI446"/>
      <c r="VGJ446"/>
      <c r="VGK446"/>
      <c r="VGL446"/>
      <c r="VGM446"/>
      <c r="VGN446"/>
      <c r="VGO446"/>
      <c r="VGP446"/>
      <c r="VGQ446"/>
      <c r="VGR446"/>
      <c r="VGS446"/>
      <c r="VGT446"/>
      <c r="VGU446"/>
      <c r="VGV446"/>
      <c r="VGW446"/>
      <c r="VGX446"/>
      <c r="VGY446"/>
      <c r="VGZ446"/>
      <c r="VHA446"/>
      <c r="VHB446"/>
      <c r="VHC446"/>
      <c r="VHD446"/>
      <c r="VHE446"/>
      <c r="VHF446"/>
      <c r="VHG446"/>
      <c r="VHH446"/>
      <c r="VHI446"/>
      <c r="VHJ446"/>
      <c r="VHK446"/>
      <c r="VHL446"/>
      <c r="VHM446"/>
      <c r="VHN446"/>
      <c r="VHO446"/>
      <c r="VHP446"/>
      <c r="VHQ446"/>
      <c r="VHR446"/>
      <c r="VHS446"/>
      <c r="VHT446"/>
      <c r="VHU446"/>
      <c r="VHV446"/>
      <c r="VHW446"/>
      <c r="VHX446"/>
      <c r="VHY446"/>
      <c r="VHZ446"/>
      <c r="VIA446"/>
      <c r="VIB446"/>
      <c r="VIC446"/>
      <c r="VID446"/>
      <c r="VIE446"/>
      <c r="VIF446"/>
      <c r="VIG446"/>
      <c r="VIH446"/>
      <c r="VII446"/>
      <c r="VIJ446"/>
      <c r="VIK446"/>
      <c r="VIL446"/>
      <c r="VIM446"/>
      <c r="VIN446"/>
      <c r="VIO446"/>
      <c r="VIP446"/>
      <c r="VIQ446"/>
      <c r="VIR446"/>
      <c r="VIS446"/>
      <c r="VIT446"/>
      <c r="VIU446"/>
      <c r="VIV446"/>
      <c r="VIW446"/>
      <c r="VIX446"/>
      <c r="VIY446"/>
      <c r="VIZ446"/>
      <c r="VJA446"/>
      <c r="VJB446"/>
      <c r="VJC446"/>
      <c r="VJD446"/>
      <c r="VJE446"/>
      <c r="VJF446"/>
      <c r="VJG446"/>
      <c r="VJH446"/>
      <c r="VJI446"/>
      <c r="VJJ446"/>
      <c r="VJK446"/>
      <c r="VJL446"/>
      <c r="VJM446"/>
      <c r="VJN446"/>
      <c r="VJO446"/>
      <c r="VJP446"/>
      <c r="VJQ446"/>
      <c r="VJR446"/>
      <c r="VJS446"/>
      <c r="VJT446"/>
      <c r="VJU446"/>
      <c r="VJV446"/>
      <c r="VJW446"/>
      <c r="VJX446"/>
      <c r="VJY446"/>
      <c r="VJZ446"/>
      <c r="VKA446"/>
      <c r="VKB446"/>
      <c r="VKC446"/>
      <c r="VKD446"/>
      <c r="VKE446"/>
      <c r="VKF446"/>
      <c r="VKG446"/>
      <c r="VKH446"/>
      <c r="VKI446"/>
      <c r="VKJ446"/>
      <c r="VKK446"/>
      <c r="VKL446"/>
      <c r="VKM446"/>
      <c r="VKN446"/>
      <c r="VKO446"/>
      <c r="VKP446"/>
      <c r="VKQ446"/>
      <c r="VKR446"/>
      <c r="VKS446"/>
      <c r="VKT446"/>
      <c r="VKU446"/>
      <c r="VKV446"/>
      <c r="VKW446"/>
      <c r="VKX446"/>
      <c r="VKY446"/>
      <c r="VKZ446"/>
      <c r="VLA446"/>
      <c r="VLB446"/>
      <c r="VLC446"/>
      <c r="VLD446"/>
      <c r="VLE446"/>
      <c r="VLF446"/>
      <c r="VLG446"/>
      <c r="VLH446"/>
      <c r="VLI446"/>
      <c r="VLJ446"/>
      <c r="VLK446"/>
      <c r="VLL446"/>
      <c r="VLM446"/>
      <c r="VLN446"/>
      <c r="VLO446"/>
      <c r="VLP446"/>
      <c r="VLQ446"/>
      <c r="VLR446"/>
      <c r="VLS446"/>
      <c r="VLT446"/>
      <c r="VLU446"/>
      <c r="VLV446"/>
      <c r="VLW446"/>
      <c r="VLX446"/>
      <c r="VLY446"/>
      <c r="VLZ446"/>
      <c r="VMA446"/>
      <c r="VMB446"/>
      <c r="VMC446"/>
      <c r="VMD446"/>
      <c r="VME446"/>
      <c r="VMF446"/>
      <c r="VMG446"/>
      <c r="VMH446"/>
      <c r="VMI446"/>
      <c r="VMJ446"/>
      <c r="VMK446"/>
      <c r="VML446"/>
      <c r="VMM446"/>
      <c r="VMN446"/>
      <c r="VMO446"/>
      <c r="VMP446"/>
      <c r="VMQ446"/>
      <c r="VMR446"/>
      <c r="VMS446"/>
      <c r="VMT446"/>
      <c r="VMU446"/>
      <c r="VMV446"/>
      <c r="VMW446"/>
      <c r="VMX446"/>
      <c r="VMY446"/>
      <c r="VMZ446"/>
      <c r="VNA446"/>
      <c r="VNB446"/>
      <c r="VNC446"/>
      <c r="VND446"/>
      <c r="VNE446"/>
      <c r="VNF446"/>
      <c r="VNG446"/>
      <c r="VNH446"/>
      <c r="VNI446"/>
      <c r="VNJ446"/>
      <c r="VNK446"/>
      <c r="VNL446"/>
      <c r="VNM446"/>
      <c r="VNN446"/>
      <c r="VNO446"/>
      <c r="VNP446"/>
      <c r="VNQ446"/>
      <c r="VNR446"/>
      <c r="VNS446"/>
      <c r="VNT446"/>
      <c r="VNU446"/>
      <c r="VNV446"/>
      <c r="VNW446"/>
      <c r="VNX446"/>
      <c r="VNY446"/>
      <c r="VNZ446"/>
      <c r="VOA446"/>
      <c r="VOB446"/>
      <c r="VOC446"/>
      <c r="VOD446"/>
      <c r="VOE446"/>
      <c r="VOF446"/>
      <c r="VOG446"/>
      <c r="VOH446"/>
      <c r="VOI446"/>
      <c r="VOJ446"/>
      <c r="VOK446"/>
      <c r="VOL446"/>
      <c r="VOM446"/>
      <c r="VON446"/>
      <c r="VOO446"/>
      <c r="VOP446"/>
      <c r="VOQ446"/>
      <c r="VOR446"/>
      <c r="VOS446"/>
      <c r="VOT446"/>
      <c r="VOU446"/>
      <c r="VOV446"/>
      <c r="VOW446"/>
      <c r="VOX446"/>
      <c r="VOY446"/>
      <c r="VOZ446"/>
      <c r="VPA446"/>
      <c r="VPB446"/>
      <c r="VPC446"/>
      <c r="VPD446"/>
      <c r="VPE446"/>
      <c r="VPF446"/>
      <c r="VPG446"/>
      <c r="VPH446"/>
      <c r="VPI446"/>
      <c r="VPJ446"/>
      <c r="VPK446"/>
      <c r="VPL446"/>
      <c r="VPM446"/>
      <c r="VPN446"/>
      <c r="VPO446"/>
      <c r="VPP446"/>
      <c r="VPQ446"/>
      <c r="VPR446"/>
      <c r="VPS446"/>
      <c r="VPT446"/>
      <c r="VPU446"/>
      <c r="VPV446"/>
      <c r="VPW446"/>
      <c r="VPX446"/>
      <c r="VPY446"/>
      <c r="VPZ446"/>
      <c r="VQA446"/>
      <c r="VQB446"/>
      <c r="VQC446"/>
      <c r="VQD446"/>
      <c r="VQE446"/>
      <c r="VQF446"/>
      <c r="VQG446"/>
      <c r="VQH446"/>
      <c r="VQI446"/>
      <c r="VQJ446"/>
      <c r="VQK446"/>
      <c r="VQL446"/>
      <c r="VQM446"/>
      <c r="VQN446"/>
      <c r="VQO446"/>
      <c r="VQP446"/>
      <c r="VQQ446"/>
      <c r="VQR446"/>
      <c r="VQS446"/>
      <c r="VQT446"/>
      <c r="VQU446"/>
      <c r="VQV446"/>
      <c r="VQW446"/>
      <c r="VQX446"/>
      <c r="VQY446"/>
      <c r="VQZ446"/>
      <c r="VRA446"/>
      <c r="VRB446"/>
      <c r="VRC446"/>
      <c r="VRD446"/>
      <c r="VRE446"/>
      <c r="VRF446"/>
      <c r="VRG446"/>
      <c r="VRH446"/>
      <c r="VRI446"/>
      <c r="VRJ446"/>
      <c r="VRK446"/>
      <c r="VRL446"/>
      <c r="VRM446"/>
      <c r="VRN446"/>
      <c r="VRO446"/>
      <c r="VRP446"/>
      <c r="VRQ446"/>
      <c r="VRR446"/>
      <c r="VRS446"/>
      <c r="VRT446"/>
      <c r="VRU446"/>
      <c r="VRV446"/>
      <c r="VRW446"/>
      <c r="VRX446"/>
      <c r="VRY446"/>
      <c r="VRZ446"/>
      <c r="VSA446"/>
      <c r="VSB446"/>
      <c r="VSC446"/>
      <c r="VSD446"/>
      <c r="VSE446"/>
      <c r="VSF446"/>
      <c r="VSG446"/>
      <c r="VSH446"/>
      <c r="VSI446"/>
      <c r="VSJ446"/>
      <c r="VSK446"/>
      <c r="VSL446"/>
      <c r="VSM446"/>
      <c r="VSN446"/>
      <c r="VSO446"/>
      <c r="VSP446"/>
      <c r="VSQ446"/>
      <c r="VSR446"/>
      <c r="VSS446"/>
      <c r="VST446"/>
      <c r="VSU446"/>
      <c r="VSV446"/>
      <c r="VSW446"/>
      <c r="VSX446"/>
      <c r="VSY446"/>
      <c r="VSZ446"/>
      <c r="VTA446"/>
      <c r="VTB446"/>
      <c r="VTC446"/>
      <c r="VTD446"/>
      <c r="VTE446"/>
      <c r="VTF446"/>
      <c r="VTG446"/>
      <c r="VTH446"/>
      <c r="VTI446"/>
      <c r="VTJ446"/>
      <c r="VTK446"/>
      <c r="VTL446"/>
      <c r="VTM446"/>
      <c r="VTN446"/>
      <c r="VTO446"/>
      <c r="VTP446"/>
      <c r="VTQ446"/>
      <c r="VTR446"/>
      <c r="VTS446"/>
      <c r="VTT446"/>
      <c r="VTU446"/>
      <c r="VTV446"/>
      <c r="VTW446"/>
      <c r="VTX446"/>
      <c r="VTY446"/>
      <c r="VTZ446"/>
      <c r="VUA446"/>
      <c r="VUB446"/>
      <c r="VUC446"/>
      <c r="VUD446"/>
      <c r="VUE446"/>
      <c r="VUF446"/>
      <c r="VUG446"/>
      <c r="VUH446"/>
      <c r="VUI446"/>
      <c r="VUJ446"/>
      <c r="VUK446"/>
      <c r="VUL446"/>
      <c r="VUM446"/>
      <c r="VUN446"/>
      <c r="VUO446"/>
      <c r="VUP446"/>
      <c r="VUQ446"/>
      <c r="VUR446"/>
      <c r="VUS446"/>
      <c r="VUT446"/>
      <c r="VUU446"/>
      <c r="VUV446"/>
      <c r="VUW446"/>
      <c r="VUX446"/>
      <c r="VUY446"/>
      <c r="VUZ446"/>
      <c r="VVA446"/>
      <c r="VVB446"/>
      <c r="VVC446"/>
      <c r="VVD446"/>
      <c r="VVE446"/>
      <c r="VVF446"/>
      <c r="VVG446"/>
      <c r="VVH446"/>
      <c r="VVI446"/>
      <c r="VVJ446"/>
      <c r="VVK446"/>
      <c r="VVL446"/>
      <c r="VVM446"/>
      <c r="VVN446"/>
      <c r="VVO446"/>
      <c r="VVP446"/>
      <c r="VVQ446"/>
      <c r="VVR446"/>
      <c r="VVS446"/>
      <c r="VVT446"/>
      <c r="VVU446"/>
      <c r="VVV446"/>
      <c r="VVW446"/>
      <c r="VVX446"/>
      <c r="VVY446"/>
      <c r="VVZ446"/>
      <c r="VWA446"/>
      <c r="VWB446"/>
      <c r="VWC446"/>
      <c r="VWD446"/>
      <c r="VWE446"/>
      <c r="VWF446"/>
      <c r="VWG446"/>
      <c r="VWH446"/>
      <c r="VWI446"/>
      <c r="VWJ446"/>
      <c r="VWK446"/>
      <c r="VWL446"/>
      <c r="VWM446"/>
      <c r="VWN446"/>
      <c r="VWO446"/>
      <c r="VWP446"/>
      <c r="VWQ446"/>
      <c r="VWR446"/>
      <c r="VWS446"/>
      <c r="VWT446"/>
      <c r="VWU446"/>
      <c r="VWV446"/>
      <c r="VWW446"/>
      <c r="VWX446"/>
      <c r="VWY446"/>
      <c r="VWZ446"/>
      <c r="VXA446"/>
      <c r="VXB446"/>
      <c r="VXC446"/>
      <c r="VXD446"/>
      <c r="VXE446"/>
      <c r="VXF446"/>
      <c r="VXG446"/>
      <c r="VXH446"/>
      <c r="VXI446"/>
      <c r="VXJ446"/>
      <c r="VXK446"/>
      <c r="VXL446"/>
      <c r="VXM446"/>
      <c r="VXN446"/>
      <c r="VXO446"/>
      <c r="VXP446"/>
      <c r="VXQ446"/>
      <c r="VXR446"/>
      <c r="VXS446"/>
      <c r="VXT446"/>
      <c r="VXU446"/>
      <c r="VXV446"/>
      <c r="VXW446"/>
      <c r="VXX446"/>
      <c r="VXY446"/>
      <c r="VXZ446"/>
      <c r="VYA446"/>
      <c r="VYB446"/>
      <c r="VYC446"/>
      <c r="VYD446"/>
      <c r="VYE446"/>
      <c r="VYF446"/>
      <c r="VYG446"/>
      <c r="VYH446"/>
      <c r="VYI446"/>
      <c r="VYJ446"/>
      <c r="VYK446"/>
      <c r="VYL446"/>
      <c r="VYM446"/>
      <c r="VYN446"/>
      <c r="VYO446"/>
      <c r="VYP446"/>
      <c r="VYQ446"/>
      <c r="VYR446"/>
      <c r="VYS446"/>
      <c r="VYT446"/>
      <c r="VYU446"/>
      <c r="VYV446"/>
      <c r="VYW446"/>
      <c r="VYX446"/>
      <c r="VYY446"/>
      <c r="VYZ446"/>
      <c r="VZA446"/>
      <c r="VZB446"/>
      <c r="VZC446"/>
      <c r="VZD446"/>
      <c r="VZE446"/>
      <c r="VZF446"/>
      <c r="VZG446"/>
      <c r="VZH446"/>
      <c r="VZI446"/>
      <c r="VZJ446"/>
      <c r="VZK446"/>
      <c r="VZL446"/>
      <c r="VZM446"/>
      <c r="VZN446"/>
      <c r="VZO446"/>
      <c r="VZP446"/>
      <c r="VZQ446"/>
      <c r="VZR446"/>
      <c r="VZS446"/>
      <c r="VZT446"/>
      <c r="VZU446"/>
      <c r="VZV446"/>
      <c r="VZW446"/>
      <c r="VZX446"/>
      <c r="VZY446"/>
      <c r="VZZ446"/>
      <c r="WAA446"/>
      <c r="WAB446"/>
      <c r="WAC446"/>
      <c r="WAD446"/>
      <c r="WAE446"/>
      <c r="WAF446"/>
      <c r="WAG446"/>
      <c r="WAH446"/>
      <c r="WAI446"/>
      <c r="WAJ446"/>
      <c r="WAK446"/>
      <c r="WAL446"/>
      <c r="WAM446"/>
      <c r="WAN446"/>
      <c r="WAO446"/>
      <c r="WAP446"/>
      <c r="WAQ446"/>
      <c r="WAR446"/>
      <c r="WAS446"/>
      <c r="WAT446"/>
      <c r="WAU446"/>
      <c r="WAV446"/>
      <c r="WAW446"/>
      <c r="WAX446"/>
      <c r="WAY446"/>
      <c r="WAZ446"/>
      <c r="WBA446"/>
      <c r="WBB446"/>
      <c r="WBC446"/>
      <c r="WBD446"/>
      <c r="WBE446"/>
      <c r="WBF446"/>
      <c r="WBG446"/>
      <c r="WBH446"/>
      <c r="WBI446"/>
      <c r="WBJ446"/>
      <c r="WBK446"/>
      <c r="WBL446"/>
      <c r="WBM446"/>
      <c r="WBN446"/>
      <c r="WBO446"/>
      <c r="WBP446"/>
      <c r="WBQ446"/>
      <c r="WBR446"/>
      <c r="WBS446"/>
      <c r="WBT446"/>
      <c r="WBU446"/>
      <c r="WBV446"/>
      <c r="WBW446"/>
      <c r="WBX446"/>
      <c r="WBY446"/>
      <c r="WBZ446"/>
      <c r="WCA446"/>
      <c r="WCB446"/>
      <c r="WCC446"/>
      <c r="WCD446"/>
      <c r="WCE446"/>
      <c r="WCF446"/>
      <c r="WCG446"/>
      <c r="WCH446"/>
      <c r="WCI446"/>
      <c r="WCJ446"/>
      <c r="WCK446"/>
      <c r="WCL446"/>
      <c r="WCM446"/>
      <c r="WCN446"/>
      <c r="WCO446"/>
      <c r="WCP446"/>
      <c r="WCQ446"/>
      <c r="WCR446"/>
      <c r="WCS446"/>
      <c r="WCT446"/>
      <c r="WCU446"/>
      <c r="WCV446"/>
      <c r="WCW446"/>
      <c r="WCX446"/>
      <c r="WCY446"/>
      <c r="WCZ446"/>
      <c r="WDA446"/>
      <c r="WDB446"/>
      <c r="WDC446"/>
      <c r="WDD446"/>
      <c r="WDE446"/>
      <c r="WDF446"/>
      <c r="WDG446"/>
      <c r="WDH446"/>
      <c r="WDI446"/>
      <c r="WDJ446"/>
      <c r="WDK446"/>
      <c r="WDL446"/>
      <c r="WDM446"/>
      <c r="WDN446"/>
      <c r="WDO446"/>
      <c r="WDP446"/>
      <c r="WDQ446"/>
      <c r="WDR446"/>
      <c r="WDS446"/>
      <c r="WDT446"/>
      <c r="WDU446"/>
      <c r="WDV446"/>
      <c r="WDW446"/>
      <c r="WDX446"/>
      <c r="WDY446"/>
      <c r="WDZ446"/>
      <c r="WEA446"/>
      <c r="WEB446"/>
      <c r="WEC446"/>
      <c r="WED446"/>
      <c r="WEE446"/>
      <c r="WEF446"/>
      <c r="WEG446"/>
      <c r="WEH446"/>
      <c r="WEI446"/>
      <c r="WEJ446"/>
      <c r="WEK446"/>
      <c r="WEL446"/>
      <c r="WEM446"/>
      <c r="WEN446"/>
      <c r="WEO446"/>
      <c r="WEP446"/>
      <c r="WEQ446"/>
      <c r="WER446"/>
      <c r="WES446"/>
      <c r="WET446"/>
      <c r="WEU446"/>
      <c r="WEV446"/>
      <c r="WEW446"/>
      <c r="WEX446"/>
      <c r="WEY446"/>
      <c r="WEZ446"/>
      <c r="WFA446"/>
      <c r="WFB446"/>
      <c r="WFC446"/>
      <c r="WFD446"/>
      <c r="WFE446"/>
      <c r="WFF446"/>
      <c r="WFG446"/>
      <c r="WFH446"/>
      <c r="WFI446"/>
      <c r="WFJ446"/>
      <c r="WFK446"/>
      <c r="WFL446"/>
      <c r="WFM446"/>
      <c r="WFN446"/>
      <c r="WFO446"/>
      <c r="WFP446"/>
      <c r="WFQ446"/>
      <c r="WFR446"/>
      <c r="WFS446"/>
      <c r="WFT446"/>
      <c r="WFU446"/>
      <c r="WFV446"/>
      <c r="WFW446"/>
      <c r="WFX446"/>
      <c r="WFY446"/>
      <c r="WFZ446"/>
      <c r="WGA446"/>
      <c r="WGB446"/>
      <c r="WGC446"/>
      <c r="WGD446"/>
      <c r="WGE446"/>
      <c r="WGF446"/>
      <c r="WGG446"/>
      <c r="WGH446"/>
      <c r="WGI446"/>
      <c r="WGJ446"/>
      <c r="WGK446"/>
      <c r="WGL446"/>
      <c r="WGM446"/>
      <c r="WGN446"/>
      <c r="WGO446"/>
      <c r="WGP446"/>
      <c r="WGQ446"/>
      <c r="WGR446"/>
      <c r="WGS446"/>
      <c r="WGT446"/>
      <c r="WGU446"/>
      <c r="WGV446"/>
      <c r="WGW446"/>
      <c r="WGX446"/>
      <c r="WGY446"/>
      <c r="WGZ446"/>
      <c r="WHA446"/>
      <c r="WHB446"/>
      <c r="WHC446"/>
      <c r="WHD446"/>
      <c r="WHE446"/>
      <c r="WHF446"/>
      <c r="WHG446"/>
      <c r="WHH446"/>
      <c r="WHI446"/>
      <c r="WHJ446"/>
      <c r="WHK446"/>
      <c r="WHL446"/>
      <c r="WHM446"/>
      <c r="WHN446"/>
      <c r="WHO446"/>
      <c r="WHP446"/>
      <c r="WHQ446"/>
      <c r="WHR446"/>
      <c r="WHS446"/>
      <c r="WHT446"/>
      <c r="WHU446"/>
      <c r="WHV446"/>
      <c r="WHW446"/>
      <c r="WHX446"/>
      <c r="WHY446"/>
      <c r="WHZ446"/>
      <c r="WIA446"/>
      <c r="WIB446"/>
      <c r="WIC446"/>
      <c r="WID446"/>
      <c r="WIE446"/>
      <c r="WIF446"/>
      <c r="WIG446"/>
      <c r="WIH446"/>
      <c r="WII446"/>
      <c r="WIJ446"/>
      <c r="WIK446"/>
      <c r="WIL446"/>
      <c r="WIM446"/>
      <c r="WIN446"/>
      <c r="WIO446"/>
      <c r="WIP446"/>
      <c r="WIQ446"/>
      <c r="WIR446"/>
      <c r="WIS446"/>
      <c r="WIT446"/>
      <c r="WIU446"/>
      <c r="WIV446"/>
      <c r="WIW446"/>
      <c r="WIX446"/>
      <c r="WIY446"/>
      <c r="WIZ446"/>
      <c r="WJA446"/>
      <c r="WJB446"/>
      <c r="WJC446"/>
      <c r="WJD446"/>
      <c r="WJE446"/>
      <c r="WJF446"/>
      <c r="WJG446"/>
      <c r="WJH446"/>
      <c r="WJI446"/>
      <c r="WJJ446"/>
      <c r="WJK446"/>
      <c r="WJL446"/>
      <c r="WJM446"/>
      <c r="WJN446"/>
      <c r="WJO446"/>
      <c r="WJP446"/>
      <c r="WJQ446"/>
      <c r="WJR446"/>
      <c r="WJS446"/>
      <c r="WJT446"/>
      <c r="WJU446"/>
      <c r="WJV446"/>
      <c r="WJW446"/>
      <c r="WJX446"/>
      <c r="WJY446"/>
      <c r="WJZ446"/>
      <c r="WKA446"/>
      <c r="WKB446"/>
      <c r="WKC446"/>
      <c r="WKD446"/>
      <c r="WKE446"/>
      <c r="WKF446"/>
      <c r="WKG446"/>
      <c r="WKH446"/>
      <c r="WKI446"/>
      <c r="WKJ446"/>
      <c r="WKK446"/>
      <c r="WKL446"/>
      <c r="WKM446"/>
      <c r="WKN446"/>
      <c r="WKO446"/>
      <c r="WKP446"/>
      <c r="WKQ446"/>
      <c r="WKR446"/>
      <c r="WKS446"/>
      <c r="WKT446"/>
      <c r="WKU446"/>
      <c r="WKV446"/>
      <c r="WKW446"/>
      <c r="WKX446"/>
      <c r="WKY446"/>
      <c r="WKZ446"/>
      <c r="WLA446"/>
      <c r="WLB446"/>
      <c r="WLC446"/>
      <c r="WLD446"/>
      <c r="WLE446"/>
      <c r="WLF446"/>
      <c r="WLG446"/>
      <c r="WLH446"/>
      <c r="WLI446"/>
      <c r="WLJ446"/>
      <c r="WLK446"/>
      <c r="WLL446"/>
      <c r="WLM446"/>
      <c r="WLN446"/>
      <c r="WLO446"/>
      <c r="WLP446"/>
      <c r="WLQ446"/>
      <c r="WLR446"/>
      <c r="WLS446"/>
      <c r="WLT446"/>
      <c r="WLU446"/>
      <c r="WLV446"/>
      <c r="WLW446"/>
      <c r="WLX446"/>
      <c r="WLY446"/>
      <c r="WLZ446"/>
      <c r="WMA446"/>
      <c r="WMB446"/>
      <c r="WMC446"/>
      <c r="WMD446"/>
      <c r="WME446"/>
      <c r="WMF446"/>
      <c r="WMG446"/>
      <c r="WMH446"/>
      <c r="WMI446"/>
      <c r="WMJ446"/>
      <c r="WMK446"/>
      <c r="WML446"/>
      <c r="WMM446"/>
      <c r="WMN446"/>
      <c r="WMO446"/>
      <c r="WMP446"/>
      <c r="WMQ446"/>
      <c r="WMR446"/>
      <c r="WMS446"/>
      <c r="WMT446"/>
      <c r="WMU446"/>
      <c r="WMV446"/>
      <c r="WMW446"/>
      <c r="WMX446"/>
      <c r="WMY446"/>
      <c r="WMZ446"/>
      <c r="WNA446"/>
      <c r="WNB446"/>
      <c r="WNC446"/>
      <c r="WND446"/>
      <c r="WNE446"/>
      <c r="WNF446"/>
      <c r="WNG446"/>
      <c r="WNH446"/>
      <c r="WNI446"/>
      <c r="WNJ446"/>
      <c r="WNK446"/>
      <c r="WNL446"/>
      <c r="WNM446"/>
      <c r="WNN446"/>
      <c r="WNO446"/>
      <c r="WNP446"/>
      <c r="WNQ446"/>
      <c r="WNR446"/>
      <c r="WNS446"/>
      <c r="WNT446"/>
      <c r="WNU446"/>
      <c r="WNV446"/>
      <c r="WNW446"/>
      <c r="WNX446"/>
      <c r="WNY446"/>
      <c r="WNZ446"/>
      <c r="WOA446"/>
      <c r="WOB446"/>
      <c r="WOC446"/>
      <c r="WOD446"/>
      <c r="WOE446"/>
      <c r="WOF446"/>
      <c r="WOG446"/>
      <c r="WOH446"/>
      <c r="WOI446"/>
      <c r="WOJ446"/>
      <c r="WOK446"/>
      <c r="WOL446"/>
      <c r="WOM446"/>
      <c r="WON446"/>
      <c r="WOO446"/>
      <c r="WOP446"/>
      <c r="WOQ446"/>
      <c r="WOR446"/>
      <c r="WOS446"/>
      <c r="WOT446"/>
      <c r="WOU446"/>
      <c r="WOV446"/>
      <c r="WOW446"/>
      <c r="WOX446"/>
      <c r="WOY446"/>
      <c r="WOZ446"/>
      <c r="WPA446"/>
      <c r="WPB446"/>
      <c r="WPC446"/>
      <c r="WPD446"/>
      <c r="WPE446"/>
      <c r="WPF446"/>
      <c r="WPG446"/>
      <c r="WPH446"/>
      <c r="WPI446"/>
      <c r="WPJ446"/>
      <c r="WPK446"/>
      <c r="WPL446"/>
      <c r="WPM446"/>
      <c r="WPN446"/>
      <c r="WPO446"/>
      <c r="WPP446"/>
      <c r="WPQ446"/>
      <c r="WPR446"/>
      <c r="WPS446"/>
      <c r="WPT446"/>
      <c r="WPU446"/>
      <c r="WPV446"/>
      <c r="WPW446"/>
      <c r="WPX446"/>
      <c r="WPY446"/>
      <c r="WPZ446"/>
      <c r="WQA446"/>
      <c r="WQB446"/>
      <c r="WQC446"/>
      <c r="WQD446"/>
      <c r="WQE446"/>
      <c r="WQF446"/>
      <c r="WQG446"/>
      <c r="WQH446"/>
      <c r="WQI446"/>
      <c r="WQJ446"/>
      <c r="WQK446"/>
      <c r="WQL446"/>
      <c r="WQM446"/>
      <c r="WQN446"/>
      <c r="WQO446"/>
      <c r="WQP446"/>
      <c r="WQQ446"/>
      <c r="WQR446"/>
      <c r="WQS446"/>
      <c r="WQT446"/>
      <c r="WQU446"/>
      <c r="WQV446"/>
      <c r="WQW446"/>
      <c r="WQX446"/>
      <c r="WQY446"/>
      <c r="WQZ446"/>
      <c r="WRA446"/>
      <c r="WRB446"/>
      <c r="WRC446"/>
      <c r="WRD446"/>
      <c r="WRE446"/>
      <c r="WRF446"/>
      <c r="WRG446"/>
      <c r="WRH446"/>
      <c r="WRI446"/>
      <c r="WRJ446"/>
      <c r="WRK446"/>
      <c r="WRL446"/>
      <c r="WRM446"/>
      <c r="WRN446"/>
      <c r="WRO446"/>
      <c r="WRP446"/>
      <c r="WRQ446"/>
      <c r="WRR446"/>
      <c r="WRS446"/>
      <c r="WRT446"/>
      <c r="WRU446"/>
      <c r="WRV446"/>
      <c r="WRW446"/>
      <c r="WRX446"/>
      <c r="WRY446"/>
      <c r="WRZ446"/>
      <c r="WSA446"/>
      <c r="WSB446"/>
      <c r="WSC446"/>
      <c r="WSD446"/>
      <c r="WSE446"/>
      <c r="WSF446"/>
      <c r="WSG446"/>
      <c r="WSH446"/>
      <c r="WSI446"/>
      <c r="WSJ446"/>
      <c r="WSK446"/>
      <c r="WSL446"/>
      <c r="WSM446"/>
      <c r="WSN446"/>
      <c r="WSO446"/>
      <c r="WSP446"/>
      <c r="WSQ446"/>
      <c r="WSR446"/>
      <c r="WSS446"/>
      <c r="WST446"/>
      <c r="WSU446"/>
      <c r="WSV446"/>
      <c r="WSW446"/>
      <c r="WSX446"/>
      <c r="WSY446"/>
      <c r="WSZ446"/>
      <c r="WTA446"/>
      <c r="WTB446"/>
      <c r="WTC446"/>
      <c r="WTD446"/>
      <c r="WTE446"/>
      <c r="WTF446"/>
      <c r="WTG446"/>
      <c r="WTH446"/>
      <c r="WTI446"/>
      <c r="WTJ446"/>
      <c r="WTK446"/>
      <c r="WTL446"/>
      <c r="WTM446"/>
      <c r="WTN446"/>
      <c r="WTO446"/>
      <c r="WTP446"/>
      <c r="WTQ446"/>
      <c r="WTR446"/>
      <c r="WTS446"/>
      <c r="WTT446"/>
      <c r="WTU446"/>
      <c r="WTV446"/>
      <c r="WTW446"/>
      <c r="WTX446"/>
      <c r="WTY446"/>
      <c r="WTZ446"/>
      <c r="WUA446"/>
      <c r="WUB446"/>
      <c r="WUC446"/>
      <c r="WUD446"/>
      <c r="WUE446"/>
      <c r="WUF446"/>
      <c r="WUG446"/>
      <c r="WUH446"/>
      <c r="WUI446"/>
      <c r="WUJ446"/>
      <c r="WUK446"/>
      <c r="WUL446"/>
      <c r="WUM446"/>
      <c r="WUN446"/>
      <c r="WUO446"/>
      <c r="WUP446"/>
      <c r="WUQ446"/>
      <c r="WUR446"/>
      <c r="WUS446"/>
      <c r="WUT446"/>
      <c r="WUU446"/>
      <c r="WUV446"/>
      <c r="WUW446"/>
      <c r="WUX446"/>
      <c r="WUY446"/>
      <c r="WUZ446"/>
      <c r="WVA446"/>
      <c r="WVB446"/>
      <c r="WVC446"/>
      <c r="WVD446"/>
      <c r="WVE446"/>
      <c r="WVF446"/>
      <c r="WVG446"/>
      <c r="WVH446"/>
      <c r="WVI446"/>
      <c r="WVJ446"/>
      <c r="WVK446"/>
      <c r="WVL446"/>
      <c r="WVM446"/>
      <c r="WVN446"/>
      <c r="WVO446"/>
      <c r="WVP446"/>
      <c r="WVQ446"/>
      <c r="WVR446"/>
      <c r="WVS446"/>
      <c r="WVT446"/>
      <c r="WVU446"/>
      <c r="WVV446"/>
      <c r="WVW446"/>
      <c r="WVX446"/>
      <c r="WVY446"/>
      <c r="WVZ446"/>
      <c r="WWA446"/>
      <c r="WWB446"/>
      <c r="WWC446"/>
      <c r="WWD446"/>
      <c r="WWE446"/>
      <c r="WWF446"/>
      <c r="WWG446"/>
      <c r="WWH446"/>
      <c r="WWI446"/>
      <c r="WWJ446"/>
      <c r="WWK446"/>
      <c r="WWL446"/>
      <c r="WWM446"/>
      <c r="WWN446"/>
      <c r="WWO446"/>
      <c r="WWP446"/>
      <c r="WWQ446"/>
      <c r="WWR446"/>
      <c r="WWS446"/>
      <c r="WWT446"/>
      <c r="WWU446"/>
      <c r="WWV446"/>
      <c r="WWW446"/>
      <c r="WWX446"/>
      <c r="WWY446"/>
      <c r="WWZ446"/>
      <c r="WXA446"/>
      <c r="WXB446"/>
      <c r="WXC446"/>
      <c r="WXD446"/>
      <c r="WXE446"/>
      <c r="WXF446"/>
      <c r="WXG446"/>
      <c r="WXH446"/>
      <c r="WXI446"/>
      <c r="WXJ446"/>
      <c r="WXK446"/>
      <c r="WXL446"/>
      <c r="WXM446"/>
      <c r="WXN446"/>
      <c r="WXO446"/>
      <c r="WXP446"/>
      <c r="WXQ446"/>
      <c r="WXR446"/>
      <c r="WXS446"/>
      <c r="WXT446"/>
      <c r="WXU446"/>
      <c r="WXV446"/>
      <c r="WXW446"/>
      <c r="WXX446"/>
      <c r="WXY446"/>
      <c r="WXZ446"/>
      <c r="WYA446"/>
      <c r="WYB446"/>
      <c r="WYC446"/>
      <c r="WYD446"/>
      <c r="WYE446"/>
      <c r="WYF446"/>
      <c r="WYG446"/>
      <c r="WYH446"/>
      <c r="WYI446"/>
      <c r="WYJ446"/>
      <c r="WYK446"/>
      <c r="WYL446"/>
      <c r="WYM446"/>
      <c r="WYN446"/>
      <c r="WYO446"/>
      <c r="WYP446"/>
      <c r="WYQ446"/>
      <c r="WYR446"/>
      <c r="WYS446"/>
      <c r="WYT446"/>
      <c r="WYU446"/>
      <c r="WYV446"/>
      <c r="WYW446"/>
      <c r="WYX446"/>
      <c r="WYY446"/>
      <c r="WYZ446"/>
      <c r="WZA446"/>
      <c r="WZB446"/>
      <c r="WZC446"/>
      <c r="WZD446"/>
      <c r="WZE446"/>
      <c r="WZF446"/>
      <c r="WZG446"/>
      <c r="WZH446"/>
      <c r="WZI446"/>
      <c r="WZJ446"/>
      <c r="WZK446"/>
      <c r="WZL446"/>
      <c r="WZM446"/>
      <c r="WZN446"/>
      <c r="WZO446"/>
      <c r="WZP446"/>
      <c r="WZQ446"/>
      <c r="WZR446"/>
      <c r="WZS446"/>
      <c r="WZT446"/>
      <c r="WZU446"/>
      <c r="WZV446"/>
      <c r="WZW446"/>
      <c r="WZX446"/>
      <c r="WZY446"/>
      <c r="WZZ446"/>
      <c r="XAA446"/>
      <c r="XAB446"/>
      <c r="XAC446"/>
      <c r="XAD446"/>
      <c r="XAE446"/>
      <c r="XAF446"/>
      <c r="XAG446"/>
      <c r="XAH446"/>
      <c r="XAI446"/>
      <c r="XAJ446"/>
      <c r="XAK446"/>
      <c r="XAL446"/>
      <c r="XAM446"/>
      <c r="XAN446"/>
      <c r="XAO446"/>
      <c r="XAP446"/>
      <c r="XAQ446"/>
      <c r="XAR446"/>
      <c r="XAS446"/>
      <c r="XAT446"/>
      <c r="XAU446"/>
      <c r="XAV446"/>
      <c r="XAW446"/>
      <c r="XAX446"/>
      <c r="XAY446"/>
      <c r="XAZ446"/>
      <c r="XBA446"/>
      <c r="XBB446"/>
      <c r="XBC446"/>
      <c r="XBD446"/>
      <c r="XBE446"/>
      <c r="XBF446"/>
      <c r="XBG446"/>
      <c r="XBH446"/>
      <c r="XBI446"/>
      <c r="XBJ446"/>
      <c r="XBK446"/>
      <c r="XBL446"/>
      <c r="XBM446"/>
      <c r="XBN446"/>
      <c r="XBO446"/>
      <c r="XBP446"/>
      <c r="XBQ446"/>
      <c r="XBR446"/>
      <c r="XBS446"/>
      <c r="XBT446"/>
      <c r="XBU446"/>
      <c r="XBV446"/>
      <c r="XBW446"/>
      <c r="XBX446"/>
      <c r="XBY446"/>
      <c r="XBZ446"/>
      <c r="XCA446"/>
      <c r="XCB446"/>
      <c r="XCC446"/>
      <c r="XCD446"/>
      <c r="XCE446"/>
      <c r="XCF446"/>
      <c r="XCG446"/>
      <c r="XCH446"/>
      <c r="XCI446"/>
      <c r="XCJ446"/>
      <c r="XCK446"/>
      <c r="XCL446"/>
      <c r="XCM446"/>
      <c r="XCN446"/>
      <c r="XCO446"/>
      <c r="XCP446"/>
      <c r="XCQ446"/>
      <c r="XCR446"/>
      <c r="XCS446"/>
      <c r="XCT446"/>
      <c r="XCU446"/>
      <c r="XCV446"/>
      <c r="XCW446"/>
      <c r="XCX446"/>
      <c r="XCY446"/>
      <c r="XCZ446"/>
      <c r="XDA446"/>
      <c r="XDB446"/>
      <c r="XDC446"/>
      <c r="XDD446"/>
      <c r="XDE446"/>
      <c r="XDF446"/>
      <c r="XDG446"/>
      <c r="XDH446"/>
      <c r="XDI446"/>
      <c r="XDJ446"/>
      <c r="XDK446"/>
      <c r="XDL446"/>
      <c r="XDM446"/>
      <c r="XDN446"/>
      <c r="XDO446"/>
      <c r="XDP446"/>
      <c r="XDQ446"/>
      <c r="XDR446"/>
      <c r="XDS446"/>
      <c r="XDT446"/>
      <c r="XDU446"/>
      <c r="XDV446"/>
      <c r="XDW446"/>
      <c r="XDX446"/>
      <c r="XDY446"/>
      <c r="XDZ446"/>
      <c r="XEA446"/>
      <c r="XEB446"/>
      <c r="XEC446"/>
      <c r="XED446"/>
      <c r="XEE446"/>
      <c r="XEF446"/>
      <c r="XEG446"/>
      <c r="XEH446"/>
      <c r="XEI446"/>
      <c r="XEJ446"/>
      <c r="XEK446"/>
      <c r="XEL446"/>
      <c r="XEM446"/>
      <c r="XEN446"/>
      <c r="XEO446"/>
      <c r="XEP446"/>
      <c r="XEQ446"/>
      <c r="XER446"/>
      <c r="XES446"/>
      <c r="XET446"/>
      <c r="XEU446"/>
      <c r="XEV446"/>
      <c r="XEW446"/>
      <c r="XEX446"/>
      <c r="XEY446"/>
      <c r="XEZ446"/>
      <c r="XFA446"/>
      <c r="XFB446"/>
      <c r="XFC446"/>
      <c r="XFD446"/>
    </row>
    <row r="447" spans="1:16384" ht="13">
      <c r="A447" s="404"/>
      <c r="B447" s="404"/>
      <c r="D447" s="400" t="s">
        <v>66</v>
      </c>
      <c r="E447" s="401"/>
      <c r="F447" s="401">
        <f>F309+F310</f>
        <v>348.9</v>
      </c>
      <c r="G447" s="401">
        <f>G147+G148+G290+G310</f>
        <v>195.66499999999996</v>
      </c>
      <c r="H447" s="401">
        <f>H147+H148+H290+H310</f>
        <v>127.34000000000003</v>
      </c>
      <c r="I447" s="401">
        <f>I147+I148+I290+I310</f>
        <v>289.5</v>
      </c>
      <c r="J447" s="401">
        <f>SUM(F447:I447)</f>
        <v>961.40499999999997</v>
      </c>
      <c r="K447" s="401"/>
      <c r="L447" s="401"/>
      <c r="M447" s="401">
        <f>M309+M310</f>
        <v>-167</v>
      </c>
      <c r="N447" s="401"/>
      <c r="O447" s="401"/>
      <c r="P447" s="401">
        <f>P309+P310</f>
        <v>339.33077500000002</v>
      </c>
      <c r="Q447" s="401"/>
      <c r="R447" s="401"/>
      <c r="S447" s="401">
        <f>S309+S310</f>
        <v>845.28283600000009</v>
      </c>
      <c r="T447" s="401"/>
      <c r="U447" s="401"/>
      <c r="V447" s="401">
        <f>V309+V310</f>
        <v>-667.03169000000003</v>
      </c>
      <c r="W447" s="401">
        <f>SUM(K447:V447)</f>
        <v>350.58192100000008</v>
      </c>
      <c r="X447" s="401"/>
      <c r="Y447" s="401"/>
      <c r="Z447" s="401">
        <f>Z309+Z310</f>
        <v>-51.03860000000001</v>
      </c>
      <c r="AA447" s="401"/>
      <c r="AB447" s="401"/>
      <c r="AC447" s="401">
        <f>AC309+AC310</f>
        <v>164.713325578634</v>
      </c>
      <c r="AD447" s="401"/>
      <c r="AE447" s="401"/>
      <c r="AF447" s="401">
        <f>AF309+AF310</f>
        <v>100.26293843071416</v>
      </c>
      <c r="AG447" s="401"/>
      <c r="AH447" s="401"/>
      <c r="AI447" s="401">
        <f>AI309+AI310</f>
        <v>-490.36599999999999</v>
      </c>
      <c r="AJ447" s="401">
        <f>SUM(X447:AI447)</f>
        <v>-276.42833599065182</v>
      </c>
      <c r="AK447" s="401"/>
      <c r="AL447" s="401"/>
      <c r="AM447" s="401">
        <f>AM309+AM310</f>
        <v>67.830721341705882</v>
      </c>
      <c r="AN447" s="401"/>
      <c r="AO447" s="401"/>
      <c r="AP447" s="401">
        <f>AP309+AP310</f>
        <v>18.723608719477802</v>
      </c>
      <c r="AQ447" s="401"/>
      <c r="AR447" s="401"/>
      <c r="AS447" s="401">
        <f>AS309+AS310</f>
        <v>-32.402290043572933</v>
      </c>
      <c r="AT447" s="401"/>
      <c r="AU447" s="401"/>
      <c r="AV447" s="401">
        <f>AV309+AV310</f>
        <v>-59.455939783227308</v>
      </c>
      <c r="AW447" s="401">
        <f>SUM(AK447:AV447)</f>
        <v>-5.3038997656165492</v>
      </c>
      <c r="AX447" s="401"/>
      <c r="AY447" s="401"/>
      <c r="AZ447" s="401">
        <f>AZ309+AZ310</f>
        <v>-33.084654847032155</v>
      </c>
      <c r="BA447" s="401"/>
      <c r="BB447" s="401"/>
      <c r="BC447" s="401">
        <f>BC309+BC310</f>
        <v>-20.220474509808515</v>
      </c>
      <c r="BD447" s="401"/>
      <c r="BE447" s="401"/>
      <c r="BF447" s="401">
        <f>BF309+BF310</f>
        <v>-27.990999999999996</v>
      </c>
      <c r="BG447" s="401"/>
      <c r="BH447" s="401"/>
      <c r="BI447" s="401">
        <f>BI309+BI310</f>
        <v>343.34714980999985</v>
      </c>
      <c r="BJ447" s="401">
        <f>SUM(AX447:BI447)</f>
        <v>262.0510204531592</v>
      </c>
      <c r="BK447" s="401"/>
      <c r="BL447" s="401"/>
      <c r="BM447" s="401">
        <f>BM309+BM310</f>
        <v>-13.931250727323825</v>
      </c>
      <c r="BN447" s="401"/>
      <c r="BO447" s="401"/>
      <c r="BP447" s="401">
        <f>BP309+BP310</f>
        <v>-152.59201451588265</v>
      </c>
      <c r="BQ447" s="401"/>
      <c r="BR447" s="401"/>
      <c r="BS447" s="401">
        <f>BS309+BS310</f>
        <v>-138.61775463812435</v>
      </c>
      <c r="BT447" s="401"/>
      <c r="BU447" s="401"/>
      <c r="BV447" s="401">
        <f>BV309+BV310</f>
        <v>-851.43164787128239</v>
      </c>
      <c r="BW447" s="401">
        <f>SUM(BK447:BV447)</f>
        <v>-1156.5726677526131</v>
      </c>
    </row>
    <row r="448" spans="1:16384" ht="23" hidden="1" outlineLevel="1">
      <c r="A448" s="382" t="s">
        <v>465</v>
      </c>
      <c r="B448" s="382" t="s">
        <v>466</v>
      </c>
      <c r="C448" s="383"/>
      <c r="D448" s="384"/>
      <c r="E448" s="385"/>
      <c r="F448" s="386"/>
      <c r="G448" s="386"/>
      <c r="H448" s="386"/>
      <c r="I448" s="386"/>
      <c r="J448" s="387"/>
      <c r="K448" s="388" t="str">
        <f>$A:$A</f>
        <v>Nature de l'ajustement</v>
      </c>
      <c r="L448" s="388" t="str">
        <f>$B:$B</f>
        <v>Pôle</v>
      </c>
      <c r="M448" s="388" t="s">
        <v>515</v>
      </c>
      <c r="N448" s="388" t="str">
        <f>$A:$A</f>
        <v>Nature de l'ajustement</v>
      </c>
      <c r="O448" s="388" t="str">
        <f>$B:$B</f>
        <v>Pôle</v>
      </c>
      <c r="P448" s="388" t="s">
        <v>515</v>
      </c>
      <c r="Q448" s="388" t="str">
        <f>$A:$A</f>
        <v>Nature de l'ajustement</v>
      </c>
      <c r="R448" s="388" t="str">
        <f>$B:$B</f>
        <v>Pôle</v>
      </c>
      <c r="S448" s="388" t="s">
        <v>515</v>
      </c>
      <c r="T448" s="388" t="str">
        <f>$A:$A</f>
        <v>Nature de l'ajustement</v>
      </c>
      <c r="U448" s="388" t="str">
        <f>$B:$B</f>
        <v>Pôle</v>
      </c>
      <c r="V448" s="388" t="s">
        <v>515</v>
      </c>
      <c r="W448" s="387"/>
      <c r="X448" s="388" t="str">
        <f>$A:$A</f>
        <v>Nature de l'ajustement</v>
      </c>
      <c r="Y448" s="388" t="str">
        <f>$B:$B</f>
        <v>Pôle</v>
      </c>
      <c r="Z448" s="388" t="s">
        <v>515</v>
      </c>
      <c r="AA448" s="388" t="str">
        <f>$A:$A</f>
        <v>Nature de l'ajustement</v>
      </c>
      <c r="AB448" s="388" t="str">
        <f>$B:$B</f>
        <v>Pôle</v>
      </c>
      <c r="AC448" s="388" t="s">
        <v>515</v>
      </c>
      <c r="AD448" s="388" t="str">
        <f>$A:$A</f>
        <v>Nature de l'ajustement</v>
      </c>
      <c r="AE448" s="388" t="str">
        <f>$B:$B</f>
        <v>Pôle</v>
      </c>
      <c r="AF448" s="388" t="s">
        <v>515</v>
      </c>
      <c r="AG448" s="388" t="str">
        <f>$A:$A</f>
        <v>Nature de l'ajustement</v>
      </c>
      <c r="AH448" s="388" t="str">
        <f>$B:$B</f>
        <v>Pôle</v>
      </c>
      <c r="AI448" s="388" t="s">
        <v>515</v>
      </c>
      <c r="AJ448" s="387"/>
      <c r="AK448" s="388" t="str">
        <f>$A:$A</f>
        <v>Nature de l'ajustement</v>
      </c>
      <c r="AL448" s="388" t="str">
        <f>$B:$B</f>
        <v>Pôle</v>
      </c>
      <c r="AM448" s="388" t="s">
        <v>515</v>
      </c>
      <c r="AN448" s="388" t="str">
        <f>$A:$A</f>
        <v>Nature de l'ajustement</v>
      </c>
      <c r="AO448" s="388" t="str">
        <f>$B:$B</f>
        <v>Pôle</v>
      </c>
      <c r="AP448" s="388" t="s">
        <v>515</v>
      </c>
      <c r="AQ448" s="388" t="str">
        <f>$A:$A</f>
        <v>Nature de l'ajustement</v>
      </c>
      <c r="AR448" s="388" t="str">
        <f>$B:$B</f>
        <v>Pôle</v>
      </c>
      <c r="AS448" s="388" t="s">
        <v>515</v>
      </c>
      <c r="AT448" s="388" t="str">
        <f>$A:$A</f>
        <v>Nature de l'ajustement</v>
      </c>
      <c r="AU448" s="388" t="str">
        <f>$B:$B</f>
        <v>Pôle</v>
      </c>
      <c r="AV448" s="388" t="s">
        <v>515</v>
      </c>
      <c r="AW448" s="387"/>
      <c r="AX448" s="388" t="str">
        <f>$A:$A</f>
        <v>Nature de l'ajustement</v>
      </c>
      <c r="AY448" s="388" t="str">
        <f>$B:$B</f>
        <v>Pôle</v>
      </c>
      <c r="AZ448" s="388" t="s">
        <v>515</v>
      </c>
      <c r="BA448" s="388" t="str">
        <f>$A:$A</f>
        <v>Nature de l'ajustement</v>
      </c>
      <c r="BB448" s="388" t="str">
        <f>$B:$B</f>
        <v>Pôle</v>
      </c>
      <c r="BC448" s="388" t="s">
        <v>515</v>
      </c>
      <c r="BD448" s="388" t="str">
        <f>$A:$A</f>
        <v>Nature de l'ajustement</v>
      </c>
      <c r="BE448" s="388" t="str">
        <f>$B:$B</f>
        <v>Pôle</v>
      </c>
      <c r="BF448" s="388" t="s">
        <v>515</v>
      </c>
      <c r="BG448" s="388" t="str">
        <f>$A:$A</f>
        <v>Nature de l'ajustement</v>
      </c>
      <c r="BH448" s="388" t="str">
        <f>$B:$B</f>
        <v>Pôle</v>
      </c>
      <c r="BI448" s="388" t="s">
        <v>515</v>
      </c>
      <c r="BJ448" s="387"/>
      <c r="BK448" s="388" t="str">
        <f>$A:$A</f>
        <v>Nature de l'ajustement</v>
      </c>
      <c r="BL448" s="388" t="str">
        <f>$B:$B</f>
        <v>Pôle</v>
      </c>
      <c r="BM448" s="388" t="s">
        <v>515</v>
      </c>
      <c r="BN448" s="388" t="str">
        <f>$A:$A</f>
        <v>Nature de l'ajustement</v>
      </c>
      <c r="BO448" s="388" t="str">
        <f>$B:$B</f>
        <v>Pôle</v>
      </c>
      <c r="BP448" s="388" t="s">
        <v>515</v>
      </c>
      <c r="BQ448" s="388"/>
      <c r="BR448" s="388"/>
      <c r="BS448" s="388" t="s">
        <v>515</v>
      </c>
      <c r="BT448" s="388"/>
      <c r="BU448" s="388"/>
      <c r="BV448" s="388" t="s">
        <v>515</v>
      </c>
      <c r="BW448" s="387"/>
    </row>
    <row r="449" spans="1:75" ht="13" hidden="1" outlineLevel="1">
      <c r="A449" s="389" t="s">
        <v>467</v>
      </c>
      <c r="B449" s="389" t="s">
        <v>468</v>
      </c>
      <c r="C449" s="383"/>
      <c r="D449" s="384"/>
      <c r="E449" s="385"/>
      <c r="F449" s="386"/>
      <c r="G449" s="386"/>
      <c r="H449" s="386"/>
      <c r="I449" s="386"/>
      <c r="J449" s="387"/>
      <c r="K449" s="390" t="str">
        <f>$A:$A</f>
        <v>Spread émetteurs (AHM)</v>
      </c>
      <c r="L449" s="390" t="str">
        <f>$B:$B</f>
        <v>AHM</v>
      </c>
      <c r="M449" s="391" t="str">
        <f>"20"&amp;RIGHT($10:$10,2)&amp;"-T"&amp;MID($10:$10,2,1)</f>
        <v>2016-T1</v>
      </c>
      <c r="N449" s="390" t="str">
        <f>$A:$A</f>
        <v>Spread émetteurs (AHM)</v>
      </c>
      <c r="O449" s="390" t="str">
        <f>$B:$B</f>
        <v>AHM</v>
      </c>
      <c r="P449" s="391" t="str">
        <f>"20"&amp;RIGHT($10:$10,2)&amp;"-T"&amp;MID($10:$10,2,1)</f>
        <v>2016-T2</v>
      </c>
      <c r="Q449" s="390" t="str">
        <f>$A:$A</f>
        <v>Spread émetteurs (AHM)</v>
      </c>
      <c r="R449" s="390" t="str">
        <f>$B:$B</f>
        <v>AHM</v>
      </c>
      <c r="S449" s="391" t="str">
        <f>"20"&amp;RIGHT($10:$10,2)&amp;"-T"&amp;MID($10:$10,2,1)</f>
        <v>2016-T3</v>
      </c>
      <c r="T449" s="390" t="str">
        <f>$A:$A</f>
        <v>Spread émetteurs (AHM)</v>
      </c>
      <c r="U449" s="390" t="str">
        <f>$B:$B</f>
        <v>AHM</v>
      </c>
      <c r="V449" s="391" t="str">
        <f>"20"&amp;RIGHT($10:$10,2)&amp;"-T"&amp;MID($10:$10,2,1)</f>
        <v>2016-T4</v>
      </c>
      <c r="W449" s="387"/>
      <c r="X449" s="390" t="str">
        <f>$A:$A</f>
        <v>Spread émetteurs (AHM)</v>
      </c>
      <c r="Y449" s="390" t="str">
        <f>$B:$B</f>
        <v>AHM</v>
      </c>
      <c r="Z449" s="391" t="str">
        <f>"20"&amp;RIGHT($10:$10,2)&amp;"-T"&amp;MID($10:$10,2,1)</f>
        <v>2017-T1</v>
      </c>
      <c r="AA449" s="390" t="str">
        <f>$A:$A</f>
        <v>Spread émetteurs (AHM)</v>
      </c>
      <c r="AB449" s="390" t="str">
        <f>$B:$B</f>
        <v>AHM</v>
      </c>
      <c r="AC449" s="391" t="str">
        <f>"20"&amp;RIGHT($10:$10,2)&amp;"-T"&amp;MID($10:$10,2,1)</f>
        <v>2017-T2</v>
      </c>
      <c r="AD449" s="390" t="str">
        <f>$A:$A</f>
        <v>Spread émetteurs (AHM)</v>
      </c>
      <c r="AE449" s="390" t="str">
        <f>$B:$B</f>
        <v>AHM</v>
      </c>
      <c r="AF449" s="391" t="str">
        <f>"20"&amp;RIGHT($10:$10,2)&amp;"-T"&amp;MID($10:$10,2,1)</f>
        <v>2017-T3</v>
      </c>
      <c r="AG449" s="390" t="str">
        <f>$A:$A</f>
        <v>Spread émetteurs (AHM)</v>
      </c>
      <c r="AH449" s="390" t="str">
        <f>$B:$B</f>
        <v>AHM</v>
      </c>
      <c r="AI449" s="391" t="str">
        <f>"20"&amp;RIGHT($10:$10,2)&amp;"-T"&amp;MID($10:$10,2,1)</f>
        <v>2017-T4</v>
      </c>
      <c r="AJ449" s="387"/>
      <c r="AK449" s="390" t="str">
        <f>$A:$A</f>
        <v>Spread émetteurs (AHM)</v>
      </c>
      <c r="AL449" s="390" t="str">
        <f>$B:$B</f>
        <v>AHM</v>
      </c>
      <c r="AM449" s="391" t="str">
        <f>"20"&amp;RIGHT($10:$10,2)&amp;"-T"&amp;MID($10:$10,2,1)</f>
        <v>2018-T1</v>
      </c>
      <c r="AN449" s="390" t="str">
        <f>$A:$A</f>
        <v>Spread émetteurs (AHM)</v>
      </c>
      <c r="AO449" s="390" t="str">
        <f>$B:$B</f>
        <v>AHM</v>
      </c>
      <c r="AP449" s="391" t="str">
        <f>"20"&amp;RIGHT($10:$10,2)&amp;"-T"&amp;MID($10:$10,2,1)</f>
        <v>2018-T2</v>
      </c>
      <c r="AQ449" s="390" t="str">
        <f>$A:$A</f>
        <v>Spread émetteurs (AHM)</v>
      </c>
      <c r="AR449" s="390" t="str">
        <f>$B:$B</f>
        <v>AHM</v>
      </c>
      <c r="AS449" s="391" t="str">
        <f>"20"&amp;RIGHT($10:$10,2)&amp;"-T"&amp;MID($10:$10,2,1)</f>
        <v>2018-T3</v>
      </c>
      <c r="AT449" s="390" t="str">
        <f>$A:$A</f>
        <v>Spread émetteurs (AHM)</v>
      </c>
      <c r="AU449" s="390" t="str">
        <f>$B:$B</f>
        <v>AHM</v>
      </c>
      <c r="AV449" s="391" t="str">
        <f>"20"&amp;RIGHT($10:$10,2)&amp;"-T"&amp;MID($10:$10,2,1)</f>
        <v>2018-T4</v>
      </c>
      <c r="AW449" s="387"/>
      <c r="AX449" s="390" t="str">
        <f>$A:$A</f>
        <v>Spread émetteurs (AHM)</v>
      </c>
      <c r="AY449" s="390" t="str">
        <f>$B:$B</f>
        <v>AHM</v>
      </c>
      <c r="AZ449" s="391" t="str">
        <f>"20"&amp;RIGHT($10:$10,2)&amp;"-T"&amp;MID($10:$10,2,1)</f>
        <v>2019-T1</v>
      </c>
      <c r="BA449" s="390" t="str">
        <f>$A:$A</f>
        <v>Spread émetteurs (AHM)</v>
      </c>
      <c r="BB449" s="390" t="str">
        <f>$B:$B</f>
        <v>AHM</v>
      </c>
      <c r="BC449" s="391" t="str">
        <f>"20"&amp;RIGHT($10:$10,2)&amp;"-T"&amp;MID($10:$10,2,1)</f>
        <v>2019-T2</v>
      </c>
      <c r="BD449" s="390" t="str">
        <f>$A:$A</f>
        <v>Spread émetteurs (AHM)</v>
      </c>
      <c r="BE449" s="390" t="str">
        <f>$B:$B</f>
        <v>AHM</v>
      </c>
      <c r="BF449" s="391" t="str">
        <f>"20"&amp;RIGHT($10:$10,2)&amp;"-T"&amp;MID($10:$10,2,1)</f>
        <v>2019-T3</v>
      </c>
      <c r="BG449" s="390" t="str">
        <f>$A:$A</f>
        <v>Spread émetteurs (AHM)</v>
      </c>
      <c r="BH449" s="390" t="str">
        <f>$B:$B</f>
        <v>AHM</v>
      </c>
      <c r="BI449" s="391" t="str">
        <f>"20"&amp;RIGHT($10:$10,2)&amp;"-T"&amp;MID($10:$10,2,1)</f>
        <v>2019-T4</v>
      </c>
      <c r="BJ449" s="387"/>
      <c r="BK449" s="390" t="str">
        <f>$A:$A</f>
        <v>Spread émetteurs (AHM)</v>
      </c>
      <c r="BL449" s="390" t="str">
        <f>$B:$B</f>
        <v>AHM</v>
      </c>
      <c r="BM449" s="391" t="str">
        <f>"20"&amp;RIGHT($10:$10,2)&amp;"-T"&amp;MID($10:$10,2,1)</f>
        <v>2020-T1</v>
      </c>
      <c r="BN449" s="390" t="str">
        <f>$A:$A</f>
        <v>Spread émetteurs (AHM)</v>
      </c>
      <c r="BO449" s="390" t="str">
        <f>$B:$B</f>
        <v>AHM</v>
      </c>
      <c r="BP449" s="391" t="str">
        <f>"20"&amp;RIGHT($10:$10,2)&amp;"-T"&amp;MID($10:$10,2,1)</f>
        <v>2020-T2</v>
      </c>
      <c r="BQ449" s="391"/>
      <c r="BR449" s="391"/>
      <c r="BS449" s="391" t="str">
        <f>"20"&amp;RIGHT($10:$10,2)&amp;"-T"&amp;MID($10:$10,2,1)</f>
        <v>2020-T3</v>
      </c>
      <c r="BT449" s="391"/>
      <c r="BU449" s="391"/>
      <c r="BV449" s="391" t="str">
        <f>"20"&amp;RIGHT($10:$10,2)&amp;"-T"&amp;MID($10:$10,2,1)</f>
        <v>2020-T4</v>
      </c>
      <c r="BW449" s="387"/>
    </row>
    <row r="450" spans="1:75" ht="13" hidden="1" collapsed="1">
      <c r="A450" s="403" t="s">
        <v>547</v>
      </c>
      <c r="B450" s="403"/>
      <c r="C450" s="383"/>
      <c r="D450" s="384" t="s">
        <v>472</v>
      </c>
      <c r="E450" s="385" t="s">
        <v>504</v>
      </c>
      <c r="F450" s="386">
        <f>F14+F151+F313</f>
        <v>-19.100000000000001</v>
      </c>
      <c r="G450" s="386">
        <f>G14+G151+G313</f>
        <v>147.60000000000002</v>
      </c>
      <c r="H450" s="386">
        <f>H14+H151+H313</f>
        <v>-17.399999999999999</v>
      </c>
      <c r="I450" s="386">
        <f>I14+I151+I313</f>
        <v>65.5</v>
      </c>
      <c r="J450" s="387">
        <f>SUM(F450:I450)</f>
        <v>176.60000000000002</v>
      </c>
      <c r="K450" s="405"/>
      <c r="L450" s="405"/>
      <c r="M450" s="405">
        <v>16</v>
      </c>
      <c r="N450" s="393"/>
      <c r="O450" s="393"/>
      <c r="P450" s="393">
        <v>11.256475000000002</v>
      </c>
      <c r="Q450" s="393"/>
      <c r="R450" s="393"/>
      <c r="S450" s="393">
        <v>-177.93296400000003</v>
      </c>
      <c r="T450" s="393"/>
      <c r="U450" s="393"/>
      <c r="V450" s="393">
        <v>66.337999999999965</v>
      </c>
      <c r="W450" s="387">
        <f>SUM(K450:V450)</f>
        <v>-84.338489000000067</v>
      </c>
      <c r="X450" s="393"/>
      <c r="Y450" s="393"/>
      <c r="Z450" s="393">
        <v>-3.8730000000000073</v>
      </c>
      <c r="AA450" s="393"/>
      <c r="AB450" s="393"/>
      <c r="AC450" s="393">
        <v>-50.751846959365992</v>
      </c>
      <c r="AD450" s="393"/>
      <c r="AE450" s="393"/>
      <c r="AF450" s="393">
        <v>-14.437231686170012</v>
      </c>
      <c r="AG450" s="393"/>
      <c r="AH450" s="393"/>
      <c r="AI450" s="393">
        <v>-62.235000000000007</v>
      </c>
      <c r="AJ450" s="387">
        <f>SUM(X450:AI450)</f>
        <v>-131.297078645536</v>
      </c>
      <c r="AK450" s="393"/>
      <c r="AL450" s="393"/>
      <c r="AM450" s="393">
        <v>0</v>
      </c>
      <c r="AN450" s="393"/>
      <c r="AO450" s="393"/>
      <c r="AP450" s="393">
        <v>0</v>
      </c>
      <c r="AQ450" s="393"/>
      <c r="AR450" s="393"/>
      <c r="AS450" s="393">
        <v>0</v>
      </c>
      <c r="AT450" s="393"/>
      <c r="AU450" s="393"/>
      <c r="AV450" s="393">
        <v>0</v>
      </c>
      <c r="AW450" s="387">
        <f>SUM(AK450:AV450)</f>
        <v>0</v>
      </c>
      <c r="AX450" s="393"/>
      <c r="AY450" s="393"/>
      <c r="AZ450" s="393">
        <v>0</v>
      </c>
      <c r="BA450" s="393"/>
      <c r="BB450" s="393"/>
      <c r="BC450" s="393">
        <v>0</v>
      </c>
      <c r="BD450" s="393"/>
      <c r="BE450" s="393"/>
      <c r="BF450" s="393">
        <v>0</v>
      </c>
      <c r="BG450" s="393"/>
      <c r="BH450" s="393"/>
      <c r="BI450" s="393">
        <v>0</v>
      </c>
      <c r="BJ450" s="387">
        <f>SUM(AX450:BI450)</f>
        <v>0</v>
      </c>
      <c r="BK450" s="393"/>
      <c r="BL450" s="393"/>
      <c r="BM450" s="393">
        <v>0</v>
      </c>
      <c r="BN450" s="393"/>
      <c r="BO450" s="393"/>
      <c r="BP450" s="393">
        <v>0</v>
      </c>
      <c r="BQ450" s="393"/>
      <c r="BR450" s="393"/>
      <c r="BS450" s="393"/>
      <c r="BT450" s="393"/>
      <c r="BU450" s="393"/>
      <c r="BV450" s="393"/>
      <c r="BW450" s="387">
        <f>SUM(BK450:BV450)</f>
        <v>0</v>
      </c>
    </row>
    <row r="451" spans="1:75" ht="23" hidden="1" outlineLevel="1">
      <c r="A451" s="382" t="s">
        <v>465</v>
      </c>
      <c r="B451" s="382" t="s">
        <v>466</v>
      </c>
      <c r="C451" s="383"/>
      <c r="D451" s="384"/>
      <c r="E451" s="385"/>
      <c r="F451" s="386"/>
      <c r="G451" s="386"/>
      <c r="H451" s="386"/>
      <c r="I451" s="386"/>
      <c r="J451" s="387"/>
      <c r="K451" s="388" t="str">
        <f>$A:$A</f>
        <v>Nature de l'ajustement</v>
      </c>
      <c r="L451" s="388" t="str">
        <f>$B:$B</f>
        <v>Pôle</v>
      </c>
      <c r="M451" s="388" t="s">
        <v>515</v>
      </c>
      <c r="N451" s="388" t="str">
        <f>$A:$A</f>
        <v>Nature de l'ajustement</v>
      </c>
      <c r="O451" s="388" t="str">
        <f>$B:$B</f>
        <v>Pôle</v>
      </c>
      <c r="P451" s="388" t="s">
        <v>515</v>
      </c>
      <c r="Q451" s="388" t="str">
        <f>$A:$A</f>
        <v>Nature de l'ajustement</v>
      </c>
      <c r="R451" s="388" t="str">
        <f>$B:$B</f>
        <v>Pôle</v>
      </c>
      <c r="S451" s="388" t="s">
        <v>515</v>
      </c>
      <c r="T451" s="388" t="str">
        <f>$A:$A</f>
        <v>Nature de l'ajustement</v>
      </c>
      <c r="U451" s="388" t="str">
        <f>$B:$B</f>
        <v>Pôle</v>
      </c>
      <c r="V451" s="388" t="s">
        <v>515</v>
      </c>
      <c r="W451" s="387"/>
      <c r="X451" s="388" t="str">
        <f>$A:$A</f>
        <v>Nature de l'ajustement</v>
      </c>
      <c r="Y451" s="388" t="str">
        <f>$B:$B</f>
        <v>Pôle</v>
      </c>
      <c r="Z451" s="388" t="s">
        <v>515</v>
      </c>
      <c r="AA451" s="388" t="str">
        <f>$A:$A</f>
        <v>Nature de l'ajustement</v>
      </c>
      <c r="AB451" s="388" t="str">
        <f>$B:$B</f>
        <v>Pôle</v>
      </c>
      <c r="AC451" s="388" t="s">
        <v>515</v>
      </c>
      <c r="AD451" s="388" t="str">
        <f>$A:$A</f>
        <v>Nature de l'ajustement</v>
      </c>
      <c r="AE451" s="388" t="str">
        <f>$B:$B</f>
        <v>Pôle</v>
      </c>
      <c r="AF451" s="388" t="s">
        <v>515</v>
      </c>
      <c r="AG451" s="388" t="str">
        <f>$A:$A</f>
        <v>Nature de l'ajustement</v>
      </c>
      <c r="AH451" s="388" t="str">
        <f>$B:$B</f>
        <v>Pôle</v>
      </c>
      <c r="AI451" s="388" t="s">
        <v>515</v>
      </c>
      <c r="AJ451" s="387"/>
      <c r="AK451" s="388" t="str">
        <f>$A:$A</f>
        <v>Nature de l'ajustement</v>
      </c>
      <c r="AL451" s="388" t="str">
        <f>$B:$B</f>
        <v>Pôle</v>
      </c>
      <c r="AM451" s="388" t="s">
        <v>515</v>
      </c>
      <c r="AN451" s="388" t="str">
        <f>$A:$A</f>
        <v>Nature de l'ajustement</v>
      </c>
      <c r="AO451" s="388" t="str">
        <f>$B:$B</f>
        <v>Pôle</v>
      </c>
      <c r="AP451" s="388" t="s">
        <v>515</v>
      </c>
      <c r="AQ451" s="388" t="str">
        <f>$A:$A</f>
        <v>Nature de l'ajustement</v>
      </c>
      <c r="AR451" s="388" t="str">
        <f>$B:$B</f>
        <v>Pôle</v>
      </c>
      <c r="AS451" s="388" t="s">
        <v>515</v>
      </c>
      <c r="AT451" s="388" t="str">
        <f>$A:$A</f>
        <v>Nature de l'ajustement</v>
      </c>
      <c r="AU451" s="388" t="str">
        <f>$B:$B</f>
        <v>Pôle</v>
      </c>
      <c r="AV451" s="388" t="s">
        <v>515</v>
      </c>
      <c r="AW451" s="387"/>
      <c r="AX451" s="388" t="str">
        <f>$A:$A</f>
        <v>Nature de l'ajustement</v>
      </c>
      <c r="AY451" s="388" t="str">
        <f>$B:$B</f>
        <v>Pôle</v>
      </c>
      <c r="AZ451" s="388" t="s">
        <v>515</v>
      </c>
      <c r="BA451" s="388" t="str">
        <f>$A:$A</f>
        <v>Nature de l'ajustement</v>
      </c>
      <c r="BB451" s="388" t="str">
        <f>$B:$B</f>
        <v>Pôle</v>
      </c>
      <c r="BC451" s="388" t="s">
        <v>515</v>
      </c>
      <c r="BD451" s="388" t="str">
        <f>$A:$A</f>
        <v>Nature de l'ajustement</v>
      </c>
      <c r="BE451" s="388" t="str">
        <f>$B:$B</f>
        <v>Pôle</v>
      </c>
      <c r="BF451" s="388" t="s">
        <v>515</v>
      </c>
      <c r="BG451" s="388" t="str">
        <f>$A:$A</f>
        <v>Nature de l'ajustement</v>
      </c>
      <c r="BH451" s="388" t="str">
        <f>$B:$B</f>
        <v>Pôle</v>
      </c>
      <c r="BI451" s="388" t="s">
        <v>515</v>
      </c>
      <c r="BJ451" s="387"/>
      <c r="BK451" s="388" t="str">
        <f>$A:$A</f>
        <v>Nature de l'ajustement</v>
      </c>
      <c r="BL451" s="388" t="str">
        <f>$B:$B</f>
        <v>Pôle</v>
      </c>
      <c r="BM451" s="388" t="s">
        <v>515</v>
      </c>
      <c r="BN451" s="388" t="str">
        <f>$A:$A</f>
        <v>Nature de l'ajustement</v>
      </c>
      <c r="BO451" s="388" t="str">
        <f>$B:$B</f>
        <v>Pôle</v>
      </c>
      <c r="BP451" s="388" t="s">
        <v>515</v>
      </c>
      <c r="BQ451" s="388"/>
      <c r="BR451" s="388"/>
      <c r="BS451" s="393">
        <v>0</v>
      </c>
      <c r="BT451" s="388"/>
      <c r="BU451" s="388"/>
      <c r="BV451" s="393">
        <v>0</v>
      </c>
      <c r="BW451" s="387"/>
    </row>
    <row r="452" spans="1:75" ht="13" hidden="1" outlineLevel="1">
      <c r="A452" s="389" t="s">
        <v>470</v>
      </c>
      <c r="B452" s="389" t="s">
        <v>511</v>
      </c>
      <c r="C452" s="383"/>
      <c r="D452" s="384"/>
      <c r="E452" s="385"/>
      <c r="F452" s="386"/>
      <c r="G452" s="386"/>
      <c r="H452" s="386"/>
      <c r="I452" s="386"/>
      <c r="J452" s="387"/>
      <c r="K452" s="390" t="str">
        <f>$A:$A</f>
        <v>DVA (GC)</v>
      </c>
      <c r="L452" s="390" t="str">
        <f>$B:$B</f>
        <v>GC</v>
      </c>
      <c r="M452" s="391" t="str">
        <f>"20"&amp;RIGHT($10:$10,2)&amp;"-T"&amp;MID($10:$10,2,1)</f>
        <v>2016-T1</v>
      </c>
      <c r="N452" s="390" t="str">
        <f>$A:$A</f>
        <v>DVA (GC)</v>
      </c>
      <c r="O452" s="390" t="str">
        <f>$B:$B</f>
        <v>GC</v>
      </c>
      <c r="P452" s="391" t="str">
        <f>"20"&amp;RIGHT($10:$10,2)&amp;"-T"&amp;MID($10:$10,2,1)</f>
        <v>2016-T2</v>
      </c>
      <c r="Q452" s="390" t="str">
        <f>$A:$A</f>
        <v>DVA (GC)</v>
      </c>
      <c r="R452" s="390" t="str">
        <f>$B:$B</f>
        <v>GC</v>
      </c>
      <c r="S452" s="391" t="str">
        <f>"20"&amp;RIGHT($10:$10,2)&amp;"-T"&amp;MID($10:$10,2,1)</f>
        <v>2016-T3</v>
      </c>
      <c r="T452" s="390" t="str">
        <f>$A:$A</f>
        <v>DVA (GC)</v>
      </c>
      <c r="U452" s="390" t="str">
        <f>$B:$B</f>
        <v>GC</v>
      </c>
      <c r="V452" s="391" t="str">
        <f>"20"&amp;RIGHT($10:$10,2)&amp;"-T"&amp;MID($10:$10,2,1)</f>
        <v>2016-T4</v>
      </c>
      <c r="W452" s="387"/>
      <c r="X452" s="390" t="str">
        <f>$A:$A</f>
        <v>DVA (GC)</v>
      </c>
      <c r="Y452" s="390" t="str">
        <f>$B:$B</f>
        <v>GC</v>
      </c>
      <c r="Z452" s="391" t="str">
        <f>"20"&amp;RIGHT($10:$10,2)&amp;"-T"&amp;MID($10:$10,2,1)</f>
        <v>2017-T1</v>
      </c>
      <c r="AA452" s="390" t="str">
        <f>$A:$A</f>
        <v>DVA (GC)</v>
      </c>
      <c r="AB452" s="390" t="str">
        <f>$B:$B</f>
        <v>GC</v>
      </c>
      <c r="AC452" s="391" t="str">
        <f>"20"&amp;RIGHT($10:$10,2)&amp;"-T"&amp;MID($10:$10,2,1)</f>
        <v>2017-T2</v>
      </c>
      <c r="AD452" s="390" t="str">
        <f>$A:$A</f>
        <v>DVA (GC)</v>
      </c>
      <c r="AE452" s="390" t="str">
        <f>$B:$B</f>
        <v>GC</v>
      </c>
      <c r="AF452" s="391" t="str">
        <f>"20"&amp;RIGHT($10:$10,2)&amp;"-T"&amp;MID($10:$10,2,1)</f>
        <v>2017-T3</v>
      </c>
      <c r="AG452" s="390" t="str">
        <f>$A:$A</f>
        <v>DVA (GC)</v>
      </c>
      <c r="AH452" s="390" t="str">
        <f>$B:$B</f>
        <v>GC</v>
      </c>
      <c r="AI452" s="391" t="str">
        <f>"20"&amp;RIGHT($10:$10,2)&amp;"-T"&amp;MID($10:$10,2,1)</f>
        <v>2017-T4</v>
      </c>
      <c r="AJ452" s="387"/>
      <c r="AK452" s="390" t="str">
        <f>$A:$A</f>
        <v>DVA (GC)</v>
      </c>
      <c r="AL452" s="390" t="str">
        <f>$B:$B</f>
        <v>GC</v>
      </c>
      <c r="AM452" s="391" t="str">
        <f>"20"&amp;RIGHT($10:$10,2)&amp;"-T"&amp;MID($10:$10,2,1)</f>
        <v>2018-T1</v>
      </c>
      <c r="AN452" s="390" t="str">
        <f>$A:$A</f>
        <v>DVA (GC)</v>
      </c>
      <c r="AO452" s="390" t="str">
        <f>$B:$B</f>
        <v>GC</v>
      </c>
      <c r="AP452" s="391" t="str">
        <f>"20"&amp;RIGHT($10:$10,2)&amp;"-T"&amp;MID($10:$10,2,1)</f>
        <v>2018-T2</v>
      </c>
      <c r="AQ452" s="390" t="str">
        <f>$A:$A</f>
        <v>DVA (GC)</v>
      </c>
      <c r="AR452" s="390" t="str">
        <f>$B:$B</f>
        <v>GC</v>
      </c>
      <c r="AS452" s="391" t="str">
        <f>"20"&amp;RIGHT($10:$10,2)&amp;"-T"&amp;MID($10:$10,2,1)</f>
        <v>2018-T3</v>
      </c>
      <c r="AT452" s="390" t="str">
        <f>$A:$A</f>
        <v>DVA (GC)</v>
      </c>
      <c r="AU452" s="390" t="str">
        <f>$B:$B</f>
        <v>GC</v>
      </c>
      <c r="AV452" s="391" t="str">
        <f>"20"&amp;RIGHT($10:$10,2)&amp;"-T"&amp;MID($10:$10,2,1)</f>
        <v>2018-T4</v>
      </c>
      <c r="AW452" s="387"/>
      <c r="AX452" s="390" t="str">
        <f>$A:$A</f>
        <v>DVA (GC)</v>
      </c>
      <c r="AY452" s="390" t="str">
        <f>$B:$B</f>
        <v>GC</v>
      </c>
      <c r="AZ452" s="391" t="str">
        <f>"20"&amp;RIGHT($10:$10,2)&amp;"-T"&amp;MID($10:$10,2,1)</f>
        <v>2019-T1</v>
      </c>
      <c r="BA452" s="390" t="str">
        <f>$A:$A</f>
        <v>DVA (GC)</v>
      </c>
      <c r="BB452" s="390" t="str">
        <f>$B:$B</f>
        <v>GC</v>
      </c>
      <c r="BC452" s="391" t="str">
        <f>"20"&amp;RIGHT($10:$10,2)&amp;"-T"&amp;MID($10:$10,2,1)</f>
        <v>2019-T2</v>
      </c>
      <c r="BD452" s="390" t="str">
        <f>$A:$A</f>
        <v>DVA (GC)</v>
      </c>
      <c r="BE452" s="390" t="str">
        <f>$B:$B</f>
        <v>GC</v>
      </c>
      <c r="BF452" s="391" t="str">
        <f>"20"&amp;RIGHT($10:$10,2)&amp;"-T"&amp;MID($10:$10,2,1)</f>
        <v>2019-T3</v>
      </c>
      <c r="BG452" s="390" t="str">
        <f>$A:$A</f>
        <v>DVA (GC)</v>
      </c>
      <c r="BH452" s="390" t="str">
        <f>$B:$B</f>
        <v>GC</v>
      </c>
      <c r="BI452" s="391" t="str">
        <f>"20"&amp;RIGHT($10:$10,2)&amp;"-T"&amp;MID($10:$10,2,1)</f>
        <v>2019-T4</v>
      </c>
      <c r="BJ452" s="387"/>
      <c r="BK452" s="390" t="str">
        <f>$A:$A</f>
        <v>DVA (GC)</v>
      </c>
      <c r="BL452" s="390" t="str">
        <f>$B:$B</f>
        <v>GC</v>
      </c>
      <c r="BM452" s="391" t="str">
        <f>"20"&amp;RIGHT($10:$10,2)&amp;"-T"&amp;MID($10:$10,2,1)</f>
        <v>2020-T1</v>
      </c>
      <c r="BN452" s="390" t="str">
        <f>$A:$A</f>
        <v>DVA (GC)</v>
      </c>
      <c r="BO452" s="390" t="str">
        <f>$B:$B</f>
        <v>GC</v>
      </c>
      <c r="BP452" s="391" t="str">
        <f>"20"&amp;RIGHT($10:$10,2)&amp;"-T"&amp;MID($10:$10,2,1)</f>
        <v>2020-T2</v>
      </c>
      <c r="BQ452" s="391"/>
      <c r="BR452" s="391"/>
      <c r="BS452" s="393" t="e">
        <v>#VALUE!</v>
      </c>
      <c r="BT452" s="391"/>
      <c r="BU452" s="391"/>
      <c r="BV452" s="393" t="e">
        <v>#VALUE!</v>
      </c>
      <c r="BW452" s="387"/>
    </row>
    <row r="453" spans="1:75" ht="13" hidden="1" collapsed="1">
      <c r="A453" s="403" t="s">
        <v>547</v>
      </c>
      <c r="B453" s="403"/>
      <c r="C453" s="383"/>
      <c r="D453" s="384" t="s">
        <v>473</v>
      </c>
      <c r="E453" s="385" t="s">
        <v>505</v>
      </c>
      <c r="F453" s="386">
        <f>F17+F154+F316</f>
        <v>7</v>
      </c>
      <c r="G453" s="386">
        <f>G17+G154+G316</f>
        <v>36</v>
      </c>
      <c r="H453" s="386">
        <f>H17+H154+H316</f>
        <v>9</v>
      </c>
      <c r="I453" s="386">
        <f>I17+I154+I316</f>
        <v>-34</v>
      </c>
      <c r="J453" s="387">
        <f>SUM(F453:I453)</f>
        <v>18</v>
      </c>
      <c r="K453" s="405"/>
      <c r="L453" s="405"/>
      <c r="M453" s="405">
        <v>9</v>
      </c>
      <c r="N453" s="393"/>
      <c r="O453" s="393"/>
      <c r="P453" s="393">
        <v>-2.54</v>
      </c>
      <c r="Q453" s="393"/>
      <c r="R453" s="393"/>
      <c r="S453" s="393">
        <v>-28.264199999999999</v>
      </c>
      <c r="T453" s="393"/>
      <c r="U453" s="393"/>
      <c r="V453" s="393">
        <v>-2.099802999999997</v>
      </c>
      <c r="W453" s="387">
        <f>SUM(K453:V453)</f>
        <v>-23.904002999999996</v>
      </c>
      <c r="X453" s="393"/>
      <c r="Y453" s="393"/>
      <c r="Z453" s="393">
        <v>-30.536999999999999</v>
      </c>
      <c r="AA453" s="393"/>
      <c r="AB453" s="393"/>
      <c r="AC453" s="393">
        <v>-8.1774828000000017</v>
      </c>
      <c r="AD453" s="393"/>
      <c r="AE453" s="393"/>
      <c r="AF453" s="393">
        <v>-6.8993684454851448E-2</v>
      </c>
      <c r="AG453" s="393"/>
      <c r="AH453" s="393"/>
      <c r="AI453" s="393">
        <v>-3.5710000000000002</v>
      </c>
      <c r="AJ453" s="387">
        <f>SUM(X453:AI453)</f>
        <v>-42.35447648445485</v>
      </c>
      <c r="AK453" s="393"/>
      <c r="AL453" s="393"/>
      <c r="AM453" s="393">
        <v>3.6015631964237329</v>
      </c>
      <c r="AN453" s="393"/>
      <c r="AO453" s="393"/>
      <c r="AP453" s="393">
        <v>7.4658520644774082</v>
      </c>
      <c r="AQ453" s="393"/>
      <c r="AR453" s="393"/>
      <c r="AS453" s="393">
        <v>-5.5732309728749998</v>
      </c>
      <c r="AT453" s="393"/>
      <c r="AU453" s="393"/>
      <c r="AV453" s="393">
        <v>10.617784602975</v>
      </c>
      <c r="AW453" s="387">
        <f>SUM(AK453:AV453)</f>
        <v>16.11196889100114</v>
      </c>
      <c r="AX453" s="393"/>
      <c r="AY453" s="393"/>
      <c r="AZ453" s="393">
        <v>-5.6251921859321516</v>
      </c>
      <c r="BA453" s="393"/>
      <c r="BB453" s="393"/>
      <c r="BC453" s="393">
        <v>-3.2898264744885091</v>
      </c>
      <c r="BD453" s="393"/>
      <c r="BE453" s="393"/>
      <c r="BF453" s="393">
        <v>-1.9140000000000001</v>
      </c>
      <c r="BG453" s="393"/>
      <c r="BH453" s="393"/>
      <c r="BI453" s="393">
        <v>-4.35125385</v>
      </c>
      <c r="BJ453" s="387">
        <f>SUM(AX453:BI453)</f>
        <v>-15.180272510420661</v>
      </c>
      <c r="BK453" s="393"/>
      <c r="BL453" s="393"/>
      <c r="BM453" s="393">
        <v>-13.76699730802382</v>
      </c>
      <c r="BN453" s="393"/>
      <c r="BO453" s="393"/>
      <c r="BP453" s="393">
        <v>-4.9230740000000006</v>
      </c>
      <c r="BQ453" s="393"/>
      <c r="BR453" s="393"/>
      <c r="BS453" s="393">
        <v>0</v>
      </c>
      <c r="BT453" s="393"/>
      <c r="BU453" s="393"/>
      <c r="BV453" s="393">
        <v>0</v>
      </c>
      <c r="BW453" s="387">
        <f>SUM(BK453:BV453)</f>
        <v>-18.690071308023821</v>
      </c>
    </row>
    <row r="454" spans="1:75" ht="23" hidden="1" outlineLevel="1">
      <c r="A454" s="382" t="s">
        <v>465</v>
      </c>
      <c r="B454" s="382" t="s">
        <v>466</v>
      </c>
      <c r="C454" s="383"/>
      <c r="D454" s="384"/>
      <c r="E454" s="385"/>
      <c r="F454" s="386"/>
      <c r="G454" s="386"/>
      <c r="H454" s="386"/>
      <c r="I454" s="386"/>
      <c r="J454" s="387"/>
      <c r="K454" s="388" t="str">
        <f>$A:$A</f>
        <v>Nature de l'ajustement</v>
      </c>
      <c r="L454" s="388" t="str">
        <f>$B:$B</f>
        <v>Pôle</v>
      </c>
      <c r="M454" s="388" t="s">
        <v>515</v>
      </c>
      <c r="N454" s="388" t="str">
        <f>$A:$A</f>
        <v>Nature de l'ajustement</v>
      </c>
      <c r="O454" s="388" t="str">
        <f>$B:$B</f>
        <v>Pôle</v>
      </c>
      <c r="P454" s="388" t="s">
        <v>515</v>
      </c>
      <c r="Q454" s="388" t="str">
        <f>$A:$A</f>
        <v>Nature de l'ajustement</v>
      </c>
      <c r="R454" s="388" t="str">
        <f>$B:$B</f>
        <v>Pôle</v>
      </c>
      <c r="S454" s="388" t="s">
        <v>515</v>
      </c>
      <c r="T454" s="388" t="str">
        <f>$A:$A</f>
        <v>Nature de l'ajustement</v>
      </c>
      <c r="U454" s="388" t="str">
        <f>$B:$B</f>
        <v>Pôle</v>
      </c>
      <c r="V454" s="388" t="s">
        <v>515</v>
      </c>
      <c r="W454" s="387"/>
      <c r="X454" s="388" t="str">
        <f>$A:$A</f>
        <v>Nature de l'ajustement</v>
      </c>
      <c r="Y454" s="388" t="str">
        <f>$B:$B</f>
        <v>Pôle</v>
      </c>
      <c r="Z454" s="388" t="s">
        <v>515</v>
      </c>
      <c r="AA454" s="388" t="str">
        <f>$A:$A</f>
        <v>Nature de l'ajustement</v>
      </c>
      <c r="AB454" s="388" t="str">
        <f>$B:$B</f>
        <v>Pôle</v>
      </c>
      <c r="AC454" s="388" t="s">
        <v>515</v>
      </c>
      <c r="AD454" s="388" t="str">
        <f>$A:$A</f>
        <v>Nature de l'ajustement</v>
      </c>
      <c r="AE454" s="388" t="str">
        <f>$B:$B</f>
        <v>Pôle</v>
      </c>
      <c r="AF454" s="388" t="s">
        <v>515</v>
      </c>
      <c r="AG454" s="388" t="str">
        <f>$A:$A</f>
        <v>Nature de l'ajustement</v>
      </c>
      <c r="AH454" s="388" t="str">
        <f>$B:$B</f>
        <v>Pôle</v>
      </c>
      <c r="AI454" s="388" t="s">
        <v>515</v>
      </c>
      <c r="AJ454" s="387"/>
      <c r="AK454" s="388" t="str">
        <f>$A:$A</f>
        <v>Nature de l'ajustement</v>
      </c>
      <c r="AL454" s="388" t="str">
        <f>$B:$B</f>
        <v>Pôle</v>
      </c>
      <c r="AM454" s="388" t="s">
        <v>515</v>
      </c>
      <c r="AN454" s="388" t="str">
        <f>$A:$A</f>
        <v>Nature de l'ajustement</v>
      </c>
      <c r="AO454" s="388" t="str">
        <f>$B:$B</f>
        <v>Pôle</v>
      </c>
      <c r="AP454" s="388" t="s">
        <v>515</v>
      </c>
      <c r="AQ454" s="388" t="str">
        <f>$A:$A</f>
        <v>Nature de l'ajustement</v>
      </c>
      <c r="AR454" s="388" t="str">
        <f>$B:$B</f>
        <v>Pôle</v>
      </c>
      <c r="AS454" s="388" t="s">
        <v>515</v>
      </c>
      <c r="AT454" s="388" t="str">
        <f>$A:$A</f>
        <v>Nature de l'ajustement</v>
      </c>
      <c r="AU454" s="388" t="str">
        <f>$B:$B</f>
        <v>Pôle</v>
      </c>
      <c r="AV454" s="388" t="s">
        <v>515</v>
      </c>
      <c r="AW454" s="387"/>
      <c r="AX454" s="388" t="str">
        <f>$A:$A</f>
        <v>Nature de l'ajustement</v>
      </c>
      <c r="AY454" s="388" t="str">
        <f>$B:$B</f>
        <v>Pôle</v>
      </c>
      <c r="AZ454" s="388" t="s">
        <v>515</v>
      </c>
      <c r="BA454" s="388" t="str">
        <f>$A:$A</f>
        <v>Nature de l'ajustement</v>
      </c>
      <c r="BB454" s="388" t="str">
        <f>$B:$B</f>
        <v>Pôle</v>
      </c>
      <c r="BC454" s="388" t="s">
        <v>515</v>
      </c>
      <c r="BD454" s="388" t="str">
        <f>$A:$A</f>
        <v>Nature de l'ajustement</v>
      </c>
      <c r="BE454" s="388" t="str">
        <f>$B:$B</f>
        <v>Pôle</v>
      </c>
      <c r="BF454" s="388" t="s">
        <v>515</v>
      </c>
      <c r="BG454" s="388" t="str">
        <f>$A:$A</f>
        <v>Nature de l'ajustement</v>
      </c>
      <c r="BH454" s="388" t="str">
        <f>$B:$B</f>
        <v>Pôle</v>
      </c>
      <c r="BI454" s="388" t="s">
        <v>515</v>
      </c>
      <c r="BJ454" s="387"/>
      <c r="BK454" s="388" t="str">
        <f>$A:$A</f>
        <v>Nature de l'ajustement</v>
      </c>
      <c r="BL454" s="388" t="str">
        <f>$B:$B</f>
        <v>Pôle</v>
      </c>
      <c r="BM454" s="388" t="s">
        <v>515</v>
      </c>
      <c r="BN454" s="388" t="str">
        <f>$A:$A</f>
        <v>Nature de l'ajustement</v>
      </c>
      <c r="BO454" s="388" t="str">
        <f>$B:$B</f>
        <v>Pôle</v>
      </c>
      <c r="BP454" s="388" t="s">
        <v>515</v>
      </c>
      <c r="BQ454" s="388"/>
      <c r="BR454" s="388"/>
      <c r="BS454" s="393">
        <v>0</v>
      </c>
      <c r="BT454" s="388"/>
      <c r="BU454" s="388"/>
      <c r="BV454" s="393">
        <v>0</v>
      </c>
      <c r="BW454" s="387"/>
    </row>
    <row r="455" spans="1:75" ht="13" hidden="1" outlineLevel="1">
      <c r="A455" s="389" t="s">
        <v>471</v>
      </c>
      <c r="B455" s="389" t="s">
        <v>468</v>
      </c>
      <c r="C455" s="383"/>
      <c r="D455" s="384"/>
      <c r="E455" s="385"/>
      <c r="F455" s="386"/>
      <c r="G455" s="386"/>
      <c r="H455" s="386"/>
      <c r="I455" s="386"/>
      <c r="J455" s="387"/>
      <c r="K455" s="390" t="str">
        <f>$A:$A</f>
        <v>DVA (AHM)</v>
      </c>
      <c r="L455" s="390" t="str">
        <f>$B:$B</f>
        <v>AHM</v>
      </c>
      <c r="M455" s="391" t="str">
        <f>"20"&amp;RIGHT($10:$10,2)&amp;"-T"&amp;MID($10:$10,2,1)</f>
        <v>2016-T1</v>
      </c>
      <c r="N455" s="390" t="str">
        <f>$A:$A</f>
        <v>DVA (AHM)</v>
      </c>
      <c r="O455" s="390" t="str">
        <f>$B:$B</f>
        <v>AHM</v>
      </c>
      <c r="P455" s="391" t="str">
        <f>"20"&amp;RIGHT($10:$10,2)&amp;"-T"&amp;MID($10:$10,2,1)</f>
        <v>2016-T2</v>
      </c>
      <c r="Q455" s="390" t="str">
        <f>$A:$A</f>
        <v>DVA (AHM)</v>
      </c>
      <c r="R455" s="390" t="str">
        <f>$B:$B</f>
        <v>AHM</v>
      </c>
      <c r="S455" s="391" t="str">
        <f>"20"&amp;RIGHT($10:$10,2)&amp;"-T"&amp;MID($10:$10,2,1)</f>
        <v>2016-T3</v>
      </c>
      <c r="T455" s="390" t="str">
        <f>$A:$A</f>
        <v>DVA (AHM)</v>
      </c>
      <c r="U455" s="390" t="str">
        <f>$B:$B</f>
        <v>AHM</v>
      </c>
      <c r="V455" s="391" t="str">
        <f>"20"&amp;RIGHT($10:$10,2)&amp;"-T"&amp;MID($10:$10,2,1)</f>
        <v>2016-T4</v>
      </c>
      <c r="W455" s="387"/>
      <c r="X455" s="390" t="str">
        <f>$A:$A</f>
        <v>DVA (AHM)</v>
      </c>
      <c r="Y455" s="390" t="str">
        <f>$B:$B</f>
        <v>AHM</v>
      </c>
      <c r="Z455" s="391" t="str">
        <f>"20"&amp;RIGHT($10:$10,2)&amp;"-T"&amp;MID($10:$10,2,1)</f>
        <v>2017-T1</v>
      </c>
      <c r="AA455" s="390" t="str">
        <f>$A:$A</f>
        <v>DVA (AHM)</v>
      </c>
      <c r="AB455" s="390" t="str">
        <f>$B:$B</f>
        <v>AHM</v>
      </c>
      <c r="AC455" s="391" t="str">
        <f>"20"&amp;RIGHT($10:$10,2)&amp;"-T"&amp;MID($10:$10,2,1)</f>
        <v>2017-T2</v>
      </c>
      <c r="AD455" s="390" t="str">
        <f>$A:$A</f>
        <v>DVA (AHM)</v>
      </c>
      <c r="AE455" s="390" t="str">
        <f>$B:$B</f>
        <v>AHM</v>
      </c>
      <c r="AF455" s="391" t="str">
        <f>"20"&amp;RIGHT($10:$10,2)&amp;"-T"&amp;MID($10:$10,2,1)</f>
        <v>2017-T3</v>
      </c>
      <c r="AG455" s="390" t="str">
        <f>$A:$A</f>
        <v>DVA (AHM)</v>
      </c>
      <c r="AH455" s="390" t="str">
        <f>$B:$B</f>
        <v>AHM</v>
      </c>
      <c r="AI455" s="391" t="str">
        <f>"20"&amp;RIGHT($10:$10,2)&amp;"-T"&amp;MID($10:$10,2,1)</f>
        <v>2017-T4</v>
      </c>
      <c r="AJ455" s="387"/>
      <c r="AK455" s="390" t="str">
        <f>$A:$A</f>
        <v>DVA (AHM)</v>
      </c>
      <c r="AL455" s="390" t="str">
        <f>$B:$B</f>
        <v>AHM</v>
      </c>
      <c r="AM455" s="391" t="str">
        <f>"20"&amp;RIGHT($10:$10,2)&amp;"-T"&amp;MID($10:$10,2,1)</f>
        <v>2018-T1</v>
      </c>
      <c r="AN455" s="390" t="str">
        <f>$A:$A</f>
        <v>DVA (AHM)</v>
      </c>
      <c r="AO455" s="390" t="str">
        <f>$B:$B</f>
        <v>AHM</v>
      </c>
      <c r="AP455" s="391" t="str">
        <f>"20"&amp;RIGHT($10:$10,2)&amp;"-T"&amp;MID($10:$10,2,1)</f>
        <v>2018-T2</v>
      </c>
      <c r="AQ455" s="390" t="str">
        <f>$A:$A</f>
        <v>DVA (AHM)</v>
      </c>
      <c r="AR455" s="390" t="str">
        <f>$B:$B</f>
        <v>AHM</v>
      </c>
      <c r="AS455" s="391" t="str">
        <f>"20"&amp;RIGHT($10:$10,2)&amp;"-T"&amp;MID($10:$10,2,1)</f>
        <v>2018-T3</v>
      </c>
      <c r="AT455" s="390" t="str">
        <f>$A:$A</f>
        <v>DVA (AHM)</v>
      </c>
      <c r="AU455" s="390" t="str">
        <f>$B:$B</f>
        <v>AHM</v>
      </c>
      <c r="AV455" s="391" t="str">
        <f>"20"&amp;RIGHT($10:$10,2)&amp;"-T"&amp;MID($10:$10,2,1)</f>
        <v>2018-T4</v>
      </c>
      <c r="AW455" s="387"/>
      <c r="AX455" s="390" t="str">
        <f>$A:$A</f>
        <v>DVA (AHM)</v>
      </c>
      <c r="AY455" s="390" t="str">
        <f>$B:$B</f>
        <v>AHM</v>
      </c>
      <c r="AZ455" s="391" t="str">
        <f>"20"&amp;RIGHT($10:$10,2)&amp;"-T"&amp;MID($10:$10,2,1)</f>
        <v>2019-T1</v>
      </c>
      <c r="BA455" s="390" t="str">
        <f>$A:$A</f>
        <v>DVA (AHM)</v>
      </c>
      <c r="BB455" s="390" t="str">
        <f>$B:$B</f>
        <v>AHM</v>
      </c>
      <c r="BC455" s="391" t="str">
        <f>"20"&amp;RIGHT($10:$10,2)&amp;"-T"&amp;MID($10:$10,2,1)</f>
        <v>2019-T2</v>
      </c>
      <c r="BD455" s="390" t="str">
        <f>$A:$A</f>
        <v>DVA (AHM)</v>
      </c>
      <c r="BE455" s="390" t="str">
        <f>$B:$B</f>
        <v>AHM</v>
      </c>
      <c r="BF455" s="391" t="str">
        <f>"20"&amp;RIGHT($10:$10,2)&amp;"-T"&amp;MID($10:$10,2,1)</f>
        <v>2019-T3</v>
      </c>
      <c r="BG455" s="390" t="str">
        <f>$A:$A</f>
        <v>DVA (AHM)</v>
      </c>
      <c r="BH455" s="390" t="str">
        <f>$B:$B</f>
        <v>AHM</v>
      </c>
      <c r="BI455" s="391" t="str">
        <f>"20"&amp;RIGHT($10:$10,2)&amp;"-T"&amp;MID($10:$10,2,1)</f>
        <v>2019-T4</v>
      </c>
      <c r="BJ455" s="387"/>
      <c r="BK455" s="390" t="str">
        <f>$A:$A</f>
        <v>DVA (AHM)</v>
      </c>
      <c r="BL455" s="390" t="str">
        <f>$B:$B</f>
        <v>AHM</v>
      </c>
      <c r="BM455" s="391" t="str">
        <f>"20"&amp;RIGHT($10:$10,2)&amp;"-T"&amp;MID($10:$10,2,1)</f>
        <v>2020-T1</v>
      </c>
      <c r="BN455" s="390" t="str">
        <f>$A:$A</f>
        <v>DVA (AHM)</v>
      </c>
      <c r="BO455" s="390" t="str">
        <f>$B:$B</f>
        <v>AHM</v>
      </c>
      <c r="BP455" s="391" t="str">
        <f>"20"&amp;RIGHT($10:$10,2)&amp;"-T"&amp;MID($10:$10,2,1)</f>
        <v>2020-T2</v>
      </c>
      <c r="BQ455" s="391"/>
      <c r="BR455" s="391"/>
      <c r="BS455" s="393" t="e">
        <v>#VALUE!</v>
      </c>
      <c r="BT455" s="391"/>
      <c r="BU455" s="391"/>
      <c r="BV455" s="393" t="e">
        <v>#VALUE!</v>
      </c>
      <c r="BW455" s="387"/>
    </row>
    <row r="456" spans="1:75" ht="13" hidden="1" collapsed="1">
      <c r="A456" s="403" t="s">
        <v>547</v>
      </c>
      <c r="B456" s="403"/>
      <c r="C456" s="383"/>
      <c r="D456" s="384" t="s">
        <v>474</v>
      </c>
      <c r="E456" s="385" t="s">
        <v>504</v>
      </c>
      <c r="F456" s="386"/>
      <c r="G456" s="386"/>
      <c r="H456" s="386">
        <f>H20+H157+H319</f>
        <v>-31</v>
      </c>
      <c r="I456" s="386">
        <f>I20+I157+I319</f>
        <v>31</v>
      </c>
      <c r="J456" s="387">
        <f>SUM(F456:I456)</f>
        <v>0</v>
      </c>
      <c r="K456" s="405"/>
      <c r="L456" s="405"/>
      <c r="M456" s="405">
        <v>0</v>
      </c>
      <c r="N456" s="393"/>
      <c r="O456" s="393"/>
      <c r="P456" s="393">
        <v>0</v>
      </c>
      <c r="Q456" s="393"/>
      <c r="R456" s="393"/>
      <c r="S456" s="393">
        <v>0</v>
      </c>
      <c r="T456" s="393"/>
      <c r="U456" s="393"/>
      <c r="V456" s="393">
        <v>0</v>
      </c>
      <c r="W456" s="387">
        <f>SUM(K456:V456)</f>
        <v>0</v>
      </c>
      <c r="X456" s="393"/>
      <c r="Y456" s="393"/>
      <c r="Z456" s="393">
        <v>0</v>
      </c>
      <c r="AA456" s="393"/>
      <c r="AB456" s="393"/>
      <c r="AC456" s="393">
        <v>0</v>
      </c>
      <c r="AD456" s="393"/>
      <c r="AE456" s="393"/>
      <c r="AF456" s="393">
        <v>0</v>
      </c>
      <c r="AG456" s="393"/>
      <c r="AH456" s="393"/>
      <c r="AI456" s="393">
        <v>0</v>
      </c>
      <c r="AJ456" s="387">
        <f>SUM(X456:AI456)</f>
        <v>0</v>
      </c>
      <c r="AK456" s="393"/>
      <c r="AL456" s="393"/>
      <c r="AM456" s="393">
        <v>0</v>
      </c>
      <c r="AN456" s="393"/>
      <c r="AO456" s="393"/>
      <c r="AP456" s="393">
        <v>0</v>
      </c>
      <c r="AQ456" s="393"/>
      <c r="AR456" s="393"/>
      <c r="AS456" s="393">
        <v>0</v>
      </c>
      <c r="AT456" s="393"/>
      <c r="AU456" s="393"/>
      <c r="AV456" s="393">
        <v>0</v>
      </c>
      <c r="AW456" s="387">
        <f>SUM(AK456:AV456)</f>
        <v>0</v>
      </c>
      <c r="AX456" s="393"/>
      <c r="AY456" s="393"/>
      <c r="AZ456" s="393">
        <v>0</v>
      </c>
      <c r="BA456" s="393"/>
      <c r="BB456" s="393"/>
      <c r="BC456" s="393">
        <v>0</v>
      </c>
      <c r="BD456" s="393"/>
      <c r="BE456" s="393"/>
      <c r="BF456" s="393">
        <v>0</v>
      </c>
      <c r="BG456" s="393"/>
      <c r="BH456" s="393"/>
      <c r="BI456" s="393">
        <v>0</v>
      </c>
      <c r="BJ456" s="387">
        <f>SUM(AX456:BI456)</f>
        <v>0</v>
      </c>
      <c r="BK456" s="393"/>
      <c r="BL456" s="393"/>
      <c r="BM456" s="393">
        <v>0</v>
      </c>
      <c r="BN456" s="393"/>
      <c r="BO456" s="393"/>
      <c r="BP456" s="393">
        <v>0</v>
      </c>
      <c r="BQ456" s="393"/>
      <c r="BR456" s="393"/>
      <c r="BS456" s="393">
        <v>0</v>
      </c>
      <c r="BT456" s="393"/>
      <c r="BU456" s="393"/>
      <c r="BV456" s="393">
        <v>0</v>
      </c>
      <c r="BW456" s="387">
        <f>SUM(BK456:BV456)</f>
        <v>0</v>
      </c>
    </row>
    <row r="457" spans="1:75" ht="23" hidden="1" outlineLevel="1">
      <c r="A457" s="382" t="s">
        <v>465</v>
      </c>
      <c r="B457" s="382" t="s">
        <v>466</v>
      </c>
      <c r="C457" s="383"/>
      <c r="D457" s="384"/>
      <c r="E457" s="385"/>
      <c r="F457" s="386"/>
      <c r="G457" s="386"/>
      <c r="H457" s="386"/>
      <c r="I457" s="386"/>
      <c r="J457" s="387"/>
      <c r="K457" s="388" t="str">
        <f>$A:$A</f>
        <v>Nature de l'ajustement</v>
      </c>
      <c r="L457" s="388" t="str">
        <f>$B:$B</f>
        <v>Pôle</v>
      </c>
      <c r="M457" s="388" t="s">
        <v>515</v>
      </c>
      <c r="N457" s="388" t="str">
        <f>$A:$A</f>
        <v>Nature de l'ajustement</v>
      </c>
      <c r="O457" s="388" t="str">
        <f>$B:$B</f>
        <v>Pôle</v>
      </c>
      <c r="P457" s="388" t="s">
        <v>515</v>
      </c>
      <c r="Q457" s="388" t="str">
        <f>$A:$A</f>
        <v>Nature de l'ajustement</v>
      </c>
      <c r="R457" s="388" t="str">
        <f>$B:$B</f>
        <v>Pôle</v>
      </c>
      <c r="S457" s="388" t="s">
        <v>515</v>
      </c>
      <c r="T457" s="388" t="str">
        <f>$A:$A</f>
        <v>Nature de l'ajustement</v>
      </c>
      <c r="U457" s="388" t="str">
        <f>$B:$B</f>
        <v>Pôle</v>
      </c>
      <c r="V457" s="388" t="s">
        <v>515</v>
      </c>
      <c r="W457" s="387"/>
      <c r="X457" s="388" t="str">
        <f>$A:$A</f>
        <v>Nature de l'ajustement</v>
      </c>
      <c r="Y457" s="388" t="str">
        <f>$B:$B</f>
        <v>Pôle</v>
      </c>
      <c r="Z457" s="388" t="s">
        <v>515</v>
      </c>
      <c r="AA457" s="388" t="str">
        <f>$A:$A</f>
        <v>Nature de l'ajustement</v>
      </c>
      <c r="AB457" s="388" t="str">
        <f>$B:$B</f>
        <v>Pôle</v>
      </c>
      <c r="AC457" s="388" t="s">
        <v>515</v>
      </c>
      <c r="AD457" s="388" t="str">
        <f>$A:$A</f>
        <v>Nature de l'ajustement</v>
      </c>
      <c r="AE457" s="388" t="str">
        <f>$B:$B</f>
        <v>Pôle</v>
      </c>
      <c r="AF457" s="388" t="s">
        <v>515</v>
      </c>
      <c r="AG457" s="388" t="str">
        <f>$A:$A</f>
        <v>Nature de l'ajustement</v>
      </c>
      <c r="AH457" s="388" t="str">
        <f>$B:$B</f>
        <v>Pôle</v>
      </c>
      <c r="AI457" s="388" t="s">
        <v>515</v>
      </c>
      <c r="AJ457" s="387"/>
      <c r="AK457" s="388" t="str">
        <f>$A:$A</f>
        <v>Nature de l'ajustement</v>
      </c>
      <c r="AL457" s="388" t="str">
        <f>$B:$B</f>
        <v>Pôle</v>
      </c>
      <c r="AM457" s="388" t="s">
        <v>515</v>
      </c>
      <c r="AN457" s="388" t="str">
        <f>$A:$A</f>
        <v>Nature de l'ajustement</v>
      </c>
      <c r="AO457" s="388" t="str">
        <f>$B:$B</f>
        <v>Pôle</v>
      </c>
      <c r="AP457" s="388" t="s">
        <v>515</v>
      </c>
      <c r="AQ457" s="388" t="str">
        <f>$A:$A</f>
        <v>Nature de l'ajustement</v>
      </c>
      <c r="AR457" s="388" t="str">
        <f>$B:$B</f>
        <v>Pôle</v>
      </c>
      <c r="AS457" s="388" t="s">
        <v>515</v>
      </c>
      <c r="AT457" s="388" t="str">
        <f>$A:$A</f>
        <v>Nature de l'ajustement</v>
      </c>
      <c r="AU457" s="388" t="str">
        <f>$B:$B</f>
        <v>Pôle</v>
      </c>
      <c r="AV457" s="388" t="s">
        <v>515</v>
      </c>
      <c r="AW457" s="387"/>
      <c r="AX457" s="388" t="str">
        <f>$A:$A</f>
        <v>Nature de l'ajustement</v>
      </c>
      <c r="AY457" s="388" t="str">
        <f>$B:$B</f>
        <v>Pôle</v>
      </c>
      <c r="AZ457" s="388" t="s">
        <v>515</v>
      </c>
      <c r="BA457" s="388" t="str">
        <f>$A:$A</f>
        <v>Nature de l'ajustement</v>
      </c>
      <c r="BB457" s="388" t="str">
        <f>$B:$B</f>
        <v>Pôle</v>
      </c>
      <c r="BC457" s="388" t="s">
        <v>515</v>
      </c>
      <c r="BD457" s="388" t="str">
        <f>$A:$A</f>
        <v>Nature de l'ajustement</v>
      </c>
      <c r="BE457" s="388" t="str">
        <f>$B:$B</f>
        <v>Pôle</v>
      </c>
      <c r="BF457" s="388" t="s">
        <v>515</v>
      </c>
      <c r="BG457" s="388" t="str">
        <f>$A:$A</f>
        <v>Nature de l'ajustement</v>
      </c>
      <c r="BH457" s="388" t="str">
        <f>$B:$B</f>
        <v>Pôle</v>
      </c>
      <c r="BI457" s="388" t="s">
        <v>515</v>
      </c>
      <c r="BJ457" s="387"/>
      <c r="BK457" s="388" t="str">
        <f>$A:$A</f>
        <v>Nature de l'ajustement</v>
      </c>
      <c r="BL457" s="388" t="str">
        <f>$B:$B</f>
        <v>Pôle</v>
      </c>
      <c r="BM457" s="388" t="s">
        <v>515</v>
      </c>
      <c r="BN457" s="388" t="str">
        <f>$A:$A</f>
        <v>Nature de l'ajustement</v>
      </c>
      <c r="BO457" s="388" t="str">
        <f>$B:$B</f>
        <v>Pôle</v>
      </c>
      <c r="BP457" s="388" t="s">
        <v>515</v>
      </c>
      <c r="BQ457" s="388"/>
      <c r="BR457" s="388"/>
      <c r="BS457" s="393">
        <v>0</v>
      </c>
      <c r="BT457" s="388"/>
      <c r="BU457" s="388"/>
      <c r="BV457" s="393">
        <v>0</v>
      </c>
      <c r="BW457" s="387"/>
    </row>
    <row r="458" spans="1:75" ht="13" hidden="1" outlineLevel="1">
      <c r="A458" s="389" t="s">
        <v>517</v>
      </c>
      <c r="B458" s="389" t="s">
        <v>511</v>
      </c>
      <c r="C458" s="383"/>
      <c r="D458" s="384"/>
      <c r="E458" s="385"/>
      <c r="F458" s="386"/>
      <c r="G458" s="386"/>
      <c r="H458" s="386"/>
      <c r="I458" s="386"/>
      <c r="J458" s="387"/>
      <c r="K458" s="390" t="str">
        <f>$A:$A</f>
        <v xml:space="preserve">Couvertures de portefeuilles de prêts (GC) </v>
      </c>
      <c r="L458" s="390" t="str">
        <f>$B:$B</f>
        <v>GC</v>
      </c>
      <c r="M458" s="391" t="str">
        <f>"20"&amp;RIGHT($10:$10,2)&amp;"-T"&amp;MID($10:$10,2,1)</f>
        <v>2016-T1</v>
      </c>
      <c r="N458" s="390" t="str">
        <f>$A:$A</f>
        <v xml:space="preserve">Couvertures de portefeuilles de prêts (GC) </v>
      </c>
      <c r="O458" s="390" t="str">
        <f>$B:$B</f>
        <v>GC</v>
      </c>
      <c r="P458" s="391" t="str">
        <f>"20"&amp;RIGHT($10:$10,2)&amp;"-T"&amp;MID($10:$10,2,1)</f>
        <v>2016-T2</v>
      </c>
      <c r="Q458" s="390" t="str">
        <f>$A:$A</f>
        <v xml:space="preserve">Couvertures de portefeuilles de prêts (GC) </v>
      </c>
      <c r="R458" s="390" t="str">
        <f>$B:$B</f>
        <v>GC</v>
      </c>
      <c r="S458" s="391" t="str">
        <f>"20"&amp;RIGHT($10:$10,2)&amp;"-T"&amp;MID($10:$10,2,1)</f>
        <v>2016-T3</v>
      </c>
      <c r="T458" s="390" t="str">
        <f>$A:$A</f>
        <v xml:space="preserve">Couvertures de portefeuilles de prêts (GC) </v>
      </c>
      <c r="U458" s="390" t="str">
        <f>$B:$B</f>
        <v>GC</v>
      </c>
      <c r="V458" s="391" t="str">
        <f>"20"&amp;RIGHT($10:$10,2)&amp;"-T"&amp;MID($10:$10,2,1)</f>
        <v>2016-T4</v>
      </c>
      <c r="W458" s="387"/>
      <c r="X458" s="390" t="str">
        <f>$A:$A</f>
        <v xml:space="preserve">Couvertures de portefeuilles de prêts (GC) </v>
      </c>
      <c r="Y458" s="390" t="str">
        <f>$B:$B</f>
        <v>GC</v>
      </c>
      <c r="Z458" s="391" t="str">
        <f>"20"&amp;RIGHT($10:$10,2)&amp;"-T"&amp;MID($10:$10,2,1)</f>
        <v>2017-T1</v>
      </c>
      <c r="AA458" s="390" t="str">
        <f>$A:$A</f>
        <v xml:space="preserve">Couvertures de portefeuilles de prêts (GC) </v>
      </c>
      <c r="AB458" s="390" t="str">
        <f>$B:$B</f>
        <v>GC</v>
      </c>
      <c r="AC458" s="391" t="str">
        <f>"20"&amp;RIGHT($10:$10,2)&amp;"-T"&amp;MID($10:$10,2,1)</f>
        <v>2017-T2</v>
      </c>
      <c r="AD458" s="390" t="str">
        <f>$A:$A</f>
        <v xml:space="preserve">Couvertures de portefeuilles de prêts (GC) </v>
      </c>
      <c r="AE458" s="390" t="str">
        <f>$B:$B</f>
        <v>GC</v>
      </c>
      <c r="AF458" s="391" t="str">
        <f>"20"&amp;RIGHT($10:$10,2)&amp;"-T"&amp;MID($10:$10,2,1)</f>
        <v>2017-T3</v>
      </c>
      <c r="AG458" s="390" t="str">
        <f>$A:$A</f>
        <v xml:space="preserve">Couvertures de portefeuilles de prêts (GC) </v>
      </c>
      <c r="AH458" s="390" t="str">
        <f>$B:$B</f>
        <v>GC</v>
      </c>
      <c r="AI458" s="391" t="str">
        <f>"20"&amp;RIGHT($10:$10,2)&amp;"-T"&amp;MID($10:$10,2,1)</f>
        <v>2017-T4</v>
      </c>
      <c r="AJ458" s="387"/>
      <c r="AK458" s="390" t="str">
        <f>$A:$A</f>
        <v xml:space="preserve">Couvertures de portefeuilles de prêts (GC) </v>
      </c>
      <c r="AL458" s="390" t="str">
        <f>$B:$B</f>
        <v>GC</v>
      </c>
      <c r="AM458" s="391" t="str">
        <f>"20"&amp;RIGHT($10:$10,2)&amp;"-T"&amp;MID($10:$10,2,1)</f>
        <v>2018-T1</v>
      </c>
      <c r="AN458" s="390" t="str">
        <f>$A:$A</f>
        <v xml:space="preserve">Couvertures de portefeuilles de prêts (GC) </v>
      </c>
      <c r="AO458" s="390" t="str">
        <f>$B:$B</f>
        <v>GC</v>
      </c>
      <c r="AP458" s="391" t="str">
        <f>"20"&amp;RIGHT($10:$10,2)&amp;"-T"&amp;MID($10:$10,2,1)</f>
        <v>2018-T2</v>
      </c>
      <c r="AQ458" s="390" t="str">
        <f>$A:$A</f>
        <v xml:space="preserve">Couvertures de portefeuilles de prêts (GC) </v>
      </c>
      <c r="AR458" s="390" t="str">
        <f>$B:$B</f>
        <v>GC</v>
      </c>
      <c r="AS458" s="391" t="str">
        <f>"20"&amp;RIGHT($10:$10,2)&amp;"-T"&amp;MID($10:$10,2,1)</f>
        <v>2018-T3</v>
      </c>
      <c r="AT458" s="390" t="str">
        <f>$A:$A</f>
        <v xml:space="preserve">Couvertures de portefeuilles de prêts (GC) </v>
      </c>
      <c r="AU458" s="390" t="str">
        <f>$B:$B</f>
        <v>GC</v>
      </c>
      <c r="AV458" s="391" t="str">
        <f>"20"&amp;RIGHT($10:$10,2)&amp;"-T"&amp;MID($10:$10,2,1)</f>
        <v>2018-T4</v>
      </c>
      <c r="AW458" s="387"/>
      <c r="AX458" s="390" t="str">
        <f>$A:$A</f>
        <v xml:space="preserve">Couvertures de portefeuilles de prêts (GC) </v>
      </c>
      <c r="AY458" s="390" t="str">
        <f>$B:$B</f>
        <v>GC</v>
      </c>
      <c r="AZ458" s="391" t="str">
        <f>"20"&amp;RIGHT($10:$10,2)&amp;"-T"&amp;MID($10:$10,2,1)</f>
        <v>2019-T1</v>
      </c>
      <c r="BA458" s="390" t="str">
        <f>$A:$A</f>
        <v xml:space="preserve">Couvertures de portefeuilles de prêts (GC) </v>
      </c>
      <c r="BB458" s="390" t="str">
        <f>$B:$B</f>
        <v>GC</v>
      </c>
      <c r="BC458" s="391" t="str">
        <f>"20"&amp;RIGHT($10:$10,2)&amp;"-T"&amp;MID($10:$10,2,1)</f>
        <v>2019-T2</v>
      </c>
      <c r="BD458" s="390" t="str">
        <f>$A:$A</f>
        <v xml:space="preserve">Couvertures de portefeuilles de prêts (GC) </v>
      </c>
      <c r="BE458" s="390" t="str">
        <f>$B:$B</f>
        <v>GC</v>
      </c>
      <c r="BF458" s="391" t="str">
        <f>"20"&amp;RIGHT($10:$10,2)&amp;"-T"&amp;MID($10:$10,2,1)</f>
        <v>2019-T3</v>
      </c>
      <c r="BG458" s="390" t="str">
        <f>$A:$A</f>
        <v xml:space="preserve">Couvertures de portefeuilles de prêts (GC) </v>
      </c>
      <c r="BH458" s="390" t="str">
        <f>$B:$B</f>
        <v>GC</v>
      </c>
      <c r="BI458" s="391" t="str">
        <f>"20"&amp;RIGHT($10:$10,2)&amp;"-T"&amp;MID($10:$10,2,1)</f>
        <v>2019-T4</v>
      </c>
      <c r="BJ458" s="387"/>
      <c r="BK458" s="390" t="str">
        <f>$A:$A</f>
        <v xml:space="preserve">Couvertures de portefeuilles de prêts (GC) </v>
      </c>
      <c r="BL458" s="390" t="str">
        <f>$B:$B</f>
        <v>GC</v>
      </c>
      <c r="BM458" s="391" t="str">
        <f>"20"&amp;RIGHT($10:$10,2)&amp;"-T"&amp;MID($10:$10,2,1)</f>
        <v>2020-T1</v>
      </c>
      <c r="BN458" s="390" t="str">
        <f>$A:$A</f>
        <v xml:space="preserve">Couvertures de portefeuilles de prêts (GC) </v>
      </c>
      <c r="BO458" s="390" t="str">
        <f>$B:$B</f>
        <v>GC</v>
      </c>
      <c r="BP458" s="391" t="str">
        <f>"20"&amp;RIGHT($10:$10,2)&amp;"-T"&amp;MID($10:$10,2,1)</f>
        <v>2020-T2</v>
      </c>
      <c r="BQ458" s="391"/>
      <c r="BR458" s="391"/>
      <c r="BS458" s="393" t="e">
        <v>#VALUE!</v>
      </c>
      <c r="BT458" s="391"/>
      <c r="BU458" s="391"/>
      <c r="BV458" s="393" t="e">
        <v>#VALUE!</v>
      </c>
      <c r="BW458" s="387"/>
    </row>
    <row r="459" spans="1:75" ht="13" hidden="1" collapsed="1">
      <c r="A459" s="403" t="s">
        <v>547</v>
      </c>
      <c r="B459" s="403"/>
      <c r="C459" s="383"/>
      <c r="D459" s="384" t="s">
        <v>475</v>
      </c>
      <c r="E459" s="385" t="s">
        <v>505</v>
      </c>
      <c r="F459" s="386">
        <f>F23+F160+F322</f>
        <v>-3</v>
      </c>
      <c r="G459" s="386">
        <f>G23+G160+G322</f>
        <v>16</v>
      </c>
      <c r="H459" s="386">
        <f>H23+H160+H322</f>
        <v>22</v>
      </c>
      <c r="I459" s="386">
        <f>I23+I160+I322</f>
        <v>-5</v>
      </c>
      <c r="J459" s="387">
        <f>SUM(F459:I459)</f>
        <v>30</v>
      </c>
      <c r="K459" s="405"/>
      <c r="L459" s="405"/>
      <c r="M459" s="405">
        <v>0</v>
      </c>
      <c r="N459" s="393"/>
      <c r="O459" s="393"/>
      <c r="P459" s="393">
        <v>0.7</v>
      </c>
      <c r="Q459" s="393"/>
      <c r="R459" s="393"/>
      <c r="S459" s="393">
        <v>-15.999999999999998</v>
      </c>
      <c r="T459" s="393"/>
      <c r="U459" s="393"/>
      <c r="V459" s="393">
        <v>-0.80420500000000028</v>
      </c>
      <c r="W459" s="387">
        <f>SUM(K459:V459)</f>
        <v>-16.104205</v>
      </c>
      <c r="X459" s="393"/>
      <c r="Y459" s="393"/>
      <c r="Z459" s="393">
        <v>-15.257999999999999</v>
      </c>
      <c r="AA459" s="393"/>
      <c r="AB459" s="393"/>
      <c r="AC459" s="393">
        <v>-10.129030662000002</v>
      </c>
      <c r="AD459" s="393"/>
      <c r="AE459" s="393"/>
      <c r="AF459" s="393">
        <v>-8.6001315260000002</v>
      </c>
      <c r="AG459" s="393"/>
      <c r="AH459" s="393"/>
      <c r="AI459" s="393">
        <v>-2.3720000000000003</v>
      </c>
      <c r="AJ459" s="387">
        <f>SUM(X459:AI459)</f>
        <v>-36.359162187999999</v>
      </c>
      <c r="AK459" s="393"/>
      <c r="AL459" s="393"/>
      <c r="AM459" s="393">
        <v>2.8210000000000006</v>
      </c>
      <c r="AN459" s="393"/>
      <c r="AO459" s="393"/>
      <c r="AP459" s="393">
        <v>11.524684897439998</v>
      </c>
      <c r="AQ459" s="393"/>
      <c r="AR459" s="393"/>
      <c r="AS459" s="393">
        <v>-9.9353632522037394</v>
      </c>
      <c r="AT459" s="393"/>
      <c r="AU459" s="393"/>
      <c r="AV459" s="393">
        <v>12.401073470880821</v>
      </c>
      <c r="AW459" s="387">
        <f>SUM(AK459:AV459)</f>
        <v>16.81139511611708</v>
      </c>
      <c r="AX459" s="393"/>
      <c r="AY459" s="393"/>
      <c r="AZ459" s="393">
        <v>-13.996533217500001</v>
      </c>
      <c r="BA459" s="393"/>
      <c r="BB459" s="393"/>
      <c r="BC459" s="393">
        <v>-5.5115882099999993</v>
      </c>
      <c r="BD459" s="393"/>
      <c r="BE459" s="393"/>
      <c r="BF459" s="393">
        <v>-0.94199999999999995</v>
      </c>
      <c r="BG459" s="393"/>
      <c r="BH459" s="393"/>
      <c r="BI459" s="393">
        <v>-11.31326001</v>
      </c>
      <c r="BJ459" s="387">
        <f>SUM(AX459:BI459)</f>
        <v>-31.763381437500001</v>
      </c>
      <c r="BK459" s="393"/>
      <c r="BL459" s="393"/>
      <c r="BM459" s="393">
        <v>81.41845635</v>
      </c>
      <c r="BN459" s="393"/>
      <c r="BO459" s="393"/>
      <c r="BP459" s="393">
        <v>-49.78202000000001</v>
      </c>
      <c r="BQ459" s="393"/>
      <c r="BR459" s="393"/>
      <c r="BS459" s="393">
        <v>0</v>
      </c>
      <c r="BT459" s="393"/>
      <c r="BU459" s="393"/>
      <c r="BV459" s="393">
        <v>0</v>
      </c>
      <c r="BW459" s="387">
        <f>SUM(BK459:BV459)</f>
        <v>31.63643634999999</v>
      </c>
    </row>
    <row r="460" spans="1:75" ht="23" hidden="1" outlineLevel="1">
      <c r="A460" s="382" t="s">
        <v>465</v>
      </c>
      <c r="B460" s="382" t="s">
        <v>466</v>
      </c>
      <c r="C460" s="383"/>
      <c r="D460" s="384"/>
      <c r="E460" s="385"/>
      <c r="F460" s="386"/>
      <c r="G460" s="386"/>
      <c r="H460" s="386"/>
      <c r="I460" s="386"/>
      <c r="J460" s="387"/>
      <c r="K460" s="388" t="str">
        <f>$A:$A</f>
        <v>Nature de l'ajustement</v>
      </c>
      <c r="L460" s="388" t="str">
        <f>$B:$B</f>
        <v>Pôle</v>
      </c>
      <c r="M460" s="388" t="s">
        <v>515</v>
      </c>
      <c r="N460" s="388" t="str">
        <f>$A:$A</f>
        <v>Nature de l'ajustement</v>
      </c>
      <c r="O460" s="388" t="str">
        <f>$B:$B</f>
        <v>Pôle</v>
      </c>
      <c r="P460" s="388" t="s">
        <v>515</v>
      </c>
      <c r="Q460" s="388" t="str">
        <f>$A:$A</f>
        <v>Nature de l'ajustement</v>
      </c>
      <c r="R460" s="388" t="str">
        <f>$B:$B</f>
        <v>Pôle</v>
      </c>
      <c r="S460" s="388" t="s">
        <v>515</v>
      </c>
      <c r="T460" s="388" t="str">
        <f>$A:$A</f>
        <v>Nature de l'ajustement</v>
      </c>
      <c r="U460" s="388" t="str">
        <f>$B:$B</f>
        <v>Pôle</v>
      </c>
      <c r="V460" s="388" t="s">
        <v>515</v>
      </c>
      <c r="W460" s="387"/>
      <c r="X460" s="388" t="str">
        <f>$A:$A</f>
        <v>Nature de l'ajustement</v>
      </c>
      <c r="Y460" s="388" t="str">
        <f>$B:$B</f>
        <v>Pôle</v>
      </c>
      <c r="Z460" s="388" t="s">
        <v>515</v>
      </c>
      <c r="AA460" s="388" t="str">
        <f>$A:$A</f>
        <v>Nature de l'ajustement</v>
      </c>
      <c r="AB460" s="388" t="str">
        <f>$B:$B</f>
        <v>Pôle</v>
      </c>
      <c r="AC460" s="388" t="s">
        <v>515</v>
      </c>
      <c r="AD460" s="388" t="str">
        <f>$A:$A</f>
        <v>Nature de l'ajustement</v>
      </c>
      <c r="AE460" s="388" t="str">
        <f>$B:$B</f>
        <v>Pôle</v>
      </c>
      <c r="AF460" s="388" t="s">
        <v>515</v>
      </c>
      <c r="AG460" s="388" t="str">
        <f>$A:$A</f>
        <v>Nature de l'ajustement</v>
      </c>
      <c r="AH460" s="388" t="str">
        <f>$B:$B</f>
        <v>Pôle</v>
      </c>
      <c r="AI460" s="388" t="s">
        <v>515</v>
      </c>
      <c r="AJ460" s="387"/>
      <c r="AK460" s="388" t="str">
        <f>$A:$A</f>
        <v>Nature de l'ajustement</v>
      </c>
      <c r="AL460" s="388" t="str">
        <f>$B:$B</f>
        <v>Pôle</v>
      </c>
      <c r="AM460" s="388" t="s">
        <v>515</v>
      </c>
      <c r="AN460" s="388" t="str">
        <f>$A:$A</f>
        <v>Nature de l'ajustement</v>
      </c>
      <c r="AO460" s="388" t="str">
        <f>$B:$B</f>
        <v>Pôle</v>
      </c>
      <c r="AP460" s="388" t="s">
        <v>515</v>
      </c>
      <c r="AQ460" s="388" t="str">
        <f>$A:$A</f>
        <v>Nature de l'ajustement</v>
      </c>
      <c r="AR460" s="388" t="str">
        <f>$B:$B</f>
        <v>Pôle</v>
      </c>
      <c r="AS460" s="388" t="s">
        <v>515</v>
      </c>
      <c r="AT460" s="388" t="str">
        <f>$A:$A</f>
        <v>Nature de l'ajustement</v>
      </c>
      <c r="AU460" s="388" t="str">
        <f>$B:$B</f>
        <v>Pôle</v>
      </c>
      <c r="AV460" s="388" t="s">
        <v>515</v>
      </c>
      <c r="AW460" s="387"/>
      <c r="AX460" s="388" t="str">
        <f>$A:$A</f>
        <v>Nature de l'ajustement</v>
      </c>
      <c r="AY460" s="388" t="str">
        <f>$B:$B</f>
        <v>Pôle</v>
      </c>
      <c r="AZ460" s="388" t="s">
        <v>515</v>
      </c>
      <c r="BA460" s="388" t="str">
        <f>$A:$A</f>
        <v>Nature de l'ajustement</v>
      </c>
      <c r="BB460" s="388" t="str">
        <f>$B:$B</f>
        <v>Pôle</v>
      </c>
      <c r="BC460" s="388" t="s">
        <v>515</v>
      </c>
      <c r="BD460" s="388" t="str">
        <f>$A:$A</f>
        <v>Nature de l'ajustement</v>
      </c>
      <c r="BE460" s="388" t="str">
        <f>$B:$B</f>
        <v>Pôle</v>
      </c>
      <c r="BF460" s="388" t="s">
        <v>515</v>
      </c>
      <c r="BG460" s="388" t="str">
        <f>$A:$A</f>
        <v>Nature de l'ajustement</v>
      </c>
      <c r="BH460" s="388" t="str">
        <f>$B:$B</f>
        <v>Pôle</v>
      </c>
      <c r="BI460" s="388" t="s">
        <v>515</v>
      </c>
      <c r="BJ460" s="387"/>
      <c r="BK460" s="388" t="str">
        <f>$A:$A</f>
        <v>Nature de l'ajustement</v>
      </c>
      <c r="BL460" s="388" t="str">
        <f>$B:$B</f>
        <v>Pôle</v>
      </c>
      <c r="BM460" s="388" t="s">
        <v>515</v>
      </c>
      <c r="BN460" s="388" t="str">
        <f>$A:$A</f>
        <v>Nature de l'ajustement</v>
      </c>
      <c r="BO460" s="388" t="str">
        <f>$B:$B</f>
        <v>Pôle</v>
      </c>
      <c r="BP460" s="388" t="s">
        <v>515</v>
      </c>
      <c r="BQ460" s="388"/>
      <c r="BR460" s="388"/>
      <c r="BS460" s="393">
        <v>0</v>
      </c>
      <c r="BT460" s="388"/>
      <c r="BU460" s="388"/>
      <c r="BV460" s="393">
        <v>0</v>
      </c>
      <c r="BW460" s="387"/>
    </row>
    <row r="461" spans="1:75" ht="13" hidden="1" outlineLevel="1">
      <c r="A461" s="389" t="s">
        <v>518</v>
      </c>
      <c r="B461" s="389" t="s">
        <v>512</v>
      </c>
      <c r="C461" s="383"/>
      <c r="D461" s="384"/>
      <c r="E461" s="385"/>
      <c r="F461" s="386"/>
      <c r="G461" s="386"/>
      <c r="H461" s="386"/>
      <c r="I461" s="386"/>
      <c r="J461" s="387"/>
      <c r="K461" s="390" t="str">
        <f>$A:$A</f>
        <v>Provisions Epargne logement (LCL)</v>
      </c>
      <c r="L461" s="390" t="str">
        <f>$B:$B</f>
        <v>BPF</v>
      </c>
      <c r="M461" s="391" t="str">
        <f>"20"&amp;RIGHT($10:$10,2)&amp;"-T"&amp;MID($10:$10,2,1)</f>
        <v>2016-T1</v>
      </c>
      <c r="N461" s="390" t="str">
        <f>$A:$A</f>
        <v>Provisions Epargne logement (LCL)</v>
      </c>
      <c r="O461" s="390" t="str">
        <f>$B:$B</f>
        <v>BPF</v>
      </c>
      <c r="P461" s="391" t="str">
        <f>"20"&amp;RIGHT($10:$10,2)&amp;"-T"&amp;MID($10:$10,2,1)</f>
        <v>2016-T2</v>
      </c>
      <c r="Q461" s="390" t="str">
        <f>$A:$A</f>
        <v>Provisions Epargne logement (LCL)</v>
      </c>
      <c r="R461" s="390" t="str">
        <f>$B:$B</f>
        <v>BPF</v>
      </c>
      <c r="S461" s="391" t="str">
        <f>"20"&amp;RIGHT($10:$10,2)&amp;"-T"&amp;MID($10:$10,2,1)</f>
        <v>2016-T3</v>
      </c>
      <c r="T461" s="390" t="str">
        <f>$A:$A</f>
        <v>Provisions Epargne logement (LCL)</v>
      </c>
      <c r="U461" s="390" t="str">
        <f>$B:$B</f>
        <v>BPF</v>
      </c>
      <c r="V461" s="391" t="str">
        <f>"20"&amp;RIGHT($10:$10,2)&amp;"-T"&amp;MID($10:$10,2,1)</f>
        <v>2016-T4</v>
      </c>
      <c r="W461" s="387"/>
      <c r="X461" s="390" t="str">
        <f>$A:$A</f>
        <v>Provisions Epargne logement (LCL)</v>
      </c>
      <c r="Y461" s="390" t="str">
        <f>$B:$B</f>
        <v>BPF</v>
      </c>
      <c r="Z461" s="391" t="str">
        <f>"20"&amp;RIGHT($10:$10,2)&amp;"-T"&amp;MID($10:$10,2,1)</f>
        <v>2017-T1</v>
      </c>
      <c r="AA461" s="390" t="str">
        <f>$A:$A</f>
        <v>Provisions Epargne logement (LCL)</v>
      </c>
      <c r="AB461" s="390" t="str">
        <f>$B:$B</f>
        <v>BPF</v>
      </c>
      <c r="AC461" s="391" t="str">
        <f>"20"&amp;RIGHT($10:$10,2)&amp;"-T"&amp;MID($10:$10,2,1)</f>
        <v>2017-T2</v>
      </c>
      <c r="AD461" s="390" t="str">
        <f>$A:$A</f>
        <v>Provisions Epargne logement (LCL)</v>
      </c>
      <c r="AE461" s="390" t="str">
        <f>$B:$B</f>
        <v>BPF</v>
      </c>
      <c r="AF461" s="391" t="str">
        <f>"20"&amp;RIGHT($10:$10,2)&amp;"-T"&amp;MID($10:$10,2,1)</f>
        <v>2017-T3</v>
      </c>
      <c r="AG461" s="390" t="str">
        <f>$A:$A</f>
        <v>Provisions Epargne logement (LCL)</v>
      </c>
      <c r="AH461" s="390" t="str">
        <f>$B:$B</f>
        <v>BPF</v>
      </c>
      <c r="AI461" s="391" t="str">
        <f>"20"&amp;RIGHT($10:$10,2)&amp;"-T"&amp;MID($10:$10,2,1)</f>
        <v>2017-T4</v>
      </c>
      <c r="AJ461" s="387"/>
      <c r="AK461" s="390" t="str">
        <f>$A:$A</f>
        <v>Provisions Epargne logement (LCL)</v>
      </c>
      <c r="AL461" s="390" t="str">
        <f>$B:$B</f>
        <v>BPF</v>
      </c>
      <c r="AM461" s="391" t="str">
        <f>"20"&amp;RIGHT($10:$10,2)&amp;"-T"&amp;MID($10:$10,2,1)</f>
        <v>2018-T1</v>
      </c>
      <c r="AN461" s="390" t="str">
        <f>$A:$A</f>
        <v>Provisions Epargne logement (LCL)</v>
      </c>
      <c r="AO461" s="390" t="str">
        <f>$B:$B</f>
        <v>BPF</v>
      </c>
      <c r="AP461" s="391" t="str">
        <f>"20"&amp;RIGHT($10:$10,2)&amp;"-T"&amp;MID($10:$10,2,1)</f>
        <v>2018-T2</v>
      </c>
      <c r="AQ461" s="390" t="str">
        <f>$A:$A</f>
        <v>Provisions Epargne logement (LCL)</v>
      </c>
      <c r="AR461" s="390" t="str">
        <f>$B:$B</f>
        <v>BPF</v>
      </c>
      <c r="AS461" s="391" t="str">
        <f>"20"&amp;RIGHT($10:$10,2)&amp;"-T"&amp;MID($10:$10,2,1)</f>
        <v>2018-T3</v>
      </c>
      <c r="AT461" s="390" t="str">
        <f>$A:$A</f>
        <v>Provisions Epargne logement (LCL)</v>
      </c>
      <c r="AU461" s="390" t="str">
        <f>$B:$B</f>
        <v>BPF</v>
      </c>
      <c r="AV461" s="391" t="str">
        <f>"20"&amp;RIGHT($10:$10,2)&amp;"-T"&amp;MID($10:$10,2,1)</f>
        <v>2018-T4</v>
      </c>
      <c r="AW461" s="387"/>
      <c r="AX461" s="390" t="str">
        <f>$A:$A</f>
        <v>Provisions Epargne logement (LCL)</v>
      </c>
      <c r="AY461" s="390" t="str">
        <f>$B:$B</f>
        <v>BPF</v>
      </c>
      <c r="AZ461" s="391" t="str">
        <f>"20"&amp;RIGHT($10:$10,2)&amp;"-T"&amp;MID($10:$10,2,1)</f>
        <v>2019-T1</v>
      </c>
      <c r="BA461" s="390" t="str">
        <f>$A:$A</f>
        <v>Provisions Epargne logement (LCL)</v>
      </c>
      <c r="BB461" s="390" t="str">
        <f>$B:$B</f>
        <v>BPF</v>
      </c>
      <c r="BC461" s="391" t="str">
        <f>"20"&amp;RIGHT($10:$10,2)&amp;"-T"&amp;MID($10:$10,2,1)</f>
        <v>2019-T2</v>
      </c>
      <c r="BD461" s="390" t="str">
        <f>$A:$A</f>
        <v>Provisions Epargne logement (LCL)</v>
      </c>
      <c r="BE461" s="390" t="str">
        <f>$B:$B</f>
        <v>BPF</v>
      </c>
      <c r="BF461" s="391" t="str">
        <f>"20"&amp;RIGHT($10:$10,2)&amp;"-T"&amp;MID($10:$10,2,1)</f>
        <v>2019-T3</v>
      </c>
      <c r="BG461" s="390" t="str">
        <f>$A:$A</f>
        <v>Provisions Epargne logement (LCL)</v>
      </c>
      <c r="BH461" s="390" t="str">
        <f>$B:$B</f>
        <v>BPF</v>
      </c>
      <c r="BI461" s="391" t="str">
        <f>"20"&amp;RIGHT($10:$10,2)&amp;"-T"&amp;MID($10:$10,2,1)</f>
        <v>2019-T4</v>
      </c>
      <c r="BJ461" s="387"/>
      <c r="BK461" s="390" t="str">
        <f>$A:$A</f>
        <v>Provisions Epargne logement (LCL)</v>
      </c>
      <c r="BL461" s="390" t="str">
        <f>$B:$B</f>
        <v>BPF</v>
      </c>
      <c r="BM461" s="391" t="str">
        <f>"20"&amp;RIGHT($10:$10,2)&amp;"-T"&amp;MID($10:$10,2,1)</f>
        <v>2020-T1</v>
      </c>
      <c r="BN461" s="390" t="str">
        <f>$A:$A</f>
        <v>Provisions Epargne logement (LCL)</v>
      </c>
      <c r="BO461" s="390" t="str">
        <f>$B:$B</f>
        <v>BPF</v>
      </c>
      <c r="BP461" s="391" t="str">
        <f>"20"&amp;RIGHT($10:$10,2)&amp;"-T"&amp;MID($10:$10,2,1)</f>
        <v>2020-T2</v>
      </c>
      <c r="BQ461" s="391"/>
      <c r="BR461" s="391"/>
      <c r="BS461" s="393" t="e">
        <v>#VALUE!</v>
      </c>
      <c r="BT461" s="391"/>
      <c r="BU461" s="391"/>
      <c r="BV461" s="393" t="e">
        <v>#VALUE!</v>
      </c>
      <c r="BW461" s="387"/>
    </row>
    <row r="462" spans="1:75" ht="13" hidden="1" collapsed="1">
      <c r="A462" s="403" t="s">
        <v>547</v>
      </c>
      <c r="B462" s="403"/>
      <c r="C462" s="383"/>
      <c r="D462" s="384" t="s">
        <v>476</v>
      </c>
      <c r="E462" s="385" t="s">
        <v>506</v>
      </c>
      <c r="F462" s="386"/>
      <c r="G462" s="386"/>
      <c r="H462" s="386"/>
      <c r="I462" s="386"/>
      <c r="J462" s="387">
        <f>SUM(F462:I462)</f>
        <v>0</v>
      </c>
      <c r="K462" s="405"/>
      <c r="L462" s="405"/>
      <c r="M462" s="405">
        <v>0</v>
      </c>
      <c r="N462" s="393"/>
      <c r="O462" s="393"/>
      <c r="P462" s="393">
        <v>0</v>
      </c>
      <c r="Q462" s="393"/>
      <c r="R462" s="393"/>
      <c r="S462" s="393">
        <v>0</v>
      </c>
      <c r="T462" s="393"/>
      <c r="U462" s="393"/>
      <c r="V462" s="393">
        <v>-11.1</v>
      </c>
      <c r="W462" s="387">
        <f>SUM(K462:V462)</f>
        <v>-11.1</v>
      </c>
      <c r="X462" s="393"/>
      <c r="Y462" s="393"/>
      <c r="Z462" s="393">
        <v>0</v>
      </c>
      <c r="AA462" s="393"/>
      <c r="AB462" s="393"/>
      <c r="AC462" s="393">
        <v>34.063500000000005</v>
      </c>
      <c r="AD462" s="393"/>
      <c r="AE462" s="393"/>
      <c r="AF462" s="393">
        <v>4.7940115415999998</v>
      </c>
      <c r="AG462" s="393"/>
      <c r="AH462" s="393"/>
      <c r="AI462" s="393">
        <v>1.4649999999999999</v>
      </c>
      <c r="AJ462" s="387">
        <f>SUM(X462:AI462)</f>
        <v>40.322511541600008</v>
      </c>
      <c r="AK462" s="393"/>
      <c r="AL462" s="393"/>
      <c r="AM462" s="393">
        <v>0</v>
      </c>
      <c r="AN462" s="393"/>
      <c r="AO462" s="393"/>
      <c r="AP462" s="393">
        <v>0</v>
      </c>
      <c r="AQ462" s="393"/>
      <c r="AR462" s="393"/>
      <c r="AS462" s="393">
        <v>-1.1779834095999999</v>
      </c>
      <c r="AT462" s="393"/>
      <c r="AU462" s="393"/>
      <c r="AV462" s="393">
        <v>0.62470715924000009</v>
      </c>
      <c r="AW462" s="387">
        <f>SUM(AK462:AV462)</f>
        <v>-0.55327625035999983</v>
      </c>
      <c r="AX462" s="393"/>
      <c r="AY462" s="393"/>
      <c r="AZ462" s="393">
        <v>-5.2194690435999958</v>
      </c>
      <c r="BA462" s="393"/>
      <c r="BB462" s="393"/>
      <c r="BC462" s="393">
        <v>-1.5796256253200001</v>
      </c>
      <c r="BD462" s="393"/>
      <c r="BE462" s="393"/>
      <c r="BF462" s="393">
        <v>-5.2259999999999991</v>
      </c>
      <c r="BG462" s="393"/>
      <c r="BH462" s="393"/>
      <c r="BI462" s="393">
        <v>-7.5613363300000005</v>
      </c>
      <c r="BJ462" s="387">
        <f>SUM(AX462:BI462)</f>
        <v>-19.586430998919994</v>
      </c>
      <c r="BK462" s="393"/>
      <c r="BL462" s="393"/>
      <c r="BM462" s="393">
        <v>-7.4219999999999997</v>
      </c>
      <c r="BN462" s="393"/>
      <c r="BO462" s="393"/>
      <c r="BP462" s="393">
        <v>-2.4578320368770123</v>
      </c>
      <c r="BQ462" s="393"/>
      <c r="BR462" s="393"/>
      <c r="BS462" s="393">
        <v>0</v>
      </c>
      <c r="BT462" s="393"/>
      <c r="BU462" s="393"/>
      <c r="BV462" s="393">
        <v>0</v>
      </c>
      <c r="BW462" s="387">
        <f>SUM(BK462:BV462)</f>
        <v>-9.8798320368770121</v>
      </c>
    </row>
    <row r="463" spans="1:75" ht="23" hidden="1" outlineLevel="1">
      <c r="A463" s="382" t="s">
        <v>465</v>
      </c>
      <c r="B463" s="382" t="s">
        <v>466</v>
      </c>
      <c r="C463" s="383"/>
      <c r="D463" s="384"/>
      <c r="E463" s="385"/>
      <c r="F463" s="386"/>
      <c r="G463" s="386"/>
      <c r="H463" s="386"/>
      <c r="I463" s="386"/>
      <c r="J463" s="387"/>
      <c r="K463" s="388" t="str">
        <f>$A:$A</f>
        <v>Nature de l'ajustement</v>
      </c>
      <c r="L463" s="388" t="str">
        <f>$B:$B</f>
        <v>Pôle</v>
      </c>
      <c r="M463" s="388" t="s">
        <v>515</v>
      </c>
      <c r="N463" s="388" t="str">
        <f>$A:$A</f>
        <v>Nature de l'ajustement</v>
      </c>
      <c r="O463" s="388" t="str">
        <f>$B:$B</f>
        <v>Pôle</v>
      </c>
      <c r="P463" s="388" t="s">
        <v>515</v>
      </c>
      <c r="Q463" s="388" t="str">
        <f>$A:$A</f>
        <v>Nature de l'ajustement</v>
      </c>
      <c r="R463" s="388" t="str">
        <f>$B:$B</f>
        <v>Pôle</v>
      </c>
      <c r="S463" s="388" t="s">
        <v>515</v>
      </c>
      <c r="T463" s="388" t="str">
        <f>$A:$A</f>
        <v>Nature de l'ajustement</v>
      </c>
      <c r="U463" s="388" t="str">
        <f>$B:$B</f>
        <v>Pôle</v>
      </c>
      <c r="V463" s="388" t="s">
        <v>515</v>
      </c>
      <c r="W463" s="387"/>
      <c r="X463" s="388" t="str">
        <f>$A:$A</f>
        <v>Nature de l'ajustement</v>
      </c>
      <c r="Y463" s="388" t="str">
        <f>$B:$B</f>
        <v>Pôle</v>
      </c>
      <c r="Z463" s="388" t="s">
        <v>515</v>
      </c>
      <c r="AA463" s="388" t="str">
        <f>$A:$A</f>
        <v>Nature de l'ajustement</v>
      </c>
      <c r="AB463" s="388" t="str">
        <f>$B:$B</f>
        <v>Pôle</v>
      </c>
      <c r="AC463" s="388" t="s">
        <v>515</v>
      </c>
      <c r="AD463" s="388" t="str">
        <f>$A:$A</f>
        <v>Nature de l'ajustement</v>
      </c>
      <c r="AE463" s="388" t="str">
        <f>$B:$B</f>
        <v>Pôle</v>
      </c>
      <c r="AF463" s="388" t="s">
        <v>515</v>
      </c>
      <c r="AG463" s="388" t="str">
        <f>$A:$A</f>
        <v>Nature de l'ajustement</v>
      </c>
      <c r="AH463" s="388" t="str">
        <f>$B:$B</f>
        <v>Pôle</v>
      </c>
      <c r="AI463" s="388" t="s">
        <v>515</v>
      </c>
      <c r="AJ463" s="387"/>
      <c r="AK463" s="388" t="str">
        <f>$A:$A</f>
        <v>Nature de l'ajustement</v>
      </c>
      <c r="AL463" s="388" t="str">
        <f>$B:$B</f>
        <v>Pôle</v>
      </c>
      <c r="AM463" s="388" t="s">
        <v>515</v>
      </c>
      <c r="AN463" s="388" t="str">
        <f>$A:$A</f>
        <v>Nature de l'ajustement</v>
      </c>
      <c r="AO463" s="388" t="str">
        <f>$B:$B</f>
        <v>Pôle</v>
      </c>
      <c r="AP463" s="388" t="s">
        <v>515</v>
      </c>
      <c r="AQ463" s="388" t="str">
        <f>$A:$A</f>
        <v>Nature de l'ajustement</v>
      </c>
      <c r="AR463" s="388" t="str">
        <f>$B:$B</f>
        <v>Pôle</v>
      </c>
      <c r="AS463" s="388" t="s">
        <v>515</v>
      </c>
      <c r="AT463" s="388" t="str">
        <f>$A:$A</f>
        <v>Nature de l'ajustement</v>
      </c>
      <c r="AU463" s="388" t="str">
        <f>$B:$B</f>
        <v>Pôle</v>
      </c>
      <c r="AV463" s="388" t="s">
        <v>515</v>
      </c>
      <c r="AW463" s="387"/>
      <c r="AX463" s="388" t="str">
        <f>$A:$A</f>
        <v>Nature de l'ajustement</v>
      </c>
      <c r="AY463" s="388" t="str">
        <f>$B:$B</f>
        <v>Pôle</v>
      </c>
      <c r="AZ463" s="388" t="s">
        <v>515</v>
      </c>
      <c r="BA463" s="388" t="str">
        <f>$A:$A</f>
        <v>Nature de l'ajustement</v>
      </c>
      <c r="BB463" s="388" t="str">
        <f>$B:$B</f>
        <v>Pôle</v>
      </c>
      <c r="BC463" s="388" t="s">
        <v>515</v>
      </c>
      <c r="BD463" s="388" t="str">
        <f>$A:$A</f>
        <v>Nature de l'ajustement</v>
      </c>
      <c r="BE463" s="388" t="str">
        <f>$B:$B</f>
        <v>Pôle</v>
      </c>
      <c r="BF463" s="388" t="s">
        <v>515</v>
      </c>
      <c r="BG463" s="388" t="str">
        <f>$A:$A</f>
        <v>Nature de l'ajustement</v>
      </c>
      <c r="BH463" s="388" t="str">
        <f>$B:$B</f>
        <v>Pôle</v>
      </c>
      <c r="BI463" s="388" t="s">
        <v>515</v>
      </c>
      <c r="BJ463" s="387"/>
      <c r="BK463" s="388" t="str">
        <f>$A:$A</f>
        <v>Nature de l'ajustement</v>
      </c>
      <c r="BL463" s="388" t="str">
        <f>$B:$B</f>
        <v>Pôle</v>
      </c>
      <c r="BM463" s="388" t="s">
        <v>515</v>
      </c>
      <c r="BN463" s="388" t="str">
        <f>$A:$A</f>
        <v>Nature de l'ajustement</v>
      </c>
      <c r="BO463" s="388" t="str">
        <f>$B:$B</f>
        <v>Pôle</v>
      </c>
      <c r="BP463" s="388" t="s">
        <v>515</v>
      </c>
      <c r="BQ463" s="388"/>
      <c r="BR463" s="388"/>
      <c r="BS463" s="393">
        <v>0</v>
      </c>
      <c r="BT463" s="388"/>
      <c r="BU463" s="388"/>
      <c r="BV463" s="393">
        <v>0</v>
      </c>
      <c r="BW463" s="387"/>
    </row>
    <row r="464" spans="1:75" ht="13" hidden="1" outlineLevel="1">
      <c r="A464" s="389" t="s">
        <v>519</v>
      </c>
      <c r="B464" s="389" t="s">
        <v>468</v>
      </c>
      <c r="C464" s="383"/>
      <c r="D464" s="384"/>
      <c r="E464" s="385"/>
      <c r="F464" s="386"/>
      <c r="G464" s="386"/>
      <c r="H464" s="386"/>
      <c r="I464" s="386"/>
      <c r="J464" s="387"/>
      <c r="K464" s="390" t="str">
        <f>$A:$A</f>
        <v>Provisions Epargne logement (AHM)</v>
      </c>
      <c r="L464" s="390" t="str">
        <f>$B:$B</f>
        <v>AHM</v>
      </c>
      <c r="M464" s="391" t="str">
        <f>"20"&amp;RIGHT($10:$10,2)&amp;"-T"&amp;MID($10:$10,2,1)</f>
        <v>2016-T1</v>
      </c>
      <c r="N464" s="390" t="str">
        <f>$A:$A</f>
        <v>Provisions Epargne logement (AHM)</v>
      </c>
      <c r="O464" s="390" t="str">
        <f>$B:$B</f>
        <v>AHM</v>
      </c>
      <c r="P464" s="391" t="str">
        <f>"20"&amp;RIGHT($10:$10,2)&amp;"-T"&amp;MID($10:$10,2,1)</f>
        <v>2016-T2</v>
      </c>
      <c r="Q464" s="390" t="str">
        <f>$A:$A</f>
        <v>Provisions Epargne logement (AHM)</v>
      </c>
      <c r="R464" s="390" t="str">
        <f>$B:$B</f>
        <v>AHM</v>
      </c>
      <c r="S464" s="391" t="str">
        <f>"20"&amp;RIGHT($10:$10,2)&amp;"-T"&amp;MID($10:$10,2,1)</f>
        <v>2016-T3</v>
      </c>
      <c r="T464" s="390" t="str">
        <f>$A:$A</f>
        <v>Provisions Epargne logement (AHM)</v>
      </c>
      <c r="U464" s="390" t="str">
        <f>$B:$B</f>
        <v>AHM</v>
      </c>
      <c r="V464" s="391" t="str">
        <f>"20"&amp;RIGHT($10:$10,2)&amp;"-T"&amp;MID($10:$10,2,1)</f>
        <v>2016-T4</v>
      </c>
      <c r="W464" s="387"/>
      <c r="X464" s="390" t="str">
        <f>$A:$A</f>
        <v>Provisions Epargne logement (AHM)</v>
      </c>
      <c r="Y464" s="390" t="str">
        <f>$B:$B</f>
        <v>AHM</v>
      </c>
      <c r="Z464" s="391" t="str">
        <f>"20"&amp;RIGHT($10:$10,2)&amp;"-T"&amp;MID($10:$10,2,1)</f>
        <v>2017-T1</v>
      </c>
      <c r="AA464" s="390" t="str">
        <f>$A:$A</f>
        <v>Provisions Epargne logement (AHM)</v>
      </c>
      <c r="AB464" s="390" t="str">
        <f>$B:$B</f>
        <v>AHM</v>
      </c>
      <c r="AC464" s="391" t="str">
        <f>"20"&amp;RIGHT($10:$10,2)&amp;"-T"&amp;MID($10:$10,2,1)</f>
        <v>2017-T2</v>
      </c>
      <c r="AD464" s="390" t="str">
        <f>$A:$A</f>
        <v>Provisions Epargne logement (AHM)</v>
      </c>
      <c r="AE464" s="390" t="str">
        <f>$B:$B</f>
        <v>AHM</v>
      </c>
      <c r="AF464" s="391" t="str">
        <f>"20"&amp;RIGHT($10:$10,2)&amp;"-T"&amp;MID($10:$10,2,1)</f>
        <v>2017-T3</v>
      </c>
      <c r="AG464" s="390" t="str">
        <f>$A:$A</f>
        <v>Provisions Epargne logement (AHM)</v>
      </c>
      <c r="AH464" s="390" t="str">
        <f>$B:$B</f>
        <v>AHM</v>
      </c>
      <c r="AI464" s="391" t="str">
        <f>"20"&amp;RIGHT($10:$10,2)&amp;"-T"&amp;MID($10:$10,2,1)</f>
        <v>2017-T4</v>
      </c>
      <c r="AJ464" s="387"/>
      <c r="AK464" s="390" t="str">
        <f>$A:$A</f>
        <v>Provisions Epargne logement (AHM)</v>
      </c>
      <c r="AL464" s="390" t="str">
        <f>$B:$B</f>
        <v>AHM</v>
      </c>
      <c r="AM464" s="391" t="str">
        <f>"20"&amp;RIGHT($10:$10,2)&amp;"-T"&amp;MID($10:$10,2,1)</f>
        <v>2018-T1</v>
      </c>
      <c r="AN464" s="390" t="str">
        <f>$A:$A</f>
        <v>Provisions Epargne logement (AHM)</v>
      </c>
      <c r="AO464" s="390" t="str">
        <f>$B:$B</f>
        <v>AHM</v>
      </c>
      <c r="AP464" s="391" t="str">
        <f>"20"&amp;RIGHT($10:$10,2)&amp;"-T"&amp;MID($10:$10,2,1)</f>
        <v>2018-T2</v>
      </c>
      <c r="AQ464" s="390" t="str">
        <f>$A:$A</f>
        <v>Provisions Epargne logement (AHM)</v>
      </c>
      <c r="AR464" s="390" t="str">
        <f>$B:$B</f>
        <v>AHM</v>
      </c>
      <c r="AS464" s="391" t="str">
        <f>"20"&amp;RIGHT($10:$10,2)&amp;"-T"&amp;MID($10:$10,2,1)</f>
        <v>2018-T3</v>
      </c>
      <c r="AT464" s="390" t="str">
        <f>$A:$A</f>
        <v>Provisions Epargne logement (AHM)</v>
      </c>
      <c r="AU464" s="390" t="str">
        <f>$B:$B</f>
        <v>AHM</v>
      </c>
      <c r="AV464" s="391" t="str">
        <f>"20"&amp;RIGHT($10:$10,2)&amp;"-T"&amp;MID($10:$10,2,1)</f>
        <v>2018-T4</v>
      </c>
      <c r="AW464" s="387"/>
      <c r="AX464" s="390" t="str">
        <f>$A:$A</f>
        <v>Provisions Epargne logement (AHM)</v>
      </c>
      <c r="AY464" s="390" t="str">
        <f>$B:$B</f>
        <v>AHM</v>
      </c>
      <c r="AZ464" s="391" t="str">
        <f>"20"&amp;RIGHT($10:$10,2)&amp;"-T"&amp;MID($10:$10,2,1)</f>
        <v>2019-T1</v>
      </c>
      <c r="BA464" s="390" t="str">
        <f>$A:$A</f>
        <v>Provisions Epargne logement (AHM)</v>
      </c>
      <c r="BB464" s="390" t="str">
        <f>$B:$B</f>
        <v>AHM</v>
      </c>
      <c r="BC464" s="391" t="str">
        <f>"20"&amp;RIGHT($10:$10,2)&amp;"-T"&amp;MID($10:$10,2,1)</f>
        <v>2019-T2</v>
      </c>
      <c r="BD464" s="390" t="str">
        <f>$A:$A</f>
        <v>Provisions Epargne logement (AHM)</v>
      </c>
      <c r="BE464" s="390" t="str">
        <f>$B:$B</f>
        <v>AHM</v>
      </c>
      <c r="BF464" s="391" t="str">
        <f>"20"&amp;RIGHT($10:$10,2)&amp;"-T"&amp;MID($10:$10,2,1)</f>
        <v>2019-T3</v>
      </c>
      <c r="BG464" s="390" t="str">
        <f>$A:$A</f>
        <v>Provisions Epargne logement (AHM)</v>
      </c>
      <c r="BH464" s="390" t="str">
        <f>$B:$B</f>
        <v>AHM</v>
      </c>
      <c r="BI464" s="391" t="str">
        <f>"20"&amp;RIGHT($10:$10,2)&amp;"-T"&amp;MID($10:$10,2,1)</f>
        <v>2019-T4</v>
      </c>
      <c r="BJ464" s="387"/>
      <c r="BK464" s="390" t="str">
        <f>$A:$A</f>
        <v>Provisions Epargne logement (AHM)</v>
      </c>
      <c r="BL464" s="390" t="str">
        <f>$B:$B</f>
        <v>AHM</v>
      </c>
      <c r="BM464" s="391" t="str">
        <f>"20"&amp;RIGHT($10:$10,2)&amp;"-T"&amp;MID($10:$10,2,1)</f>
        <v>2020-T1</v>
      </c>
      <c r="BN464" s="390" t="str">
        <f>$A:$A</f>
        <v>Provisions Epargne logement (AHM)</v>
      </c>
      <c r="BO464" s="390" t="str">
        <f>$B:$B</f>
        <v>AHM</v>
      </c>
      <c r="BP464" s="391" t="str">
        <f>"20"&amp;RIGHT($10:$10,2)&amp;"-T"&amp;MID($10:$10,2,1)</f>
        <v>2020-T2</v>
      </c>
      <c r="BQ464" s="391"/>
      <c r="BR464" s="391"/>
      <c r="BS464" s="393" t="e">
        <v>#VALUE!</v>
      </c>
      <c r="BT464" s="391"/>
      <c r="BU464" s="391"/>
      <c r="BV464" s="393" t="e">
        <v>#VALUE!</v>
      </c>
      <c r="BW464" s="387"/>
    </row>
    <row r="465" spans="1:75" ht="13" hidden="1" collapsed="1">
      <c r="A465" s="403" t="s">
        <v>547</v>
      </c>
      <c r="B465" s="403"/>
      <c r="C465" s="383"/>
      <c r="D465" s="384" t="s">
        <v>476</v>
      </c>
      <c r="E465" s="385" t="s">
        <v>504</v>
      </c>
      <c r="F465" s="386"/>
      <c r="G465" s="386"/>
      <c r="H465" s="386"/>
      <c r="I465" s="386"/>
      <c r="J465" s="387"/>
      <c r="K465" s="405"/>
      <c r="L465" s="405"/>
      <c r="M465" s="405">
        <v>0</v>
      </c>
      <c r="N465" s="393"/>
      <c r="O465" s="393"/>
      <c r="P465" s="393">
        <v>0</v>
      </c>
      <c r="Q465" s="393"/>
      <c r="R465" s="393"/>
      <c r="S465" s="393">
        <v>0</v>
      </c>
      <c r="T465" s="393"/>
      <c r="U465" s="393"/>
      <c r="V465" s="393">
        <v>-43.446682000000003</v>
      </c>
      <c r="W465" s="387">
        <f>SUM(K465:V465)</f>
        <v>-43.446682000000003</v>
      </c>
      <c r="X465" s="393"/>
      <c r="Y465" s="393"/>
      <c r="Z465" s="393">
        <v>1.3113999999999999</v>
      </c>
      <c r="AA465" s="393"/>
      <c r="AB465" s="393"/>
      <c r="AC465" s="393">
        <v>78.683999999999997</v>
      </c>
      <c r="AD465" s="393"/>
      <c r="AE465" s="393"/>
      <c r="AF465" s="393">
        <v>20.8440473</v>
      </c>
      <c r="AG465" s="393"/>
      <c r="AH465" s="393"/>
      <c r="AI465" s="393">
        <v>1.681</v>
      </c>
      <c r="AJ465" s="387">
        <f>SUM(X465:AI465)</f>
        <v>102.5204473</v>
      </c>
      <c r="AK465" s="393"/>
      <c r="AL465" s="393"/>
      <c r="AM465" s="393">
        <v>0</v>
      </c>
      <c r="AN465" s="393"/>
      <c r="AO465" s="393"/>
      <c r="AP465" s="393">
        <v>0</v>
      </c>
      <c r="AQ465" s="393"/>
      <c r="AR465" s="393"/>
      <c r="AS465" s="393">
        <v>-6.1609572000000004</v>
      </c>
      <c r="AT465" s="393"/>
      <c r="AU465" s="393"/>
      <c r="AV465" s="393">
        <v>4.0633729000000001</v>
      </c>
      <c r="AW465" s="387">
        <f>SUM(AK465:AV465)</f>
        <v>-2.0975843000000003</v>
      </c>
      <c r="AX465" s="393"/>
      <c r="AY465" s="393"/>
      <c r="AZ465" s="393">
        <v>-8.2434604</v>
      </c>
      <c r="BA465" s="393"/>
      <c r="BB465" s="393"/>
      <c r="BC465" s="393">
        <v>-9.8394341999999995</v>
      </c>
      <c r="BD465" s="393"/>
      <c r="BE465" s="393"/>
      <c r="BF465" s="393">
        <v>-19.908999999999999</v>
      </c>
      <c r="BG465" s="393"/>
      <c r="BH465" s="393"/>
      <c r="BI465" s="393">
        <v>-20.988000000000003</v>
      </c>
      <c r="BJ465" s="387">
        <f>SUM(AX465:BI465)</f>
        <v>-58.979894599999994</v>
      </c>
      <c r="BK465" s="393"/>
      <c r="BL465" s="393"/>
      <c r="BM465" s="393">
        <v>-19.8876462114</v>
      </c>
      <c r="BN465" s="393"/>
      <c r="BO465" s="393"/>
      <c r="BP465" s="393">
        <v>-11.180862983399999</v>
      </c>
      <c r="BQ465" s="393"/>
      <c r="BR465" s="393"/>
      <c r="BS465" s="393">
        <v>0</v>
      </c>
      <c r="BT465" s="393"/>
      <c r="BU465" s="393"/>
      <c r="BV465" s="393">
        <v>0</v>
      </c>
      <c r="BW465" s="387">
        <f>SUM(BK465:BV465)</f>
        <v>-31.068509194800001</v>
      </c>
    </row>
    <row r="466" spans="1:75" ht="13" hidden="1" outlineLevel="1">
      <c r="A466" s="402" t="s">
        <v>465</v>
      </c>
      <c r="B466" s="382" t="s">
        <v>466</v>
      </c>
      <c r="C466" s="383"/>
      <c r="D466" s="384"/>
      <c r="E466" s="385"/>
      <c r="F466" s="386"/>
      <c r="G466" s="386"/>
      <c r="H466" s="386"/>
      <c r="I466" s="386"/>
      <c r="J466" s="387"/>
      <c r="K466" s="388" t="str">
        <f>$A:$A</f>
        <v>Nature de l'ajustement</v>
      </c>
      <c r="L466" s="388" t="str">
        <f>$B:$B</f>
        <v>Pôle</v>
      </c>
      <c r="M466" s="388" t="s">
        <v>515</v>
      </c>
      <c r="N466" s="388" t="str">
        <f>$A:$A</f>
        <v>Nature de l'ajustement</v>
      </c>
      <c r="O466" s="388" t="str">
        <f>$B:$B</f>
        <v>Pôle</v>
      </c>
      <c r="P466" s="388" t="s">
        <v>515</v>
      </c>
      <c r="Q466" s="388" t="str">
        <f>$A:$A</f>
        <v>Nature de l'ajustement</v>
      </c>
      <c r="R466" s="388" t="str">
        <f>$B:$B</f>
        <v>Pôle</v>
      </c>
      <c r="S466" s="388" t="s">
        <v>515</v>
      </c>
      <c r="T466" s="388" t="str">
        <f>$A:$A</f>
        <v>Nature de l'ajustement</v>
      </c>
      <c r="U466" s="388" t="str">
        <f>$B:$B</f>
        <v>Pôle</v>
      </c>
      <c r="V466" s="388" t="s">
        <v>515</v>
      </c>
      <c r="W466" s="387"/>
      <c r="X466" s="388" t="str">
        <f>$A:$A</f>
        <v>Nature de l'ajustement</v>
      </c>
      <c r="Y466" s="388" t="str">
        <f>$B:$B</f>
        <v>Pôle</v>
      </c>
      <c r="Z466" s="388" t="s">
        <v>515</v>
      </c>
      <c r="AA466" s="388" t="str">
        <f>$A:$A</f>
        <v>Nature de l'ajustement</v>
      </c>
      <c r="AB466" s="388" t="str">
        <f>$B:$B</f>
        <v>Pôle</v>
      </c>
      <c r="AC466" s="388" t="s">
        <v>515</v>
      </c>
      <c r="AD466" s="388" t="str">
        <f>$A:$A</f>
        <v>Nature de l'ajustement</v>
      </c>
      <c r="AE466" s="388" t="str">
        <f>$B:$B</f>
        <v>Pôle</v>
      </c>
      <c r="AF466" s="388" t="s">
        <v>515</v>
      </c>
      <c r="AG466" s="388" t="str">
        <f>$A:$A</f>
        <v>Nature de l'ajustement</v>
      </c>
      <c r="AH466" s="388" t="str">
        <f>$B:$B</f>
        <v>Pôle</v>
      </c>
      <c r="AI466" s="388" t="s">
        <v>515</v>
      </c>
      <c r="AJ466" s="387"/>
      <c r="AK466" s="388" t="str">
        <f>$A:$A</f>
        <v>Nature de l'ajustement</v>
      </c>
      <c r="AL466" s="388" t="str">
        <f>$B:$B</f>
        <v>Pôle</v>
      </c>
      <c r="AM466" s="388" t="s">
        <v>515</v>
      </c>
      <c r="AN466" s="388" t="str">
        <f>$A:$A</f>
        <v>Nature de l'ajustement</v>
      </c>
      <c r="AO466" s="388" t="str">
        <f>$B:$B</f>
        <v>Pôle</v>
      </c>
      <c r="AP466" s="388" t="s">
        <v>515</v>
      </c>
      <c r="AQ466" s="388" t="str">
        <f>$A:$A</f>
        <v>Nature de l'ajustement</v>
      </c>
      <c r="AR466" s="388" t="str">
        <f>$B:$B</f>
        <v>Pôle</v>
      </c>
      <c r="AS466" s="388" t="s">
        <v>515</v>
      </c>
      <c r="AT466" s="388" t="str">
        <f>$A:$A</f>
        <v>Nature de l'ajustement</v>
      </c>
      <c r="AU466" s="388" t="str">
        <f>$B:$B</f>
        <v>Pôle</v>
      </c>
      <c r="AV466" s="388" t="s">
        <v>515</v>
      </c>
      <c r="AW466" s="387"/>
      <c r="AX466" s="388" t="str">
        <f>$A:$A</f>
        <v>Nature de l'ajustement</v>
      </c>
      <c r="AY466" s="388" t="str">
        <f>$B:$B</f>
        <v>Pôle</v>
      </c>
      <c r="AZ466" s="388" t="s">
        <v>515</v>
      </c>
      <c r="BA466" s="388" t="str">
        <f>$A:$A</f>
        <v>Nature de l'ajustement</v>
      </c>
      <c r="BB466" s="388" t="str">
        <f>$B:$B</f>
        <v>Pôle</v>
      </c>
      <c r="BC466" s="388" t="s">
        <v>515</v>
      </c>
      <c r="BD466" s="388" t="str">
        <f>$A:$A</f>
        <v>Nature de l'ajustement</v>
      </c>
      <c r="BE466" s="388" t="str">
        <f>$B:$B</f>
        <v>Pôle</v>
      </c>
      <c r="BF466" s="388" t="s">
        <v>515</v>
      </c>
      <c r="BG466" s="388" t="str">
        <f>$A:$A</f>
        <v>Nature de l'ajustement</v>
      </c>
      <c r="BH466" s="388" t="str">
        <f>$B:$B</f>
        <v>Pôle</v>
      </c>
      <c r="BI466" s="388" t="s">
        <v>515</v>
      </c>
      <c r="BJ466" s="387"/>
      <c r="BK466" s="388" t="str">
        <f>$A:$A</f>
        <v>Nature de l'ajustement</v>
      </c>
      <c r="BL466" s="388" t="str">
        <f>$B:$B</f>
        <v>Pôle</v>
      </c>
      <c r="BM466" s="388" t="s">
        <v>515</v>
      </c>
      <c r="BN466" s="388" t="str">
        <f>$A:$A</f>
        <v>Nature de l'ajustement</v>
      </c>
      <c r="BO466" s="388" t="str">
        <f>$B:$B</f>
        <v>Pôle</v>
      </c>
      <c r="BP466" s="388" t="s">
        <v>515</v>
      </c>
      <c r="BQ466" s="388"/>
      <c r="BR466" s="388"/>
      <c r="BS466" s="393">
        <v>0</v>
      </c>
      <c r="BT466" s="388"/>
      <c r="BU466" s="388"/>
      <c r="BV466" s="393">
        <v>0</v>
      </c>
      <c r="BW466" s="387"/>
    </row>
    <row r="467" spans="1:75" ht="13" hidden="1" outlineLevel="1">
      <c r="A467" s="394" t="s">
        <v>520</v>
      </c>
      <c r="B467" s="389" t="s">
        <v>512</v>
      </c>
      <c r="C467" s="383"/>
      <c r="D467" s="384"/>
      <c r="E467" s="385"/>
      <c r="F467" s="386"/>
      <c r="G467" s="386"/>
      <c r="H467" s="386"/>
      <c r="I467" s="386"/>
      <c r="J467" s="387"/>
      <c r="K467" s="390" t="str">
        <f>$A:$A</f>
        <v>Amende Echange Images Chèques</v>
      </c>
      <c r="L467" s="390" t="str">
        <f>$B:$B</f>
        <v>BPF</v>
      </c>
      <c r="M467" s="391" t="str">
        <f>"20"&amp;RIGHT($10:$10,2)&amp;"-T"&amp;MID($10:$10,2,1)</f>
        <v>2016-T1</v>
      </c>
      <c r="N467" s="390" t="str">
        <f>$A:$A</f>
        <v>Amende Echange Images Chèques</v>
      </c>
      <c r="O467" s="390" t="str">
        <f>$B:$B</f>
        <v>BPF</v>
      </c>
      <c r="P467" s="391" t="str">
        <f>"20"&amp;RIGHT($10:$10,2)&amp;"-T"&amp;MID($10:$10,2,1)</f>
        <v>2016-T2</v>
      </c>
      <c r="Q467" s="390" t="str">
        <f>$A:$A</f>
        <v>Amende Echange Images Chèques</v>
      </c>
      <c r="R467" s="390" t="str">
        <f>$B:$B</f>
        <v>BPF</v>
      </c>
      <c r="S467" s="391" t="str">
        <f>"20"&amp;RIGHT($10:$10,2)&amp;"-T"&amp;MID($10:$10,2,1)</f>
        <v>2016-T3</v>
      </c>
      <c r="T467" s="390" t="str">
        <f>$A:$A</f>
        <v>Amende Echange Images Chèques</v>
      </c>
      <c r="U467" s="390" t="str">
        <f>$B:$B</f>
        <v>BPF</v>
      </c>
      <c r="V467" s="391" t="str">
        <f>"20"&amp;RIGHT($10:$10,2)&amp;"-T"&amp;MID($10:$10,2,1)</f>
        <v>2016-T4</v>
      </c>
      <c r="W467" s="387"/>
      <c r="X467" s="390" t="str">
        <f>$A:$A</f>
        <v>Amende Echange Images Chèques</v>
      </c>
      <c r="Y467" s="390" t="str">
        <f>$B:$B</f>
        <v>BPF</v>
      </c>
      <c r="Z467" s="391" t="str">
        <f>"20"&amp;RIGHT($10:$10,2)&amp;"-T"&amp;MID($10:$10,2,1)</f>
        <v>2017-T1</v>
      </c>
      <c r="AA467" s="390" t="str">
        <f>$A:$A</f>
        <v>Amende Echange Images Chèques</v>
      </c>
      <c r="AB467" s="390" t="str">
        <f>$B:$B</f>
        <v>BPF</v>
      </c>
      <c r="AC467" s="391" t="str">
        <f>"20"&amp;RIGHT($10:$10,2)&amp;"-T"&amp;MID($10:$10,2,1)</f>
        <v>2017-T2</v>
      </c>
      <c r="AD467" s="390" t="str">
        <f>$A:$A</f>
        <v>Amende Echange Images Chèques</v>
      </c>
      <c r="AE467" s="390" t="str">
        <f>$B:$B</f>
        <v>BPF</v>
      </c>
      <c r="AF467" s="391" t="str">
        <f>"20"&amp;RIGHT($10:$10,2)&amp;"-T"&amp;MID($10:$10,2,1)</f>
        <v>2017-T3</v>
      </c>
      <c r="AG467" s="390" t="str">
        <f>$A:$A</f>
        <v>Amende Echange Images Chèques</v>
      </c>
      <c r="AH467" s="390" t="str">
        <f>$B:$B</f>
        <v>BPF</v>
      </c>
      <c r="AI467" s="391" t="str">
        <f>"20"&amp;RIGHT($10:$10,2)&amp;"-T"&amp;MID($10:$10,2,1)</f>
        <v>2017-T4</v>
      </c>
      <c r="AJ467" s="387"/>
      <c r="AK467" s="390" t="str">
        <f>$A:$A</f>
        <v>Amende Echange Images Chèques</v>
      </c>
      <c r="AL467" s="390" t="str">
        <f>$B:$B</f>
        <v>BPF</v>
      </c>
      <c r="AM467" s="391" t="str">
        <f>"20"&amp;RIGHT($10:$10,2)&amp;"-T"&amp;MID($10:$10,2,1)</f>
        <v>2018-T1</v>
      </c>
      <c r="AN467" s="390" t="str">
        <f>$A:$A</f>
        <v>Amende Echange Images Chèques</v>
      </c>
      <c r="AO467" s="390" t="str">
        <f>$B:$B</f>
        <v>BPF</v>
      </c>
      <c r="AP467" s="391" t="str">
        <f>"20"&amp;RIGHT($10:$10,2)&amp;"-T"&amp;MID($10:$10,2,1)</f>
        <v>2018-T2</v>
      </c>
      <c r="AQ467" s="390" t="str">
        <f>$A:$A</f>
        <v>Amende Echange Images Chèques</v>
      </c>
      <c r="AR467" s="390" t="str">
        <f>$B:$B</f>
        <v>BPF</v>
      </c>
      <c r="AS467" s="391" t="str">
        <f>"20"&amp;RIGHT($10:$10,2)&amp;"-T"&amp;MID($10:$10,2,1)</f>
        <v>2018-T3</v>
      </c>
      <c r="AT467" s="390" t="str">
        <f>$A:$A</f>
        <v>Amende Echange Images Chèques</v>
      </c>
      <c r="AU467" s="390" t="str">
        <f>$B:$B</f>
        <v>BPF</v>
      </c>
      <c r="AV467" s="391" t="str">
        <f>"20"&amp;RIGHT($10:$10,2)&amp;"-T"&amp;MID($10:$10,2,1)</f>
        <v>2018-T4</v>
      </c>
      <c r="AW467" s="387"/>
      <c r="AX467" s="390" t="str">
        <f>$A:$A</f>
        <v>Amende Echange Images Chèques</v>
      </c>
      <c r="AY467" s="390" t="str">
        <f>$B:$B</f>
        <v>BPF</v>
      </c>
      <c r="AZ467" s="391" t="str">
        <f>"20"&amp;RIGHT($10:$10,2)&amp;"-T"&amp;MID($10:$10,2,1)</f>
        <v>2019-T1</v>
      </c>
      <c r="BA467" s="390" t="str">
        <f>$A:$A</f>
        <v>Amende Echange Images Chèques</v>
      </c>
      <c r="BB467" s="390" t="str">
        <f>$B:$B</f>
        <v>BPF</v>
      </c>
      <c r="BC467" s="391" t="str">
        <f>"20"&amp;RIGHT($10:$10,2)&amp;"-T"&amp;MID($10:$10,2,1)</f>
        <v>2019-T2</v>
      </c>
      <c r="BD467" s="390" t="str">
        <f>$A:$A</f>
        <v>Amende Echange Images Chèques</v>
      </c>
      <c r="BE467" s="390" t="str">
        <f>$B:$B</f>
        <v>BPF</v>
      </c>
      <c r="BF467" s="391" t="str">
        <f>"20"&amp;RIGHT($10:$10,2)&amp;"-T"&amp;MID($10:$10,2,1)</f>
        <v>2019-T3</v>
      </c>
      <c r="BG467" s="390" t="str">
        <f>$A:$A</f>
        <v>Amende Echange Images Chèques</v>
      </c>
      <c r="BH467" s="390" t="str">
        <f>$B:$B</f>
        <v>BPF</v>
      </c>
      <c r="BI467" s="391" t="str">
        <f>"20"&amp;RIGHT($10:$10,2)&amp;"-T"&amp;MID($10:$10,2,1)</f>
        <v>2019-T4</v>
      </c>
      <c r="BJ467" s="387"/>
      <c r="BK467" s="390" t="str">
        <f>$A:$A</f>
        <v>Amende Echange Images Chèques</v>
      </c>
      <c r="BL467" s="390" t="str">
        <f>$B:$B</f>
        <v>BPF</v>
      </c>
      <c r="BM467" s="391" t="str">
        <f>"20"&amp;RIGHT($10:$10,2)&amp;"-T"&amp;MID($10:$10,2,1)</f>
        <v>2020-T1</v>
      </c>
      <c r="BN467" s="390" t="str">
        <f>$A:$A</f>
        <v>Amende Echange Images Chèques</v>
      </c>
      <c r="BO467" s="390" t="str">
        <f>$B:$B</f>
        <v>BPF</v>
      </c>
      <c r="BP467" s="391" t="str">
        <f>"20"&amp;RIGHT($10:$10,2)&amp;"-T"&amp;MID($10:$10,2,1)</f>
        <v>2020-T2</v>
      </c>
      <c r="BQ467" s="391"/>
      <c r="BR467" s="391"/>
      <c r="BS467" s="393" t="e">
        <v>#VALUE!</v>
      </c>
      <c r="BT467" s="391"/>
      <c r="BU467" s="391"/>
      <c r="BV467" s="393" t="e">
        <v>#VALUE!</v>
      </c>
      <c r="BW467" s="387"/>
    </row>
    <row r="468" spans="1:75" ht="13" hidden="1" collapsed="1">
      <c r="A468" s="403" t="s">
        <v>547</v>
      </c>
      <c r="B468" s="403"/>
      <c r="C468" s="383"/>
      <c r="D468" s="384" t="s">
        <v>477</v>
      </c>
      <c r="E468" s="385" t="s">
        <v>506</v>
      </c>
      <c r="F468" s="386"/>
      <c r="G468" s="386"/>
      <c r="H468" s="386"/>
      <c r="I468" s="386"/>
      <c r="J468" s="387">
        <f>SUM(F468:I468)</f>
        <v>0</v>
      </c>
      <c r="K468" s="405"/>
      <c r="L468" s="405"/>
      <c r="M468" s="405">
        <v>0</v>
      </c>
      <c r="N468" s="393"/>
      <c r="O468" s="393"/>
      <c r="P468" s="393">
        <v>0</v>
      </c>
      <c r="Q468" s="393"/>
      <c r="R468" s="393"/>
      <c r="S468" s="393">
        <v>0</v>
      </c>
      <c r="T468" s="393"/>
      <c r="U468" s="393"/>
      <c r="V468" s="393">
        <v>0</v>
      </c>
      <c r="W468" s="387">
        <f>SUM(K468:V468)</f>
        <v>0</v>
      </c>
      <c r="X468" s="393"/>
      <c r="Y468" s="393"/>
      <c r="Z468" s="393">
        <v>0</v>
      </c>
      <c r="AA468" s="393"/>
      <c r="AB468" s="393"/>
      <c r="AC468" s="393">
        <v>0</v>
      </c>
      <c r="AD468" s="393"/>
      <c r="AE468" s="393"/>
      <c r="AF468" s="393">
        <v>0</v>
      </c>
      <c r="AG468" s="393"/>
      <c r="AH468" s="393"/>
      <c r="AI468" s="393">
        <v>-19.875999999999998</v>
      </c>
      <c r="AJ468" s="387">
        <f>SUM(X468:AI468)</f>
        <v>-19.875999999999998</v>
      </c>
      <c r="AK468" s="393"/>
      <c r="AL468" s="393"/>
      <c r="AM468" s="393">
        <v>0</v>
      </c>
      <c r="AN468" s="393"/>
      <c r="AO468" s="393"/>
      <c r="AP468" s="393">
        <v>0</v>
      </c>
      <c r="AQ468" s="393"/>
      <c r="AR468" s="393"/>
      <c r="AS468" s="393">
        <v>0</v>
      </c>
      <c r="AT468" s="393"/>
      <c r="AU468" s="393"/>
      <c r="AV468" s="393">
        <v>0</v>
      </c>
      <c r="AW468" s="387">
        <f>SUM(AK468:AV468)</f>
        <v>0</v>
      </c>
      <c r="AX468" s="393"/>
      <c r="AY468" s="393"/>
      <c r="AZ468" s="393">
        <v>0</v>
      </c>
      <c r="BA468" s="393"/>
      <c r="BB468" s="393"/>
      <c r="BC468" s="393">
        <v>0</v>
      </c>
      <c r="BD468" s="393"/>
      <c r="BE468" s="393"/>
      <c r="BF468" s="393">
        <v>0</v>
      </c>
      <c r="BG468" s="393"/>
      <c r="BH468" s="393"/>
      <c r="BI468" s="393">
        <v>0</v>
      </c>
      <c r="BJ468" s="387">
        <f>SUM(AX468:BI468)</f>
        <v>0</v>
      </c>
      <c r="BK468" s="393"/>
      <c r="BL468" s="393"/>
      <c r="BM468" s="393">
        <v>0</v>
      </c>
      <c r="BN468" s="393"/>
      <c r="BO468" s="393"/>
      <c r="BP468" s="393">
        <v>0</v>
      </c>
      <c r="BQ468" s="393"/>
      <c r="BR468" s="393"/>
      <c r="BS468" s="393">
        <v>0</v>
      </c>
      <c r="BT468" s="393"/>
      <c r="BU468" s="393"/>
      <c r="BV468" s="393">
        <v>0</v>
      </c>
      <c r="BW468" s="387">
        <f>SUM(BK468:BV468)</f>
        <v>0</v>
      </c>
    </row>
    <row r="469" spans="1:75" ht="13" hidden="1" outlineLevel="1">
      <c r="A469" s="402" t="s">
        <v>465</v>
      </c>
      <c r="B469" s="382" t="s">
        <v>466</v>
      </c>
      <c r="C469" s="383"/>
      <c r="D469" s="384"/>
      <c r="E469" s="385"/>
      <c r="F469" s="386"/>
      <c r="G469" s="386"/>
      <c r="H469" s="386"/>
      <c r="I469" s="386"/>
      <c r="J469" s="387"/>
      <c r="K469" s="388" t="str">
        <f>$A:$A</f>
        <v>Nature de l'ajustement</v>
      </c>
      <c r="L469" s="388" t="str">
        <f>$B:$B</f>
        <v>Pôle</v>
      </c>
      <c r="M469" s="388" t="s">
        <v>515</v>
      </c>
      <c r="N469" s="388" t="str">
        <f>$A:$A</f>
        <v>Nature de l'ajustement</v>
      </c>
      <c r="O469" s="388" t="str">
        <f>$B:$B</f>
        <v>Pôle</v>
      </c>
      <c r="P469" s="388" t="s">
        <v>515</v>
      </c>
      <c r="Q469" s="388" t="str">
        <f>$A:$A</f>
        <v>Nature de l'ajustement</v>
      </c>
      <c r="R469" s="388" t="str">
        <f>$B:$B</f>
        <v>Pôle</v>
      </c>
      <c r="S469" s="388" t="s">
        <v>515</v>
      </c>
      <c r="T469" s="388" t="str">
        <f>$A:$A</f>
        <v>Nature de l'ajustement</v>
      </c>
      <c r="U469" s="388" t="str">
        <f>$B:$B</f>
        <v>Pôle</v>
      </c>
      <c r="V469" s="388" t="s">
        <v>515</v>
      </c>
      <c r="W469" s="387"/>
      <c r="X469" s="388" t="str">
        <f>$A:$A</f>
        <v>Nature de l'ajustement</v>
      </c>
      <c r="Y469" s="388" t="str">
        <f>$B:$B</f>
        <v>Pôle</v>
      </c>
      <c r="Z469" s="388" t="s">
        <v>515</v>
      </c>
      <c r="AA469" s="388" t="str">
        <f>$A:$A</f>
        <v>Nature de l'ajustement</v>
      </c>
      <c r="AB469" s="388" t="str">
        <f>$B:$B</f>
        <v>Pôle</v>
      </c>
      <c r="AC469" s="388" t="s">
        <v>515</v>
      </c>
      <c r="AD469" s="388" t="str">
        <f>$A:$A</f>
        <v>Nature de l'ajustement</v>
      </c>
      <c r="AE469" s="388" t="str">
        <f>$B:$B</f>
        <v>Pôle</v>
      </c>
      <c r="AF469" s="388" t="s">
        <v>515</v>
      </c>
      <c r="AG469" s="388" t="str">
        <f>$A:$A</f>
        <v>Nature de l'ajustement</v>
      </c>
      <c r="AH469" s="388" t="str">
        <f>$B:$B</f>
        <v>Pôle</v>
      </c>
      <c r="AI469" s="388" t="s">
        <v>515</v>
      </c>
      <c r="AJ469" s="387"/>
      <c r="AK469" s="388" t="str">
        <f>$A:$A</f>
        <v>Nature de l'ajustement</v>
      </c>
      <c r="AL469" s="388" t="str">
        <f>$B:$B</f>
        <v>Pôle</v>
      </c>
      <c r="AM469" s="388" t="s">
        <v>515</v>
      </c>
      <c r="AN469" s="388" t="str">
        <f>$A:$A</f>
        <v>Nature de l'ajustement</v>
      </c>
      <c r="AO469" s="388" t="str">
        <f>$B:$B</f>
        <v>Pôle</v>
      </c>
      <c r="AP469" s="388" t="s">
        <v>515</v>
      </c>
      <c r="AQ469" s="388" t="str">
        <f>$A:$A</f>
        <v>Nature de l'ajustement</v>
      </c>
      <c r="AR469" s="388" t="str">
        <f>$B:$B</f>
        <v>Pôle</v>
      </c>
      <c r="AS469" s="388" t="s">
        <v>515</v>
      </c>
      <c r="AT469" s="388" t="str">
        <f>$A:$A</f>
        <v>Nature de l'ajustement</v>
      </c>
      <c r="AU469" s="388" t="str">
        <f>$B:$B</f>
        <v>Pôle</v>
      </c>
      <c r="AV469" s="388" t="s">
        <v>515</v>
      </c>
      <c r="AW469" s="387"/>
      <c r="AX469" s="388" t="str">
        <f>$A:$A</f>
        <v>Nature de l'ajustement</v>
      </c>
      <c r="AY469" s="388" t="str">
        <f>$B:$B</f>
        <v>Pôle</v>
      </c>
      <c r="AZ469" s="388" t="s">
        <v>515</v>
      </c>
      <c r="BA469" s="388" t="str">
        <f>$A:$A</f>
        <v>Nature de l'ajustement</v>
      </c>
      <c r="BB469" s="388" t="str">
        <f>$B:$B</f>
        <v>Pôle</v>
      </c>
      <c r="BC469" s="388" t="s">
        <v>515</v>
      </c>
      <c r="BD469" s="388" t="str">
        <f>$A:$A</f>
        <v>Nature de l'ajustement</v>
      </c>
      <c r="BE469" s="388" t="str">
        <f>$B:$B</f>
        <v>Pôle</v>
      </c>
      <c r="BF469" s="388" t="s">
        <v>515</v>
      </c>
      <c r="BG469" s="388" t="str">
        <f>$A:$A</f>
        <v>Nature de l'ajustement</v>
      </c>
      <c r="BH469" s="388" t="str">
        <f>$B:$B</f>
        <v>Pôle</v>
      </c>
      <c r="BI469" s="388" t="s">
        <v>515</v>
      </c>
      <c r="BJ469" s="387"/>
      <c r="BK469" s="388" t="str">
        <f>$A:$A</f>
        <v>Nature de l'ajustement</v>
      </c>
      <c r="BL469" s="388" t="str">
        <f>$B:$B</f>
        <v>Pôle</v>
      </c>
      <c r="BM469" s="388" t="s">
        <v>515</v>
      </c>
      <c r="BN469" s="388" t="str">
        <f>$A:$A</f>
        <v>Nature de l'ajustement</v>
      </c>
      <c r="BO469" s="388" t="str">
        <f>$B:$B</f>
        <v>Pôle</v>
      </c>
      <c r="BP469" s="388" t="s">
        <v>515</v>
      </c>
      <c r="BQ469" s="388"/>
      <c r="BR469" s="388"/>
      <c r="BS469" s="393">
        <v>0</v>
      </c>
      <c r="BT469" s="388"/>
      <c r="BU469" s="388"/>
      <c r="BV469" s="393">
        <v>0</v>
      </c>
      <c r="BW469" s="387"/>
    </row>
    <row r="470" spans="1:75" ht="13" hidden="1" outlineLevel="1">
      <c r="A470" s="394" t="s">
        <v>520</v>
      </c>
      <c r="B470" s="389" t="s">
        <v>468</v>
      </c>
      <c r="C470" s="383"/>
      <c r="D470" s="384"/>
      <c r="E470" s="385"/>
      <c r="F470" s="386"/>
      <c r="G470" s="386"/>
      <c r="H470" s="386"/>
      <c r="I470" s="386"/>
      <c r="J470" s="387"/>
      <c r="K470" s="390" t="str">
        <f>$A:$A</f>
        <v>Amende Echange Images Chèques</v>
      </c>
      <c r="L470" s="390" t="str">
        <f>$B:$B</f>
        <v>AHM</v>
      </c>
      <c r="M470" s="391" t="str">
        <f>"20"&amp;RIGHT($10:$10,2)&amp;"-T"&amp;MID($10:$10,2,1)</f>
        <v>2016-T1</v>
      </c>
      <c r="N470" s="390" t="str">
        <f>$A:$A</f>
        <v>Amende Echange Images Chèques</v>
      </c>
      <c r="O470" s="390" t="str">
        <f>$B:$B</f>
        <v>AHM</v>
      </c>
      <c r="P470" s="391" t="str">
        <f>"20"&amp;RIGHT($10:$10,2)&amp;"-T"&amp;MID($10:$10,2,1)</f>
        <v>2016-T2</v>
      </c>
      <c r="Q470" s="390" t="str">
        <f>$A:$A</f>
        <v>Amende Echange Images Chèques</v>
      </c>
      <c r="R470" s="390" t="str">
        <f>$B:$B</f>
        <v>AHM</v>
      </c>
      <c r="S470" s="391" t="str">
        <f>"20"&amp;RIGHT($10:$10,2)&amp;"-T"&amp;MID($10:$10,2,1)</f>
        <v>2016-T3</v>
      </c>
      <c r="T470" s="390" t="str">
        <f>$A:$A</f>
        <v>Amende Echange Images Chèques</v>
      </c>
      <c r="U470" s="390" t="str">
        <f>$B:$B</f>
        <v>AHM</v>
      </c>
      <c r="V470" s="391" t="str">
        <f>"20"&amp;RIGHT($10:$10,2)&amp;"-T"&amp;MID($10:$10,2,1)</f>
        <v>2016-T4</v>
      </c>
      <c r="W470" s="387"/>
      <c r="X470" s="390" t="str">
        <f>$A:$A</f>
        <v>Amende Echange Images Chèques</v>
      </c>
      <c r="Y470" s="390" t="str">
        <f>$B:$B</f>
        <v>AHM</v>
      </c>
      <c r="Z470" s="391" t="str">
        <f>"20"&amp;RIGHT($10:$10,2)&amp;"-T"&amp;MID($10:$10,2,1)</f>
        <v>2017-T1</v>
      </c>
      <c r="AA470" s="390" t="str">
        <f>$A:$A</f>
        <v>Amende Echange Images Chèques</v>
      </c>
      <c r="AB470" s="390" t="str">
        <f>$B:$B</f>
        <v>AHM</v>
      </c>
      <c r="AC470" s="391" t="str">
        <f>"20"&amp;RIGHT($10:$10,2)&amp;"-T"&amp;MID($10:$10,2,1)</f>
        <v>2017-T2</v>
      </c>
      <c r="AD470" s="390" t="str">
        <f>$A:$A</f>
        <v>Amende Echange Images Chèques</v>
      </c>
      <c r="AE470" s="390" t="str">
        <f>$B:$B</f>
        <v>AHM</v>
      </c>
      <c r="AF470" s="391" t="str">
        <f>"20"&amp;RIGHT($10:$10,2)&amp;"-T"&amp;MID($10:$10,2,1)</f>
        <v>2017-T3</v>
      </c>
      <c r="AG470" s="390" t="str">
        <f>$A:$A</f>
        <v>Amende Echange Images Chèques</v>
      </c>
      <c r="AH470" s="390" t="str">
        <f>$B:$B</f>
        <v>AHM</v>
      </c>
      <c r="AI470" s="391" t="str">
        <f>"20"&amp;RIGHT($10:$10,2)&amp;"-T"&amp;MID($10:$10,2,1)</f>
        <v>2017-T4</v>
      </c>
      <c r="AJ470" s="387"/>
      <c r="AK470" s="390" t="str">
        <f>$A:$A</f>
        <v>Amende Echange Images Chèques</v>
      </c>
      <c r="AL470" s="390" t="str">
        <f>$B:$B</f>
        <v>AHM</v>
      </c>
      <c r="AM470" s="391" t="str">
        <f>"20"&amp;RIGHT($10:$10,2)&amp;"-T"&amp;MID($10:$10,2,1)</f>
        <v>2018-T1</v>
      </c>
      <c r="AN470" s="390" t="str">
        <f>$A:$A</f>
        <v>Amende Echange Images Chèques</v>
      </c>
      <c r="AO470" s="390" t="str">
        <f>$B:$B</f>
        <v>AHM</v>
      </c>
      <c r="AP470" s="391" t="str">
        <f>"20"&amp;RIGHT($10:$10,2)&amp;"-T"&amp;MID($10:$10,2,1)</f>
        <v>2018-T2</v>
      </c>
      <c r="AQ470" s="390" t="str">
        <f>$A:$A</f>
        <v>Amende Echange Images Chèques</v>
      </c>
      <c r="AR470" s="390" t="str">
        <f>$B:$B</f>
        <v>AHM</v>
      </c>
      <c r="AS470" s="391" t="str">
        <f>"20"&amp;RIGHT($10:$10,2)&amp;"-T"&amp;MID($10:$10,2,1)</f>
        <v>2018-T3</v>
      </c>
      <c r="AT470" s="390" t="str">
        <f>$A:$A</f>
        <v>Amende Echange Images Chèques</v>
      </c>
      <c r="AU470" s="390" t="str">
        <f>$B:$B</f>
        <v>AHM</v>
      </c>
      <c r="AV470" s="391" t="str">
        <f>"20"&amp;RIGHT($10:$10,2)&amp;"-T"&amp;MID($10:$10,2,1)</f>
        <v>2018-T4</v>
      </c>
      <c r="AW470" s="387"/>
      <c r="AX470" s="390" t="str">
        <f>$A:$A</f>
        <v>Amende Echange Images Chèques</v>
      </c>
      <c r="AY470" s="390" t="str">
        <f>$B:$B</f>
        <v>AHM</v>
      </c>
      <c r="AZ470" s="391" t="str">
        <f>"20"&amp;RIGHT($10:$10,2)&amp;"-T"&amp;MID($10:$10,2,1)</f>
        <v>2019-T1</v>
      </c>
      <c r="BA470" s="390" t="str">
        <f>$A:$A</f>
        <v>Amende Echange Images Chèques</v>
      </c>
      <c r="BB470" s="390" t="str">
        <f>$B:$B</f>
        <v>AHM</v>
      </c>
      <c r="BC470" s="391" t="str">
        <f>"20"&amp;RIGHT($10:$10,2)&amp;"-T"&amp;MID($10:$10,2,1)</f>
        <v>2019-T2</v>
      </c>
      <c r="BD470" s="390" t="str">
        <f>$A:$A</f>
        <v>Amende Echange Images Chèques</v>
      </c>
      <c r="BE470" s="390" t="str">
        <f>$B:$B</f>
        <v>AHM</v>
      </c>
      <c r="BF470" s="391" t="str">
        <f>"20"&amp;RIGHT($10:$10,2)&amp;"-T"&amp;MID($10:$10,2,1)</f>
        <v>2019-T3</v>
      </c>
      <c r="BG470" s="390" t="str">
        <f>$A:$A</f>
        <v>Amende Echange Images Chèques</v>
      </c>
      <c r="BH470" s="390" t="str">
        <f>$B:$B</f>
        <v>AHM</v>
      </c>
      <c r="BI470" s="391" t="str">
        <f>"20"&amp;RIGHT($10:$10,2)&amp;"-T"&amp;MID($10:$10,2,1)</f>
        <v>2019-T4</v>
      </c>
      <c r="BJ470" s="387"/>
      <c r="BK470" s="390" t="str">
        <f>$A:$A</f>
        <v>Amende Echange Images Chèques</v>
      </c>
      <c r="BL470" s="390" t="str">
        <f>$B:$B</f>
        <v>AHM</v>
      </c>
      <c r="BM470" s="391" t="str">
        <f>"20"&amp;RIGHT($10:$10,2)&amp;"-T"&amp;MID($10:$10,2,1)</f>
        <v>2020-T1</v>
      </c>
      <c r="BN470" s="390" t="str">
        <f>$A:$A</f>
        <v>Amende Echange Images Chèques</v>
      </c>
      <c r="BO470" s="390" t="str">
        <f>$B:$B</f>
        <v>AHM</v>
      </c>
      <c r="BP470" s="391" t="str">
        <f>"20"&amp;RIGHT($10:$10,2)&amp;"-T"&amp;MID($10:$10,2,1)</f>
        <v>2020-T2</v>
      </c>
      <c r="BQ470" s="391"/>
      <c r="BR470" s="391"/>
      <c r="BS470" s="393" t="e">
        <v>#VALUE!</v>
      </c>
      <c r="BT470" s="391"/>
      <c r="BU470" s="391"/>
      <c r="BV470" s="393" t="e">
        <v>#VALUE!</v>
      </c>
      <c r="BW470" s="387"/>
    </row>
    <row r="471" spans="1:75" ht="13" hidden="1" collapsed="1">
      <c r="A471" s="403" t="s">
        <v>547</v>
      </c>
      <c r="B471" s="403"/>
      <c r="C471" s="383"/>
      <c r="D471" s="384" t="s">
        <v>477</v>
      </c>
      <c r="E471" s="385" t="s">
        <v>504</v>
      </c>
      <c r="F471" s="386"/>
      <c r="G471" s="386"/>
      <c r="H471" s="386"/>
      <c r="I471" s="386"/>
      <c r="J471" s="387">
        <f>SUM(F471:I471)</f>
        <v>0</v>
      </c>
      <c r="K471" s="405"/>
      <c r="L471" s="405"/>
      <c r="M471" s="405">
        <v>0</v>
      </c>
      <c r="N471" s="393"/>
      <c r="O471" s="393"/>
      <c r="P471" s="393">
        <v>0</v>
      </c>
      <c r="Q471" s="393"/>
      <c r="R471" s="393"/>
      <c r="S471" s="393">
        <v>0</v>
      </c>
      <c r="T471" s="393"/>
      <c r="U471" s="393"/>
      <c r="V471" s="393">
        <v>0</v>
      </c>
      <c r="W471" s="387">
        <f>SUM(K471:V471)</f>
        <v>0</v>
      </c>
      <c r="X471" s="393"/>
      <c r="Y471" s="393"/>
      <c r="Z471" s="393">
        <v>0</v>
      </c>
      <c r="AA471" s="393"/>
      <c r="AB471" s="393"/>
      <c r="AC471" s="393">
        <v>0</v>
      </c>
      <c r="AD471" s="393"/>
      <c r="AE471" s="393"/>
      <c r="AF471" s="393">
        <v>0</v>
      </c>
      <c r="AG471" s="393"/>
      <c r="AH471" s="393"/>
      <c r="AI471" s="393">
        <v>-38.299999999999997</v>
      </c>
      <c r="AJ471" s="387">
        <f>SUM(X471:AI471)</f>
        <v>-38.299999999999997</v>
      </c>
      <c r="AK471" s="393"/>
      <c r="AL471" s="393"/>
      <c r="AM471" s="393">
        <v>0</v>
      </c>
      <c r="AN471" s="393"/>
      <c r="AO471" s="393"/>
      <c r="AP471" s="393">
        <v>0</v>
      </c>
      <c r="AQ471" s="393"/>
      <c r="AR471" s="393"/>
      <c r="AS471" s="393">
        <v>0</v>
      </c>
      <c r="AT471" s="393"/>
      <c r="AU471" s="393"/>
      <c r="AV471" s="393">
        <v>0</v>
      </c>
      <c r="AW471" s="387">
        <f>SUM(AK471:AV471)</f>
        <v>0</v>
      </c>
      <c r="AX471" s="393"/>
      <c r="AY471" s="393"/>
      <c r="AZ471" s="393">
        <v>0</v>
      </c>
      <c r="BA471" s="393"/>
      <c r="BB471" s="393"/>
      <c r="BC471" s="393">
        <v>0</v>
      </c>
      <c r="BD471" s="393"/>
      <c r="BE471" s="393"/>
      <c r="BF471" s="393">
        <v>0</v>
      </c>
      <c r="BG471" s="393"/>
      <c r="BH471" s="393"/>
      <c r="BI471" s="393">
        <v>0</v>
      </c>
      <c r="BJ471" s="387">
        <f>SUM(AX471:BI471)</f>
        <v>0</v>
      </c>
      <c r="BK471" s="393"/>
      <c r="BL471" s="393"/>
      <c r="BM471" s="393">
        <v>0</v>
      </c>
      <c r="BN471" s="393"/>
      <c r="BO471" s="393"/>
      <c r="BP471" s="393">
        <v>0</v>
      </c>
      <c r="BQ471" s="393"/>
      <c r="BR471" s="393"/>
      <c r="BS471" s="393">
        <v>0</v>
      </c>
      <c r="BT471" s="393"/>
      <c r="BU471" s="393"/>
      <c r="BV471" s="393">
        <v>0</v>
      </c>
      <c r="BW471" s="387">
        <f>SUM(BK471:BV471)</f>
        <v>0</v>
      </c>
    </row>
    <row r="472" spans="1:75" ht="13" hidden="1" outlineLevel="1">
      <c r="A472" s="402" t="s">
        <v>465</v>
      </c>
      <c r="B472" s="382" t="s">
        <v>466</v>
      </c>
      <c r="C472" s="383"/>
      <c r="D472" s="384"/>
      <c r="E472" s="385"/>
      <c r="F472" s="386"/>
      <c r="G472" s="386"/>
      <c r="H472" s="386"/>
      <c r="I472" s="386"/>
      <c r="J472" s="387"/>
      <c r="K472" s="388" t="str">
        <f>$A:$A</f>
        <v>Nature de l'ajustement</v>
      </c>
      <c r="L472" s="388" t="str">
        <f>$B:$B</f>
        <v>Pôle</v>
      </c>
      <c r="M472" s="388" t="s">
        <v>515</v>
      </c>
      <c r="N472" s="388" t="str">
        <f>$A:$A</f>
        <v>Nature de l'ajustement</v>
      </c>
      <c r="O472" s="388" t="str">
        <f>$B:$B</f>
        <v>Pôle</v>
      </c>
      <c r="P472" s="388" t="s">
        <v>515</v>
      </c>
      <c r="Q472" s="388" t="str">
        <f>$A:$A</f>
        <v>Nature de l'ajustement</v>
      </c>
      <c r="R472" s="388" t="str">
        <f>$B:$B</f>
        <v>Pôle</v>
      </c>
      <c r="S472" s="388" t="s">
        <v>515</v>
      </c>
      <c r="T472" s="388" t="str">
        <f>$A:$A</f>
        <v>Nature de l'ajustement</v>
      </c>
      <c r="U472" s="388" t="str">
        <f>$B:$B</f>
        <v>Pôle</v>
      </c>
      <c r="V472" s="388" t="s">
        <v>515</v>
      </c>
      <c r="W472" s="387"/>
      <c r="X472" s="388" t="str">
        <f>$A:$A</f>
        <v>Nature de l'ajustement</v>
      </c>
      <c r="Y472" s="388" t="str">
        <f>$B:$B</f>
        <v>Pôle</v>
      </c>
      <c r="Z472" s="388" t="s">
        <v>515</v>
      </c>
      <c r="AA472" s="388" t="str">
        <f>$A:$A</f>
        <v>Nature de l'ajustement</v>
      </c>
      <c r="AB472" s="388" t="str">
        <f>$B:$B</f>
        <v>Pôle</v>
      </c>
      <c r="AC472" s="388" t="s">
        <v>515</v>
      </c>
      <c r="AD472" s="388" t="str">
        <f>$A:$A</f>
        <v>Nature de l'ajustement</v>
      </c>
      <c r="AE472" s="388" t="str">
        <f>$B:$B</f>
        <v>Pôle</v>
      </c>
      <c r="AF472" s="388" t="s">
        <v>515</v>
      </c>
      <c r="AG472" s="388" t="str">
        <f>$A:$A</f>
        <v>Nature de l'ajustement</v>
      </c>
      <c r="AH472" s="388" t="str">
        <f>$B:$B</f>
        <v>Pôle</v>
      </c>
      <c r="AI472" s="388" t="s">
        <v>515</v>
      </c>
      <c r="AJ472" s="387"/>
      <c r="AK472" s="388" t="str">
        <f>$A:$A</f>
        <v>Nature de l'ajustement</v>
      </c>
      <c r="AL472" s="388" t="str">
        <f>$B:$B</f>
        <v>Pôle</v>
      </c>
      <c r="AM472" s="388" t="s">
        <v>515</v>
      </c>
      <c r="AN472" s="388" t="str">
        <f>$A:$A</f>
        <v>Nature de l'ajustement</v>
      </c>
      <c r="AO472" s="388" t="str">
        <f>$B:$B</f>
        <v>Pôle</v>
      </c>
      <c r="AP472" s="388" t="s">
        <v>515</v>
      </c>
      <c r="AQ472" s="388" t="str">
        <f>$A:$A</f>
        <v>Nature de l'ajustement</v>
      </c>
      <c r="AR472" s="388" t="str">
        <f>$B:$B</f>
        <v>Pôle</v>
      </c>
      <c r="AS472" s="388" t="s">
        <v>515</v>
      </c>
      <c r="AT472" s="388" t="str">
        <f>$A:$A</f>
        <v>Nature de l'ajustement</v>
      </c>
      <c r="AU472" s="388" t="str">
        <f>$B:$B</f>
        <v>Pôle</v>
      </c>
      <c r="AV472" s="388" t="s">
        <v>515</v>
      </c>
      <c r="AW472" s="387"/>
      <c r="AX472" s="388" t="str">
        <f>$A:$A</f>
        <v>Nature de l'ajustement</v>
      </c>
      <c r="AY472" s="388" t="str">
        <f>$B:$B</f>
        <v>Pôle</v>
      </c>
      <c r="AZ472" s="388" t="s">
        <v>515</v>
      </c>
      <c r="BA472" s="388" t="str">
        <f>$A:$A</f>
        <v>Nature de l'ajustement</v>
      </c>
      <c r="BB472" s="388" t="str">
        <f>$B:$B</f>
        <v>Pôle</v>
      </c>
      <c r="BC472" s="388" t="s">
        <v>515</v>
      </c>
      <c r="BD472" s="388" t="str">
        <f>$A:$A</f>
        <v>Nature de l'ajustement</v>
      </c>
      <c r="BE472" s="388" t="str">
        <f>$B:$B</f>
        <v>Pôle</v>
      </c>
      <c r="BF472" s="388" t="s">
        <v>515</v>
      </c>
      <c r="BG472" s="388" t="str">
        <f>$A:$A</f>
        <v>Nature de l'ajustement</v>
      </c>
      <c r="BH472" s="388" t="str">
        <f>$B:$B</f>
        <v>Pôle</v>
      </c>
      <c r="BI472" s="388" t="s">
        <v>515</v>
      </c>
      <c r="BJ472" s="387"/>
      <c r="BK472" s="388" t="str">
        <f>$A:$A</f>
        <v>Nature de l'ajustement</v>
      </c>
      <c r="BL472" s="388" t="str">
        <f>$B:$B</f>
        <v>Pôle</v>
      </c>
      <c r="BM472" s="388" t="s">
        <v>515</v>
      </c>
      <c r="BN472" s="388" t="str">
        <f>$A:$A</f>
        <v>Nature de l'ajustement</v>
      </c>
      <c r="BO472" s="388" t="str">
        <f>$B:$B</f>
        <v>Pôle</v>
      </c>
      <c r="BP472" s="388" t="s">
        <v>515</v>
      </c>
      <c r="BQ472" s="388"/>
      <c r="BR472" s="388"/>
      <c r="BS472" s="393">
        <v>0</v>
      </c>
      <c r="BT472" s="388"/>
      <c r="BU472" s="388"/>
      <c r="BV472" s="393">
        <v>0</v>
      </c>
      <c r="BW472" s="387"/>
    </row>
    <row r="473" spans="1:75" ht="13" hidden="1" outlineLevel="1">
      <c r="A473" s="394" t="s">
        <v>521</v>
      </c>
      <c r="B473" s="394" t="s">
        <v>468</v>
      </c>
      <c r="C473" s="383"/>
      <c r="D473" s="384"/>
      <c r="E473" s="385"/>
      <c r="F473" s="386"/>
      <c r="G473" s="386"/>
      <c r="H473" s="386"/>
      <c r="I473" s="386"/>
      <c r="J473" s="387"/>
      <c r="K473" s="390" t="str">
        <f>$A:$A</f>
        <v>Dividendes des CR (AHM)</v>
      </c>
      <c r="L473" s="390" t="str">
        <f>$B:$B</f>
        <v>AHM</v>
      </c>
      <c r="M473" s="391" t="str">
        <f>"20"&amp;RIGHT($10:$10,2)&amp;"-T"&amp;MID($10:$10,2,1)</f>
        <v>2016-T1</v>
      </c>
      <c r="N473" s="390" t="str">
        <f>$A:$A</f>
        <v>Dividendes des CR (AHM)</v>
      </c>
      <c r="O473" s="390" t="str">
        <f>$B:$B</f>
        <v>AHM</v>
      </c>
      <c r="P473" s="391" t="str">
        <f>"20"&amp;RIGHT($10:$10,2)&amp;"-T"&amp;MID($10:$10,2,1)</f>
        <v>2016-T2</v>
      </c>
      <c r="Q473" s="390" t="str">
        <f>$A:$A</f>
        <v>Dividendes des CR (AHM)</v>
      </c>
      <c r="R473" s="390" t="str">
        <f>$B:$B</f>
        <v>AHM</v>
      </c>
      <c r="S473" s="391" t="str">
        <f>"20"&amp;RIGHT($10:$10,2)&amp;"-T"&amp;MID($10:$10,2,1)</f>
        <v>2016-T3</v>
      </c>
      <c r="T473" s="390" t="str">
        <f>$A:$A</f>
        <v>Dividendes des CR (AHM)</v>
      </c>
      <c r="U473" s="390" t="str">
        <f>$B:$B</f>
        <v>AHM</v>
      </c>
      <c r="V473" s="391" t="str">
        <f>"20"&amp;RIGHT($10:$10,2)&amp;"-T"&amp;MID($10:$10,2,1)</f>
        <v>2016-T4</v>
      </c>
      <c r="W473" s="387"/>
      <c r="X473" s="390" t="str">
        <f>$A:$A</f>
        <v>Dividendes des CR (AHM)</v>
      </c>
      <c r="Y473" s="390" t="str">
        <f>$B:$B</f>
        <v>AHM</v>
      </c>
      <c r="Z473" s="391" t="str">
        <f>"20"&amp;RIGHT($10:$10,2)&amp;"-T"&amp;MID($10:$10,2,1)</f>
        <v>2017-T1</v>
      </c>
      <c r="AA473" s="390" t="str">
        <f>$A:$A</f>
        <v>Dividendes des CR (AHM)</v>
      </c>
      <c r="AB473" s="390" t="str">
        <f>$B:$B</f>
        <v>AHM</v>
      </c>
      <c r="AC473" s="391" t="str">
        <f>"20"&amp;RIGHT($10:$10,2)&amp;"-T"&amp;MID($10:$10,2,1)</f>
        <v>2017-T2</v>
      </c>
      <c r="AD473" s="390" t="str">
        <f>$A:$A</f>
        <v>Dividendes des CR (AHM)</v>
      </c>
      <c r="AE473" s="390" t="str">
        <f>$B:$B</f>
        <v>AHM</v>
      </c>
      <c r="AF473" s="391" t="str">
        <f>"20"&amp;RIGHT($10:$10,2)&amp;"-T"&amp;MID($10:$10,2,1)</f>
        <v>2017-T3</v>
      </c>
      <c r="AG473" s="390" t="str">
        <f>$A:$A</f>
        <v>Dividendes des CR (AHM)</v>
      </c>
      <c r="AH473" s="390" t="str">
        <f>$B:$B</f>
        <v>AHM</v>
      </c>
      <c r="AI473" s="391" t="str">
        <f>"20"&amp;RIGHT($10:$10,2)&amp;"-T"&amp;MID($10:$10,2,1)</f>
        <v>2017-T4</v>
      </c>
      <c r="AJ473" s="387"/>
      <c r="AK473" s="390" t="str">
        <f>$A:$A</f>
        <v>Dividendes des CR (AHM)</v>
      </c>
      <c r="AL473" s="390" t="str">
        <f>$B:$B</f>
        <v>AHM</v>
      </c>
      <c r="AM473" s="391" t="str">
        <f>"20"&amp;RIGHT($10:$10,2)&amp;"-T"&amp;MID($10:$10,2,1)</f>
        <v>2018-T1</v>
      </c>
      <c r="AN473" s="390" t="str">
        <f>$A:$A</f>
        <v>Dividendes des CR (AHM)</v>
      </c>
      <c r="AO473" s="390" t="str">
        <f>$B:$B</f>
        <v>AHM</v>
      </c>
      <c r="AP473" s="391" t="str">
        <f>"20"&amp;RIGHT($10:$10,2)&amp;"-T"&amp;MID($10:$10,2,1)</f>
        <v>2018-T2</v>
      </c>
      <c r="AQ473" s="390" t="str">
        <f>$A:$A</f>
        <v>Dividendes des CR (AHM)</v>
      </c>
      <c r="AR473" s="390" t="str">
        <f>$B:$B</f>
        <v>AHM</v>
      </c>
      <c r="AS473" s="391" t="str">
        <f>"20"&amp;RIGHT($10:$10,2)&amp;"-T"&amp;MID($10:$10,2,1)</f>
        <v>2018-T3</v>
      </c>
      <c r="AT473" s="390" t="str">
        <f>$A:$A</f>
        <v>Dividendes des CR (AHM)</v>
      </c>
      <c r="AU473" s="390" t="str">
        <f>$B:$B</f>
        <v>AHM</v>
      </c>
      <c r="AV473" s="391" t="str">
        <f>"20"&amp;RIGHT($10:$10,2)&amp;"-T"&amp;MID($10:$10,2,1)</f>
        <v>2018-T4</v>
      </c>
      <c r="AW473" s="387"/>
      <c r="AX473" s="390" t="str">
        <f>$A:$A</f>
        <v>Dividendes des CR (AHM)</v>
      </c>
      <c r="AY473" s="390" t="str">
        <f>$B:$B</f>
        <v>AHM</v>
      </c>
      <c r="AZ473" s="391" t="str">
        <f>"20"&amp;RIGHT($10:$10,2)&amp;"-T"&amp;MID($10:$10,2,1)</f>
        <v>2019-T1</v>
      </c>
      <c r="BA473" s="390" t="str">
        <f>$A:$A</f>
        <v>Dividendes des CR (AHM)</v>
      </c>
      <c r="BB473" s="390" t="str">
        <f>$B:$B</f>
        <v>AHM</v>
      </c>
      <c r="BC473" s="391" t="str">
        <f>"20"&amp;RIGHT($10:$10,2)&amp;"-T"&amp;MID($10:$10,2,1)</f>
        <v>2019-T2</v>
      </c>
      <c r="BD473" s="390" t="str">
        <f>$A:$A</f>
        <v>Dividendes des CR (AHM)</v>
      </c>
      <c r="BE473" s="390" t="str">
        <f>$B:$B</f>
        <v>AHM</v>
      </c>
      <c r="BF473" s="391" t="str">
        <f>"20"&amp;RIGHT($10:$10,2)&amp;"-T"&amp;MID($10:$10,2,1)</f>
        <v>2019-T3</v>
      </c>
      <c r="BG473" s="390" t="str">
        <f>$A:$A</f>
        <v>Dividendes des CR (AHM)</v>
      </c>
      <c r="BH473" s="390" t="str">
        <f>$B:$B</f>
        <v>AHM</v>
      </c>
      <c r="BI473" s="391" t="str">
        <f>"20"&amp;RIGHT($10:$10,2)&amp;"-T"&amp;MID($10:$10,2,1)</f>
        <v>2019-T4</v>
      </c>
      <c r="BJ473" s="387"/>
      <c r="BK473" s="390" t="str">
        <f>$A:$A</f>
        <v>Dividendes des CR (AHM)</v>
      </c>
      <c r="BL473" s="390" t="str">
        <f>$B:$B</f>
        <v>AHM</v>
      </c>
      <c r="BM473" s="391" t="str">
        <f>"20"&amp;RIGHT($10:$10,2)&amp;"-T"&amp;MID($10:$10,2,1)</f>
        <v>2020-T1</v>
      </c>
      <c r="BN473" s="390" t="str">
        <f>$A:$A</f>
        <v>Dividendes des CR (AHM)</v>
      </c>
      <c r="BO473" s="390" t="str">
        <f>$B:$B</f>
        <v>AHM</v>
      </c>
      <c r="BP473" s="391" t="str">
        <f>"20"&amp;RIGHT($10:$10,2)&amp;"-T"&amp;MID($10:$10,2,1)</f>
        <v>2020-T2</v>
      </c>
      <c r="BQ473" s="391"/>
      <c r="BR473" s="391"/>
      <c r="BS473" s="393" t="e">
        <v>#VALUE!</v>
      </c>
      <c r="BT473" s="391"/>
      <c r="BU473" s="391"/>
      <c r="BV473" s="393" t="e">
        <v>#VALUE!</v>
      </c>
      <c r="BW473" s="387"/>
    </row>
    <row r="474" spans="1:75" ht="13" hidden="1" collapsed="1">
      <c r="A474" s="403" t="s">
        <v>547</v>
      </c>
      <c r="B474" s="403"/>
      <c r="C474" s="383"/>
      <c r="D474" s="384" t="s">
        <v>497</v>
      </c>
      <c r="E474" s="385" t="s">
        <v>504</v>
      </c>
      <c r="F474" s="386"/>
      <c r="G474" s="386"/>
      <c r="H474" s="386"/>
      <c r="I474" s="386"/>
      <c r="J474" s="387">
        <f>SUM(F474:I474)</f>
        <v>0</v>
      </c>
      <c r="K474" s="405"/>
      <c r="L474" s="405"/>
      <c r="M474" s="405">
        <v>256</v>
      </c>
      <c r="N474" s="393"/>
      <c r="O474" s="393"/>
      <c r="P474" s="393">
        <v>28.6</v>
      </c>
      <c r="Q474" s="393"/>
      <c r="R474" s="393"/>
      <c r="S474" s="393">
        <v>0</v>
      </c>
      <c r="T474" s="393"/>
      <c r="U474" s="393"/>
      <c r="V474" s="393">
        <v>0</v>
      </c>
      <c r="W474" s="387">
        <f>SUM(K474:V474)</f>
        <v>284.60000000000002</v>
      </c>
      <c r="X474" s="393"/>
      <c r="Y474" s="393"/>
      <c r="Z474" s="393">
        <v>0</v>
      </c>
      <c r="AA474" s="393"/>
      <c r="AB474" s="393"/>
      <c r="AC474" s="393">
        <v>0</v>
      </c>
      <c r="AD474" s="393"/>
      <c r="AE474" s="393"/>
      <c r="AF474" s="393">
        <v>0</v>
      </c>
      <c r="AG474" s="393"/>
      <c r="AH474" s="393"/>
      <c r="AI474" s="393">
        <v>0</v>
      </c>
      <c r="AJ474" s="387">
        <f>SUM(X474:AI474)</f>
        <v>0</v>
      </c>
      <c r="AK474" s="393"/>
      <c r="AL474" s="393"/>
      <c r="AM474" s="393">
        <v>0</v>
      </c>
      <c r="AN474" s="393"/>
      <c r="AO474" s="393"/>
      <c r="AP474" s="393">
        <v>0</v>
      </c>
      <c r="AQ474" s="393"/>
      <c r="AR474" s="393"/>
      <c r="AS474" s="393">
        <v>0</v>
      </c>
      <c r="AT474" s="393"/>
      <c r="AU474" s="393"/>
      <c r="AV474" s="393">
        <v>0</v>
      </c>
      <c r="AW474" s="387">
        <f>SUM(AK474:AV474)</f>
        <v>0</v>
      </c>
      <c r="AX474" s="393"/>
      <c r="AY474" s="393"/>
      <c r="AZ474" s="393">
        <v>0</v>
      </c>
      <c r="BA474" s="393"/>
      <c r="BB474" s="393"/>
      <c r="BC474" s="393">
        <v>0</v>
      </c>
      <c r="BD474" s="393"/>
      <c r="BE474" s="393"/>
      <c r="BF474" s="393">
        <v>0</v>
      </c>
      <c r="BG474" s="393"/>
      <c r="BH474" s="393"/>
      <c r="BI474" s="393">
        <v>0</v>
      </c>
      <c r="BJ474" s="387">
        <f>SUM(AX474:BI474)</f>
        <v>0</v>
      </c>
      <c r="BK474" s="393"/>
      <c r="BL474" s="393"/>
      <c r="BM474" s="393">
        <v>0</v>
      </c>
      <c r="BN474" s="393"/>
      <c r="BO474" s="393"/>
      <c r="BP474" s="393">
        <v>0</v>
      </c>
      <c r="BQ474" s="393"/>
      <c r="BR474" s="393"/>
      <c r="BS474" s="393">
        <v>0</v>
      </c>
      <c r="BT474" s="393"/>
      <c r="BU474" s="393"/>
      <c r="BV474" s="393">
        <v>0</v>
      </c>
      <c r="BW474" s="387">
        <f>SUM(BK474:BV474)</f>
        <v>0</v>
      </c>
    </row>
    <row r="475" spans="1:75" ht="13" hidden="1" outlineLevel="1">
      <c r="A475" s="402" t="s">
        <v>465</v>
      </c>
      <c r="B475" s="382" t="s">
        <v>466</v>
      </c>
      <c r="C475" s="383"/>
      <c r="D475" s="384"/>
      <c r="E475" s="385"/>
      <c r="F475" s="386"/>
      <c r="G475" s="386"/>
      <c r="H475" s="386"/>
      <c r="I475" s="386"/>
      <c r="J475" s="387"/>
      <c r="K475" s="388" t="str">
        <f>$A:$A</f>
        <v>Nature de l'ajustement</v>
      </c>
      <c r="L475" s="388" t="str">
        <f>$B:$B</f>
        <v>Pôle</v>
      </c>
      <c r="M475" s="388" t="s">
        <v>515</v>
      </c>
      <c r="N475" s="388" t="str">
        <f>$A:$A</f>
        <v>Nature de l'ajustement</v>
      </c>
      <c r="O475" s="388" t="str">
        <f>$B:$B</f>
        <v>Pôle</v>
      </c>
      <c r="P475" s="388" t="s">
        <v>515</v>
      </c>
      <c r="Q475" s="388" t="str">
        <f>$A:$A</f>
        <v>Nature de l'ajustement</v>
      </c>
      <c r="R475" s="388" t="str">
        <f>$B:$B</f>
        <v>Pôle</v>
      </c>
      <c r="S475" s="388" t="s">
        <v>515</v>
      </c>
      <c r="T475" s="388" t="str">
        <f>$A:$A</f>
        <v>Nature de l'ajustement</v>
      </c>
      <c r="U475" s="388" t="str">
        <f>$B:$B</f>
        <v>Pôle</v>
      </c>
      <c r="V475" s="388" t="s">
        <v>515</v>
      </c>
      <c r="W475" s="387"/>
      <c r="X475" s="388" t="str">
        <f>$A:$A</f>
        <v>Nature de l'ajustement</v>
      </c>
      <c r="Y475" s="388" t="str">
        <f>$B:$B</f>
        <v>Pôle</v>
      </c>
      <c r="Z475" s="388" t="s">
        <v>515</v>
      </c>
      <c r="AA475" s="388" t="str">
        <f>$A:$A</f>
        <v>Nature de l'ajustement</v>
      </c>
      <c r="AB475" s="388" t="str">
        <f>$B:$B</f>
        <v>Pôle</v>
      </c>
      <c r="AC475" s="388" t="s">
        <v>515</v>
      </c>
      <c r="AD475" s="388" t="str">
        <f>$A:$A</f>
        <v>Nature de l'ajustement</v>
      </c>
      <c r="AE475" s="388" t="str">
        <f>$B:$B</f>
        <v>Pôle</v>
      </c>
      <c r="AF475" s="388" t="s">
        <v>515</v>
      </c>
      <c r="AG475" s="388" t="str">
        <f>$A:$A</f>
        <v>Nature de l'ajustement</v>
      </c>
      <c r="AH475" s="388" t="str">
        <f>$B:$B</f>
        <v>Pôle</v>
      </c>
      <c r="AI475" s="388" t="s">
        <v>515</v>
      </c>
      <c r="AJ475" s="387"/>
      <c r="AK475" s="388" t="str">
        <f>$A:$A</f>
        <v>Nature de l'ajustement</v>
      </c>
      <c r="AL475" s="388" t="str">
        <f>$B:$B</f>
        <v>Pôle</v>
      </c>
      <c r="AM475" s="388" t="s">
        <v>515</v>
      </c>
      <c r="AN475" s="388" t="str">
        <f>$A:$A</f>
        <v>Nature de l'ajustement</v>
      </c>
      <c r="AO475" s="388" t="str">
        <f>$B:$B</f>
        <v>Pôle</v>
      </c>
      <c r="AP475" s="388" t="s">
        <v>515</v>
      </c>
      <c r="AQ475" s="388" t="str">
        <f>$A:$A</f>
        <v>Nature de l'ajustement</v>
      </c>
      <c r="AR475" s="388" t="str">
        <f>$B:$B</f>
        <v>Pôle</v>
      </c>
      <c r="AS475" s="388" t="s">
        <v>515</v>
      </c>
      <c r="AT475" s="388" t="str">
        <f>$A:$A</f>
        <v>Nature de l'ajustement</v>
      </c>
      <c r="AU475" s="388" t="str">
        <f>$B:$B</f>
        <v>Pôle</v>
      </c>
      <c r="AV475" s="388" t="s">
        <v>515</v>
      </c>
      <c r="AW475" s="387"/>
      <c r="AX475" s="388" t="str">
        <f>$A:$A</f>
        <v>Nature de l'ajustement</v>
      </c>
      <c r="AY475" s="388" t="str">
        <f>$B:$B</f>
        <v>Pôle</v>
      </c>
      <c r="AZ475" s="388" t="s">
        <v>515</v>
      </c>
      <c r="BA475" s="388" t="str">
        <f>$A:$A</f>
        <v>Nature de l'ajustement</v>
      </c>
      <c r="BB475" s="388" t="str">
        <f>$B:$B</f>
        <v>Pôle</v>
      </c>
      <c r="BC475" s="388" t="s">
        <v>515</v>
      </c>
      <c r="BD475" s="388" t="str">
        <f>$A:$A</f>
        <v>Nature de l'ajustement</v>
      </c>
      <c r="BE475" s="388" t="str">
        <f>$B:$B</f>
        <v>Pôle</v>
      </c>
      <c r="BF475" s="388" t="s">
        <v>515</v>
      </c>
      <c r="BG475" s="388" t="str">
        <f>$A:$A</f>
        <v>Nature de l'ajustement</v>
      </c>
      <c r="BH475" s="388" t="str">
        <f>$B:$B</f>
        <v>Pôle</v>
      </c>
      <c r="BI475" s="388" t="s">
        <v>515</v>
      </c>
      <c r="BJ475" s="387"/>
      <c r="BK475" s="388" t="str">
        <f>$A:$A</f>
        <v>Nature de l'ajustement</v>
      </c>
      <c r="BL475" s="388" t="str">
        <f>$B:$B</f>
        <v>Pôle</v>
      </c>
      <c r="BM475" s="388" t="s">
        <v>515</v>
      </c>
      <c r="BN475" s="388" t="str">
        <f>$A:$A</f>
        <v>Nature de l'ajustement</v>
      </c>
      <c r="BO475" s="388" t="str">
        <f>$B:$B</f>
        <v>Pôle</v>
      </c>
      <c r="BP475" s="388" t="s">
        <v>515</v>
      </c>
      <c r="BQ475" s="388"/>
      <c r="BR475" s="388"/>
      <c r="BS475" s="393">
        <v>0</v>
      </c>
      <c r="BT475" s="388"/>
      <c r="BU475" s="388"/>
      <c r="BV475" s="393">
        <v>0</v>
      </c>
      <c r="BW475" s="387"/>
    </row>
    <row r="476" spans="1:75" ht="13" hidden="1" outlineLevel="1">
      <c r="A476" s="394" t="s">
        <v>516</v>
      </c>
      <c r="B476" s="394" t="s">
        <v>468</v>
      </c>
      <c r="C476" s="383"/>
      <c r="D476" s="384"/>
      <c r="E476" s="385"/>
      <c r="F476" s="386"/>
      <c r="G476" s="386"/>
      <c r="H476" s="386"/>
      <c r="I476" s="386"/>
      <c r="J476" s="387"/>
      <c r="K476" s="390" t="str">
        <f>$A:$A</f>
        <v>Soulte Liability management (AHM)</v>
      </c>
      <c r="L476" s="390" t="str">
        <f>$B:$B</f>
        <v>AHM</v>
      </c>
      <c r="M476" s="391" t="str">
        <f>"20"&amp;RIGHT($10:$10,2)&amp;"-T"&amp;MID($10:$10,2,1)</f>
        <v>2016-T1</v>
      </c>
      <c r="N476" s="390" t="str">
        <f>$A:$A</f>
        <v>Soulte Liability management (AHM)</v>
      </c>
      <c r="O476" s="390" t="str">
        <f>$B:$B</f>
        <v>AHM</v>
      </c>
      <c r="P476" s="391" t="str">
        <f>"20"&amp;RIGHT($10:$10,2)&amp;"-T"&amp;MID($10:$10,2,1)</f>
        <v>2016-T2</v>
      </c>
      <c r="Q476" s="390" t="str">
        <f>$A:$A</f>
        <v>Soulte Liability management (AHM)</v>
      </c>
      <c r="R476" s="390" t="str">
        <f>$B:$B</f>
        <v>AHM</v>
      </c>
      <c r="S476" s="391" t="str">
        <f>"20"&amp;RIGHT($10:$10,2)&amp;"-T"&amp;MID($10:$10,2,1)</f>
        <v>2016-T3</v>
      </c>
      <c r="T476" s="390" t="str">
        <f>$A:$A</f>
        <v>Soulte Liability management (AHM)</v>
      </c>
      <c r="U476" s="390" t="str">
        <f>$B:$B</f>
        <v>AHM</v>
      </c>
      <c r="V476" s="391" t="str">
        <f>"20"&amp;RIGHT($10:$10,2)&amp;"-T"&amp;MID($10:$10,2,1)</f>
        <v>2016-T4</v>
      </c>
      <c r="W476" s="387"/>
      <c r="X476" s="390" t="str">
        <f>$A:$A</f>
        <v>Soulte Liability management (AHM)</v>
      </c>
      <c r="Y476" s="390" t="str">
        <f>$B:$B</f>
        <v>AHM</v>
      </c>
      <c r="Z476" s="391" t="str">
        <f>"20"&amp;RIGHT($10:$10,2)&amp;"-T"&amp;MID($10:$10,2,1)</f>
        <v>2017-T1</v>
      </c>
      <c r="AA476" s="390" t="str">
        <f>$A:$A</f>
        <v>Soulte Liability management (AHM)</v>
      </c>
      <c r="AB476" s="390" t="str">
        <f>$B:$B</f>
        <v>AHM</v>
      </c>
      <c r="AC476" s="391" t="str">
        <f>"20"&amp;RIGHT($10:$10,2)&amp;"-T"&amp;MID($10:$10,2,1)</f>
        <v>2017-T2</v>
      </c>
      <c r="AD476" s="390" t="str">
        <f>$A:$A</f>
        <v>Soulte Liability management (AHM)</v>
      </c>
      <c r="AE476" s="390" t="str">
        <f>$B:$B</f>
        <v>AHM</v>
      </c>
      <c r="AF476" s="391" t="str">
        <f>"20"&amp;RIGHT($10:$10,2)&amp;"-T"&amp;MID($10:$10,2,1)</f>
        <v>2017-T3</v>
      </c>
      <c r="AG476" s="390" t="str">
        <f>$A:$A</f>
        <v>Soulte Liability management (AHM)</v>
      </c>
      <c r="AH476" s="390" t="str">
        <f>$B:$B</f>
        <v>AHM</v>
      </c>
      <c r="AI476" s="391" t="str">
        <f>"20"&amp;RIGHT($10:$10,2)&amp;"-T"&amp;MID($10:$10,2,1)</f>
        <v>2017-T4</v>
      </c>
      <c r="AJ476" s="387"/>
      <c r="AK476" s="390" t="str">
        <f>$A:$A</f>
        <v>Soulte Liability management (AHM)</v>
      </c>
      <c r="AL476" s="390" t="str">
        <f>$B:$B</f>
        <v>AHM</v>
      </c>
      <c r="AM476" s="391" t="str">
        <f>"20"&amp;RIGHT($10:$10,2)&amp;"-T"&amp;MID($10:$10,2,1)</f>
        <v>2018-T1</v>
      </c>
      <c r="AN476" s="390" t="str">
        <f>$A:$A</f>
        <v>Soulte Liability management (AHM)</v>
      </c>
      <c r="AO476" s="390" t="str">
        <f>$B:$B</f>
        <v>AHM</v>
      </c>
      <c r="AP476" s="391" t="str">
        <f>"20"&amp;RIGHT($10:$10,2)&amp;"-T"&amp;MID($10:$10,2,1)</f>
        <v>2018-T2</v>
      </c>
      <c r="AQ476" s="390" t="str">
        <f>$A:$A</f>
        <v>Soulte Liability management (AHM)</v>
      </c>
      <c r="AR476" s="390" t="str">
        <f>$B:$B</f>
        <v>AHM</v>
      </c>
      <c r="AS476" s="391" t="str">
        <f>"20"&amp;RIGHT($10:$10,2)&amp;"-T"&amp;MID($10:$10,2,1)</f>
        <v>2018-T3</v>
      </c>
      <c r="AT476" s="390" t="str">
        <f>$A:$A</f>
        <v>Soulte Liability management (AHM)</v>
      </c>
      <c r="AU476" s="390" t="str">
        <f>$B:$B</f>
        <v>AHM</v>
      </c>
      <c r="AV476" s="391" t="str">
        <f>"20"&amp;RIGHT($10:$10,2)&amp;"-T"&amp;MID($10:$10,2,1)</f>
        <v>2018-T4</v>
      </c>
      <c r="AW476" s="387"/>
      <c r="AX476" s="390" t="str">
        <f>$A:$A</f>
        <v>Soulte Liability management (AHM)</v>
      </c>
      <c r="AY476" s="390" t="str">
        <f>$B:$B</f>
        <v>AHM</v>
      </c>
      <c r="AZ476" s="391" t="str">
        <f>"20"&amp;RIGHT($10:$10,2)&amp;"-T"&amp;MID($10:$10,2,1)</f>
        <v>2019-T1</v>
      </c>
      <c r="BA476" s="390" t="str">
        <f>$A:$A</f>
        <v>Soulte Liability management (AHM)</v>
      </c>
      <c r="BB476" s="390" t="str">
        <f>$B:$B</f>
        <v>AHM</v>
      </c>
      <c r="BC476" s="391" t="str">
        <f>"20"&amp;RIGHT($10:$10,2)&amp;"-T"&amp;MID($10:$10,2,1)</f>
        <v>2019-T2</v>
      </c>
      <c r="BD476" s="390" t="str">
        <f>$A:$A</f>
        <v>Soulte Liability management (AHM)</v>
      </c>
      <c r="BE476" s="390" t="str">
        <f>$B:$B</f>
        <v>AHM</v>
      </c>
      <c r="BF476" s="391" t="str">
        <f>"20"&amp;RIGHT($10:$10,2)&amp;"-T"&amp;MID($10:$10,2,1)</f>
        <v>2019-T3</v>
      </c>
      <c r="BG476" s="390" t="str">
        <f>$A:$A</f>
        <v>Soulte Liability management (AHM)</v>
      </c>
      <c r="BH476" s="390" t="str">
        <f>$B:$B</f>
        <v>AHM</v>
      </c>
      <c r="BI476" s="391" t="str">
        <f>"20"&amp;RIGHT($10:$10,2)&amp;"-T"&amp;MID($10:$10,2,1)</f>
        <v>2019-T4</v>
      </c>
      <c r="BJ476" s="387"/>
      <c r="BK476" s="390" t="str">
        <f>$A:$A</f>
        <v>Soulte Liability management (AHM)</v>
      </c>
      <c r="BL476" s="390" t="str">
        <f>$B:$B</f>
        <v>AHM</v>
      </c>
      <c r="BM476" s="391" t="str">
        <f>"20"&amp;RIGHT($10:$10,2)&amp;"-T"&amp;MID($10:$10,2,1)</f>
        <v>2020-T1</v>
      </c>
      <c r="BN476" s="390" t="str">
        <f>$A:$A</f>
        <v>Soulte Liability management (AHM)</v>
      </c>
      <c r="BO476" s="390" t="str">
        <f>$B:$B</f>
        <v>AHM</v>
      </c>
      <c r="BP476" s="391" t="str">
        <f>"20"&amp;RIGHT($10:$10,2)&amp;"-T"&amp;MID($10:$10,2,1)</f>
        <v>2020-T2</v>
      </c>
      <c r="BQ476" s="391"/>
      <c r="BR476" s="391"/>
      <c r="BS476" s="393" t="e">
        <v>#VALUE!</v>
      </c>
      <c r="BT476" s="391"/>
      <c r="BU476" s="391"/>
      <c r="BV476" s="393" t="e">
        <v>#VALUE!</v>
      </c>
      <c r="BW476" s="387"/>
    </row>
    <row r="477" spans="1:75" ht="13" hidden="1" collapsed="1">
      <c r="A477" s="403" t="s">
        <v>547</v>
      </c>
      <c r="B477" s="403"/>
      <c r="C477" s="383"/>
      <c r="D477" s="384" t="s">
        <v>479</v>
      </c>
      <c r="E477" s="385" t="s">
        <v>504</v>
      </c>
      <c r="F477" s="386"/>
      <c r="G477" s="386"/>
      <c r="H477" s="386"/>
      <c r="I477" s="386"/>
      <c r="J477" s="387">
        <f>SUM(F477:I477)</f>
        <v>0</v>
      </c>
      <c r="K477" s="405"/>
      <c r="L477" s="405"/>
      <c r="M477" s="405">
        <v>-448</v>
      </c>
      <c r="N477" s="393"/>
      <c r="O477" s="393"/>
      <c r="P477" s="393">
        <v>0</v>
      </c>
      <c r="Q477" s="393"/>
      <c r="R477" s="393"/>
      <c r="S477" s="393">
        <v>0</v>
      </c>
      <c r="T477" s="393"/>
      <c r="U477" s="393"/>
      <c r="V477" s="393">
        <v>0</v>
      </c>
      <c r="W477" s="387">
        <f>SUM(K477:V477)</f>
        <v>-448</v>
      </c>
      <c r="X477" s="393"/>
      <c r="Y477" s="393"/>
      <c r="Z477" s="393">
        <v>0</v>
      </c>
      <c r="AA477" s="393"/>
      <c r="AB477" s="393"/>
      <c r="AC477" s="393">
        <v>25.559185999999997</v>
      </c>
      <c r="AD477" s="393"/>
      <c r="AE477" s="393"/>
      <c r="AF477" s="393">
        <v>0</v>
      </c>
      <c r="AG477" s="393"/>
      <c r="AH477" s="393"/>
      <c r="AI477" s="393">
        <v>0</v>
      </c>
      <c r="AJ477" s="387">
        <f>SUM(X477:AI477)</f>
        <v>25.559185999999997</v>
      </c>
      <c r="AK477" s="393"/>
      <c r="AL477" s="393"/>
      <c r="AM477" s="393">
        <v>0</v>
      </c>
      <c r="AN477" s="393"/>
      <c r="AO477" s="393"/>
      <c r="AP477" s="393">
        <v>0</v>
      </c>
      <c r="AQ477" s="393"/>
      <c r="AR477" s="393"/>
      <c r="AS477" s="393">
        <v>0</v>
      </c>
      <c r="AT477" s="393"/>
      <c r="AU477" s="393"/>
      <c r="AV477" s="393">
        <v>0</v>
      </c>
      <c r="AW477" s="387">
        <f>SUM(AK477:AV477)</f>
        <v>0</v>
      </c>
      <c r="AX477" s="393"/>
      <c r="AY477" s="393"/>
      <c r="AZ477" s="393">
        <v>0</v>
      </c>
      <c r="BA477" s="393"/>
      <c r="BB477" s="393"/>
      <c r="BC477" s="393">
        <v>0</v>
      </c>
      <c r="BD477" s="393"/>
      <c r="BE477" s="393"/>
      <c r="BF477" s="393">
        <v>0</v>
      </c>
      <c r="BG477" s="393"/>
      <c r="BH477" s="393"/>
      <c r="BI477" s="393">
        <v>0</v>
      </c>
      <c r="BJ477" s="387">
        <f>SUM(AX477:BI477)</f>
        <v>0</v>
      </c>
      <c r="BK477" s="393"/>
      <c r="BL477" s="393"/>
      <c r="BM477" s="393">
        <v>0</v>
      </c>
      <c r="BN477" s="393"/>
      <c r="BO477" s="393"/>
      <c r="BP477" s="393">
        <v>-27.9139476</v>
      </c>
      <c r="BQ477" s="393"/>
      <c r="BR477" s="393"/>
      <c r="BS477" s="393">
        <v>0</v>
      </c>
      <c r="BT477" s="393"/>
      <c r="BU477" s="393"/>
      <c r="BV477" s="393">
        <v>0</v>
      </c>
      <c r="BW477" s="387">
        <f>SUM(BK477:BV477)</f>
        <v>-27.9139476</v>
      </c>
    </row>
    <row r="478" spans="1:75" ht="13" hidden="1" outlineLevel="1">
      <c r="A478" s="402" t="s">
        <v>465</v>
      </c>
      <c r="B478" s="382" t="s">
        <v>466</v>
      </c>
      <c r="C478" s="383"/>
      <c r="D478" s="384"/>
      <c r="E478" s="385"/>
      <c r="F478" s="386"/>
      <c r="G478" s="386"/>
      <c r="H478" s="386"/>
      <c r="I478" s="386"/>
      <c r="J478" s="387"/>
      <c r="K478" s="388" t="str">
        <f>$A:$A</f>
        <v>Nature de l'ajustement</v>
      </c>
      <c r="L478" s="388" t="str">
        <f>$B:$B</f>
        <v>Pôle</v>
      </c>
      <c r="M478" s="388" t="s">
        <v>515</v>
      </c>
      <c r="N478" s="388" t="str">
        <f>$A:$A</f>
        <v>Nature de l'ajustement</v>
      </c>
      <c r="O478" s="388" t="str">
        <f>$B:$B</f>
        <v>Pôle</v>
      </c>
      <c r="P478" s="388" t="s">
        <v>515</v>
      </c>
      <c r="Q478" s="388" t="str">
        <f>$A:$A</f>
        <v>Nature de l'ajustement</v>
      </c>
      <c r="R478" s="388" t="str">
        <f>$B:$B</f>
        <v>Pôle</v>
      </c>
      <c r="S478" s="388" t="s">
        <v>515</v>
      </c>
      <c r="T478" s="388" t="str">
        <f>$A:$A</f>
        <v>Nature de l'ajustement</v>
      </c>
      <c r="U478" s="388" t="str">
        <f>$B:$B</f>
        <v>Pôle</v>
      </c>
      <c r="V478" s="388" t="s">
        <v>515</v>
      </c>
      <c r="W478" s="387"/>
      <c r="X478" s="388" t="str">
        <f>$A:$A</f>
        <v>Nature de l'ajustement</v>
      </c>
      <c r="Y478" s="388" t="str">
        <f>$B:$B</f>
        <v>Pôle</v>
      </c>
      <c r="Z478" s="388" t="s">
        <v>515</v>
      </c>
      <c r="AA478" s="388" t="str">
        <f>$A:$A</f>
        <v>Nature de l'ajustement</v>
      </c>
      <c r="AB478" s="388" t="str">
        <f>$B:$B</f>
        <v>Pôle</v>
      </c>
      <c r="AC478" s="388" t="s">
        <v>515</v>
      </c>
      <c r="AD478" s="388" t="str">
        <f>$A:$A</f>
        <v>Nature de l'ajustement</v>
      </c>
      <c r="AE478" s="388" t="str">
        <f>$B:$B</f>
        <v>Pôle</v>
      </c>
      <c r="AF478" s="388" t="s">
        <v>515</v>
      </c>
      <c r="AG478" s="388" t="str">
        <f>$A:$A</f>
        <v>Nature de l'ajustement</v>
      </c>
      <c r="AH478" s="388" t="str">
        <f>$B:$B</f>
        <v>Pôle</v>
      </c>
      <c r="AI478" s="388" t="s">
        <v>515</v>
      </c>
      <c r="AJ478" s="387"/>
      <c r="AK478" s="388" t="str">
        <f>$A:$A</f>
        <v>Nature de l'ajustement</v>
      </c>
      <c r="AL478" s="388" t="str">
        <f>$B:$B</f>
        <v>Pôle</v>
      </c>
      <c r="AM478" s="388" t="s">
        <v>515</v>
      </c>
      <c r="AN478" s="388" t="str">
        <f>$A:$A</f>
        <v>Nature de l'ajustement</v>
      </c>
      <c r="AO478" s="388" t="str">
        <f>$B:$B</f>
        <v>Pôle</v>
      </c>
      <c r="AP478" s="388" t="s">
        <v>515</v>
      </c>
      <c r="AQ478" s="388" t="str">
        <f>$A:$A</f>
        <v>Nature de l'ajustement</v>
      </c>
      <c r="AR478" s="388" t="str">
        <f>$B:$B</f>
        <v>Pôle</v>
      </c>
      <c r="AS478" s="388" t="s">
        <v>515</v>
      </c>
      <c r="AT478" s="388" t="str">
        <f>$A:$A</f>
        <v>Nature de l'ajustement</v>
      </c>
      <c r="AU478" s="388" t="str">
        <f>$B:$B</f>
        <v>Pôle</v>
      </c>
      <c r="AV478" s="388" t="s">
        <v>515</v>
      </c>
      <c r="AW478" s="387"/>
      <c r="AX478" s="388" t="str">
        <f>$A:$A</f>
        <v>Nature de l'ajustement</v>
      </c>
      <c r="AY478" s="388" t="str">
        <f>$B:$B</f>
        <v>Pôle</v>
      </c>
      <c r="AZ478" s="388" t="s">
        <v>515</v>
      </c>
      <c r="BA478" s="388" t="str">
        <f>$A:$A</f>
        <v>Nature de l'ajustement</v>
      </c>
      <c r="BB478" s="388" t="str">
        <f>$B:$B</f>
        <v>Pôle</v>
      </c>
      <c r="BC478" s="388" t="s">
        <v>515</v>
      </c>
      <c r="BD478" s="388" t="str">
        <f>$A:$A</f>
        <v>Nature de l'ajustement</v>
      </c>
      <c r="BE478" s="388" t="str">
        <f>$B:$B</f>
        <v>Pôle</v>
      </c>
      <c r="BF478" s="388" t="s">
        <v>515</v>
      </c>
      <c r="BG478" s="388" t="str">
        <f>$A:$A</f>
        <v>Nature de l'ajustement</v>
      </c>
      <c r="BH478" s="388" t="str">
        <f>$B:$B</f>
        <v>Pôle</v>
      </c>
      <c r="BI478" s="388" t="s">
        <v>515</v>
      </c>
      <c r="BJ478" s="387"/>
      <c r="BK478" s="388" t="str">
        <f>$A:$A</f>
        <v>Nature de l'ajustement</v>
      </c>
      <c r="BL478" s="388" t="str">
        <f>$B:$B</f>
        <v>Pôle</v>
      </c>
      <c r="BM478" s="388" t="s">
        <v>515</v>
      </c>
      <c r="BN478" s="388" t="str">
        <f>$A:$A</f>
        <v>Nature de l'ajustement</v>
      </c>
      <c r="BO478" s="388" t="str">
        <f>$B:$B</f>
        <v>Pôle</v>
      </c>
      <c r="BP478" s="388" t="s">
        <v>515</v>
      </c>
      <c r="BQ478" s="388"/>
      <c r="BR478" s="388"/>
      <c r="BS478" s="393">
        <v>0</v>
      </c>
      <c r="BT478" s="388"/>
      <c r="BU478" s="388"/>
      <c r="BV478" s="393">
        <v>0</v>
      </c>
      <c r="BW478" s="387"/>
    </row>
    <row r="479" spans="1:75" ht="13" hidden="1" outlineLevel="1">
      <c r="A479" s="394" t="s">
        <v>522</v>
      </c>
      <c r="B479" s="394" t="s">
        <v>468</v>
      </c>
      <c r="C479" s="383"/>
      <c r="D479" s="384"/>
      <c r="E479" s="385"/>
      <c r="F479" s="386"/>
      <c r="G479" s="386"/>
      <c r="H479" s="386"/>
      <c r="I479" s="386"/>
      <c r="J479" s="387"/>
      <c r="K479" s="390" t="str">
        <f>$A:$A</f>
        <v>Plus-value VISA EUROPE (AHM)</v>
      </c>
      <c r="L479" s="390" t="str">
        <f>$B:$B</f>
        <v>AHM</v>
      </c>
      <c r="M479" s="391" t="str">
        <f>"20"&amp;RIGHT($10:$10,2)&amp;"-T"&amp;MID($10:$10,2,1)</f>
        <v>2016-T1</v>
      </c>
      <c r="N479" s="390" t="str">
        <f>$A:$A</f>
        <v>Plus-value VISA EUROPE (AHM)</v>
      </c>
      <c r="O479" s="390" t="str">
        <f>$B:$B</f>
        <v>AHM</v>
      </c>
      <c r="P479" s="391" t="str">
        <f>"20"&amp;RIGHT($10:$10,2)&amp;"-T"&amp;MID($10:$10,2,1)</f>
        <v>2016-T2</v>
      </c>
      <c r="Q479" s="390" t="str">
        <f>$A:$A</f>
        <v>Plus-value VISA EUROPE (AHM)</v>
      </c>
      <c r="R479" s="390" t="str">
        <f>$B:$B</f>
        <v>AHM</v>
      </c>
      <c r="S479" s="391" t="str">
        <f>"20"&amp;RIGHT($10:$10,2)&amp;"-T"&amp;MID($10:$10,2,1)</f>
        <v>2016-T3</v>
      </c>
      <c r="T479" s="390" t="str">
        <f>$A:$A</f>
        <v>Plus-value VISA EUROPE (AHM)</v>
      </c>
      <c r="U479" s="390" t="str">
        <f>$B:$B</f>
        <v>AHM</v>
      </c>
      <c r="V479" s="391" t="str">
        <f>"20"&amp;RIGHT($10:$10,2)&amp;"-T"&amp;MID($10:$10,2,1)</f>
        <v>2016-T4</v>
      </c>
      <c r="W479" s="387"/>
      <c r="X479" s="390" t="str">
        <f>$A:$A</f>
        <v>Plus-value VISA EUROPE (AHM)</v>
      </c>
      <c r="Y479" s="390" t="str">
        <f>$B:$B</f>
        <v>AHM</v>
      </c>
      <c r="Z479" s="391" t="str">
        <f>"20"&amp;RIGHT($10:$10,2)&amp;"-T"&amp;MID($10:$10,2,1)</f>
        <v>2017-T1</v>
      </c>
      <c r="AA479" s="390" t="str">
        <f>$A:$A</f>
        <v>Plus-value VISA EUROPE (AHM)</v>
      </c>
      <c r="AB479" s="390" t="str">
        <f>$B:$B</f>
        <v>AHM</v>
      </c>
      <c r="AC479" s="391" t="str">
        <f>"20"&amp;RIGHT($10:$10,2)&amp;"-T"&amp;MID($10:$10,2,1)</f>
        <v>2017-T2</v>
      </c>
      <c r="AD479" s="390" t="str">
        <f>$A:$A</f>
        <v>Plus-value VISA EUROPE (AHM)</v>
      </c>
      <c r="AE479" s="390" t="str">
        <f>$B:$B</f>
        <v>AHM</v>
      </c>
      <c r="AF479" s="391" t="str">
        <f>"20"&amp;RIGHT($10:$10,2)&amp;"-T"&amp;MID($10:$10,2,1)</f>
        <v>2017-T3</v>
      </c>
      <c r="AG479" s="390" t="str">
        <f>$A:$A</f>
        <v>Plus-value VISA EUROPE (AHM)</v>
      </c>
      <c r="AH479" s="390" t="str">
        <f>$B:$B</f>
        <v>AHM</v>
      </c>
      <c r="AI479" s="391" t="str">
        <f>"20"&amp;RIGHT($10:$10,2)&amp;"-T"&amp;MID($10:$10,2,1)</f>
        <v>2017-T4</v>
      </c>
      <c r="AJ479" s="387"/>
      <c r="AK479" s="390" t="str">
        <f>$A:$A</f>
        <v>Plus-value VISA EUROPE (AHM)</v>
      </c>
      <c r="AL479" s="390" t="str">
        <f>$B:$B</f>
        <v>AHM</v>
      </c>
      <c r="AM479" s="391" t="str">
        <f>"20"&amp;RIGHT($10:$10,2)&amp;"-T"&amp;MID($10:$10,2,1)</f>
        <v>2018-T1</v>
      </c>
      <c r="AN479" s="390" t="str">
        <f>$A:$A</f>
        <v>Plus-value VISA EUROPE (AHM)</v>
      </c>
      <c r="AO479" s="390" t="str">
        <f>$B:$B</f>
        <v>AHM</v>
      </c>
      <c r="AP479" s="391" t="str">
        <f>"20"&amp;RIGHT($10:$10,2)&amp;"-T"&amp;MID($10:$10,2,1)</f>
        <v>2018-T2</v>
      </c>
      <c r="AQ479" s="390" t="str">
        <f>$A:$A</f>
        <v>Plus-value VISA EUROPE (AHM)</v>
      </c>
      <c r="AR479" s="390" t="str">
        <f>$B:$B</f>
        <v>AHM</v>
      </c>
      <c r="AS479" s="391" t="str">
        <f>"20"&amp;RIGHT($10:$10,2)&amp;"-T"&amp;MID($10:$10,2,1)</f>
        <v>2018-T3</v>
      </c>
      <c r="AT479" s="390" t="str">
        <f>$A:$A</f>
        <v>Plus-value VISA EUROPE (AHM)</v>
      </c>
      <c r="AU479" s="390" t="str">
        <f>$B:$B</f>
        <v>AHM</v>
      </c>
      <c r="AV479" s="391" t="str">
        <f>"20"&amp;RIGHT($10:$10,2)&amp;"-T"&amp;MID($10:$10,2,1)</f>
        <v>2018-T4</v>
      </c>
      <c r="AW479" s="387"/>
      <c r="AX479" s="390" t="str">
        <f>$A:$A</f>
        <v>Plus-value VISA EUROPE (AHM)</v>
      </c>
      <c r="AY479" s="390" t="str">
        <f>$B:$B</f>
        <v>AHM</v>
      </c>
      <c r="AZ479" s="391" t="str">
        <f>"20"&amp;RIGHT($10:$10,2)&amp;"-T"&amp;MID($10:$10,2,1)</f>
        <v>2019-T1</v>
      </c>
      <c r="BA479" s="390" t="str">
        <f>$A:$A</f>
        <v>Plus-value VISA EUROPE (AHM)</v>
      </c>
      <c r="BB479" s="390" t="str">
        <f>$B:$B</f>
        <v>AHM</v>
      </c>
      <c r="BC479" s="391" t="str">
        <f>"20"&amp;RIGHT($10:$10,2)&amp;"-T"&amp;MID($10:$10,2,1)</f>
        <v>2019-T2</v>
      </c>
      <c r="BD479" s="390" t="str">
        <f>$A:$A</f>
        <v>Plus-value VISA EUROPE (AHM)</v>
      </c>
      <c r="BE479" s="390" t="str">
        <f>$B:$B</f>
        <v>AHM</v>
      </c>
      <c r="BF479" s="391" t="str">
        <f>"20"&amp;RIGHT($10:$10,2)&amp;"-T"&amp;MID($10:$10,2,1)</f>
        <v>2019-T3</v>
      </c>
      <c r="BG479" s="390" t="str">
        <f>$A:$A</f>
        <v>Plus-value VISA EUROPE (AHM)</v>
      </c>
      <c r="BH479" s="390" t="str">
        <f>$B:$B</f>
        <v>AHM</v>
      </c>
      <c r="BI479" s="391" t="str">
        <f>"20"&amp;RIGHT($10:$10,2)&amp;"-T"&amp;MID($10:$10,2,1)</f>
        <v>2019-T4</v>
      </c>
      <c r="BJ479" s="387"/>
      <c r="BK479" s="390" t="str">
        <f>$A:$A</f>
        <v>Plus-value VISA EUROPE (AHM)</v>
      </c>
      <c r="BL479" s="390" t="str">
        <f>$B:$B</f>
        <v>AHM</v>
      </c>
      <c r="BM479" s="391" t="str">
        <f>"20"&amp;RIGHT($10:$10,2)&amp;"-T"&amp;MID($10:$10,2,1)</f>
        <v>2020-T1</v>
      </c>
      <c r="BN479" s="390" t="str">
        <f>$A:$A</f>
        <v>Plus-value VISA EUROPE (AHM)</v>
      </c>
      <c r="BO479" s="390" t="str">
        <f>$B:$B</f>
        <v>AHM</v>
      </c>
      <c r="BP479" s="391" t="str">
        <f>"20"&amp;RIGHT($10:$10,2)&amp;"-T"&amp;MID($10:$10,2,1)</f>
        <v>2020-T2</v>
      </c>
      <c r="BQ479" s="391"/>
      <c r="BR479" s="391"/>
      <c r="BS479" s="393" t="e">
        <v>#VALUE!</v>
      </c>
      <c r="BT479" s="391"/>
      <c r="BU479" s="391"/>
      <c r="BV479" s="393" t="e">
        <v>#VALUE!</v>
      </c>
      <c r="BW479" s="387"/>
    </row>
    <row r="480" spans="1:75" ht="13" hidden="1" collapsed="1">
      <c r="A480" s="403" t="s">
        <v>547</v>
      </c>
      <c r="B480" s="403"/>
      <c r="C480" s="383"/>
      <c r="D480" s="384" t="s">
        <v>480</v>
      </c>
      <c r="E480" s="385" t="s">
        <v>504</v>
      </c>
      <c r="F480" s="386"/>
      <c r="G480" s="386"/>
      <c r="H480" s="386"/>
      <c r="I480" s="386"/>
      <c r="J480" s="387">
        <f>SUM(F480:I480)</f>
        <v>0</v>
      </c>
      <c r="K480" s="405"/>
      <c r="L480" s="405"/>
      <c r="M480" s="405">
        <v>0</v>
      </c>
      <c r="N480" s="393"/>
      <c r="O480" s="393"/>
      <c r="P480" s="393">
        <v>326.858</v>
      </c>
      <c r="Q480" s="393"/>
      <c r="R480" s="393"/>
      <c r="S480" s="393">
        <v>0</v>
      </c>
      <c r="T480" s="393"/>
      <c r="U480" s="393"/>
      <c r="V480" s="393">
        <v>0</v>
      </c>
      <c r="W480" s="387">
        <f>SUM(K480:V480)</f>
        <v>326.858</v>
      </c>
      <c r="X480" s="393"/>
      <c r="Y480" s="393"/>
      <c r="Z480" s="393">
        <v>0</v>
      </c>
      <c r="AA480" s="393"/>
      <c r="AB480" s="393"/>
      <c r="AC480" s="393">
        <v>0</v>
      </c>
      <c r="AD480" s="393"/>
      <c r="AE480" s="393"/>
      <c r="AF480" s="393">
        <v>0</v>
      </c>
      <c r="AG480" s="393"/>
      <c r="AH480" s="393"/>
      <c r="AI480" s="393">
        <v>0</v>
      </c>
      <c r="AJ480" s="387">
        <f>SUM(X480:AI480)</f>
        <v>0</v>
      </c>
      <c r="AK480" s="393"/>
      <c r="AL480" s="393"/>
      <c r="AM480" s="393">
        <v>0</v>
      </c>
      <c r="AN480" s="393"/>
      <c r="AO480" s="393"/>
      <c r="AP480" s="393">
        <v>0</v>
      </c>
      <c r="AQ480" s="393"/>
      <c r="AR480" s="393"/>
      <c r="AS480" s="393">
        <v>0</v>
      </c>
      <c r="AT480" s="393"/>
      <c r="AU480" s="393"/>
      <c r="AV480" s="393">
        <v>0</v>
      </c>
      <c r="AW480" s="387">
        <f>SUM(AK480:AV480)</f>
        <v>0</v>
      </c>
      <c r="AX480" s="393"/>
      <c r="AY480" s="393"/>
      <c r="AZ480" s="393">
        <v>0</v>
      </c>
      <c r="BA480" s="393"/>
      <c r="BB480" s="393"/>
      <c r="BC480" s="393">
        <v>0</v>
      </c>
      <c r="BD480" s="393"/>
      <c r="BE480" s="393"/>
      <c r="BF480" s="393">
        <v>0</v>
      </c>
      <c r="BG480" s="393"/>
      <c r="BH480" s="393"/>
      <c r="BI480" s="393">
        <v>0</v>
      </c>
      <c r="BJ480" s="387">
        <f>SUM(AX480:BI480)</f>
        <v>0</v>
      </c>
      <c r="BK480" s="393"/>
      <c r="BL480" s="393"/>
      <c r="BM480" s="393">
        <v>0</v>
      </c>
      <c r="BN480" s="393"/>
      <c r="BO480" s="393"/>
      <c r="BP480" s="393">
        <v>0</v>
      </c>
      <c r="BQ480" s="393"/>
      <c r="BR480" s="393"/>
      <c r="BS480" s="393">
        <v>0</v>
      </c>
      <c r="BT480" s="393"/>
      <c r="BU480" s="393"/>
      <c r="BV480" s="393">
        <v>0</v>
      </c>
      <c r="BW480" s="387">
        <f>SUM(BK480:BV480)</f>
        <v>0</v>
      </c>
    </row>
    <row r="481" spans="1:75" ht="13" hidden="1" outlineLevel="1">
      <c r="A481" s="402" t="s">
        <v>465</v>
      </c>
      <c r="B481" s="382" t="s">
        <v>466</v>
      </c>
      <c r="C481" s="383"/>
      <c r="D481" s="384"/>
      <c r="E481" s="385"/>
      <c r="F481" s="386"/>
      <c r="G481" s="386"/>
      <c r="H481" s="386"/>
      <c r="I481" s="386"/>
      <c r="J481" s="387"/>
      <c r="K481" s="388" t="str">
        <f>$A:$A</f>
        <v>Nature de l'ajustement</v>
      </c>
      <c r="L481" s="388" t="str">
        <f>$B:$B</f>
        <v>Pôle</v>
      </c>
      <c r="M481" s="388" t="s">
        <v>515</v>
      </c>
      <c r="N481" s="388" t="str">
        <f>$A:$A</f>
        <v>Nature de l'ajustement</v>
      </c>
      <c r="O481" s="388" t="str">
        <f>$B:$B</f>
        <v>Pôle</v>
      </c>
      <c r="P481" s="388" t="s">
        <v>515</v>
      </c>
      <c r="Q481" s="388" t="str">
        <f>$A:$A</f>
        <v>Nature de l'ajustement</v>
      </c>
      <c r="R481" s="388" t="str">
        <f>$B:$B</f>
        <v>Pôle</v>
      </c>
      <c r="S481" s="388" t="s">
        <v>515</v>
      </c>
      <c r="T481" s="388" t="str">
        <f>$A:$A</f>
        <v>Nature de l'ajustement</v>
      </c>
      <c r="U481" s="388" t="str">
        <f>$B:$B</f>
        <v>Pôle</v>
      </c>
      <c r="V481" s="388" t="s">
        <v>515</v>
      </c>
      <c r="W481" s="387"/>
      <c r="X481" s="388" t="str">
        <f>$A:$A</f>
        <v>Nature de l'ajustement</v>
      </c>
      <c r="Y481" s="388" t="str">
        <f>$B:$B</f>
        <v>Pôle</v>
      </c>
      <c r="Z481" s="388" t="s">
        <v>515</v>
      </c>
      <c r="AA481" s="388" t="str">
        <f>$A:$A</f>
        <v>Nature de l'ajustement</v>
      </c>
      <c r="AB481" s="388" t="str">
        <f>$B:$B</f>
        <v>Pôle</v>
      </c>
      <c r="AC481" s="388" t="s">
        <v>515</v>
      </c>
      <c r="AD481" s="388" t="str">
        <f>$A:$A</f>
        <v>Nature de l'ajustement</v>
      </c>
      <c r="AE481" s="388" t="str">
        <f>$B:$B</f>
        <v>Pôle</v>
      </c>
      <c r="AF481" s="388" t="s">
        <v>515</v>
      </c>
      <c r="AG481" s="388" t="str">
        <f>$A:$A</f>
        <v>Nature de l'ajustement</v>
      </c>
      <c r="AH481" s="388" t="str">
        <f>$B:$B</f>
        <v>Pôle</v>
      </c>
      <c r="AI481" s="388" t="s">
        <v>515</v>
      </c>
      <c r="AJ481" s="387"/>
      <c r="AK481" s="388" t="str">
        <f>$A:$A</f>
        <v>Nature de l'ajustement</v>
      </c>
      <c r="AL481" s="388" t="str">
        <f>$B:$B</f>
        <v>Pôle</v>
      </c>
      <c r="AM481" s="388" t="s">
        <v>515</v>
      </c>
      <c r="AN481" s="388" t="str">
        <f>$A:$A</f>
        <v>Nature de l'ajustement</v>
      </c>
      <c r="AO481" s="388" t="str">
        <f>$B:$B</f>
        <v>Pôle</v>
      </c>
      <c r="AP481" s="388" t="s">
        <v>515</v>
      </c>
      <c r="AQ481" s="388" t="str">
        <f>$A:$A</f>
        <v>Nature de l'ajustement</v>
      </c>
      <c r="AR481" s="388" t="str">
        <f>$B:$B</f>
        <v>Pôle</v>
      </c>
      <c r="AS481" s="388" t="s">
        <v>515</v>
      </c>
      <c r="AT481" s="388" t="str">
        <f>$A:$A</f>
        <v>Nature de l'ajustement</v>
      </c>
      <c r="AU481" s="388" t="str">
        <f>$B:$B</f>
        <v>Pôle</v>
      </c>
      <c r="AV481" s="388" t="s">
        <v>515</v>
      </c>
      <c r="AW481" s="387"/>
      <c r="AX481" s="388" t="str">
        <f>$A:$A</f>
        <v>Nature de l'ajustement</v>
      </c>
      <c r="AY481" s="388" t="str">
        <f>$B:$B</f>
        <v>Pôle</v>
      </c>
      <c r="AZ481" s="388" t="s">
        <v>515</v>
      </c>
      <c r="BA481" s="388" t="str">
        <f>$A:$A</f>
        <v>Nature de l'ajustement</v>
      </c>
      <c r="BB481" s="388" t="str">
        <f>$B:$B</f>
        <v>Pôle</v>
      </c>
      <c r="BC481" s="388" t="s">
        <v>515</v>
      </c>
      <c r="BD481" s="388" t="str">
        <f>$A:$A</f>
        <v>Nature de l'ajustement</v>
      </c>
      <c r="BE481" s="388" t="str">
        <f>$B:$B</f>
        <v>Pôle</v>
      </c>
      <c r="BF481" s="388" t="s">
        <v>515</v>
      </c>
      <c r="BG481" s="388" t="str">
        <f>$A:$A</f>
        <v>Nature de l'ajustement</v>
      </c>
      <c r="BH481" s="388" t="str">
        <f>$B:$B</f>
        <v>Pôle</v>
      </c>
      <c r="BI481" s="388" t="s">
        <v>515</v>
      </c>
      <c r="BJ481" s="387"/>
      <c r="BK481" s="388" t="str">
        <f>$A:$A</f>
        <v>Nature de l'ajustement</v>
      </c>
      <c r="BL481" s="388" t="str">
        <f>$B:$B</f>
        <v>Pôle</v>
      </c>
      <c r="BM481" s="388" t="s">
        <v>515</v>
      </c>
      <c r="BN481" s="388" t="str">
        <f>$A:$A</f>
        <v>Nature de l'ajustement</v>
      </c>
      <c r="BO481" s="388" t="str">
        <f>$B:$B</f>
        <v>Pôle</v>
      </c>
      <c r="BP481" s="388" t="s">
        <v>515</v>
      </c>
      <c r="BQ481" s="388"/>
      <c r="BR481" s="388"/>
      <c r="BS481" s="393">
        <v>0</v>
      </c>
      <c r="BT481" s="388"/>
      <c r="BU481" s="388"/>
      <c r="BV481" s="393">
        <v>0</v>
      </c>
      <c r="BW481" s="387"/>
    </row>
    <row r="482" spans="1:75" ht="13" hidden="1" outlineLevel="1">
      <c r="A482" s="394" t="s">
        <v>523</v>
      </c>
      <c r="B482" s="394" t="s">
        <v>468</v>
      </c>
      <c r="C482" s="383"/>
      <c r="D482" s="384"/>
      <c r="E482" s="385"/>
      <c r="F482" s="386"/>
      <c r="G482" s="386"/>
      <c r="H482" s="386"/>
      <c r="I482" s="386"/>
      <c r="J482" s="387"/>
      <c r="K482" s="390" t="str">
        <f>$A:$A</f>
        <v>Indemnité Alpha Bank</v>
      </c>
      <c r="L482" s="390" t="str">
        <f>$B:$B</f>
        <v>AHM</v>
      </c>
      <c r="M482" s="391" t="str">
        <f>"20"&amp;RIGHT($10:$10,2)&amp;"-T"&amp;MID($10:$10,2,1)</f>
        <v>2016-T1</v>
      </c>
      <c r="N482" s="390" t="str">
        <f>$A:$A</f>
        <v>Indemnité Alpha Bank</v>
      </c>
      <c r="O482" s="390" t="str">
        <f>$B:$B</f>
        <v>AHM</v>
      </c>
      <c r="P482" s="391" t="str">
        <f>"20"&amp;RIGHT($10:$10,2)&amp;"-T"&amp;MID($10:$10,2,1)</f>
        <v>2016-T2</v>
      </c>
      <c r="Q482" s="390" t="str">
        <f>$A:$A</f>
        <v>Indemnité Alpha Bank</v>
      </c>
      <c r="R482" s="390" t="str">
        <f>$B:$B</f>
        <v>AHM</v>
      </c>
      <c r="S482" s="391" t="str">
        <f>"20"&amp;RIGHT($10:$10,2)&amp;"-T"&amp;MID($10:$10,2,1)</f>
        <v>2016-T3</v>
      </c>
      <c r="T482" s="390" t="str">
        <f>$A:$A</f>
        <v>Indemnité Alpha Bank</v>
      </c>
      <c r="U482" s="390" t="str">
        <f>$B:$B</f>
        <v>AHM</v>
      </c>
      <c r="V482" s="391" t="str">
        <f>"20"&amp;RIGHT($10:$10,2)&amp;"-T"&amp;MID($10:$10,2,1)</f>
        <v>2016-T4</v>
      </c>
      <c r="W482" s="387"/>
      <c r="X482" s="390" t="str">
        <f>$A:$A</f>
        <v>Indemnité Alpha Bank</v>
      </c>
      <c r="Y482" s="390" t="str">
        <f>$B:$B</f>
        <v>AHM</v>
      </c>
      <c r="Z482" s="391" t="str">
        <f>"20"&amp;RIGHT($10:$10,2)&amp;"-T"&amp;MID($10:$10,2,1)</f>
        <v>2017-T1</v>
      </c>
      <c r="AA482" s="390" t="str">
        <f>$A:$A</f>
        <v>Indemnité Alpha Bank</v>
      </c>
      <c r="AB482" s="390" t="str">
        <f>$B:$B</f>
        <v>AHM</v>
      </c>
      <c r="AC482" s="391" t="str">
        <f>"20"&amp;RIGHT($10:$10,2)&amp;"-T"&amp;MID($10:$10,2,1)</f>
        <v>2017-T2</v>
      </c>
      <c r="AD482" s="390" t="str">
        <f>$A:$A</f>
        <v>Indemnité Alpha Bank</v>
      </c>
      <c r="AE482" s="390" t="str">
        <f>$B:$B</f>
        <v>AHM</v>
      </c>
      <c r="AF482" s="391" t="str">
        <f>"20"&amp;RIGHT($10:$10,2)&amp;"-T"&amp;MID($10:$10,2,1)</f>
        <v>2017-T3</v>
      </c>
      <c r="AG482" s="390" t="str">
        <f>$A:$A</f>
        <v>Indemnité Alpha Bank</v>
      </c>
      <c r="AH482" s="390" t="str">
        <f>$B:$B</f>
        <v>AHM</v>
      </c>
      <c r="AI482" s="391" t="str">
        <f>"20"&amp;RIGHT($10:$10,2)&amp;"-T"&amp;MID($10:$10,2,1)</f>
        <v>2017-T4</v>
      </c>
      <c r="AJ482" s="387"/>
      <c r="AK482" s="390" t="str">
        <f>$A:$A</f>
        <v>Indemnité Alpha Bank</v>
      </c>
      <c r="AL482" s="390" t="str">
        <f>$B:$B</f>
        <v>AHM</v>
      </c>
      <c r="AM482" s="391" t="str">
        <f>"20"&amp;RIGHT($10:$10,2)&amp;"-T"&amp;MID($10:$10,2,1)</f>
        <v>2018-T1</v>
      </c>
      <c r="AN482" s="390" t="str">
        <f>$A:$A</f>
        <v>Indemnité Alpha Bank</v>
      </c>
      <c r="AO482" s="390" t="str">
        <f>$B:$B</f>
        <v>AHM</v>
      </c>
      <c r="AP482" s="391" t="str">
        <f>"20"&amp;RIGHT($10:$10,2)&amp;"-T"&amp;MID($10:$10,2,1)</f>
        <v>2018-T2</v>
      </c>
      <c r="AQ482" s="390" t="str">
        <f>$A:$A</f>
        <v>Indemnité Alpha Bank</v>
      </c>
      <c r="AR482" s="390" t="str">
        <f>$B:$B</f>
        <v>AHM</v>
      </c>
      <c r="AS482" s="391" t="str">
        <f>"20"&amp;RIGHT($10:$10,2)&amp;"-T"&amp;MID($10:$10,2,1)</f>
        <v>2018-T3</v>
      </c>
      <c r="AT482" s="390" t="str">
        <f>$A:$A</f>
        <v>Indemnité Alpha Bank</v>
      </c>
      <c r="AU482" s="390" t="str">
        <f>$B:$B</f>
        <v>AHM</v>
      </c>
      <c r="AV482" s="391" t="str">
        <f>"20"&amp;RIGHT($10:$10,2)&amp;"-T"&amp;MID($10:$10,2,1)</f>
        <v>2018-T4</v>
      </c>
      <c r="AW482" s="387"/>
      <c r="AX482" s="390" t="str">
        <f>$A:$A</f>
        <v>Indemnité Alpha Bank</v>
      </c>
      <c r="AY482" s="390" t="str">
        <f>$B:$B</f>
        <v>AHM</v>
      </c>
      <c r="AZ482" s="391" t="str">
        <f>"20"&amp;RIGHT($10:$10,2)&amp;"-T"&amp;MID($10:$10,2,1)</f>
        <v>2019-T1</v>
      </c>
      <c r="BA482" s="390" t="str">
        <f>$A:$A</f>
        <v>Indemnité Alpha Bank</v>
      </c>
      <c r="BB482" s="390" t="str">
        <f>$B:$B</f>
        <v>AHM</v>
      </c>
      <c r="BC482" s="391" t="str">
        <f>"20"&amp;RIGHT($10:$10,2)&amp;"-T"&amp;MID($10:$10,2,1)</f>
        <v>2019-T2</v>
      </c>
      <c r="BD482" s="390" t="str">
        <f>$A:$A</f>
        <v>Indemnité Alpha Bank</v>
      </c>
      <c r="BE482" s="390" t="str">
        <f>$B:$B</f>
        <v>AHM</v>
      </c>
      <c r="BF482" s="391" t="str">
        <f>"20"&amp;RIGHT($10:$10,2)&amp;"-T"&amp;MID($10:$10,2,1)</f>
        <v>2019-T3</v>
      </c>
      <c r="BG482" s="390" t="str">
        <f>$A:$A</f>
        <v>Indemnité Alpha Bank</v>
      </c>
      <c r="BH482" s="390" t="str">
        <f>$B:$B</f>
        <v>AHM</v>
      </c>
      <c r="BI482" s="391" t="str">
        <f>"20"&amp;RIGHT($10:$10,2)&amp;"-T"&amp;MID($10:$10,2,1)</f>
        <v>2019-T4</v>
      </c>
      <c r="BJ482" s="387"/>
      <c r="BK482" s="390" t="str">
        <f>$A:$A</f>
        <v>Indemnité Alpha Bank</v>
      </c>
      <c r="BL482" s="390" t="str">
        <f>$B:$B</f>
        <v>AHM</v>
      </c>
      <c r="BM482" s="391" t="str">
        <f>"20"&amp;RIGHT($10:$10,2)&amp;"-T"&amp;MID($10:$10,2,1)</f>
        <v>2020-T1</v>
      </c>
      <c r="BN482" s="390" t="str">
        <f>$A:$A</f>
        <v>Indemnité Alpha Bank</v>
      </c>
      <c r="BO482" s="390" t="str">
        <f>$B:$B</f>
        <v>AHM</v>
      </c>
      <c r="BP482" s="391" t="str">
        <f>"20"&amp;RIGHT($10:$10,2)&amp;"-T"&amp;MID($10:$10,2,1)</f>
        <v>2020-T2</v>
      </c>
      <c r="BQ482" s="391"/>
      <c r="BR482" s="391"/>
      <c r="BS482" s="393" t="e">
        <v>#VALUE!</v>
      </c>
      <c r="BT482" s="391"/>
      <c r="BU482" s="391"/>
      <c r="BV482" s="393" t="e">
        <v>#VALUE!</v>
      </c>
      <c r="BW482" s="387"/>
    </row>
    <row r="483" spans="1:75" ht="13" hidden="1" collapsed="1">
      <c r="A483" s="403" t="s">
        <v>547</v>
      </c>
      <c r="B483" s="403"/>
      <c r="C483" s="383"/>
      <c r="D483" s="384" t="s">
        <v>481</v>
      </c>
      <c r="E483" s="385" t="s">
        <v>504</v>
      </c>
      <c r="F483" s="386"/>
      <c r="G483" s="386"/>
      <c r="H483" s="386"/>
      <c r="I483" s="386">
        <f>I47+I184+I346</f>
        <v>151</v>
      </c>
      <c r="J483" s="387">
        <f>SUM(F483:I483)</f>
        <v>151</v>
      </c>
      <c r="K483" s="405"/>
      <c r="L483" s="405"/>
      <c r="M483" s="405">
        <v>0</v>
      </c>
      <c r="N483" s="393"/>
      <c r="O483" s="393"/>
      <c r="P483" s="393">
        <v>0</v>
      </c>
      <c r="Q483" s="393"/>
      <c r="R483" s="393"/>
      <c r="S483" s="393">
        <v>0</v>
      </c>
      <c r="T483" s="393"/>
      <c r="U483" s="393"/>
      <c r="V483" s="393">
        <v>0</v>
      </c>
      <c r="W483" s="387">
        <f>SUM(K483:V483)</f>
        <v>0</v>
      </c>
      <c r="X483" s="393"/>
      <c r="Y483" s="393"/>
      <c r="Z483" s="393">
        <v>0</v>
      </c>
      <c r="AA483" s="393"/>
      <c r="AB483" s="393"/>
      <c r="AC483" s="393">
        <v>0</v>
      </c>
      <c r="AD483" s="393"/>
      <c r="AE483" s="393"/>
      <c r="AF483" s="393">
        <v>0</v>
      </c>
      <c r="AG483" s="393"/>
      <c r="AH483" s="393"/>
      <c r="AI483" s="393">
        <v>0</v>
      </c>
      <c r="AJ483" s="387">
        <f>SUM(X483:AI483)</f>
        <v>0</v>
      </c>
      <c r="AK483" s="393"/>
      <c r="AL483" s="393"/>
      <c r="AM483" s="393">
        <v>0</v>
      </c>
      <c r="AN483" s="393"/>
      <c r="AO483" s="393"/>
      <c r="AP483" s="393">
        <v>0</v>
      </c>
      <c r="AQ483" s="393"/>
      <c r="AR483" s="393"/>
      <c r="AS483" s="393">
        <v>0</v>
      </c>
      <c r="AT483" s="393"/>
      <c r="AU483" s="393"/>
      <c r="AV483" s="393">
        <v>0</v>
      </c>
      <c r="AW483" s="387">
        <f>SUM(AK483:AV483)</f>
        <v>0</v>
      </c>
      <c r="AX483" s="393"/>
      <c r="AY483" s="393"/>
      <c r="AZ483" s="393">
        <v>0</v>
      </c>
      <c r="BA483" s="393"/>
      <c r="BB483" s="393"/>
      <c r="BC483" s="393">
        <v>0</v>
      </c>
      <c r="BD483" s="393"/>
      <c r="BE483" s="393"/>
      <c r="BF483" s="393">
        <v>0</v>
      </c>
      <c r="BG483" s="393"/>
      <c r="BH483" s="393"/>
      <c r="BI483" s="393">
        <v>0</v>
      </c>
      <c r="BJ483" s="387">
        <f>SUM(AX483:BI483)</f>
        <v>0</v>
      </c>
      <c r="BK483" s="393"/>
      <c r="BL483" s="393"/>
      <c r="BM483" s="393">
        <v>0</v>
      </c>
      <c r="BN483" s="393"/>
      <c r="BO483" s="393"/>
      <c r="BP483" s="393">
        <v>0</v>
      </c>
      <c r="BQ483" s="393"/>
      <c r="BR483" s="393"/>
      <c r="BS483" s="393">
        <v>0</v>
      </c>
      <c r="BT483" s="393"/>
      <c r="BU483" s="393"/>
      <c r="BV483" s="393">
        <v>0</v>
      </c>
      <c r="BW483" s="387">
        <f>SUM(BK483:BV483)</f>
        <v>0</v>
      </c>
    </row>
    <row r="484" spans="1:75" ht="13" hidden="1" outlineLevel="1">
      <c r="A484" s="402" t="s">
        <v>465</v>
      </c>
      <c r="B484" s="382" t="s">
        <v>466</v>
      </c>
      <c r="C484" s="383"/>
      <c r="D484" s="384"/>
      <c r="E484" s="385"/>
      <c r="F484" s="386"/>
      <c r="G484" s="386"/>
      <c r="H484" s="386"/>
      <c r="I484" s="386"/>
      <c r="J484" s="387"/>
      <c r="K484" s="388" t="str">
        <f>$A:$A</f>
        <v>Nature de l'ajustement</v>
      </c>
      <c r="L484" s="388" t="str">
        <f>$B:$B</f>
        <v>Pôle</v>
      </c>
      <c r="M484" s="388" t="s">
        <v>515</v>
      </c>
      <c r="N484" s="388" t="str">
        <f>$A:$A</f>
        <v>Nature de l'ajustement</v>
      </c>
      <c r="O484" s="388" t="str">
        <f>$B:$B</f>
        <v>Pôle</v>
      </c>
      <c r="P484" s="388" t="s">
        <v>515</v>
      </c>
      <c r="Q484" s="388" t="str">
        <f>$A:$A</f>
        <v>Nature de l'ajustement</v>
      </c>
      <c r="R484" s="388" t="str">
        <f>$B:$B</f>
        <v>Pôle</v>
      </c>
      <c r="S484" s="388" t="s">
        <v>515</v>
      </c>
      <c r="T484" s="388" t="str">
        <f>$A:$A</f>
        <v>Nature de l'ajustement</v>
      </c>
      <c r="U484" s="388" t="str">
        <f>$B:$B</f>
        <v>Pôle</v>
      </c>
      <c r="V484" s="388" t="s">
        <v>515</v>
      </c>
      <c r="W484" s="387"/>
      <c r="X484" s="388" t="str">
        <f>$A:$A</f>
        <v>Nature de l'ajustement</v>
      </c>
      <c r="Y484" s="388" t="str">
        <f>$B:$B</f>
        <v>Pôle</v>
      </c>
      <c r="Z484" s="388" t="s">
        <v>515</v>
      </c>
      <c r="AA484" s="388" t="str">
        <f>$A:$A</f>
        <v>Nature de l'ajustement</v>
      </c>
      <c r="AB484" s="388" t="str">
        <f>$B:$B</f>
        <v>Pôle</v>
      </c>
      <c r="AC484" s="388" t="s">
        <v>515</v>
      </c>
      <c r="AD484" s="388" t="str">
        <f>$A:$A</f>
        <v>Nature de l'ajustement</v>
      </c>
      <c r="AE484" s="388" t="str">
        <f>$B:$B</f>
        <v>Pôle</v>
      </c>
      <c r="AF484" s="388" t="s">
        <v>515</v>
      </c>
      <c r="AG484" s="388" t="str">
        <f>$A:$A</f>
        <v>Nature de l'ajustement</v>
      </c>
      <c r="AH484" s="388" t="str">
        <f>$B:$B</f>
        <v>Pôle</v>
      </c>
      <c r="AI484" s="388" t="s">
        <v>515</v>
      </c>
      <c r="AJ484" s="387"/>
      <c r="AK484" s="388" t="str">
        <f>$A:$A</f>
        <v>Nature de l'ajustement</v>
      </c>
      <c r="AL484" s="388" t="str">
        <f>$B:$B</f>
        <v>Pôle</v>
      </c>
      <c r="AM484" s="388" t="s">
        <v>515</v>
      </c>
      <c r="AN484" s="388" t="str">
        <f>$A:$A</f>
        <v>Nature de l'ajustement</v>
      </c>
      <c r="AO484" s="388" t="str">
        <f>$B:$B</f>
        <v>Pôle</v>
      </c>
      <c r="AP484" s="388" t="s">
        <v>515</v>
      </c>
      <c r="AQ484" s="388" t="str">
        <f>$A:$A</f>
        <v>Nature de l'ajustement</v>
      </c>
      <c r="AR484" s="388" t="str">
        <f>$B:$B</f>
        <v>Pôle</v>
      </c>
      <c r="AS484" s="388" t="s">
        <v>515</v>
      </c>
      <c r="AT484" s="388" t="str">
        <f>$A:$A</f>
        <v>Nature de l'ajustement</v>
      </c>
      <c r="AU484" s="388" t="str">
        <f>$B:$B</f>
        <v>Pôle</v>
      </c>
      <c r="AV484" s="388" t="s">
        <v>515</v>
      </c>
      <c r="AW484" s="387"/>
      <c r="AX484" s="388" t="str">
        <f>$A:$A</f>
        <v>Nature de l'ajustement</v>
      </c>
      <c r="AY484" s="388" t="str">
        <f>$B:$B</f>
        <v>Pôle</v>
      </c>
      <c r="AZ484" s="388" t="s">
        <v>515</v>
      </c>
      <c r="BA484" s="388" t="str">
        <f>$A:$A</f>
        <v>Nature de l'ajustement</v>
      </c>
      <c r="BB484" s="388" t="str">
        <f>$B:$B</f>
        <v>Pôle</v>
      </c>
      <c r="BC484" s="388" t="s">
        <v>515</v>
      </c>
      <c r="BD484" s="388" t="str">
        <f>$A:$A</f>
        <v>Nature de l'ajustement</v>
      </c>
      <c r="BE484" s="388" t="str">
        <f>$B:$B</f>
        <v>Pôle</v>
      </c>
      <c r="BF484" s="388" t="s">
        <v>515</v>
      </c>
      <c r="BG484" s="388" t="str">
        <f>$A:$A</f>
        <v>Nature de l'ajustement</v>
      </c>
      <c r="BH484" s="388" t="str">
        <f>$B:$B</f>
        <v>Pôle</v>
      </c>
      <c r="BI484" s="388" t="s">
        <v>515</v>
      </c>
      <c r="BJ484" s="387"/>
      <c r="BK484" s="388" t="str">
        <f>$A:$A</f>
        <v>Nature de l'ajustement</v>
      </c>
      <c r="BL484" s="388" t="str">
        <f>$B:$B</f>
        <v>Pôle</v>
      </c>
      <c r="BM484" s="388" t="s">
        <v>515</v>
      </c>
      <c r="BN484" s="388" t="str">
        <f>$A:$A</f>
        <v>Nature de l'ajustement</v>
      </c>
      <c r="BO484" s="388" t="str">
        <f>$B:$B</f>
        <v>Pôle</v>
      </c>
      <c r="BP484" s="388" t="s">
        <v>515</v>
      </c>
      <c r="BQ484" s="388"/>
      <c r="BR484" s="388"/>
      <c r="BS484" s="393">
        <v>0</v>
      </c>
      <c r="BT484" s="388"/>
      <c r="BU484" s="388"/>
      <c r="BV484" s="393">
        <v>0</v>
      </c>
      <c r="BW484" s="387"/>
    </row>
    <row r="485" spans="1:75" ht="13" hidden="1" outlineLevel="1">
      <c r="A485" s="394" t="s">
        <v>524</v>
      </c>
      <c r="B485" s="394" t="s">
        <v>468</v>
      </c>
      <c r="C485" s="383"/>
      <c r="D485" s="384"/>
      <c r="E485" s="385"/>
      <c r="F485" s="386"/>
      <c r="G485" s="386"/>
      <c r="H485" s="386"/>
      <c r="I485" s="386"/>
      <c r="J485" s="387"/>
      <c r="K485" s="390" t="str">
        <f>$A:$A</f>
        <v>Opération Eurêka-frais (AHM)</v>
      </c>
      <c r="L485" s="390" t="str">
        <f>$B:$B</f>
        <v>AHM</v>
      </c>
      <c r="M485" s="391" t="str">
        <f>"20"&amp;RIGHT($10:$10,2)&amp;"-T"&amp;MID($10:$10,2,1)</f>
        <v>2016-T1</v>
      </c>
      <c r="N485" s="390" t="str">
        <f>$A:$A</f>
        <v>Opération Eurêka-frais (AHM)</v>
      </c>
      <c r="O485" s="390" t="str">
        <f>$B:$B</f>
        <v>AHM</v>
      </c>
      <c r="P485" s="391" t="str">
        <f>"20"&amp;RIGHT($10:$10,2)&amp;"-T"&amp;MID($10:$10,2,1)</f>
        <v>2016-T2</v>
      </c>
      <c r="Q485" s="390" t="str">
        <f>$A:$A</f>
        <v>Opération Eurêka-frais (AHM)</v>
      </c>
      <c r="R485" s="390" t="str">
        <f>$B:$B</f>
        <v>AHM</v>
      </c>
      <c r="S485" s="391" t="str">
        <f>"20"&amp;RIGHT($10:$10,2)&amp;"-T"&amp;MID($10:$10,2,1)</f>
        <v>2016-T3</v>
      </c>
      <c r="T485" s="390" t="str">
        <f>$A:$A</f>
        <v>Opération Eurêka-frais (AHM)</v>
      </c>
      <c r="U485" s="390" t="str">
        <f>$B:$B</f>
        <v>AHM</v>
      </c>
      <c r="V485" s="391" t="str">
        <f>"20"&amp;RIGHT($10:$10,2)&amp;"-T"&amp;MID($10:$10,2,1)</f>
        <v>2016-T4</v>
      </c>
      <c r="W485" s="387"/>
      <c r="X485" s="390" t="str">
        <f>$A:$A</f>
        <v>Opération Eurêka-frais (AHM)</v>
      </c>
      <c r="Y485" s="390" t="str">
        <f>$B:$B</f>
        <v>AHM</v>
      </c>
      <c r="Z485" s="391" t="str">
        <f>"20"&amp;RIGHT($10:$10,2)&amp;"-T"&amp;MID($10:$10,2,1)</f>
        <v>2017-T1</v>
      </c>
      <c r="AA485" s="390" t="str">
        <f>$A:$A</f>
        <v>Opération Eurêka-frais (AHM)</v>
      </c>
      <c r="AB485" s="390" t="str">
        <f>$B:$B</f>
        <v>AHM</v>
      </c>
      <c r="AC485" s="391" t="str">
        <f>"20"&amp;RIGHT($10:$10,2)&amp;"-T"&amp;MID($10:$10,2,1)</f>
        <v>2017-T2</v>
      </c>
      <c r="AD485" s="390" t="str">
        <f>$A:$A</f>
        <v>Opération Eurêka-frais (AHM)</v>
      </c>
      <c r="AE485" s="390" t="str">
        <f>$B:$B</f>
        <v>AHM</v>
      </c>
      <c r="AF485" s="391" t="str">
        <f>"20"&amp;RIGHT($10:$10,2)&amp;"-T"&amp;MID($10:$10,2,1)</f>
        <v>2017-T3</v>
      </c>
      <c r="AG485" s="390" t="str">
        <f>$A:$A</f>
        <v>Opération Eurêka-frais (AHM)</v>
      </c>
      <c r="AH485" s="390" t="str">
        <f>$B:$B</f>
        <v>AHM</v>
      </c>
      <c r="AI485" s="391" t="str">
        <f>"20"&amp;RIGHT($10:$10,2)&amp;"-T"&amp;MID($10:$10,2,1)</f>
        <v>2017-T4</v>
      </c>
      <c r="AJ485" s="387"/>
      <c r="AK485" s="390" t="str">
        <f>$A:$A</f>
        <v>Opération Eurêka-frais (AHM)</v>
      </c>
      <c r="AL485" s="390" t="str">
        <f>$B:$B</f>
        <v>AHM</v>
      </c>
      <c r="AM485" s="391" t="str">
        <f>"20"&amp;RIGHT($10:$10,2)&amp;"-T"&amp;MID($10:$10,2,1)</f>
        <v>2018-T1</v>
      </c>
      <c r="AN485" s="390" t="str">
        <f>$A:$A</f>
        <v>Opération Eurêka-frais (AHM)</v>
      </c>
      <c r="AO485" s="390" t="str">
        <f>$B:$B</f>
        <v>AHM</v>
      </c>
      <c r="AP485" s="391" t="str">
        <f>"20"&amp;RIGHT($10:$10,2)&amp;"-T"&amp;MID($10:$10,2,1)</f>
        <v>2018-T2</v>
      </c>
      <c r="AQ485" s="390" t="str">
        <f>$A:$A</f>
        <v>Opération Eurêka-frais (AHM)</v>
      </c>
      <c r="AR485" s="390" t="str">
        <f>$B:$B</f>
        <v>AHM</v>
      </c>
      <c r="AS485" s="391" t="str">
        <f>"20"&amp;RIGHT($10:$10,2)&amp;"-T"&amp;MID($10:$10,2,1)</f>
        <v>2018-T3</v>
      </c>
      <c r="AT485" s="390" t="str">
        <f>$A:$A</f>
        <v>Opération Eurêka-frais (AHM)</v>
      </c>
      <c r="AU485" s="390" t="str">
        <f>$B:$B</f>
        <v>AHM</v>
      </c>
      <c r="AV485" s="391" t="str">
        <f>"20"&amp;RIGHT($10:$10,2)&amp;"-T"&amp;MID($10:$10,2,1)</f>
        <v>2018-T4</v>
      </c>
      <c r="AW485" s="387"/>
      <c r="AX485" s="390" t="str">
        <f>$A:$A</f>
        <v>Opération Eurêka-frais (AHM)</v>
      </c>
      <c r="AY485" s="390" t="str">
        <f>$B:$B</f>
        <v>AHM</v>
      </c>
      <c r="AZ485" s="391" t="str">
        <f>"20"&amp;RIGHT($10:$10,2)&amp;"-T"&amp;MID($10:$10,2,1)</f>
        <v>2019-T1</v>
      </c>
      <c r="BA485" s="390" t="str">
        <f>$A:$A</f>
        <v>Opération Eurêka-frais (AHM)</v>
      </c>
      <c r="BB485" s="390" t="str">
        <f>$B:$B</f>
        <v>AHM</v>
      </c>
      <c r="BC485" s="391" t="str">
        <f>"20"&amp;RIGHT($10:$10,2)&amp;"-T"&amp;MID($10:$10,2,1)</f>
        <v>2019-T2</v>
      </c>
      <c r="BD485" s="390" t="str">
        <f>$A:$A</f>
        <v>Opération Eurêka-frais (AHM)</v>
      </c>
      <c r="BE485" s="390" t="str">
        <f>$B:$B</f>
        <v>AHM</v>
      </c>
      <c r="BF485" s="391" t="str">
        <f>"20"&amp;RIGHT($10:$10,2)&amp;"-T"&amp;MID($10:$10,2,1)</f>
        <v>2019-T3</v>
      </c>
      <c r="BG485" s="390" t="str">
        <f>$A:$A</f>
        <v>Opération Eurêka-frais (AHM)</v>
      </c>
      <c r="BH485" s="390" t="str">
        <f>$B:$B</f>
        <v>AHM</v>
      </c>
      <c r="BI485" s="391" t="str">
        <f>"20"&amp;RIGHT($10:$10,2)&amp;"-T"&amp;MID($10:$10,2,1)</f>
        <v>2019-T4</v>
      </c>
      <c r="BJ485" s="387"/>
      <c r="BK485" s="390" t="str">
        <f>$A:$A</f>
        <v>Opération Eurêka-frais (AHM)</v>
      </c>
      <c r="BL485" s="390" t="str">
        <f>$B:$B</f>
        <v>AHM</v>
      </c>
      <c r="BM485" s="391" t="str">
        <f>"20"&amp;RIGHT($10:$10,2)&amp;"-T"&amp;MID($10:$10,2,1)</f>
        <v>2020-T1</v>
      </c>
      <c r="BN485" s="390" t="str">
        <f>$A:$A</f>
        <v>Opération Eurêka-frais (AHM)</v>
      </c>
      <c r="BO485" s="390" t="str">
        <f>$B:$B</f>
        <v>AHM</v>
      </c>
      <c r="BP485" s="391" t="str">
        <f>"20"&amp;RIGHT($10:$10,2)&amp;"-T"&amp;MID($10:$10,2,1)</f>
        <v>2020-T2</v>
      </c>
      <c r="BQ485" s="391"/>
      <c r="BR485" s="391"/>
      <c r="BS485" s="393" t="e">
        <v>#VALUE!</v>
      </c>
      <c r="BT485" s="391"/>
      <c r="BU485" s="391"/>
      <c r="BV485" s="393" t="e">
        <v>#VALUE!</v>
      </c>
      <c r="BW485" s="387"/>
    </row>
    <row r="486" spans="1:75" ht="13" hidden="1" collapsed="1">
      <c r="A486" s="403" t="s">
        <v>547</v>
      </c>
      <c r="B486" s="403"/>
      <c r="C486" s="383"/>
      <c r="D486" s="384" t="s">
        <v>503</v>
      </c>
      <c r="E486" s="385" t="s">
        <v>504</v>
      </c>
      <c r="F486" s="386"/>
      <c r="G486" s="386"/>
      <c r="H486" s="386"/>
      <c r="I486" s="386"/>
      <c r="J486" s="387">
        <f>SUM(F486:I486)</f>
        <v>0</v>
      </c>
      <c r="K486" s="405"/>
      <c r="L486" s="405"/>
      <c r="M486" s="405">
        <v>0</v>
      </c>
      <c r="N486" s="393"/>
      <c r="O486" s="393"/>
      <c r="P486" s="393">
        <v>0</v>
      </c>
      <c r="Q486" s="393"/>
      <c r="R486" s="393"/>
      <c r="S486" s="393">
        <v>-17.71</v>
      </c>
      <c r="T486" s="393"/>
      <c r="U486" s="393"/>
      <c r="V486" s="393">
        <v>0</v>
      </c>
      <c r="W486" s="387">
        <f>SUM(K486:V486)</f>
        <v>-17.71</v>
      </c>
      <c r="X486" s="393"/>
      <c r="Y486" s="393"/>
      <c r="Z486" s="393">
        <v>0</v>
      </c>
      <c r="AA486" s="393"/>
      <c r="AB486" s="393"/>
      <c r="AC486" s="393">
        <v>0</v>
      </c>
      <c r="AD486" s="393"/>
      <c r="AE486" s="393"/>
      <c r="AF486" s="393">
        <v>0</v>
      </c>
      <c r="AG486" s="393"/>
      <c r="AH486" s="393"/>
      <c r="AI486" s="393">
        <v>0</v>
      </c>
      <c r="AJ486" s="387">
        <f>SUM(X486:AI486)</f>
        <v>0</v>
      </c>
      <c r="AK486" s="393"/>
      <c r="AL486" s="393"/>
      <c r="AM486" s="393">
        <v>0</v>
      </c>
      <c r="AN486" s="393"/>
      <c r="AO486" s="393"/>
      <c r="AP486" s="393">
        <v>0</v>
      </c>
      <c r="AQ486" s="393"/>
      <c r="AR486" s="393"/>
      <c r="AS486" s="393">
        <v>0</v>
      </c>
      <c r="AT486" s="393"/>
      <c r="AU486" s="393"/>
      <c r="AV486" s="393">
        <v>0</v>
      </c>
      <c r="AW486" s="387">
        <f>SUM(AK486:AV486)</f>
        <v>0</v>
      </c>
      <c r="AX486" s="393"/>
      <c r="AY486" s="393"/>
      <c r="AZ486" s="393">
        <v>0</v>
      </c>
      <c r="BA486" s="393"/>
      <c r="BB486" s="393"/>
      <c r="BC486" s="393">
        <v>0</v>
      </c>
      <c r="BD486" s="393"/>
      <c r="BE486" s="393"/>
      <c r="BF486" s="393">
        <v>0</v>
      </c>
      <c r="BG486" s="393"/>
      <c r="BH486" s="393"/>
      <c r="BI486" s="393">
        <v>0</v>
      </c>
      <c r="BJ486" s="387">
        <f>SUM(AX486:BI486)</f>
        <v>0</v>
      </c>
      <c r="BK486" s="393"/>
      <c r="BL486" s="393"/>
      <c r="BM486" s="393">
        <v>0</v>
      </c>
      <c r="BN486" s="393"/>
      <c r="BO486" s="393"/>
      <c r="BP486" s="393">
        <v>0</v>
      </c>
      <c r="BQ486" s="393"/>
      <c r="BR486" s="393"/>
      <c r="BS486" s="393">
        <v>0</v>
      </c>
      <c r="BT486" s="393"/>
      <c r="BU486" s="393"/>
      <c r="BV486" s="393">
        <v>0</v>
      </c>
      <c r="BW486" s="387">
        <f>SUM(BK486:BV486)</f>
        <v>0</v>
      </c>
    </row>
    <row r="487" spans="1:75" ht="13" hidden="1" outlineLevel="1">
      <c r="A487" s="402" t="s">
        <v>465</v>
      </c>
      <c r="B487" s="382" t="s">
        <v>466</v>
      </c>
      <c r="C487" s="383"/>
      <c r="D487" s="384"/>
      <c r="E487" s="385"/>
      <c r="F487" s="386"/>
      <c r="G487" s="386"/>
      <c r="H487" s="386"/>
      <c r="I487" s="386"/>
      <c r="J487" s="387"/>
      <c r="K487" s="388" t="str">
        <f>$A:$A</f>
        <v>Nature de l'ajustement</v>
      </c>
      <c r="L487" s="388" t="str">
        <f>$B:$B</f>
        <v>Pôle</v>
      </c>
      <c r="M487" s="388" t="s">
        <v>515</v>
      </c>
      <c r="N487" s="388" t="str">
        <f>$A:$A</f>
        <v>Nature de l'ajustement</v>
      </c>
      <c r="O487" s="388" t="str">
        <f>$B:$B</f>
        <v>Pôle</v>
      </c>
      <c r="P487" s="388" t="s">
        <v>515</v>
      </c>
      <c r="Q487" s="388" t="str">
        <f>$A:$A</f>
        <v>Nature de l'ajustement</v>
      </c>
      <c r="R487" s="388" t="str">
        <f>$B:$B</f>
        <v>Pôle</v>
      </c>
      <c r="S487" s="388" t="s">
        <v>515</v>
      </c>
      <c r="T487" s="388" t="str">
        <f>$A:$A</f>
        <v>Nature de l'ajustement</v>
      </c>
      <c r="U487" s="388" t="str">
        <f>$B:$B</f>
        <v>Pôle</v>
      </c>
      <c r="V487" s="388" t="s">
        <v>515</v>
      </c>
      <c r="W487" s="387"/>
      <c r="X487" s="388" t="str">
        <f>$A:$A</f>
        <v>Nature de l'ajustement</v>
      </c>
      <c r="Y487" s="388" t="str">
        <f>$B:$B</f>
        <v>Pôle</v>
      </c>
      <c r="Z487" s="388" t="s">
        <v>515</v>
      </c>
      <c r="AA487" s="388" t="str">
        <f>$A:$A</f>
        <v>Nature de l'ajustement</v>
      </c>
      <c r="AB487" s="388" t="str">
        <f>$B:$B</f>
        <v>Pôle</v>
      </c>
      <c r="AC487" s="388" t="s">
        <v>515</v>
      </c>
      <c r="AD487" s="388" t="str">
        <f>$A:$A</f>
        <v>Nature de l'ajustement</v>
      </c>
      <c r="AE487" s="388" t="str">
        <f>$B:$B</f>
        <v>Pôle</v>
      </c>
      <c r="AF487" s="388" t="s">
        <v>515</v>
      </c>
      <c r="AG487" s="388" t="str">
        <f>$A:$A</f>
        <v>Nature de l'ajustement</v>
      </c>
      <c r="AH487" s="388" t="str">
        <f>$B:$B</f>
        <v>Pôle</v>
      </c>
      <c r="AI487" s="388" t="s">
        <v>515</v>
      </c>
      <c r="AJ487" s="387"/>
      <c r="AK487" s="388" t="str">
        <f>$A:$A</f>
        <v>Nature de l'ajustement</v>
      </c>
      <c r="AL487" s="388" t="str">
        <f>$B:$B</f>
        <v>Pôle</v>
      </c>
      <c r="AM487" s="388" t="s">
        <v>515</v>
      </c>
      <c r="AN487" s="388" t="str">
        <f>$A:$A</f>
        <v>Nature de l'ajustement</v>
      </c>
      <c r="AO487" s="388" t="str">
        <f>$B:$B</f>
        <v>Pôle</v>
      </c>
      <c r="AP487" s="388" t="s">
        <v>515</v>
      </c>
      <c r="AQ487" s="388" t="str">
        <f>$A:$A</f>
        <v>Nature de l'ajustement</v>
      </c>
      <c r="AR487" s="388" t="str">
        <f>$B:$B</f>
        <v>Pôle</v>
      </c>
      <c r="AS487" s="388" t="s">
        <v>515</v>
      </c>
      <c r="AT487" s="388" t="str">
        <f>$A:$A</f>
        <v>Nature de l'ajustement</v>
      </c>
      <c r="AU487" s="388" t="str">
        <f>$B:$B</f>
        <v>Pôle</v>
      </c>
      <c r="AV487" s="388" t="s">
        <v>515</v>
      </c>
      <c r="AW487" s="387"/>
      <c r="AX487" s="388" t="str">
        <f>$A:$A</f>
        <v>Nature de l'ajustement</v>
      </c>
      <c r="AY487" s="388" t="str">
        <f>$B:$B</f>
        <v>Pôle</v>
      </c>
      <c r="AZ487" s="388" t="s">
        <v>515</v>
      </c>
      <c r="BA487" s="388" t="str">
        <f>$A:$A</f>
        <v>Nature de l'ajustement</v>
      </c>
      <c r="BB487" s="388" t="str">
        <f>$B:$B</f>
        <v>Pôle</v>
      </c>
      <c r="BC487" s="388" t="s">
        <v>515</v>
      </c>
      <c r="BD487" s="388" t="str">
        <f>$A:$A</f>
        <v>Nature de l'ajustement</v>
      </c>
      <c r="BE487" s="388" t="str">
        <f>$B:$B</f>
        <v>Pôle</v>
      </c>
      <c r="BF487" s="388" t="s">
        <v>515</v>
      </c>
      <c r="BG487" s="388" t="str">
        <f>$A:$A</f>
        <v>Nature de l'ajustement</v>
      </c>
      <c r="BH487" s="388" t="str">
        <f>$B:$B</f>
        <v>Pôle</v>
      </c>
      <c r="BI487" s="388" t="s">
        <v>515</v>
      </c>
      <c r="BJ487" s="387"/>
      <c r="BK487" s="388" t="str">
        <f>$A:$A</f>
        <v>Nature de l'ajustement</v>
      </c>
      <c r="BL487" s="388" t="str">
        <f>$B:$B</f>
        <v>Pôle</v>
      </c>
      <c r="BM487" s="388" t="s">
        <v>515</v>
      </c>
      <c r="BN487" s="388" t="str">
        <f>$A:$A</f>
        <v>Nature de l'ajustement</v>
      </c>
      <c r="BO487" s="388" t="str">
        <f>$B:$B</f>
        <v>Pôle</v>
      </c>
      <c r="BP487" s="388" t="s">
        <v>515</v>
      </c>
      <c r="BQ487" s="388"/>
      <c r="BR487" s="388"/>
      <c r="BS487" s="393">
        <v>0</v>
      </c>
      <c r="BT487" s="388"/>
      <c r="BU487" s="388"/>
      <c r="BV487" s="393">
        <v>0</v>
      </c>
      <c r="BW487" s="387"/>
    </row>
    <row r="488" spans="1:75" ht="13" hidden="1" outlineLevel="1">
      <c r="A488" s="394" t="s">
        <v>525</v>
      </c>
      <c r="B488" s="394" t="s">
        <v>468</v>
      </c>
      <c r="C488" s="383"/>
      <c r="D488" s="384"/>
      <c r="E488" s="385"/>
      <c r="F488" s="386"/>
      <c r="G488" s="386"/>
      <c r="H488" s="386"/>
      <c r="I488" s="386"/>
      <c r="J488" s="387"/>
      <c r="K488" s="390" t="str">
        <f>$A:$A</f>
        <v>Euréka-contribution des Caisses régionales (AHM)</v>
      </c>
      <c r="L488" s="390" t="str">
        <f>$B:$B</f>
        <v>AHM</v>
      </c>
      <c r="M488" s="391" t="str">
        <f>"20"&amp;RIGHT($10:$10,2)&amp;"-T"&amp;MID($10:$10,2,1)</f>
        <v>2016-T1</v>
      </c>
      <c r="N488" s="390" t="str">
        <f>$A:$A</f>
        <v>Euréka-contribution des Caisses régionales (AHM)</v>
      </c>
      <c r="O488" s="390" t="str">
        <f>$B:$B</f>
        <v>AHM</v>
      </c>
      <c r="P488" s="391" t="str">
        <f>"20"&amp;RIGHT($10:$10,2)&amp;"-T"&amp;MID($10:$10,2,1)</f>
        <v>2016-T2</v>
      </c>
      <c r="Q488" s="390" t="str">
        <f>$A:$A</f>
        <v>Euréka-contribution des Caisses régionales (AHM)</v>
      </c>
      <c r="R488" s="390" t="str">
        <f>$B:$B</f>
        <v>AHM</v>
      </c>
      <c r="S488" s="391" t="str">
        <f>"20"&amp;RIGHT($10:$10,2)&amp;"-T"&amp;MID($10:$10,2,1)</f>
        <v>2016-T3</v>
      </c>
      <c r="T488" s="390" t="str">
        <f>$A:$A</f>
        <v>Euréka-contribution des Caisses régionales (AHM)</v>
      </c>
      <c r="U488" s="390" t="str">
        <f>$B:$B</f>
        <v>AHM</v>
      </c>
      <c r="V488" s="391" t="str">
        <f>"20"&amp;RIGHT($10:$10,2)&amp;"-T"&amp;MID($10:$10,2,1)</f>
        <v>2016-T4</v>
      </c>
      <c r="W488" s="387"/>
      <c r="X488" s="390" t="str">
        <f>$A:$A</f>
        <v>Euréka-contribution des Caisses régionales (AHM)</v>
      </c>
      <c r="Y488" s="390" t="str">
        <f>$B:$B</f>
        <v>AHM</v>
      </c>
      <c r="Z488" s="391" t="str">
        <f>"20"&amp;RIGHT($10:$10,2)&amp;"-T"&amp;MID($10:$10,2,1)</f>
        <v>2017-T1</v>
      </c>
      <c r="AA488" s="390" t="str">
        <f>$A:$A</f>
        <v>Euréka-contribution des Caisses régionales (AHM)</v>
      </c>
      <c r="AB488" s="390" t="str">
        <f>$B:$B</f>
        <v>AHM</v>
      </c>
      <c r="AC488" s="391" t="str">
        <f>"20"&amp;RIGHT($10:$10,2)&amp;"-T"&amp;MID($10:$10,2,1)</f>
        <v>2017-T2</v>
      </c>
      <c r="AD488" s="390" t="str">
        <f>$A:$A</f>
        <v>Euréka-contribution des Caisses régionales (AHM)</v>
      </c>
      <c r="AE488" s="390" t="str">
        <f>$B:$B</f>
        <v>AHM</v>
      </c>
      <c r="AF488" s="391" t="str">
        <f>"20"&amp;RIGHT($10:$10,2)&amp;"-T"&amp;MID($10:$10,2,1)</f>
        <v>2017-T3</v>
      </c>
      <c r="AG488" s="390" t="str">
        <f>$A:$A</f>
        <v>Euréka-contribution des Caisses régionales (AHM)</v>
      </c>
      <c r="AH488" s="390" t="str">
        <f>$B:$B</f>
        <v>AHM</v>
      </c>
      <c r="AI488" s="391" t="str">
        <f>"20"&amp;RIGHT($10:$10,2)&amp;"-T"&amp;MID($10:$10,2,1)</f>
        <v>2017-T4</v>
      </c>
      <c r="AJ488" s="387"/>
      <c r="AK488" s="390" t="str">
        <f>$A:$A</f>
        <v>Euréka-contribution des Caisses régionales (AHM)</v>
      </c>
      <c r="AL488" s="390" t="str">
        <f>$B:$B</f>
        <v>AHM</v>
      </c>
      <c r="AM488" s="391" t="str">
        <f>"20"&amp;RIGHT($10:$10,2)&amp;"-T"&amp;MID($10:$10,2,1)</f>
        <v>2018-T1</v>
      </c>
      <c r="AN488" s="390" t="str">
        <f>$A:$A</f>
        <v>Euréka-contribution des Caisses régionales (AHM)</v>
      </c>
      <c r="AO488" s="390" t="str">
        <f>$B:$B</f>
        <v>AHM</v>
      </c>
      <c r="AP488" s="391" t="str">
        <f>"20"&amp;RIGHT($10:$10,2)&amp;"-T"&amp;MID($10:$10,2,1)</f>
        <v>2018-T2</v>
      </c>
      <c r="AQ488" s="390" t="str">
        <f>$A:$A</f>
        <v>Euréka-contribution des Caisses régionales (AHM)</v>
      </c>
      <c r="AR488" s="390" t="str">
        <f>$B:$B</f>
        <v>AHM</v>
      </c>
      <c r="AS488" s="391" t="str">
        <f>"20"&amp;RIGHT($10:$10,2)&amp;"-T"&amp;MID($10:$10,2,1)</f>
        <v>2018-T3</v>
      </c>
      <c r="AT488" s="390" t="str">
        <f>$A:$A</f>
        <v>Euréka-contribution des Caisses régionales (AHM)</v>
      </c>
      <c r="AU488" s="390" t="str">
        <f>$B:$B</f>
        <v>AHM</v>
      </c>
      <c r="AV488" s="391" t="str">
        <f>"20"&amp;RIGHT($10:$10,2)&amp;"-T"&amp;MID($10:$10,2,1)</f>
        <v>2018-T4</v>
      </c>
      <c r="AW488" s="387"/>
      <c r="AX488" s="390" t="str">
        <f>$A:$A</f>
        <v>Euréka-contribution des Caisses régionales (AHM)</v>
      </c>
      <c r="AY488" s="390" t="str">
        <f>$B:$B</f>
        <v>AHM</v>
      </c>
      <c r="AZ488" s="391" t="str">
        <f>"20"&amp;RIGHT($10:$10,2)&amp;"-T"&amp;MID($10:$10,2,1)</f>
        <v>2019-T1</v>
      </c>
      <c r="BA488" s="390" t="str">
        <f>$A:$A</f>
        <v>Euréka-contribution des Caisses régionales (AHM)</v>
      </c>
      <c r="BB488" s="390" t="str">
        <f>$B:$B</f>
        <v>AHM</v>
      </c>
      <c r="BC488" s="391" t="str">
        <f>"20"&amp;RIGHT($10:$10,2)&amp;"-T"&amp;MID($10:$10,2,1)</f>
        <v>2019-T2</v>
      </c>
      <c r="BD488" s="390" t="str">
        <f>$A:$A</f>
        <v>Euréka-contribution des Caisses régionales (AHM)</v>
      </c>
      <c r="BE488" s="390" t="str">
        <f>$B:$B</f>
        <v>AHM</v>
      </c>
      <c r="BF488" s="391" t="str">
        <f>"20"&amp;RIGHT($10:$10,2)&amp;"-T"&amp;MID($10:$10,2,1)</f>
        <v>2019-T3</v>
      </c>
      <c r="BG488" s="390" t="str">
        <f>$A:$A</f>
        <v>Euréka-contribution des Caisses régionales (AHM)</v>
      </c>
      <c r="BH488" s="390" t="str">
        <f>$B:$B</f>
        <v>AHM</v>
      </c>
      <c r="BI488" s="391" t="str">
        <f>"20"&amp;RIGHT($10:$10,2)&amp;"-T"&amp;MID($10:$10,2,1)</f>
        <v>2019-T4</v>
      </c>
      <c r="BJ488" s="387"/>
      <c r="BK488" s="390" t="str">
        <f>$A:$A</f>
        <v>Euréka-contribution des Caisses régionales (AHM)</v>
      </c>
      <c r="BL488" s="390" t="str">
        <f>$B:$B</f>
        <v>AHM</v>
      </c>
      <c r="BM488" s="391" t="str">
        <f>"20"&amp;RIGHT($10:$10,2)&amp;"-T"&amp;MID($10:$10,2,1)</f>
        <v>2020-T1</v>
      </c>
      <c r="BN488" s="390" t="str">
        <f>$A:$A</f>
        <v>Euréka-contribution des Caisses régionales (AHM)</v>
      </c>
      <c r="BO488" s="390" t="str">
        <f>$B:$B</f>
        <v>AHM</v>
      </c>
      <c r="BP488" s="391" t="str">
        <f>"20"&amp;RIGHT($10:$10,2)&amp;"-T"&amp;MID($10:$10,2,1)</f>
        <v>2020-T2</v>
      </c>
      <c r="BQ488" s="391"/>
      <c r="BR488" s="391"/>
      <c r="BS488" s="393" t="e">
        <v>#VALUE!</v>
      </c>
      <c r="BT488" s="391"/>
      <c r="BU488" s="391"/>
      <c r="BV488" s="393" t="e">
        <v>#VALUE!</v>
      </c>
      <c r="BW488" s="387"/>
    </row>
    <row r="489" spans="1:75" ht="13" hidden="1" collapsed="1">
      <c r="A489" s="403" t="s">
        <v>547</v>
      </c>
      <c r="B489" s="403"/>
      <c r="C489" s="383"/>
      <c r="D489" s="384" t="s">
        <v>503</v>
      </c>
      <c r="E489" s="385" t="s">
        <v>506</v>
      </c>
      <c r="F489" s="386">
        <f t="shared" ref="F489:I490" si="36">F294</f>
        <v>363</v>
      </c>
      <c r="G489" s="386">
        <f t="shared" si="36"/>
        <v>230</v>
      </c>
      <c r="H489" s="386">
        <f t="shared" si="36"/>
        <v>250</v>
      </c>
      <c r="I489" s="386">
        <f t="shared" si="36"/>
        <v>229</v>
      </c>
      <c r="J489" s="387">
        <f>SUM(F489:I489)</f>
        <v>1072</v>
      </c>
      <c r="K489" s="405"/>
      <c r="L489" s="405"/>
      <c r="M489" s="405">
        <v>0</v>
      </c>
      <c r="N489" s="393"/>
      <c r="O489" s="393"/>
      <c r="P489" s="393">
        <v>0</v>
      </c>
      <c r="Q489" s="393"/>
      <c r="R489" s="393"/>
      <c r="S489" s="393">
        <v>0</v>
      </c>
      <c r="T489" s="393"/>
      <c r="U489" s="393"/>
      <c r="V489" s="393">
        <v>0</v>
      </c>
      <c r="W489" s="387">
        <f>SUM(K489:V489)</f>
        <v>0</v>
      </c>
      <c r="X489" s="393"/>
      <c r="Y489" s="393"/>
      <c r="Z489" s="393">
        <v>0</v>
      </c>
      <c r="AA489" s="393"/>
      <c r="AB489" s="393"/>
      <c r="AC489" s="393">
        <v>0</v>
      </c>
      <c r="AD489" s="393"/>
      <c r="AE489" s="393"/>
      <c r="AF489" s="393">
        <v>0</v>
      </c>
      <c r="AG489" s="393"/>
      <c r="AH489" s="393"/>
      <c r="AI489" s="393">
        <v>0</v>
      </c>
      <c r="AJ489" s="387">
        <f>SUM(X489:AI489)</f>
        <v>0</v>
      </c>
      <c r="AK489" s="393"/>
      <c r="AL489" s="393"/>
      <c r="AM489" s="393">
        <v>0</v>
      </c>
      <c r="AN489" s="393"/>
      <c r="AO489" s="393"/>
      <c r="AP489" s="393">
        <v>0</v>
      </c>
      <c r="AQ489" s="393"/>
      <c r="AR489" s="393"/>
      <c r="AS489" s="393">
        <v>0</v>
      </c>
      <c r="AT489" s="393"/>
      <c r="AU489" s="393"/>
      <c r="AV489" s="393">
        <v>0</v>
      </c>
      <c r="AW489" s="387">
        <f>SUM(AK489:AV489)</f>
        <v>0</v>
      </c>
      <c r="AX489" s="393"/>
      <c r="AY489" s="393"/>
      <c r="AZ489" s="393">
        <v>0</v>
      </c>
      <c r="BA489" s="393"/>
      <c r="BB489" s="393"/>
      <c r="BC489" s="393">
        <v>0</v>
      </c>
      <c r="BD489" s="393"/>
      <c r="BE489" s="393"/>
      <c r="BF489" s="393">
        <v>0</v>
      </c>
      <c r="BG489" s="393"/>
      <c r="BH489" s="393"/>
      <c r="BI489" s="393">
        <v>0</v>
      </c>
      <c r="BJ489" s="387">
        <f>SUM(AX489:BI489)</f>
        <v>0</v>
      </c>
      <c r="BK489" s="393"/>
      <c r="BL489" s="393"/>
      <c r="BM489" s="393">
        <v>0</v>
      </c>
      <c r="BN489" s="393"/>
      <c r="BO489" s="393"/>
      <c r="BP489" s="393">
        <v>0</v>
      </c>
      <c r="BQ489" s="393"/>
      <c r="BR489" s="393"/>
      <c r="BS489" s="393">
        <v>0</v>
      </c>
      <c r="BT489" s="393"/>
      <c r="BU489" s="393"/>
      <c r="BV489" s="393">
        <v>0</v>
      </c>
      <c r="BW489" s="387">
        <f>SUM(BK489:BV489)</f>
        <v>0</v>
      </c>
    </row>
    <row r="490" spans="1:75" ht="13" hidden="1" collapsed="1">
      <c r="A490" s="404" t="s">
        <v>547</v>
      </c>
      <c r="B490" s="404"/>
      <c r="C490" s="383"/>
      <c r="D490" s="384" t="s">
        <v>503</v>
      </c>
      <c r="E490" s="385" t="s">
        <v>507</v>
      </c>
      <c r="F490" s="386">
        <f t="shared" si="36"/>
        <v>1</v>
      </c>
      <c r="G490" s="386">
        <f t="shared" si="36"/>
        <v>1</v>
      </c>
      <c r="H490" s="386">
        <f t="shared" si="36"/>
        <v>2</v>
      </c>
      <c r="I490" s="386">
        <f t="shared" si="36"/>
        <v>2</v>
      </c>
      <c r="J490" s="387">
        <f>SUM(F490:I490)</f>
        <v>6</v>
      </c>
      <c r="K490" s="393"/>
      <c r="L490" s="393"/>
      <c r="M490" s="393"/>
      <c r="N490" s="393"/>
      <c r="O490" s="393"/>
      <c r="P490" s="393"/>
      <c r="Q490" s="393"/>
      <c r="R490" s="393"/>
      <c r="S490" s="393"/>
      <c r="T490" s="393"/>
      <c r="U490" s="393"/>
      <c r="V490" s="393"/>
      <c r="W490" s="387">
        <f>SUM(K490:V490)</f>
        <v>0</v>
      </c>
      <c r="X490" s="393"/>
      <c r="Y490" s="393"/>
      <c r="Z490" s="393"/>
      <c r="AA490" s="393"/>
      <c r="AB490" s="393"/>
      <c r="AC490" s="393"/>
      <c r="AD490" s="393"/>
      <c r="AE490" s="393"/>
      <c r="AF490" s="393"/>
      <c r="AG490" s="393"/>
      <c r="AH490" s="393"/>
      <c r="AI490" s="393"/>
      <c r="AJ490" s="387">
        <f>SUM(X490:AI490)</f>
        <v>0</v>
      </c>
      <c r="AK490" s="393"/>
      <c r="AL490" s="393"/>
      <c r="AM490" s="393"/>
      <c r="AN490" s="393"/>
      <c r="AO490" s="393"/>
      <c r="AP490" s="393"/>
      <c r="AQ490" s="393"/>
      <c r="AR490" s="393"/>
      <c r="AS490" s="393"/>
      <c r="AT490" s="393"/>
      <c r="AU490" s="393"/>
      <c r="AV490" s="393"/>
      <c r="AW490" s="387">
        <f>SUM(AK490:AV490)</f>
        <v>0</v>
      </c>
      <c r="AX490" s="393"/>
      <c r="AY490" s="393"/>
      <c r="AZ490" s="393"/>
      <c r="BA490" s="393"/>
      <c r="BB490" s="393"/>
      <c r="BC490" s="393"/>
      <c r="BD490" s="393"/>
      <c r="BE490" s="393"/>
      <c r="BF490" s="393"/>
      <c r="BG490" s="393"/>
      <c r="BH490" s="393"/>
      <c r="BI490" s="393"/>
      <c r="BJ490" s="387">
        <f>SUM(AX490:BI490)</f>
        <v>0</v>
      </c>
      <c r="BK490" s="393"/>
      <c r="BL490" s="393"/>
      <c r="BM490" s="393"/>
      <c r="BN490" s="393"/>
      <c r="BO490" s="393"/>
      <c r="BP490" s="393"/>
      <c r="BQ490" s="393"/>
      <c r="BR490" s="393"/>
      <c r="BS490" s="393">
        <v>0</v>
      </c>
      <c r="BT490" s="393"/>
      <c r="BU490" s="393"/>
      <c r="BV490" s="393">
        <v>0</v>
      </c>
      <c r="BW490" s="387">
        <f>SUM(BK490:BV490)</f>
        <v>0</v>
      </c>
    </row>
    <row r="491" spans="1:75" ht="13" hidden="1" outlineLevel="1">
      <c r="A491" s="402" t="s">
        <v>465</v>
      </c>
      <c r="B491" s="382" t="s">
        <v>466</v>
      </c>
      <c r="C491" s="383"/>
      <c r="D491" s="384"/>
      <c r="E491" s="385"/>
      <c r="F491" s="386"/>
      <c r="G491" s="386"/>
      <c r="H491" s="386"/>
      <c r="I491" s="386"/>
      <c r="J491" s="387"/>
      <c r="K491" s="388" t="str">
        <f>$A:$A</f>
        <v>Nature de l'ajustement</v>
      </c>
      <c r="L491" s="388" t="str">
        <f>$B:$B</f>
        <v>Pôle</v>
      </c>
      <c r="M491" s="388" t="s">
        <v>515</v>
      </c>
      <c r="N491" s="388" t="str">
        <f>$A:$A</f>
        <v>Nature de l'ajustement</v>
      </c>
      <c r="O491" s="388" t="str">
        <f>$B:$B</f>
        <v>Pôle</v>
      </c>
      <c r="P491" s="388" t="s">
        <v>515</v>
      </c>
      <c r="Q491" s="388" t="str">
        <f>$A:$A</f>
        <v>Nature de l'ajustement</v>
      </c>
      <c r="R491" s="388" t="str">
        <f>$B:$B</f>
        <v>Pôle</v>
      </c>
      <c r="S491" s="388" t="s">
        <v>515</v>
      </c>
      <c r="T491" s="388" t="str">
        <f>$A:$A</f>
        <v>Nature de l'ajustement</v>
      </c>
      <c r="U491" s="388" t="str">
        <f>$B:$B</f>
        <v>Pôle</v>
      </c>
      <c r="V491" s="388" t="s">
        <v>515</v>
      </c>
      <c r="W491" s="387"/>
      <c r="X491" s="388" t="str">
        <f>$A:$A</f>
        <v>Nature de l'ajustement</v>
      </c>
      <c r="Y491" s="388" t="str">
        <f>$B:$B</f>
        <v>Pôle</v>
      </c>
      <c r="Z491" s="388" t="s">
        <v>515</v>
      </c>
      <c r="AA491" s="388" t="str">
        <f>$A:$A</f>
        <v>Nature de l'ajustement</v>
      </c>
      <c r="AB491" s="388" t="str">
        <f>$B:$B</f>
        <v>Pôle</v>
      </c>
      <c r="AC491" s="388" t="s">
        <v>515</v>
      </c>
      <c r="AD491" s="388" t="str">
        <f>$A:$A</f>
        <v>Nature de l'ajustement</v>
      </c>
      <c r="AE491" s="388" t="str">
        <f>$B:$B</f>
        <v>Pôle</v>
      </c>
      <c r="AF491" s="388" t="s">
        <v>515</v>
      </c>
      <c r="AG491" s="388" t="str">
        <f>$A:$A</f>
        <v>Nature de l'ajustement</v>
      </c>
      <c r="AH491" s="388" t="str">
        <f>$B:$B</f>
        <v>Pôle</v>
      </c>
      <c r="AI491" s="388" t="s">
        <v>515</v>
      </c>
      <c r="AJ491" s="387"/>
      <c r="AK491" s="388" t="str">
        <f>$A:$A</f>
        <v>Nature de l'ajustement</v>
      </c>
      <c r="AL491" s="388" t="str">
        <f>$B:$B</f>
        <v>Pôle</v>
      </c>
      <c r="AM491" s="388" t="s">
        <v>515</v>
      </c>
      <c r="AN491" s="388" t="str">
        <f>$A:$A</f>
        <v>Nature de l'ajustement</v>
      </c>
      <c r="AO491" s="388" t="str">
        <f>$B:$B</f>
        <v>Pôle</v>
      </c>
      <c r="AP491" s="388" t="s">
        <v>515</v>
      </c>
      <c r="AQ491" s="388" t="str">
        <f>$A:$A</f>
        <v>Nature de l'ajustement</v>
      </c>
      <c r="AR491" s="388" t="str">
        <f>$B:$B</f>
        <v>Pôle</v>
      </c>
      <c r="AS491" s="388" t="s">
        <v>515</v>
      </c>
      <c r="AT491" s="388" t="str">
        <f>$A:$A</f>
        <v>Nature de l'ajustement</v>
      </c>
      <c r="AU491" s="388" t="str">
        <f>$B:$B</f>
        <v>Pôle</v>
      </c>
      <c r="AV491" s="388" t="s">
        <v>515</v>
      </c>
      <c r="AW491" s="387"/>
      <c r="AX491" s="388" t="str">
        <f>$A:$A</f>
        <v>Nature de l'ajustement</v>
      </c>
      <c r="AY491" s="388" t="str">
        <f>$B:$B</f>
        <v>Pôle</v>
      </c>
      <c r="AZ491" s="388" t="s">
        <v>515</v>
      </c>
      <c r="BA491" s="388" t="str">
        <f>$A:$A</f>
        <v>Nature de l'ajustement</v>
      </c>
      <c r="BB491" s="388" t="str">
        <f>$B:$B</f>
        <v>Pôle</v>
      </c>
      <c r="BC491" s="388" t="s">
        <v>515</v>
      </c>
      <c r="BD491" s="388" t="str">
        <f>$A:$A</f>
        <v>Nature de l'ajustement</v>
      </c>
      <c r="BE491" s="388" t="str">
        <f>$B:$B</f>
        <v>Pôle</v>
      </c>
      <c r="BF491" s="388" t="s">
        <v>515</v>
      </c>
      <c r="BG491" s="388" t="str">
        <f>$A:$A</f>
        <v>Nature de l'ajustement</v>
      </c>
      <c r="BH491" s="388" t="str">
        <f>$B:$B</f>
        <v>Pôle</v>
      </c>
      <c r="BI491" s="388" t="s">
        <v>515</v>
      </c>
      <c r="BJ491" s="387"/>
      <c r="BK491" s="388" t="str">
        <f>$A:$A</f>
        <v>Nature de l'ajustement</v>
      </c>
      <c r="BL491" s="388" t="str">
        <f>$B:$B</f>
        <v>Pôle</v>
      </c>
      <c r="BM491" s="388" t="s">
        <v>515</v>
      </c>
      <c r="BN491" s="388" t="str">
        <f>$A:$A</f>
        <v>Nature de l'ajustement</v>
      </c>
      <c r="BO491" s="388" t="str">
        <f>$B:$B</f>
        <v>Pôle</v>
      </c>
      <c r="BP491" s="388" t="s">
        <v>515</v>
      </c>
      <c r="BQ491" s="388"/>
      <c r="BR491" s="388"/>
      <c r="BS491" s="393">
        <v>0</v>
      </c>
      <c r="BT491" s="388"/>
      <c r="BU491" s="388"/>
      <c r="BV491" s="393">
        <v>0</v>
      </c>
      <c r="BW491" s="387"/>
    </row>
    <row r="492" spans="1:75" ht="13" hidden="1" outlineLevel="1">
      <c r="A492" s="394" t="s">
        <v>526</v>
      </c>
      <c r="B492" s="394" t="s">
        <v>512</v>
      </c>
      <c r="C492" s="383"/>
      <c r="D492" s="384"/>
      <c r="E492" s="385"/>
      <c r="F492" s="386"/>
      <c r="G492" s="386"/>
      <c r="H492" s="386"/>
      <c r="I492" s="386"/>
      <c r="J492" s="387"/>
      <c r="K492" s="390" t="str">
        <f>$A:$A</f>
        <v>Liability Management (BPF)</v>
      </c>
      <c r="L492" s="390" t="str">
        <f>$B:$B</f>
        <v>BPF</v>
      </c>
      <c r="M492" s="391" t="str">
        <f>"20"&amp;RIGHT($10:$10,2)&amp;"-T"&amp;MID($10:$10,2,1)</f>
        <v>2016-T1</v>
      </c>
      <c r="N492" s="390" t="str">
        <f>$A:$A</f>
        <v>Liability Management (BPF)</v>
      </c>
      <c r="O492" s="390" t="str">
        <f>$B:$B</f>
        <v>BPF</v>
      </c>
      <c r="P492" s="391" t="str">
        <f>"20"&amp;RIGHT($10:$10,2)&amp;"-T"&amp;MID($10:$10,2,1)</f>
        <v>2016-T2</v>
      </c>
      <c r="Q492" s="390" t="str">
        <f>$A:$A</f>
        <v>Liability Management (BPF)</v>
      </c>
      <c r="R492" s="390" t="str">
        <f>$B:$B</f>
        <v>BPF</v>
      </c>
      <c r="S492" s="391" t="str">
        <f>"20"&amp;RIGHT($10:$10,2)&amp;"-T"&amp;MID($10:$10,2,1)</f>
        <v>2016-T3</v>
      </c>
      <c r="T492" s="390" t="str">
        <f>$A:$A</f>
        <v>Liability Management (BPF)</v>
      </c>
      <c r="U492" s="390" t="str">
        <f>$B:$B</f>
        <v>BPF</v>
      </c>
      <c r="V492" s="391" t="str">
        <f>"20"&amp;RIGHT($10:$10,2)&amp;"-T"&amp;MID($10:$10,2,1)</f>
        <v>2016-T4</v>
      </c>
      <c r="W492" s="387"/>
      <c r="X492" s="390" t="str">
        <f>$A:$A</f>
        <v>Liability Management (BPF)</v>
      </c>
      <c r="Y492" s="390" t="str">
        <f>$B:$B</f>
        <v>BPF</v>
      </c>
      <c r="Z492" s="391" t="str">
        <f>"20"&amp;RIGHT($10:$10,2)&amp;"-T"&amp;MID($10:$10,2,1)</f>
        <v>2017-T1</v>
      </c>
      <c r="AA492" s="390" t="str">
        <f>$A:$A</f>
        <v>Liability Management (BPF)</v>
      </c>
      <c r="AB492" s="390" t="str">
        <f>$B:$B</f>
        <v>BPF</v>
      </c>
      <c r="AC492" s="391" t="str">
        <f>"20"&amp;RIGHT($10:$10,2)&amp;"-T"&amp;MID($10:$10,2,1)</f>
        <v>2017-T2</v>
      </c>
      <c r="AD492" s="390" t="str">
        <f>$A:$A</f>
        <v>Liability Management (BPF)</v>
      </c>
      <c r="AE492" s="390" t="str">
        <f>$B:$B</f>
        <v>BPF</v>
      </c>
      <c r="AF492" s="391" t="str">
        <f>"20"&amp;RIGHT($10:$10,2)&amp;"-T"&amp;MID($10:$10,2,1)</f>
        <v>2017-T3</v>
      </c>
      <c r="AG492" s="390" t="str">
        <f>$A:$A</f>
        <v>Liability Management (BPF)</v>
      </c>
      <c r="AH492" s="390" t="str">
        <f>$B:$B</f>
        <v>BPF</v>
      </c>
      <c r="AI492" s="391" t="str">
        <f>"20"&amp;RIGHT($10:$10,2)&amp;"-T"&amp;MID($10:$10,2,1)</f>
        <v>2017-T4</v>
      </c>
      <c r="AJ492" s="387"/>
      <c r="AK492" s="390" t="str">
        <f>$A:$A</f>
        <v>Liability Management (BPF)</v>
      </c>
      <c r="AL492" s="390" t="str">
        <f>$B:$B</f>
        <v>BPF</v>
      </c>
      <c r="AM492" s="391" t="str">
        <f>"20"&amp;RIGHT($10:$10,2)&amp;"-T"&amp;MID($10:$10,2,1)</f>
        <v>2018-T1</v>
      </c>
      <c r="AN492" s="390" t="str">
        <f>$A:$A</f>
        <v>Liability Management (BPF)</v>
      </c>
      <c r="AO492" s="390" t="str">
        <f>$B:$B</f>
        <v>BPF</v>
      </c>
      <c r="AP492" s="391" t="str">
        <f>"20"&amp;RIGHT($10:$10,2)&amp;"-T"&amp;MID($10:$10,2,1)</f>
        <v>2018-T2</v>
      </c>
      <c r="AQ492" s="390" t="str">
        <f>$A:$A</f>
        <v>Liability Management (BPF)</v>
      </c>
      <c r="AR492" s="390" t="str">
        <f>$B:$B</f>
        <v>BPF</v>
      </c>
      <c r="AS492" s="391" t="str">
        <f>"20"&amp;RIGHT($10:$10,2)&amp;"-T"&amp;MID($10:$10,2,1)</f>
        <v>2018-T3</v>
      </c>
      <c r="AT492" s="390" t="str">
        <f>$A:$A</f>
        <v>Liability Management (BPF)</v>
      </c>
      <c r="AU492" s="390" t="str">
        <f>$B:$B</f>
        <v>BPF</v>
      </c>
      <c r="AV492" s="391" t="str">
        <f>"20"&amp;RIGHT($10:$10,2)&amp;"-T"&amp;MID($10:$10,2,1)</f>
        <v>2018-T4</v>
      </c>
      <c r="AW492" s="387"/>
      <c r="AX492" s="390" t="str">
        <f>$A:$A</f>
        <v>Liability Management (BPF)</v>
      </c>
      <c r="AY492" s="390" t="str">
        <f>$B:$B</f>
        <v>BPF</v>
      </c>
      <c r="AZ492" s="391" t="str">
        <f>"20"&amp;RIGHT($10:$10,2)&amp;"-T"&amp;MID($10:$10,2,1)</f>
        <v>2019-T1</v>
      </c>
      <c r="BA492" s="390" t="str">
        <f>$A:$A</f>
        <v>Liability Management (BPF)</v>
      </c>
      <c r="BB492" s="390" t="str">
        <f>$B:$B</f>
        <v>BPF</v>
      </c>
      <c r="BC492" s="391" t="str">
        <f>"20"&amp;RIGHT($10:$10,2)&amp;"-T"&amp;MID($10:$10,2,1)</f>
        <v>2019-T2</v>
      </c>
      <c r="BD492" s="390" t="str">
        <f>$A:$A</f>
        <v>Liability Management (BPF)</v>
      </c>
      <c r="BE492" s="390" t="str">
        <f>$B:$B</f>
        <v>BPF</v>
      </c>
      <c r="BF492" s="391" t="str">
        <f>"20"&amp;RIGHT($10:$10,2)&amp;"-T"&amp;MID($10:$10,2,1)</f>
        <v>2019-T3</v>
      </c>
      <c r="BG492" s="390" t="str">
        <f>$A:$A</f>
        <v>Liability Management (BPF)</v>
      </c>
      <c r="BH492" s="390" t="str">
        <f>$B:$B</f>
        <v>BPF</v>
      </c>
      <c r="BI492" s="391" t="str">
        <f>"20"&amp;RIGHT($10:$10,2)&amp;"-T"&amp;MID($10:$10,2,1)</f>
        <v>2019-T4</v>
      </c>
      <c r="BJ492" s="387"/>
      <c r="BK492" s="390" t="str">
        <f>$A:$A</f>
        <v>Liability Management (BPF)</v>
      </c>
      <c r="BL492" s="390" t="str">
        <f>$B:$B</f>
        <v>BPF</v>
      </c>
      <c r="BM492" s="391" t="str">
        <f>"20"&amp;RIGHT($10:$10,2)&amp;"-T"&amp;MID($10:$10,2,1)</f>
        <v>2020-T1</v>
      </c>
      <c r="BN492" s="390" t="str">
        <f>$A:$A</f>
        <v>Liability Management (BPF)</v>
      </c>
      <c r="BO492" s="390" t="str">
        <f>$B:$B</f>
        <v>BPF</v>
      </c>
      <c r="BP492" s="391" t="str">
        <f>"20"&amp;RIGHT($10:$10,2)&amp;"-T"&amp;MID($10:$10,2,1)</f>
        <v>2020-T2</v>
      </c>
      <c r="BQ492" s="391"/>
      <c r="BR492" s="391"/>
      <c r="BS492" s="393" t="e">
        <v>#VALUE!</v>
      </c>
      <c r="BT492" s="391"/>
      <c r="BU492" s="391"/>
      <c r="BV492" s="393" t="e">
        <v>#VALUE!</v>
      </c>
      <c r="BW492" s="387"/>
    </row>
    <row r="493" spans="1:75" ht="13" hidden="1" collapsed="1">
      <c r="A493" s="403" t="s">
        <v>547</v>
      </c>
      <c r="B493" s="403"/>
      <c r="C493" s="383"/>
      <c r="D493" s="384" t="s">
        <v>483</v>
      </c>
      <c r="E493" s="385" t="s">
        <v>506</v>
      </c>
      <c r="F493" s="386"/>
      <c r="G493" s="386"/>
      <c r="H493" s="386"/>
      <c r="I493" s="386"/>
      <c r="J493" s="387">
        <f>SUM(F493:I493)</f>
        <v>0</v>
      </c>
      <c r="K493" s="405"/>
      <c r="L493" s="405"/>
      <c r="M493" s="405">
        <v>0</v>
      </c>
      <c r="N493" s="393"/>
      <c r="O493" s="393"/>
      <c r="P493" s="393">
        <v>0</v>
      </c>
      <c r="Q493" s="393"/>
      <c r="R493" s="393"/>
      <c r="S493" s="393">
        <v>-187</v>
      </c>
      <c r="T493" s="393"/>
      <c r="U493" s="393"/>
      <c r="V493" s="393">
        <v>0</v>
      </c>
      <c r="W493" s="387">
        <f>SUM(K493:V493)</f>
        <v>-187</v>
      </c>
      <c r="X493" s="393"/>
      <c r="Y493" s="393"/>
      <c r="Z493" s="393">
        <v>0</v>
      </c>
      <c r="AA493" s="393"/>
      <c r="AB493" s="393"/>
      <c r="AC493" s="393">
        <v>0</v>
      </c>
      <c r="AD493" s="393"/>
      <c r="AE493" s="393"/>
      <c r="AF493" s="393">
        <v>0</v>
      </c>
      <c r="AG493" s="393"/>
      <c r="AH493" s="393"/>
      <c r="AI493" s="393">
        <v>0</v>
      </c>
      <c r="AJ493" s="387">
        <f>SUM(X493:AI493)</f>
        <v>0</v>
      </c>
      <c r="AK493" s="393"/>
      <c r="AL493" s="393"/>
      <c r="AM493" s="393">
        <v>0</v>
      </c>
      <c r="AN493" s="393"/>
      <c r="AO493" s="393"/>
      <c r="AP493" s="393">
        <v>0</v>
      </c>
      <c r="AQ493" s="393"/>
      <c r="AR493" s="393"/>
      <c r="AS493" s="393">
        <v>0</v>
      </c>
      <c r="AT493" s="393"/>
      <c r="AU493" s="393"/>
      <c r="AV493" s="393">
        <v>0</v>
      </c>
      <c r="AW493" s="387">
        <f>SUM(AK493:AV493)</f>
        <v>0</v>
      </c>
      <c r="AX493" s="393"/>
      <c r="AY493" s="393"/>
      <c r="AZ493" s="393">
        <v>0</v>
      </c>
      <c r="BA493" s="393"/>
      <c r="BB493" s="393"/>
      <c r="BC493" s="393">
        <v>0</v>
      </c>
      <c r="BD493" s="393"/>
      <c r="BE493" s="393"/>
      <c r="BF493" s="393">
        <v>0</v>
      </c>
      <c r="BG493" s="393"/>
      <c r="BH493" s="393"/>
      <c r="BI493" s="393">
        <v>0</v>
      </c>
      <c r="BJ493" s="387">
        <f>SUM(AX493:BI493)</f>
        <v>0</v>
      </c>
      <c r="BK493" s="393"/>
      <c r="BL493" s="393"/>
      <c r="BM493" s="393">
        <v>0</v>
      </c>
      <c r="BN493" s="393"/>
      <c r="BO493" s="393"/>
      <c r="BP493" s="393">
        <v>0</v>
      </c>
      <c r="BQ493" s="393"/>
      <c r="BR493" s="393"/>
      <c r="BS493" s="393">
        <v>0</v>
      </c>
      <c r="BT493" s="393"/>
      <c r="BU493" s="393"/>
      <c r="BV493" s="393">
        <v>0</v>
      </c>
      <c r="BW493" s="387">
        <f>SUM(BK493:BV493)</f>
        <v>0</v>
      </c>
    </row>
    <row r="494" spans="1:75" ht="13" hidden="1" outlineLevel="1">
      <c r="A494" s="402" t="s">
        <v>465</v>
      </c>
      <c r="B494" s="382" t="s">
        <v>466</v>
      </c>
      <c r="C494" s="383"/>
      <c r="D494" s="384"/>
      <c r="E494" s="385"/>
      <c r="F494" s="386"/>
      <c r="G494" s="386"/>
      <c r="H494" s="386"/>
      <c r="I494" s="386"/>
      <c r="J494" s="387"/>
      <c r="K494" s="388" t="str">
        <f>$A:$A</f>
        <v>Nature de l'ajustement</v>
      </c>
      <c r="L494" s="388" t="str">
        <f>$B:$B</f>
        <v>Pôle</v>
      </c>
      <c r="M494" s="388" t="s">
        <v>515</v>
      </c>
      <c r="N494" s="388" t="str">
        <f>$A:$A</f>
        <v>Nature de l'ajustement</v>
      </c>
      <c r="O494" s="388" t="str">
        <f>$B:$B</f>
        <v>Pôle</v>
      </c>
      <c r="P494" s="388" t="s">
        <v>515</v>
      </c>
      <c r="Q494" s="388" t="str">
        <f>$A:$A</f>
        <v>Nature de l'ajustement</v>
      </c>
      <c r="R494" s="388" t="str">
        <f>$B:$B</f>
        <v>Pôle</v>
      </c>
      <c r="S494" s="388" t="s">
        <v>515</v>
      </c>
      <c r="T494" s="388" t="str">
        <f>$A:$A</f>
        <v>Nature de l'ajustement</v>
      </c>
      <c r="U494" s="388" t="str">
        <f>$B:$B</f>
        <v>Pôle</v>
      </c>
      <c r="V494" s="388" t="s">
        <v>515</v>
      </c>
      <c r="W494" s="387"/>
      <c r="X494" s="388" t="str">
        <f>$A:$A</f>
        <v>Nature de l'ajustement</v>
      </c>
      <c r="Y494" s="388" t="str">
        <f>$B:$B</f>
        <v>Pôle</v>
      </c>
      <c r="Z494" s="388" t="s">
        <v>515</v>
      </c>
      <c r="AA494" s="388" t="str">
        <f>$A:$A</f>
        <v>Nature de l'ajustement</v>
      </c>
      <c r="AB494" s="388" t="str">
        <f>$B:$B</f>
        <v>Pôle</v>
      </c>
      <c r="AC494" s="388" t="s">
        <v>515</v>
      </c>
      <c r="AD494" s="388" t="str">
        <f>$A:$A</f>
        <v>Nature de l'ajustement</v>
      </c>
      <c r="AE494" s="388" t="str">
        <f>$B:$B</f>
        <v>Pôle</v>
      </c>
      <c r="AF494" s="388" t="s">
        <v>515</v>
      </c>
      <c r="AG494" s="388" t="str">
        <f>$A:$A</f>
        <v>Nature de l'ajustement</v>
      </c>
      <c r="AH494" s="388" t="str">
        <f>$B:$B</f>
        <v>Pôle</v>
      </c>
      <c r="AI494" s="388" t="s">
        <v>515</v>
      </c>
      <c r="AJ494" s="387"/>
      <c r="AK494" s="388" t="str">
        <f>$A:$A</f>
        <v>Nature de l'ajustement</v>
      </c>
      <c r="AL494" s="388" t="str">
        <f>$B:$B</f>
        <v>Pôle</v>
      </c>
      <c r="AM494" s="388" t="s">
        <v>515</v>
      </c>
      <c r="AN494" s="388" t="str">
        <f>$A:$A</f>
        <v>Nature de l'ajustement</v>
      </c>
      <c r="AO494" s="388" t="str">
        <f>$B:$B</f>
        <v>Pôle</v>
      </c>
      <c r="AP494" s="388" t="s">
        <v>515</v>
      </c>
      <c r="AQ494" s="388" t="str">
        <f>$A:$A</f>
        <v>Nature de l'ajustement</v>
      </c>
      <c r="AR494" s="388" t="str">
        <f>$B:$B</f>
        <v>Pôle</v>
      </c>
      <c r="AS494" s="388" t="s">
        <v>515</v>
      </c>
      <c r="AT494" s="388" t="str">
        <f>$A:$A</f>
        <v>Nature de l'ajustement</v>
      </c>
      <c r="AU494" s="388" t="str">
        <f>$B:$B</f>
        <v>Pôle</v>
      </c>
      <c r="AV494" s="388" t="s">
        <v>515</v>
      </c>
      <c r="AW494" s="387"/>
      <c r="AX494" s="388" t="str">
        <f>$A:$A</f>
        <v>Nature de l'ajustement</v>
      </c>
      <c r="AY494" s="388" t="str">
        <f>$B:$B</f>
        <v>Pôle</v>
      </c>
      <c r="AZ494" s="388" t="s">
        <v>515</v>
      </c>
      <c r="BA494" s="388" t="str">
        <f>$A:$A</f>
        <v>Nature de l'ajustement</v>
      </c>
      <c r="BB494" s="388" t="str">
        <f>$B:$B</f>
        <v>Pôle</v>
      </c>
      <c r="BC494" s="388" t="s">
        <v>515</v>
      </c>
      <c r="BD494" s="388" t="str">
        <f>$A:$A</f>
        <v>Nature de l'ajustement</v>
      </c>
      <c r="BE494" s="388" t="str">
        <f>$B:$B</f>
        <v>Pôle</v>
      </c>
      <c r="BF494" s="388" t="s">
        <v>515</v>
      </c>
      <c r="BG494" s="388" t="str">
        <f>$A:$A</f>
        <v>Nature de l'ajustement</v>
      </c>
      <c r="BH494" s="388" t="str">
        <f>$B:$B</f>
        <v>Pôle</v>
      </c>
      <c r="BI494" s="388" t="s">
        <v>515</v>
      </c>
      <c r="BJ494" s="387"/>
      <c r="BK494" s="388" t="str">
        <f>$A:$A</f>
        <v>Nature de l'ajustement</v>
      </c>
      <c r="BL494" s="388" t="str">
        <f>$B:$B</f>
        <v>Pôle</v>
      </c>
      <c r="BM494" s="388" t="s">
        <v>515</v>
      </c>
      <c r="BN494" s="388" t="str">
        <f>$A:$A</f>
        <v>Nature de l'ajustement</v>
      </c>
      <c r="BO494" s="388" t="str">
        <f>$B:$B</f>
        <v>Pôle</v>
      </c>
      <c r="BP494" s="388" t="s">
        <v>515</v>
      </c>
      <c r="BQ494" s="388"/>
      <c r="BR494" s="388"/>
      <c r="BS494" s="393">
        <v>0</v>
      </c>
      <c r="BT494" s="388"/>
      <c r="BU494" s="388"/>
      <c r="BV494" s="393">
        <v>0</v>
      </c>
      <c r="BW494" s="387"/>
    </row>
    <row r="495" spans="1:75" ht="13" hidden="1" outlineLevel="1">
      <c r="A495" s="394" t="s">
        <v>527</v>
      </c>
      <c r="B495" s="394" t="s">
        <v>512</v>
      </c>
      <c r="C495" s="383"/>
      <c r="D495" s="384"/>
      <c r="E495" s="385"/>
      <c r="F495" s="386"/>
      <c r="G495" s="386"/>
      <c r="H495" s="386"/>
      <c r="I495" s="386"/>
      <c r="J495" s="387"/>
      <c r="K495" s="390" t="str">
        <f>$A:$A</f>
        <v>Provisions réseau LCL (BPF)</v>
      </c>
      <c r="L495" s="390" t="str">
        <f>$B:$B</f>
        <v>BPF</v>
      </c>
      <c r="M495" s="391" t="str">
        <f>"20"&amp;RIGHT($10:$10,2)&amp;"-T"&amp;MID($10:$10,2,1)</f>
        <v>2016-T1</v>
      </c>
      <c r="N495" s="390" t="str">
        <f>$A:$A</f>
        <v>Provisions réseau LCL (BPF)</v>
      </c>
      <c r="O495" s="390" t="str">
        <f>$B:$B</f>
        <v>BPF</v>
      </c>
      <c r="P495" s="391" t="str">
        <f>"20"&amp;RIGHT($10:$10,2)&amp;"-T"&amp;MID($10:$10,2,1)</f>
        <v>2016-T2</v>
      </c>
      <c r="Q495" s="390" t="str">
        <f>$A:$A</f>
        <v>Provisions réseau LCL (BPF)</v>
      </c>
      <c r="R495" s="390" t="str">
        <f>$B:$B</f>
        <v>BPF</v>
      </c>
      <c r="S495" s="391" t="str">
        <f>"20"&amp;RIGHT($10:$10,2)&amp;"-T"&amp;MID($10:$10,2,1)</f>
        <v>2016-T3</v>
      </c>
      <c r="T495" s="390" t="str">
        <f>$A:$A</f>
        <v>Provisions réseau LCL (BPF)</v>
      </c>
      <c r="U495" s="390" t="str">
        <f>$B:$B</f>
        <v>BPF</v>
      </c>
      <c r="V495" s="391" t="str">
        <f>"20"&amp;RIGHT($10:$10,2)&amp;"-T"&amp;MID($10:$10,2,1)</f>
        <v>2016-T4</v>
      </c>
      <c r="W495" s="387"/>
      <c r="X495" s="390" t="str">
        <f>$A:$A</f>
        <v>Provisions réseau LCL (BPF)</v>
      </c>
      <c r="Y495" s="390" t="str">
        <f>$B:$B</f>
        <v>BPF</v>
      </c>
      <c r="Z495" s="391" t="str">
        <f>"20"&amp;RIGHT($10:$10,2)&amp;"-T"&amp;MID($10:$10,2,1)</f>
        <v>2017-T1</v>
      </c>
      <c r="AA495" s="390" t="str">
        <f>$A:$A</f>
        <v>Provisions réseau LCL (BPF)</v>
      </c>
      <c r="AB495" s="390" t="str">
        <f>$B:$B</f>
        <v>BPF</v>
      </c>
      <c r="AC495" s="391" t="str">
        <f>"20"&amp;RIGHT($10:$10,2)&amp;"-T"&amp;MID($10:$10,2,1)</f>
        <v>2017-T2</v>
      </c>
      <c r="AD495" s="390" t="str">
        <f>$A:$A</f>
        <v>Provisions réseau LCL (BPF)</v>
      </c>
      <c r="AE495" s="390" t="str">
        <f>$B:$B</f>
        <v>BPF</v>
      </c>
      <c r="AF495" s="391" t="str">
        <f>"20"&amp;RIGHT($10:$10,2)&amp;"-T"&amp;MID($10:$10,2,1)</f>
        <v>2017-T3</v>
      </c>
      <c r="AG495" s="390" t="str">
        <f>$A:$A</f>
        <v>Provisions réseau LCL (BPF)</v>
      </c>
      <c r="AH495" s="390" t="str">
        <f>$B:$B</f>
        <v>BPF</v>
      </c>
      <c r="AI495" s="391" t="str">
        <f>"20"&amp;RIGHT($10:$10,2)&amp;"-T"&amp;MID($10:$10,2,1)</f>
        <v>2017-T4</v>
      </c>
      <c r="AJ495" s="387"/>
      <c r="AK495" s="390" t="str">
        <f>$A:$A</f>
        <v>Provisions réseau LCL (BPF)</v>
      </c>
      <c r="AL495" s="390" t="str">
        <f>$B:$B</f>
        <v>BPF</v>
      </c>
      <c r="AM495" s="391" t="str">
        <f>"20"&amp;RIGHT($10:$10,2)&amp;"-T"&amp;MID($10:$10,2,1)</f>
        <v>2018-T1</v>
      </c>
      <c r="AN495" s="390" t="str">
        <f>$A:$A</f>
        <v>Provisions réseau LCL (BPF)</v>
      </c>
      <c r="AO495" s="390" t="str">
        <f>$B:$B</f>
        <v>BPF</v>
      </c>
      <c r="AP495" s="391" t="str">
        <f>"20"&amp;RIGHT($10:$10,2)&amp;"-T"&amp;MID($10:$10,2,1)</f>
        <v>2018-T2</v>
      </c>
      <c r="AQ495" s="390" t="str">
        <f>$A:$A</f>
        <v>Provisions réseau LCL (BPF)</v>
      </c>
      <c r="AR495" s="390" t="str">
        <f>$B:$B</f>
        <v>BPF</v>
      </c>
      <c r="AS495" s="391" t="str">
        <f>"20"&amp;RIGHT($10:$10,2)&amp;"-T"&amp;MID($10:$10,2,1)</f>
        <v>2018-T3</v>
      </c>
      <c r="AT495" s="390" t="str">
        <f>$A:$A</f>
        <v>Provisions réseau LCL (BPF)</v>
      </c>
      <c r="AU495" s="390" t="str">
        <f>$B:$B</f>
        <v>BPF</v>
      </c>
      <c r="AV495" s="391" t="str">
        <f>"20"&amp;RIGHT($10:$10,2)&amp;"-T"&amp;MID($10:$10,2,1)</f>
        <v>2018-T4</v>
      </c>
      <c r="AW495" s="387"/>
      <c r="AX495" s="390" t="str">
        <f>$A:$A</f>
        <v>Provisions réseau LCL (BPF)</v>
      </c>
      <c r="AY495" s="390" t="str">
        <f>$B:$B</f>
        <v>BPF</v>
      </c>
      <c r="AZ495" s="391" t="str">
        <f>"20"&amp;RIGHT($10:$10,2)&amp;"-T"&amp;MID($10:$10,2,1)</f>
        <v>2019-T1</v>
      </c>
      <c r="BA495" s="390" t="str">
        <f>$A:$A</f>
        <v>Provisions réseau LCL (BPF)</v>
      </c>
      <c r="BB495" s="390" t="str">
        <f>$B:$B</f>
        <v>BPF</v>
      </c>
      <c r="BC495" s="391" t="str">
        <f>"20"&amp;RIGHT($10:$10,2)&amp;"-T"&amp;MID($10:$10,2,1)</f>
        <v>2019-T2</v>
      </c>
      <c r="BD495" s="390" t="str">
        <f>$A:$A</f>
        <v>Provisions réseau LCL (BPF)</v>
      </c>
      <c r="BE495" s="390" t="str">
        <f>$B:$B</f>
        <v>BPF</v>
      </c>
      <c r="BF495" s="391" t="str">
        <f>"20"&amp;RIGHT($10:$10,2)&amp;"-T"&amp;MID($10:$10,2,1)</f>
        <v>2019-T3</v>
      </c>
      <c r="BG495" s="390" t="str">
        <f>$A:$A</f>
        <v>Provisions réseau LCL (BPF)</v>
      </c>
      <c r="BH495" s="390" t="str">
        <f>$B:$B</f>
        <v>BPF</v>
      </c>
      <c r="BI495" s="391" t="str">
        <f>"20"&amp;RIGHT($10:$10,2)&amp;"-T"&amp;MID($10:$10,2,1)</f>
        <v>2019-T4</v>
      </c>
      <c r="BJ495" s="387"/>
      <c r="BK495" s="390" t="str">
        <f>$A:$A</f>
        <v>Provisions réseau LCL (BPF)</v>
      </c>
      <c r="BL495" s="390" t="str">
        <f>$B:$B</f>
        <v>BPF</v>
      </c>
      <c r="BM495" s="391" t="str">
        <f>"20"&amp;RIGHT($10:$10,2)&amp;"-T"&amp;MID($10:$10,2,1)</f>
        <v>2020-T1</v>
      </c>
      <c r="BN495" s="390" t="str">
        <f>$A:$A</f>
        <v>Provisions réseau LCL (BPF)</v>
      </c>
      <c r="BO495" s="390" t="str">
        <f>$B:$B</f>
        <v>BPF</v>
      </c>
      <c r="BP495" s="391" t="str">
        <f>"20"&amp;RIGHT($10:$10,2)&amp;"-T"&amp;MID($10:$10,2,1)</f>
        <v>2020-T2</v>
      </c>
      <c r="BQ495" s="391"/>
      <c r="BR495" s="391"/>
      <c r="BS495" s="393" t="e">
        <v>#VALUE!</v>
      </c>
      <c r="BT495" s="391"/>
      <c r="BU495" s="391"/>
      <c r="BV495" s="393" t="e">
        <v>#VALUE!</v>
      </c>
      <c r="BW495" s="387"/>
    </row>
    <row r="496" spans="1:75" ht="13" hidden="1" collapsed="1">
      <c r="A496" s="403" t="s">
        <v>547</v>
      </c>
      <c r="B496" s="403"/>
      <c r="C496" s="383"/>
      <c r="D496" s="384" t="s">
        <v>484</v>
      </c>
      <c r="E496" s="385" t="s">
        <v>506</v>
      </c>
      <c r="F496" s="386"/>
      <c r="G496" s="386"/>
      <c r="H496" s="386"/>
      <c r="I496" s="386"/>
      <c r="J496" s="387">
        <f>SUM(F496:I496)</f>
        <v>0</v>
      </c>
      <c r="K496" s="405"/>
      <c r="L496" s="405"/>
      <c r="M496" s="405">
        <v>0</v>
      </c>
      <c r="N496" s="393"/>
      <c r="O496" s="393"/>
      <c r="P496" s="393">
        <v>-25.543700000000001</v>
      </c>
      <c r="Q496" s="393"/>
      <c r="R496" s="393"/>
      <c r="S496" s="393">
        <v>0</v>
      </c>
      <c r="T496" s="393"/>
      <c r="U496" s="393"/>
      <c r="V496" s="393">
        <v>0</v>
      </c>
      <c r="W496" s="387">
        <f>SUM(K496:V496)</f>
        <v>-25.543700000000001</v>
      </c>
      <c r="X496" s="393"/>
      <c r="Y496" s="393"/>
      <c r="Z496" s="393">
        <v>0</v>
      </c>
      <c r="AA496" s="393"/>
      <c r="AB496" s="393"/>
      <c r="AC496" s="393">
        <v>0</v>
      </c>
      <c r="AD496" s="393"/>
      <c r="AE496" s="393"/>
      <c r="AF496" s="393">
        <v>0</v>
      </c>
      <c r="AG496" s="393"/>
      <c r="AH496" s="393"/>
      <c r="AI496" s="393">
        <v>0</v>
      </c>
      <c r="AJ496" s="387">
        <f>SUM(X496:AI496)</f>
        <v>0</v>
      </c>
      <c r="AK496" s="393"/>
      <c r="AL496" s="393"/>
      <c r="AM496" s="393">
        <v>0</v>
      </c>
      <c r="AN496" s="393"/>
      <c r="AO496" s="393"/>
      <c r="AP496" s="393">
        <v>0</v>
      </c>
      <c r="AQ496" s="393"/>
      <c r="AR496" s="393"/>
      <c r="AS496" s="393">
        <v>0</v>
      </c>
      <c r="AT496" s="393"/>
      <c r="AU496" s="393"/>
      <c r="AV496" s="393">
        <v>0</v>
      </c>
      <c r="AW496" s="387">
        <f>SUM(AK496:AV496)</f>
        <v>0</v>
      </c>
      <c r="AX496" s="393"/>
      <c r="AY496" s="393"/>
      <c r="AZ496" s="393">
        <v>0</v>
      </c>
      <c r="BA496" s="393"/>
      <c r="BB496" s="393"/>
      <c r="BC496" s="393">
        <v>0</v>
      </c>
      <c r="BD496" s="393"/>
      <c r="BE496" s="393"/>
      <c r="BF496" s="393">
        <v>0</v>
      </c>
      <c r="BG496" s="393"/>
      <c r="BH496" s="393"/>
      <c r="BI496" s="393">
        <v>0</v>
      </c>
      <c r="BJ496" s="387">
        <f>SUM(AX496:BI496)</f>
        <v>0</v>
      </c>
      <c r="BK496" s="393"/>
      <c r="BL496" s="393"/>
      <c r="BM496" s="393">
        <v>0</v>
      </c>
      <c r="BN496" s="393"/>
      <c r="BO496" s="393"/>
      <c r="BP496" s="393">
        <v>0</v>
      </c>
      <c r="BQ496" s="393"/>
      <c r="BR496" s="393"/>
      <c r="BS496" s="393">
        <v>0</v>
      </c>
      <c r="BT496" s="393"/>
      <c r="BU496" s="393"/>
      <c r="BV496" s="393">
        <v>0</v>
      </c>
      <c r="BW496" s="387">
        <f>SUM(BK496:BV496)</f>
        <v>0</v>
      </c>
    </row>
    <row r="497" spans="1:75" ht="13" hidden="1" outlineLevel="1">
      <c r="A497" s="402" t="s">
        <v>465</v>
      </c>
      <c r="B497" s="382" t="s">
        <v>466</v>
      </c>
      <c r="C497" s="383"/>
      <c r="D497" s="384"/>
      <c r="E497" s="385"/>
      <c r="F497" s="386"/>
      <c r="G497" s="386"/>
      <c r="H497" s="386"/>
      <c r="I497" s="386"/>
      <c r="J497" s="387"/>
      <c r="K497" s="388" t="str">
        <f>$A:$A</f>
        <v>Nature de l'ajustement</v>
      </c>
      <c r="L497" s="388" t="str">
        <f>$B:$B</f>
        <v>Pôle</v>
      </c>
      <c r="M497" s="388" t="s">
        <v>515</v>
      </c>
      <c r="N497" s="388" t="str">
        <f>$A:$A</f>
        <v>Nature de l'ajustement</v>
      </c>
      <c r="O497" s="388" t="str">
        <f>$B:$B</f>
        <v>Pôle</v>
      </c>
      <c r="P497" s="388" t="s">
        <v>515</v>
      </c>
      <c r="Q497" s="388" t="str">
        <f>$A:$A</f>
        <v>Nature de l'ajustement</v>
      </c>
      <c r="R497" s="388" t="str">
        <f>$B:$B</f>
        <v>Pôle</v>
      </c>
      <c r="S497" s="388" t="s">
        <v>515</v>
      </c>
      <c r="T497" s="388" t="str">
        <f>$A:$A</f>
        <v>Nature de l'ajustement</v>
      </c>
      <c r="U497" s="388" t="str">
        <f>$B:$B</f>
        <v>Pôle</v>
      </c>
      <c r="V497" s="388" t="s">
        <v>515</v>
      </c>
      <c r="W497" s="387"/>
      <c r="X497" s="388" t="str">
        <f>$A:$A</f>
        <v>Nature de l'ajustement</v>
      </c>
      <c r="Y497" s="388" t="str">
        <f>$B:$B</f>
        <v>Pôle</v>
      </c>
      <c r="Z497" s="388" t="s">
        <v>515</v>
      </c>
      <c r="AA497" s="388" t="str">
        <f>$A:$A</f>
        <v>Nature de l'ajustement</v>
      </c>
      <c r="AB497" s="388" t="str">
        <f>$B:$B</f>
        <v>Pôle</v>
      </c>
      <c r="AC497" s="388" t="s">
        <v>515</v>
      </c>
      <c r="AD497" s="388" t="str">
        <f>$A:$A</f>
        <v>Nature de l'ajustement</v>
      </c>
      <c r="AE497" s="388" t="str">
        <f>$B:$B</f>
        <v>Pôle</v>
      </c>
      <c r="AF497" s="388" t="s">
        <v>515</v>
      </c>
      <c r="AG497" s="388" t="str">
        <f>$A:$A</f>
        <v>Nature de l'ajustement</v>
      </c>
      <c r="AH497" s="388" t="str">
        <f>$B:$B</f>
        <v>Pôle</v>
      </c>
      <c r="AI497" s="388" t="s">
        <v>515</v>
      </c>
      <c r="AJ497" s="387"/>
      <c r="AK497" s="388" t="str">
        <f>$A:$A</f>
        <v>Nature de l'ajustement</v>
      </c>
      <c r="AL497" s="388" t="str">
        <f>$B:$B</f>
        <v>Pôle</v>
      </c>
      <c r="AM497" s="388" t="s">
        <v>515</v>
      </c>
      <c r="AN497" s="388" t="str">
        <f>$A:$A</f>
        <v>Nature de l'ajustement</v>
      </c>
      <c r="AO497" s="388" t="str">
        <f>$B:$B</f>
        <v>Pôle</v>
      </c>
      <c r="AP497" s="388" t="s">
        <v>515</v>
      </c>
      <c r="AQ497" s="388" t="str">
        <f>$A:$A</f>
        <v>Nature de l'ajustement</v>
      </c>
      <c r="AR497" s="388" t="str">
        <f>$B:$B</f>
        <v>Pôle</v>
      </c>
      <c r="AS497" s="388" t="s">
        <v>515</v>
      </c>
      <c r="AT497" s="388" t="str">
        <f>$A:$A</f>
        <v>Nature de l'ajustement</v>
      </c>
      <c r="AU497" s="388" t="str">
        <f>$B:$B</f>
        <v>Pôle</v>
      </c>
      <c r="AV497" s="388" t="s">
        <v>515</v>
      </c>
      <c r="AW497" s="387"/>
      <c r="AX497" s="388" t="str">
        <f>$A:$A</f>
        <v>Nature de l'ajustement</v>
      </c>
      <c r="AY497" s="388" t="str">
        <f>$B:$B</f>
        <v>Pôle</v>
      </c>
      <c r="AZ497" s="388" t="s">
        <v>515</v>
      </c>
      <c r="BA497" s="388" t="str">
        <f>$A:$A</f>
        <v>Nature de l'ajustement</v>
      </c>
      <c r="BB497" s="388" t="str">
        <f>$B:$B</f>
        <v>Pôle</v>
      </c>
      <c r="BC497" s="388" t="s">
        <v>515</v>
      </c>
      <c r="BD497" s="388" t="str">
        <f>$A:$A</f>
        <v>Nature de l'ajustement</v>
      </c>
      <c r="BE497" s="388" t="str">
        <f>$B:$B</f>
        <v>Pôle</v>
      </c>
      <c r="BF497" s="388" t="s">
        <v>515</v>
      </c>
      <c r="BG497" s="388" t="str">
        <f>$A:$A</f>
        <v>Nature de l'ajustement</v>
      </c>
      <c r="BH497" s="388" t="str">
        <f>$B:$B</f>
        <v>Pôle</v>
      </c>
      <c r="BI497" s="388" t="s">
        <v>515</v>
      </c>
      <c r="BJ497" s="387"/>
      <c r="BK497" s="388" t="str">
        <f>$A:$A</f>
        <v>Nature de l'ajustement</v>
      </c>
      <c r="BL497" s="388" t="str">
        <f>$B:$B</f>
        <v>Pôle</v>
      </c>
      <c r="BM497" s="388" t="s">
        <v>515</v>
      </c>
      <c r="BN497" s="388" t="str">
        <f>$A:$A</f>
        <v>Nature de l'ajustement</v>
      </c>
      <c r="BO497" s="388" t="str">
        <f>$B:$B</f>
        <v>Pôle</v>
      </c>
      <c r="BP497" s="388" t="s">
        <v>515</v>
      </c>
      <c r="BQ497" s="388"/>
      <c r="BR497" s="388"/>
      <c r="BS497" s="393">
        <v>0</v>
      </c>
      <c r="BT497" s="388"/>
      <c r="BU497" s="388"/>
      <c r="BV497" s="393">
        <v>0</v>
      </c>
      <c r="BW497" s="387"/>
    </row>
    <row r="498" spans="1:75" ht="13" hidden="1" outlineLevel="1">
      <c r="A498" s="394" t="s">
        <v>529</v>
      </c>
      <c r="B498" s="394" t="s">
        <v>513</v>
      </c>
      <c r="C498" s="383"/>
      <c r="D498" s="384"/>
      <c r="E498" s="385"/>
      <c r="F498" s="386"/>
      <c r="G498" s="386"/>
      <c r="H498" s="386"/>
      <c r="I498" s="386"/>
      <c r="J498" s="387"/>
      <c r="K498" s="390" t="str">
        <f>$A:$A</f>
        <v>Plan d'adaptation de Groupe Cariparma (BPI)</v>
      </c>
      <c r="L498" s="390" t="str">
        <f>$B:$B</f>
        <v>BPI</v>
      </c>
      <c r="M498" s="391" t="str">
        <f>"20"&amp;RIGHT($10:$10,2)&amp;"-T"&amp;MID($10:$10,2,1)</f>
        <v>2016-T1</v>
      </c>
      <c r="N498" s="390" t="str">
        <f>$A:$A</f>
        <v>Plan d'adaptation de Groupe Cariparma (BPI)</v>
      </c>
      <c r="O498" s="390" t="str">
        <f>$B:$B</f>
        <v>BPI</v>
      </c>
      <c r="P498" s="391" t="str">
        <f>"20"&amp;RIGHT($10:$10,2)&amp;"-T"&amp;MID($10:$10,2,1)</f>
        <v>2016-T2</v>
      </c>
      <c r="Q498" s="390" t="str">
        <f>$A:$A</f>
        <v>Plan d'adaptation de Groupe Cariparma (BPI)</v>
      </c>
      <c r="R498" s="390" t="str">
        <f>$B:$B</f>
        <v>BPI</v>
      </c>
      <c r="S498" s="391" t="str">
        <f>"20"&amp;RIGHT($10:$10,2)&amp;"-T"&amp;MID($10:$10,2,1)</f>
        <v>2016-T3</v>
      </c>
      <c r="T498" s="390" t="str">
        <f>$A:$A</f>
        <v>Plan d'adaptation de Groupe Cariparma (BPI)</v>
      </c>
      <c r="U498" s="390" t="str">
        <f>$B:$B</f>
        <v>BPI</v>
      </c>
      <c r="V498" s="391" t="str">
        <f>"20"&amp;RIGHT($10:$10,2)&amp;"-T"&amp;MID($10:$10,2,1)</f>
        <v>2016-T4</v>
      </c>
      <c r="W498" s="387"/>
      <c r="X498" s="390" t="str">
        <f>$A:$A</f>
        <v>Plan d'adaptation de Groupe Cariparma (BPI)</v>
      </c>
      <c r="Y498" s="390" t="str">
        <f>$B:$B</f>
        <v>BPI</v>
      </c>
      <c r="Z498" s="391" t="str">
        <f>"20"&amp;RIGHT($10:$10,2)&amp;"-T"&amp;MID($10:$10,2,1)</f>
        <v>2017-T1</v>
      </c>
      <c r="AA498" s="390" t="str">
        <f>$A:$A</f>
        <v>Plan d'adaptation de Groupe Cariparma (BPI)</v>
      </c>
      <c r="AB498" s="390" t="str">
        <f>$B:$B</f>
        <v>BPI</v>
      </c>
      <c r="AC498" s="391" t="str">
        <f>"20"&amp;RIGHT($10:$10,2)&amp;"-T"&amp;MID($10:$10,2,1)</f>
        <v>2017-T2</v>
      </c>
      <c r="AD498" s="390" t="str">
        <f>$A:$A</f>
        <v>Plan d'adaptation de Groupe Cariparma (BPI)</v>
      </c>
      <c r="AE498" s="390" t="str">
        <f>$B:$B</f>
        <v>BPI</v>
      </c>
      <c r="AF498" s="391" t="str">
        <f>"20"&amp;RIGHT($10:$10,2)&amp;"-T"&amp;MID($10:$10,2,1)</f>
        <v>2017-T3</v>
      </c>
      <c r="AG498" s="390" t="str">
        <f>$A:$A</f>
        <v>Plan d'adaptation de Groupe Cariparma (BPI)</v>
      </c>
      <c r="AH498" s="390" t="str">
        <f>$B:$B</f>
        <v>BPI</v>
      </c>
      <c r="AI498" s="391" t="str">
        <f>"20"&amp;RIGHT($10:$10,2)&amp;"-T"&amp;MID($10:$10,2,1)</f>
        <v>2017-T4</v>
      </c>
      <c r="AJ498" s="387"/>
      <c r="AK498" s="390" t="str">
        <f>$A:$A</f>
        <v>Plan d'adaptation de Groupe Cariparma (BPI)</v>
      </c>
      <c r="AL498" s="390" t="str">
        <f>$B:$B</f>
        <v>BPI</v>
      </c>
      <c r="AM498" s="391" t="str">
        <f>"20"&amp;RIGHT($10:$10,2)&amp;"-T"&amp;MID($10:$10,2,1)</f>
        <v>2018-T1</v>
      </c>
      <c r="AN498" s="390" t="str">
        <f>$A:$A</f>
        <v>Plan d'adaptation de Groupe Cariparma (BPI)</v>
      </c>
      <c r="AO498" s="390" t="str">
        <f>$B:$B</f>
        <v>BPI</v>
      </c>
      <c r="AP498" s="391" t="str">
        <f>"20"&amp;RIGHT($10:$10,2)&amp;"-T"&amp;MID($10:$10,2,1)</f>
        <v>2018-T2</v>
      </c>
      <c r="AQ498" s="390" t="str">
        <f>$A:$A</f>
        <v>Plan d'adaptation de Groupe Cariparma (BPI)</v>
      </c>
      <c r="AR498" s="390" t="str">
        <f>$B:$B</f>
        <v>BPI</v>
      </c>
      <c r="AS498" s="391" t="str">
        <f>"20"&amp;RIGHT($10:$10,2)&amp;"-T"&amp;MID($10:$10,2,1)</f>
        <v>2018-T3</v>
      </c>
      <c r="AT498" s="390" t="str">
        <f>$A:$A</f>
        <v>Plan d'adaptation de Groupe Cariparma (BPI)</v>
      </c>
      <c r="AU498" s="390" t="str">
        <f>$B:$B</f>
        <v>BPI</v>
      </c>
      <c r="AV498" s="391" t="str">
        <f>"20"&amp;RIGHT($10:$10,2)&amp;"-T"&amp;MID($10:$10,2,1)</f>
        <v>2018-T4</v>
      </c>
      <c r="AW498" s="387"/>
      <c r="AX498" s="390" t="str">
        <f>$A:$A</f>
        <v>Plan d'adaptation de Groupe Cariparma (BPI)</v>
      </c>
      <c r="AY498" s="390" t="str">
        <f>$B:$B</f>
        <v>BPI</v>
      </c>
      <c r="AZ498" s="391" t="str">
        <f>"20"&amp;RIGHT($10:$10,2)&amp;"-T"&amp;MID($10:$10,2,1)</f>
        <v>2019-T1</v>
      </c>
      <c r="BA498" s="390" t="str">
        <f>$A:$A</f>
        <v>Plan d'adaptation de Groupe Cariparma (BPI)</v>
      </c>
      <c r="BB498" s="390" t="str">
        <f>$B:$B</f>
        <v>BPI</v>
      </c>
      <c r="BC498" s="391" t="str">
        <f>"20"&amp;RIGHT($10:$10,2)&amp;"-T"&amp;MID($10:$10,2,1)</f>
        <v>2019-T2</v>
      </c>
      <c r="BD498" s="390" t="str">
        <f>$A:$A</f>
        <v>Plan d'adaptation de Groupe Cariparma (BPI)</v>
      </c>
      <c r="BE498" s="390" t="str">
        <f>$B:$B</f>
        <v>BPI</v>
      </c>
      <c r="BF498" s="391" t="str">
        <f>"20"&amp;RIGHT($10:$10,2)&amp;"-T"&amp;MID($10:$10,2,1)</f>
        <v>2019-T3</v>
      </c>
      <c r="BG498" s="390" t="str">
        <f>$A:$A</f>
        <v>Plan d'adaptation de Groupe Cariparma (BPI)</v>
      </c>
      <c r="BH498" s="390" t="str">
        <f>$B:$B</f>
        <v>BPI</v>
      </c>
      <c r="BI498" s="391" t="str">
        <f>"20"&amp;RIGHT($10:$10,2)&amp;"-T"&amp;MID($10:$10,2,1)</f>
        <v>2019-T4</v>
      </c>
      <c r="BJ498" s="387"/>
      <c r="BK498" s="390" t="str">
        <f>$A:$A</f>
        <v>Plan d'adaptation de Groupe Cariparma (BPI)</v>
      </c>
      <c r="BL498" s="390" t="str">
        <f>$B:$B</f>
        <v>BPI</v>
      </c>
      <c r="BM498" s="391" t="str">
        <f>"20"&amp;RIGHT($10:$10,2)&amp;"-T"&amp;MID($10:$10,2,1)</f>
        <v>2020-T1</v>
      </c>
      <c r="BN498" s="390" t="str">
        <f>$A:$A</f>
        <v>Plan d'adaptation de Groupe Cariparma (BPI)</v>
      </c>
      <c r="BO498" s="390" t="str">
        <f>$B:$B</f>
        <v>BPI</v>
      </c>
      <c r="BP498" s="391" t="str">
        <f>"20"&amp;RIGHT($10:$10,2)&amp;"-T"&amp;MID($10:$10,2,1)</f>
        <v>2020-T2</v>
      </c>
      <c r="BQ498" s="391"/>
      <c r="BR498" s="391"/>
      <c r="BS498" s="393" t="e">
        <v>#VALUE!</v>
      </c>
      <c r="BT498" s="391"/>
      <c r="BU498" s="391"/>
      <c r="BV498" s="393" t="e">
        <v>#VALUE!</v>
      </c>
      <c r="BW498" s="387"/>
    </row>
    <row r="499" spans="1:75" ht="13" hidden="1" collapsed="1">
      <c r="A499" s="403" t="s">
        <v>547</v>
      </c>
      <c r="B499" s="403"/>
      <c r="C499" s="383"/>
      <c r="D499" s="384" t="s">
        <v>485</v>
      </c>
      <c r="E499" s="385" t="s">
        <v>507</v>
      </c>
      <c r="F499" s="386"/>
      <c r="G499" s="386"/>
      <c r="H499" s="386"/>
      <c r="I499" s="386"/>
      <c r="J499" s="387">
        <f>SUM(F499:I499)</f>
        <v>0</v>
      </c>
      <c r="K499" s="405"/>
      <c r="L499" s="405"/>
      <c r="M499" s="405">
        <v>0</v>
      </c>
      <c r="N499" s="393"/>
      <c r="O499" s="393"/>
      <c r="P499" s="393">
        <v>0</v>
      </c>
      <c r="Q499" s="393"/>
      <c r="R499" s="393"/>
      <c r="S499" s="393">
        <v>0</v>
      </c>
      <c r="T499" s="393"/>
      <c r="U499" s="393"/>
      <c r="V499" s="393">
        <v>-25.17</v>
      </c>
      <c r="W499" s="387">
        <f>SUM(K499:V499)</f>
        <v>-25.17</v>
      </c>
      <c r="X499" s="393"/>
      <c r="Y499" s="393"/>
      <c r="Z499" s="393">
        <v>0</v>
      </c>
      <c r="AA499" s="393"/>
      <c r="AB499" s="393"/>
      <c r="AC499" s="393">
        <v>0</v>
      </c>
      <c r="AD499" s="393"/>
      <c r="AE499" s="393"/>
      <c r="AF499" s="393">
        <v>0</v>
      </c>
      <c r="AG499" s="393"/>
      <c r="AH499" s="393"/>
      <c r="AI499" s="393">
        <v>0</v>
      </c>
      <c r="AJ499" s="387">
        <f>SUM(X499:AI499)</f>
        <v>0</v>
      </c>
      <c r="AK499" s="393"/>
      <c r="AL499" s="393"/>
      <c r="AM499" s="393">
        <v>0</v>
      </c>
      <c r="AN499" s="393"/>
      <c r="AO499" s="393"/>
      <c r="AP499" s="393">
        <v>0</v>
      </c>
      <c r="AQ499" s="393"/>
      <c r="AR499" s="393"/>
      <c r="AS499" s="393">
        <v>0</v>
      </c>
      <c r="AT499" s="393"/>
      <c r="AU499" s="393"/>
      <c r="AV499" s="393">
        <v>0</v>
      </c>
      <c r="AW499" s="387">
        <f>SUM(AK499:AV499)</f>
        <v>0</v>
      </c>
      <c r="AX499" s="393"/>
      <c r="AY499" s="393"/>
      <c r="AZ499" s="393">
        <v>0</v>
      </c>
      <c r="BA499" s="393"/>
      <c r="BB499" s="393"/>
      <c r="BC499" s="393">
        <v>0</v>
      </c>
      <c r="BD499" s="393"/>
      <c r="BE499" s="393"/>
      <c r="BF499" s="393">
        <v>0</v>
      </c>
      <c r="BG499" s="393"/>
      <c r="BH499" s="393"/>
      <c r="BI499" s="393">
        <v>0</v>
      </c>
      <c r="BJ499" s="387">
        <f>SUM(AX499:BI499)</f>
        <v>0</v>
      </c>
      <c r="BK499" s="393"/>
      <c r="BL499" s="393"/>
      <c r="BM499" s="393">
        <v>0</v>
      </c>
      <c r="BN499" s="393"/>
      <c r="BO499" s="393"/>
      <c r="BP499" s="393">
        <v>0</v>
      </c>
      <c r="BQ499" s="393"/>
      <c r="BR499" s="393"/>
      <c r="BS499" s="393">
        <v>0</v>
      </c>
      <c r="BT499" s="393"/>
      <c r="BU499" s="393"/>
      <c r="BV499" s="393">
        <v>0</v>
      </c>
      <c r="BW499" s="387">
        <f>SUM(BK499:BV499)</f>
        <v>0</v>
      </c>
    </row>
    <row r="500" spans="1:75" ht="13" hidden="1" outlineLevel="1">
      <c r="A500" s="402" t="s">
        <v>465</v>
      </c>
      <c r="B500" s="382" t="s">
        <v>466</v>
      </c>
      <c r="C500" s="383"/>
      <c r="D500" s="384"/>
      <c r="E500" s="385"/>
      <c r="F500" s="386"/>
      <c r="G500" s="386"/>
      <c r="H500" s="386"/>
      <c r="I500" s="386"/>
      <c r="J500" s="387"/>
      <c r="K500" s="388" t="str">
        <f>$A:$A</f>
        <v>Nature de l'ajustement</v>
      </c>
      <c r="L500" s="388" t="str">
        <f>$B:$B</f>
        <v>Pôle</v>
      </c>
      <c r="M500" s="388" t="s">
        <v>515</v>
      </c>
      <c r="N500" s="388" t="str">
        <f>$A:$A</f>
        <v>Nature de l'ajustement</v>
      </c>
      <c r="O500" s="388" t="str">
        <f>$B:$B</f>
        <v>Pôle</v>
      </c>
      <c r="P500" s="388" t="s">
        <v>515</v>
      </c>
      <c r="Q500" s="388" t="str">
        <f>$A:$A</f>
        <v>Nature de l'ajustement</v>
      </c>
      <c r="R500" s="388" t="str">
        <f>$B:$B</f>
        <v>Pôle</v>
      </c>
      <c r="S500" s="388" t="s">
        <v>515</v>
      </c>
      <c r="T500" s="388" t="str">
        <f>$A:$A</f>
        <v>Nature de l'ajustement</v>
      </c>
      <c r="U500" s="388" t="str">
        <f>$B:$B</f>
        <v>Pôle</v>
      </c>
      <c r="V500" s="388" t="s">
        <v>515</v>
      </c>
      <c r="W500" s="387"/>
      <c r="X500" s="388" t="str">
        <f>$A:$A</f>
        <v>Nature de l'ajustement</v>
      </c>
      <c r="Y500" s="388" t="str">
        <f>$B:$B</f>
        <v>Pôle</v>
      </c>
      <c r="Z500" s="388" t="s">
        <v>515</v>
      </c>
      <c r="AA500" s="388" t="str">
        <f>$A:$A</f>
        <v>Nature de l'ajustement</v>
      </c>
      <c r="AB500" s="388" t="str">
        <f>$B:$B</f>
        <v>Pôle</v>
      </c>
      <c r="AC500" s="388" t="s">
        <v>515</v>
      </c>
      <c r="AD500" s="388" t="str">
        <f>$A:$A</f>
        <v>Nature de l'ajustement</v>
      </c>
      <c r="AE500" s="388" t="str">
        <f>$B:$B</f>
        <v>Pôle</v>
      </c>
      <c r="AF500" s="388" t="s">
        <v>515</v>
      </c>
      <c r="AG500" s="388" t="str">
        <f>$A:$A</f>
        <v>Nature de l'ajustement</v>
      </c>
      <c r="AH500" s="388" t="str">
        <f>$B:$B</f>
        <v>Pôle</v>
      </c>
      <c r="AI500" s="388" t="s">
        <v>515</v>
      </c>
      <c r="AJ500" s="387"/>
      <c r="AK500" s="388" t="str">
        <f>$A:$A</f>
        <v>Nature de l'ajustement</v>
      </c>
      <c r="AL500" s="388" t="str">
        <f>$B:$B</f>
        <v>Pôle</v>
      </c>
      <c r="AM500" s="388" t="s">
        <v>515</v>
      </c>
      <c r="AN500" s="388" t="str">
        <f>$A:$A</f>
        <v>Nature de l'ajustement</v>
      </c>
      <c r="AO500" s="388" t="str">
        <f>$B:$B</f>
        <v>Pôle</v>
      </c>
      <c r="AP500" s="388" t="s">
        <v>515</v>
      </c>
      <c r="AQ500" s="388" t="str">
        <f>$A:$A</f>
        <v>Nature de l'ajustement</v>
      </c>
      <c r="AR500" s="388" t="str">
        <f>$B:$B</f>
        <v>Pôle</v>
      </c>
      <c r="AS500" s="388" t="s">
        <v>515</v>
      </c>
      <c r="AT500" s="388" t="str">
        <f>$A:$A</f>
        <v>Nature de l'ajustement</v>
      </c>
      <c r="AU500" s="388" t="str">
        <f>$B:$B</f>
        <v>Pôle</v>
      </c>
      <c r="AV500" s="388" t="s">
        <v>515</v>
      </c>
      <c r="AW500" s="387"/>
      <c r="AX500" s="388" t="str">
        <f>$A:$A</f>
        <v>Nature de l'ajustement</v>
      </c>
      <c r="AY500" s="388" t="str">
        <f>$B:$B</f>
        <v>Pôle</v>
      </c>
      <c r="AZ500" s="388" t="s">
        <v>515</v>
      </c>
      <c r="BA500" s="388" t="str">
        <f>$A:$A</f>
        <v>Nature de l'ajustement</v>
      </c>
      <c r="BB500" s="388" t="str">
        <f>$B:$B</f>
        <v>Pôle</v>
      </c>
      <c r="BC500" s="388" t="s">
        <v>515</v>
      </c>
      <c r="BD500" s="388" t="str">
        <f>$A:$A</f>
        <v>Nature de l'ajustement</v>
      </c>
      <c r="BE500" s="388" t="str">
        <f>$B:$B</f>
        <v>Pôle</v>
      </c>
      <c r="BF500" s="388" t="s">
        <v>515</v>
      </c>
      <c r="BG500" s="388" t="str">
        <f>$A:$A</f>
        <v>Nature de l'ajustement</v>
      </c>
      <c r="BH500" s="388" t="str">
        <f>$B:$B</f>
        <v>Pôle</v>
      </c>
      <c r="BI500" s="388" t="s">
        <v>515</v>
      </c>
      <c r="BJ500" s="387"/>
      <c r="BK500" s="388" t="str">
        <f>$A:$A</f>
        <v>Nature de l'ajustement</v>
      </c>
      <c r="BL500" s="388" t="str">
        <f>$B:$B</f>
        <v>Pôle</v>
      </c>
      <c r="BM500" s="388" t="s">
        <v>515</v>
      </c>
      <c r="BN500" s="388" t="str">
        <f>$A:$A</f>
        <v>Nature de l'ajustement</v>
      </c>
      <c r="BO500" s="388" t="str">
        <f>$B:$B</f>
        <v>Pôle</v>
      </c>
      <c r="BP500" s="388" t="s">
        <v>515</v>
      </c>
      <c r="BQ500" s="388"/>
      <c r="BR500" s="388"/>
      <c r="BS500" s="393">
        <v>0</v>
      </c>
      <c r="BT500" s="388"/>
      <c r="BU500" s="388"/>
      <c r="BV500" s="393">
        <v>0</v>
      </c>
      <c r="BW500" s="387"/>
    </row>
    <row r="501" spans="1:75" ht="13" hidden="1" outlineLevel="1">
      <c r="A501" s="394" t="s">
        <v>530</v>
      </c>
      <c r="B501" s="394" t="s">
        <v>513</v>
      </c>
      <c r="C501" s="383"/>
      <c r="D501" s="384"/>
      <c r="E501" s="385"/>
      <c r="F501" s="386"/>
      <c r="G501" s="386"/>
      <c r="H501" s="386"/>
      <c r="I501" s="386"/>
      <c r="J501" s="387"/>
      <c r="K501" s="390" t="str">
        <f>$A:$A</f>
        <v>Coûts d'intégration 3 banques italiennes (BPI)</v>
      </c>
      <c r="L501" s="390" t="str">
        <f>$B:$B</f>
        <v>BPI</v>
      </c>
      <c r="M501" s="391" t="str">
        <f>"20"&amp;RIGHT($10:$10,2)&amp;"-T"&amp;MID($10:$10,2,1)</f>
        <v>2016-T1</v>
      </c>
      <c r="N501" s="390" t="str">
        <f>$A:$A</f>
        <v>Coûts d'intégration 3 banques italiennes (BPI)</v>
      </c>
      <c r="O501" s="390" t="str">
        <f>$B:$B</f>
        <v>BPI</v>
      </c>
      <c r="P501" s="391" t="str">
        <f>"20"&amp;RIGHT($10:$10,2)&amp;"-T"&amp;MID($10:$10,2,1)</f>
        <v>2016-T2</v>
      </c>
      <c r="Q501" s="390" t="str">
        <f>$A:$A</f>
        <v>Coûts d'intégration 3 banques italiennes (BPI)</v>
      </c>
      <c r="R501" s="390" t="str">
        <f>$B:$B</f>
        <v>BPI</v>
      </c>
      <c r="S501" s="391" t="str">
        <f>"20"&amp;RIGHT($10:$10,2)&amp;"-T"&amp;MID($10:$10,2,1)</f>
        <v>2016-T3</v>
      </c>
      <c r="T501" s="390" t="str">
        <f>$A:$A</f>
        <v>Coûts d'intégration 3 banques italiennes (BPI)</v>
      </c>
      <c r="U501" s="390" t="str">
        <f>$B:$B</f>
        <v>BPI</v>
      </c>
      <c r="V501" s="391" t="str">
        <f>"20"&amp;RIGHT($10:$10,2)&amp;"-T"&amp;MID($10:$10,2,1)</f>
        <v>2016-T4</v>
      </c>
      <c r="W501" s="387"/>
      <c r="X501" s="390" t="str">
        <f>$A:$A</f>
        <v>Coûts d'intégration 3 banques italiennes (BPI)</v>
      </c>
      <c r="Y501" s="390" t="str">
        <f>$B:$B</f>
        <v>BPI</v>
      </c>
      <c r="Z501" s="391" t="str">
        <f>"20"&amp;RIGHT($10:$10,2)&amp;"-T"&amp;MID($10:$10,2,1)</f>
        <v>2017-T1</v>
      </c>
      <c r="AA501" s="390" t="str">
        <f>$A:$A</f>
        <v>Coûts d'intégration 3 banques italiennes (BPI)</v>
      </c>
      <c r="AB501" s="390" t="str">
        <f>$B:$B</f>
        <v>BPI</v>
      </c>
      <c r="AC501" s="391" t="str">
        <f>"20"&amp;RIGHT($10:$10,2)&amp;"-T"&amp;MID($10:$10,2,1)</f>
        <v>2017-T2</v>
      </c>
      <c r="AD501" s="390" t="str">
        <f>$A:$A</f>
        <v>Coûts d'intégration 3 banques italiennes (BPI)</v>
      </c>
      <c r="AE501" s="390" t="str">
        <f>$B:$B</f>
        <v>BPI</v>
      </c>
      <c r="AF501" s="391" t="str">
        <f>"20"&amp;RIGHT($10:$10,2)&amp;"-T"&amp;MID($10:$10,2,1)</f>
        <v>2017-T3</v>
      </c>
      <c r="AG501" s="390" t="str">
        <f>$A:$A</f>
        <v>Coûts d'intégration 3 banques italiennes (BPI)</v>
      </c>
      <c r="AH501" s="390" t="str">
        <f>$B:$B</f>
        <v>BPI</v>
      </c>
      <c r="AI501" s="391" t="str">
        <f>"20"&amp;RIGHT($10:$10,2)&amp;"-T"&amp;MID($10:$10,2,1)</f>
        <v>2017-T4</v>
      </c>
      <c r="AJ501" s="387"/>
      <c r="AK501" s="390" t="str">
        <f>$A:$A</f>
        <v>Coûts d'intégration 3 banques italiennes (BPI)</v>
      </c>
      <c r="AL501" s="390" t="str">
        <f>$B:$B</f>
        <v>BPI</v>
      </c>
      <c r="AM501" s="391" t="str">
        <f>"20"&amp;RIGHT($10:$10,2)&amp;"-T"&amp;MID($10:$10,2,1)</f>
        <v>2018-T1</v>
      </c>
      <c r="AN501" s="390" t="str">
        <f>$A:$A</f>
        <v>Coûts d'intégration 3 banques italiennes (BPI)</v>
      </c>
      <c r="AO501" s="390" t="str">
        <f>$B:$B</f>
        <v>BPI</v>
      </c>
      <c r="AP501" s="391" t="str">
        <f>"20"&amp;RIGHT($10:$10,2)&amp;"-T"&amp;MID($10:$10,2,1)</f>
        <v>2018-T2</v>
      </c>
      <c r="AQ501" s="390" t="str">
        <f>$A:$A</f>
        <v>Coûts d'intégration 3 banques italiennes (BPI)</v>
      </c>
      <c r="AR501" s="390" t="str">
        <f>$B:$B</f>
        <v>BPI</v>
      </c>
      <c r="AS501" s="391" t="str">
        <f>"20"&amp;RIGHT($10:$10,2)&amp;"-T"&amp;MID($10:$10,2,1)</f>
        <v>2018-T3</v>
      </c>
      <c r="AT501" s="390" t="str">
        <f>$A:$A</f>
        <v>Coûts d'intégration 3 banques italiennes (BPI)</v>
      </c>
      <c r="AU501" s="390" t="str">
        <f>$B:$B</f>
        <v>BPI</v>
      </c>
      <c r="AV501" s="391" t="str">
        <f>"20"&amp;RIGHT($10:$10,2)&amp;"-T"&amp;MID($10:$10,2,1)</f>
        <v>2018-T4</v>
      </c>
      <c r="AW501" s="387"/>
      <c r="AX501" s="390" t="str">
        <f>$A:$A</f>
        <v>Coûts d'intégration 3 banques italiennes (BPI)</v>
      </c>
      <c r="AY501" s="390" t="str">
        <f>$B:$B</f>
        <v>BPI</v>
      </c>
      <c r="AZ501" s="391" t="str">
        <f>"20"&amp;RIGHT($10:$10,2)&amp;"-T"&amp;MID($10:$10,2,1)</f>
        <v>2019-T1</v>
      </c>
      <c r="BA501" s="390" t="str">
        <f>$A:$A</f>
        <v>Coûts d'intégration 3 banques italiennes (BPI)</v>
      </c>
      <c r="BB501" s="390" t="str">
        <f>$B:$B</f>
        <v>BPI</v>
      </c>
      <c r="BC501" s="391" t="str">
        <f>"20"&amp;RIGHT($10:$10,2)&amp;"-T"&amp;MID($10:$10,2,1)</f>
        <v>2019-T2</v>
      </c>
      <c r="BD501" s="390" t="str">
        <f>$A:$A</f>
        <v>Coûts d'intégration 3 banques italiennes (BPI)</v>
      </c>
      <c r="BE501" s="390" t="str">
        <f>$B:$B</f>
        <v>BPI</v>
      </c>
      <c r="BF501" s="391" t="str">
        <f>"20"&amp;RIGHT($10:$10,2)&amp;"-T"&amp;MID($10:$10,2,1)</f>
        <v>2019-T3</v>
      </c>
      <c r="BG501" s="390" t="str">
        <f>$A:$A</f>
        <v>Coûts d'intégration 3 banques italiennes (BPI)</v>
      </c>
      <c r="BH501" s="390" t="str">
        <f>$B:$B</f>
        <v>BPI</v>
      </c>
      <c r="BI501" s="391" t="str">
        <f>"20"&amp;RIGHT($10:$10,2)&amp;"-T"&amp;MID($10:$10,2,1)</f>
        <v>2019-T4</v>
      </c>
      <c r="BJ501" s="387"/>
      <c r="BK501" s="390" t="str">
        <f>$A:$A</f>
        <v>Coûts d'intégration 3 banques italiennes (BPI)</v>
      </c>
      <c r="BL501" s="390" t="str">
        <f>$B:$B</f>
        <v>BPI</v>
      </c>
      <c r="BM501" s="391" t="str">
        <f>"20"&amp;RIGHT($10:$10,2)&amp;"-T"&amp;MID($10:$10,2,1)</f>
        <v>2020-T1</v>
      </c>
      <c r="BN501" s="390" t="str">
        <f>$A:$A</f>
        <v>Coûts d'intégration 3 banques italiennes (BPI)</v>
      </c>
      <c r="BO501" s="390" t="str">
        <f>$B:$B</f>
        <v>BPI</v>
      </c>
      <c r="BP501" s="391" t="str">
        <f>"20"&amp;RIGHT($10:$10,2)&amp;"-T"&amp;MID($10:$10,2,1)</f>
        <v>2020-T2</v>
      </c>
      <c r="BQ501" s="391"/>
      <c r="BR501" s="391"/>
      <c r="BS501" s="393" t="e">
        <v>#VALUE!</v>
      </c>
      <c r="BT501" s="391"/>
      <c r="BU501" s="391"/>
      <c r="BV501" s="393" t="e">
        <v>#VALUE!</v>
      </c>
      <c r="BW501" s="387"/>
    </row>
    <row r="502" spans="1:75" ht="13" hidden="1" collapsed="1">
      <c r="A502" s="403" t="s">
        <v>547</v>
      </c>
      <c r="B502" s="403"/>
      <c r="C502" s="383"/>
      <c r="D502" s="384" t="s">
        <v>486</v>
      </c>
      <c r="E502" s="385" t="s">
        <v>507</v>
      </c>
      <c r="F502" s="386"/>
      <c r="G502" s="386"/>
      <c r="H502" s="386"/>
      <c r="I502" s="386"/>
      <c r="J502" s="387">
        <f>SUM(F502:I502)</f>
        <v>0</v>
      </c>
      <c r="K502" s="405"/>
      <c r="L502" s="405"/>
      <c r="M502" s="405">
        <v>0</v>
      </c>
      <c r="N502" s="393"/>
      <c r="O502" s="393"/>
      <c r="P502" s="393">
        <v>0</v>
      </c>
      <c r="Q502" s="393"/>
      <c r="R502" s="393"/>
      <c r="S502" s="393">
        <v>0</v>
      </c>
      <c r="T502" s="393"/>
      <c r="U502" s="393"/>
      <c r="V502" s="393">
        <v>0</v>
      </c>
      <c r="W502" s="387">
        <f>SUM(K502:V502)</f>
        <v>0</v>
      </c>
      <c r="X502" s="393"/>
      <c r="Y502" s="393"/>
      <c r="Z502" s="393">
        <v>0</v>
      </c>
      <c r="AA502" s="393"/>
      <c r="AB502" s="393"/>
      <c r="AC502" s="393">
        <v>0</v>
      </c>
      <c r="AD502" s="393"/>
      <c r="AE502" s="393"/>
      <c r="AF502" s="393">
        <v>0</v>
      </c>
      <c r="AG502" s="393"/>
      <c r="AH502" s="393"/>
      <c r="AI502" s="393">
        <v>-21.523</v>
      </c>
      <c r="AJ502" s="387">
        <f>SUM(X502:AI502)</f>
        <v>-21.523</v>
      </c>
      <c r="AK502" s="393"/>
      <c r="AL502" s="393"/>
      <c r="AM502" s="393">
        <v>0</v>
      </c>
      <c r="AN502" s="393"/>
      <c r="AO502" s="393"/>
      <c r="AP502" s="393">
        <v>8.3250000000000011</v>
      </c>
      <c r="AQ502" s="393"/>
      <c r="AR502" s="393"/>
      <c r="AS502" s="393">
        <v>-3.7640000000000002</v>
      </c>
      <c r="AT502" s="393"/>
      <c r="AU502" s="393"/>
      <c r="AV502" s="393">
        <v>-5.8098560000000008</v>
      </c>
      <c r="AW502" s="387">
        <f>SUM(AK502:AV502)</f>
        <v>-1.248856</v>
      </c>
      <c r="AX502" s="393"/>
      <c r="AY502" s="393"/>
      <c r="AZ502" s="393">
        <v>0</v>
      </c>
      <c r="BA502" s="393"/>
      <c r="BB502" s="393"/>
      <c r="BC502" s="393">
        <v>0</v>
      </c>
      <c r="BD502" s="393"/>
      <c r="BE502" s="393"/>
      <c r="BF502" s="393">
        <v>0</v>
      </c>
      <c r="BG502" s="393"/>
      <c r="BH502" s="393"/>
      <c r="BI502" s="393">
        <v>0</v>
      </c>
      <c r="BJ502" s="387">
        <f>SUM(AX502:BI502)</f>
        <v>0</v>
      </c>
      <c r="BK502" s="393"/>
      <c r="BL502" s="393"/>
      <c r="BM502" s="393">
        <v>0</v>
      </c>
      <c r="BN502" s="393"/>
      <c r="BO502" s="393"/>
      <c r="BP502" s="393">
        <v>0</v>
      </c>
      <c r="BQ502" s="393"/>
      <c r="BR502" s="393"/>
      <c r="BS502" s="393">
        <v>0</v>
      </c>
      <c r="BT502" s="393"/>
      <c r="BU502" s="393"/>
      <c r="BV502" s="393">
        <v>0</v>
      </c>
      <c r="BW502" s="387">
        <f>SUM(BK502:BV502)</f>
        <v>0</v>
      </c>
    </row>
    <row r="503" spans="1:75" ht="13" hidden="1" outlineLevel="1">
      <c r="A503" s="402" t="s">
        <v>465</v>
      </c>
      <c r="B503" s="382" t="s">
        <v>466</v>
      </c>
      <c r="C503" s="383"/>
      <c r="D503" s="384"/>
      <c r="E503" s="385"/>
      <c r="F503" s="386"/>
      <c r="G503" s="386"/>
      <c r="H503" s="386"/>
      <c r="I503" s="386"/>
      <c r="J503" s="387"/>
      <c r="K503" s="388" t="str">
        <f>$A:$A</f>
        <v>Nature de l'ajustement</v>
      </c>
      <c r="L503" s="388" t="str">
        <f>$B:$B</f>
        <v>Pôle</v>
      </c>
      <c r="M503" s="388" t="s">
        <v>515</v>
      </c>
      <c r="N503" s="388" t="str">
        <f>$A:$A</f>
        <v>Nature de l'ajustement</v>
      </c>
      <c r="O503" s="388" t="str">
        <f>$B:$B</f>
        <v>Pôle</v>
      </c>
      <c r="P503" s="388" t="s">
        <v>515</v>
      </c>
      <c r="Q503" s="388" t="str">
        <f>$A:$A</f>
        <v>Nature de l'ajustement</v>
      </c>
      <c r="R503" s="388" t="str">
        <f>$B:$B</f>
        <v>Pôle</v>
      </c>
      <c r="S503" s="388" t="s">
        <v>515</v>
      </c>
      <c r="T503" s="388" t="str">
        <f>$A:$A</f>
        <v>Nature de l'ajustement</v>
      </c>
      <c r="U503" s="388" t="str">
        <f>$B:$B</f>
        <v>Pôle</v>
      </c>
      <c r="V503" s="388" t="s">
        <v>515</v>
      </c>
      <c r="W503" s="387"/>
      <c r="X503" s="388" t="str">
        <f>$A:$A</f>
        <v>Nature de l'ajustement</v>
      </c>
      <c r="Y503" s="388" t="str">
        <f>$B:$B</f>
        <v>Pôle</v>
      </c>
      <c r="Z503" s="388" t="s">
        <v>515</v>
      </c>
      <c r="AA503" s="388" t="str">
        <f>$A:$A</f>
        <v>Nature de l'ajustement</v>
      </c>
      <c r="AB503" s="388" t="str">
        <f>$B:$B</f>
        <v>Pôle</v>
      </c>
      <c r="AC503" s="388" t="s">
        <v>515</v>
      </c>
      <c r="AD503" s="388" t="str">
        <f>$A:$A</f>
        <v>Nature de l'ajustement</v>
      </c>
      <c r="AE503" s="388" t="str">
        <f>$B:$B</f>
        <v>Pôle</v>
      </c>
      <c r="AF503" s="388" t="s">
        <v>515</v>
      </c>
      <c r="AG503" s="388" t="str">
        <f>$A:$A</f>
        <v>Nature de l'ajustement</v>
      </c>
      <c r="AH503" s="388" t="str">
        <f>$B:$B</f>
        <v>Pôle</v>
      </c>
      <c r="AI503" s="388" t="s">
        <v>515</v>
      </c>
      <c r="AJ503" s="387"/>
      <c r="AK503" s="388" t="str">
        <f>$A:$A</f>
        <v>Nature de l'ajustement</v>
      </c>
      <c r="AL503" s="388" t="str">
        <f>$B:$B</f>
        <v>Pôle</v>
      </c>
      <c r="AM503" s="388" t="s">
        <v>515</v>
      </c>
      <c r="AN503" s="388" t="str">
        <f>$A:$A</f>
        <v>Nature de l'ajustement</v>
      </c>
      <c r="AO503" s="388" t="str">
        <f>$B:$B</f>
        <v>Pôle</v>
      </c>
      <c r="AP503" s="388" t="s">
        <v>515</v>
      </c>
      <c r="AQ503" s="388" t="str">
        <f>$A:$A</f>
        <v>Nature de l'ajustement</v>
      </c>
      <c r="AR503" s="388" t="str">
        <f>$B:$B</f>
        <v>Pôle</v>
      </c>
      <c r="AS503" s="388" t="s">
        <v>515</v>
      </c>
      <c r="AT503" s="388" t="str">
        <f>$A:$A</f>
        <v>Nature de l'ajustement</v>
      </c>
      <c r="AU503" s="388" t="str">
        <f>$B:$B</f>
        <v>Pôle</v>
      </c>
      <c r="AV503" s="388" t="s">
        <v>515</v>
      </c>
      <c r="AW503" s="387"/>
      <c r="AX503" s="388" t="str">
        <f>$A:$A</f>
        <v>Nature de l'ajustement</v>
      </c>
      <c r="AY503" s="388" t="str">
        <f>$B:$B</f>
        <v>Pôle</v>
      </c>
      <c r="AZ503" s="388" t="s">
        <v>515</v>
      </c>
      <c r="BA503" s="388" t="str">
        <f>$A:$A</f>
        <v>Nature de l'ajustement</v>
      </c>
      <c r="BB503" s="388" t="str">
        <f>$B:$B</f>
        <v>Pôle</v>
      </c>
      <c r="BC503" s="388" t="s">
        <v>515</v>
      </c>
      <c r="BD503" s="388" t="str">
        <f>$A:$A</f>
        <v>Nature de l'ajustement</v>
      </c>
      <c r="BE503" s="388" t="str">
        <f>$B:$B</f>
        <v>Pôle</v>
      </c>
      <c r="BF503" s="388" t="s">
        <v>515</v>
      </c>
      <c r="BG503" s="388" t="str">
        <f>$A:$A</f>
        <v>Nature de l'ajustement</v>
      </c>
      <c r="BH503" s="388" t="str">
        <f>$B:$B</f>
        <v>Pôle</v>
      </c>
      <c r="BI503" s="388" t="s">
        <v>515</v>
      </c>
      <c r="BJ503" s="387"/>
      <c r="BK503" s="388" t="str">
        <f>$A:$A</f>
        <v>Nature de l'ajustement</v>
      </c>
      <c r="BL503" s="388" t="str">
        <f>$B:$B</f>
        <v>Pôle</v>
      </c>
      <c r="BM503" s="388" t="s">
        <v>515</v>
      </c>
      <c r="BN503" s="388" t="str">
        <f>$A:$A</f>
        <v>Nature de l'ajustement</v>
      </c>
      <c r="BO503" s="388" t="str">
        <f>$B:$B</f>
        <v>Pôle</v>
      </c>
      <c r="BP503" s="388" t="s">
        <v>515</v>
      </c>
      <c r="BQ503" s="388"/>
      <c r="BR503" s="388"/>
      <c r="BS503" s="393">
        <v>0</v>
      </c>
      <c r="BT503" s="388"/>
      <c r="BU503" s="388"/>
      <c r="BV503" s="393">
        <v>0</v>
      </c>
      <c r="BW503" s="387"/>
    </row>
    <row r="504" spans="1:75" ht="13" hidden="1" outlineLevel="1">
      <c r="A504" s="394" t="s">
        <v>534</v>
      </c>
      <c r="B504" s="394" t="s">
        <v>468</v>
      </c>
      <c r="C504" s="383"/>
      <c r="D504" s="384"/>
      <c r="E504" s="385"/>
      <c r="F504" s="386"/>
      <c r="G504" s="386"/>
      <c r="H504" s="386"/>
      <c r="I504" s="386"/>
      <c r="J504" s="387"/>
      <c r="K504" s="390" t="str">
        <f>$A:$A</f>
        <v>Cession Eurazeo (AHM)</v>
      </c>
      <c r="L504" s="390" t="str">
        <f>$B:$B</f>
        <v>AHM</v>
      </c>
      <c r="M504" s="391" t="str">
        <f>"20"&amp;RIGHT($10:$10,2)&amp;"-T"&amp;MID($10:$10,2,1)</f>
        <v>2016-T1</v>
      </c>
      <c r="N504" s="390" t="str">
        <f>$A:$A</f>
        <v>Cession Eurazeo (AHM)</v>
      </c>
      <c r="O504" s="390" t="str">
        <f>$B:$B</f>
        <v>AHM</v>
      </c>
      <c r="P504" s="391" t="str">
        <f>"20"&amp;RIGHT($10:$10,2)&amp;"-T"&amp;MID($10:$10,2,1)</f>
        <v>2016-T2</v>
      </c>
      <c r="Q504" s="390" t="str">
        <f>$A:$A</f>
        <v>Cession Eurazeo (AHM)</v>
      </c>
      <c r="R504" s="390" t="str">
        <f>$B:$B</f>
        <v>AHM</v>
      </c>
      <c r="S504" s="391" t="str">
        <f>"20"&amp;RIGHT($10:$10,2)&amp;"-T"&amp;MID($10:$10,2,1)</f>
        <v>2016-T3</v>
      </c>
      <c r="T504" s="390" t="str">
        <f>$A:$A</f>
        <v>Cession Eurazeo (AHM)</v>
      </c>
      <c r="U504" s="390" t="str">
        <f>$B:$B</f>
        <v>AHM</v>
      </c>
      <c r="V504" s="391" t="str">
        <f>"20"&amp;RIGHT($10:$10,2)&amp;"-T"&amp;MID($10:$10,2,1)</f>
        <v>2016-T4</v>
      </c>
      <c r="W504" s="387"/>
      <c r="X504" s="390" t="str">
        <f>$A:$A</f>
        <v>Cession Eurazeo (AHM)</v>
      </c>
      <c r="Y504" s="390" t="str">
        <f>$B:$B</f>
        <v>AHM</v>
      </c>
      <c r="Z504" s="391" t="str">
        <f>"20"&amp;RIGHT($10:$10,2)&amp;"-T"&amp;MID($10:$10,2,1)</f>
        <v>2017-T1</v>
      </c>
      <c r="AA504" s="390" t="str">
        <f>$A:$A</f>
        <v>Cession Eurazeo (AHM)</v>
      </c>
      <c r="AB504" s="390" t="str">
        <f>$B:$B</f>
        <v>AHM</v>
      </c>
      <c r="AC504" s="391" t="str">
        <f>"20"&amp;RIGHT($10:$10,2)&amp;"-T"&amp;MID($10:$10,2,1)</f>
        <v>2017-T2</v>
      </c>
      <c r="AD504" s="390" t="str">
        <f>$A:$A</f>
        <v>Cession Eurazeo (AHM)</v>
      </c>
      <c r="AE504" s="390" t="str">
        <f>$B:$B</f>
        <v>AHM</v>
      </c>
      <c r="AF504" s="391" t="str">
        <f>"20"&amp;RIGHT($10:$10,2)&amp;"-T"&amp;MID($10:$10,2,1)</f>
        <v>2017-T3</v>
      </c>
      <c r="AG504" s="390" t="str">
        <f>$A:$A</f>
        <v>Cession Eurazeo (AHM)</v>
      </c>
      <c r="AH504" s="390" t="str">
        <f>$B:$B</f>
        <v>AHM</v>
      </c>
      <c r="AI504" s="391" t="str">
        <f>"20"&amp;RIGHT($10:$10,2)&amp;"-T"&amp;MID($10:$10,2,1)</f>
        <v>2017-T4</v>
      </c>
      <c r="AJ504" s="387"/>
      <c r="AK504" s="390" t="str">
        <f>$A:$A</f>
        <v>Cession Eurazeo (AHM)</v>
      </c>
      <c r="AL504" s="390" t="str">
        <f>$B:$B</f>
        <v>AHM</v>
      </c>
      <c r="AM504" s="391" t="str">
        <f>"20"&amp;RIGHT($10:$10,2)&amp;"-T"&amp;MID($10:$10,2,1)</f>
        <v>2018-T1</v>
      </c>
      <c r="AN504" s="390" t="str">
        <f>$A:$A</f>
        <v>Cession Eurazeo (AHM)</v>
      </c>
      <c r="AO504" s="390" t="str">
        <f>$B:$B</f>
        <v>AHM</v>
      </c>
      <c r="AP504" s="391" t="str">
        <f>"20"&amp;RIGHT($10:$10,2)&amp;"-T"&amp;MID($10:$10,2,1)</f>
        <v>2018-T2</v>
      </c>
      <c r="AQ504" s="390" t="str">
        <f>$A:$A</f>
        <v>Cession Eurazeo (AHM)</v>
      </c>
      <c r="AR504" s="390" t="str">
        <f>$B:$B</f>
        <v>AHM</v>
      </c>
      <c r="AS504" s="391" t="str">
        <f>"20"&amp;RIGHT($10:$10,2)&amp;"-T"&amp;MID($10:$10,2,1)</f>
        <v>2018-T3</v>
      </c>
      <c r="AT504" s="390" t="str">
        <f>$A:$A</f>
        <v>Cession Eurazeo (AHM)</v>
      </c>
      <c r="AU504" s="390" t="str">
        <f>$B:$B</f>
        <v>AHM</v>
      </c>
      <c r="AV504" s="391" t="str">
        <f>"20"&amp;RIGHT($10:$10,2)&amp;"-T"&amp;MID($10:$10,2,1)</f>
        <v>2018-T4</v>
      </c>
      <c r="AW504" s="387"/>
      <c r="AX504" s="390" t="str">
        <f>$A:$A</f>
        <v>Cession Eurazeo (AHM)</v>
      </c>
      <c r="AY504" s="390" t="str">
        <f>$B:$B</f>
        <v>AHM</v>
      </c>
      <c r="AZ504" s="391" t="str">
        <f>"20"&amp;RIGHT($10:$10,2)&amp;"-T"&amp;MID($10:$10,2,1)</f>
        <v>2019-T1</v>
      </c>
      <c r="BA504" s="390" t="str">
        <f>$A:$A</f>
        <v>Cession Eurazeo (AHM)</v>
      </c>
      <c r="BB504" s="390" t="str">
        <f>$B:$B</f>
        <v>AHM</v>
      </c>
      <c r="BC504" s="391" t="str">
        <f>"20"&amp;RIGHT($10:$10,2)&amp;"-T"&amp;MID($10:$10,2,1)</f>
        <v>2019-T2</v>
      </c>
      <c r="BD504" s="390" t="str">
        <f>$A:$A</f>
        <v>Cession Eurazeo (AHM)</v>
      </c>
      <c r="BE504" s="390" t="str">
        <f>$B:$B</f>
        <v>AHM</v>
      </c>
      <c r="BF504" s="391" t="str">
        <f>"20"&amp;RIGHT($10:$10,2)&amp;"-T"&amp;MID($10:$10,2,1)</f>
        <v>2019-T3</v>
      </c>
      <c r="BG504" s="390" t="str">
        <f>$A:$A</f>
        <v>Cession Eurazeo (AHM)</v>
      </c>
      <c r="BH504" s="390" t="str">
        <f>$B:$B</f>
        <v>AHM</v>
      </c>
      <c r="BI504" s="391" t="str">
        <f>"20"&amp;RIGHT($10:$10,2)&amp;"-T"&amp;MID($10:$10,2,1)</f>
        <v>2019-T4</v>
      </c>
      <c r="BJ504" s="387"/>
      <c r="BK504" s="390" t="str">
        <f>$A:$A</f>
        <v>Cession Eurazeo (AHM)</v>
      </c>
      <c r="BL504" s="390" t="str">
        <f>$B:$B</f>
        <v>AHM</v>
      </c>
      <c r="BM504" s="391" t="str">
        <f>"20"&amp;RIGHT($10:$10,2)&amp;"-T"&amp;MID($10:$10,2,1)</f>
        <v>2020-T1</v>
      </c>
      <c r="BN504" s="390" t="str">
        <f>$A:$A</f>
        <v>Cession Eurazeo (AHM)</v>
      </c>
      <c r="BO504" s="390" t="str">
        <f>$B:$B</f>
        <v>AHM</v>
      </c>
      <c r="BP504" s="391" t="str">
        <f>"20"&amp;RIGHT($10:$10,2)&amp;"-T"&amp;MID($10:$10,2,1)</f>
        <v>2020-T2</v>
      </c>
      <c r="BQ504" s="391"/>
      <c r="BR504" s="391"/>
      <c r="BS504" s="393" t="e">
        <v>#VALUE!</v>
      </c>
      <c r="BT504" s="391"/>
      <c r="BU504" s="391"/>
      <c r="BV504" s="393" t="e">
        <v>#VALUE!</v>
      </c>
      <c r="BW504" s="387"/>
    </row>
    <row r="505" spans="1:75" ht="13" hidden="1" collapsed="1">
      <c r="A505" s="403" t="s">
        <v>547</v>
      </c>
      <c r="B505" s="403"/>
      <c r="C505" s="383"/>
      <c r="D505" s="384" t="s">
        <v>493</v>
      </c>
      <c r="E505" s="385" t="s">
        <v>504</v>
      </c>
      <c r="F505" s="386"/>
      <c r="G505" s="386"/>
      <c r="H505" s="386"/>
      <c r="I505" s="386"/>
      <c r="J505" s="387"/>
      <c r="K505" s="405"/>
      <c r="L505" s="405"/>
      <c r="M505" s="405">
        <v>0</v>
      </c>
      <c r="N505" s="393"/>
      <c r="O505" s="393"/>
      <c r="P505" s="393">
        <v>0</v>
      </c>
      <c r="Q505" s="393"/>
      <c r="R505" s="393"/>
      <c r="S505" s="393">
        <v>0</v>
      </c>
      <c r="T505" s="393"/>
      <c r="U505" s="393"/>
      <c r="V505" s="393">
        <v>0</v>
      </c>
      <c r="W505" s="387">
        <f>SUM(K505:V505)</f>
        <v>0</v>
      </c>
      <c r="X505" s="393"/>
      <c r="Y505" s="393"/>
      <c r="Z505" s="393">
        <v>0</v>
      </c>
      <c r="AA505" s="393"/>
      <c r="AB505" s="393"/>
      <c r="AC505" s="393">
        <v>107.2</v>
      </c>
      <c r="AD505" s="393"/>
      <c r="AE505" s="393"/>
      <c r="AF505" s="393">
        <v>0</v>
      </c>
      <c r="AG505" s="393"/>
      <c r="AH505" s="393"/>
      <c r="AI505" s="393">
        <v>-4</v>
      </c>
      <c r="AJ505" s="387">
        <f>SUM(X505:AI505)</f>
        <v>103.2</v>
      </c>
      <c r="AK505" s="393"/>
      <c r="AL505" s="393"/>
      <c r="AM505" s="393">
        <v>0</v>
      </c>
      <c r="AN505" s="393"/>
      <c r="AO505" s="393"/>
      <c r="AP505" s="393">
        <v>0</v>
      </c>
      <c r="AQ505" s="393"/>
      <c r="AR505" s="393"/>
      <c r="AS505" s="393">
        <v>0</v>
      </c>
      <c r="AT505" s="393"/>
      <c r="AU505" s="393"/>
      <c r="AV505" s="393">
        <v>0</v>
      </c>
      <c r="AW505" s="387">
        <f>SUM(AK505:AV505)</f>
        <v>0</v>
      </c>
      <c r="AX505" s="393"/>
      <c r="AY505" s="393"/>
      <c r="AZ505" s="393">
        <v>0</v>
      </c>
      <c r="BA505" s="393"/>
      <c r="BB505" s="393"/>
      <c r="BC505" s="393">
        <v>0</v>
      </c>
      <c r="BD505" s="393"/>
      <c r="BE505" s="393"/>
      <c r="BF505" s="393">
        <v>0</v>
      </c>
      <c r="BG505" s="393"/>
      <c r="BH505" s="393"/>
      <c r="BI505" s="393">
        <v>0</v>
      </c>
      <c r="BJ505" s="387">
        <f>SUM(AX505:BI505)</f>
        <v>0</v>
      </c>
      <c r="BK505" s="393"/>
      <c r="BL505" s="393"/>
      <c r="BM505" s="393">
        <v>0</v>
      </c>
      <c r="BN505" s="393"/>
      <c r="BO505" s="393"/>
      <c r="BP505" s="393">
        <v>0</v>
      </c>
      <c r="BQ505" s="393"/>
      <c r="BR505" s="393"/>
      <c r="BS505" s="393">
        <v>0</v>
      </c>
      <c r="BT505" s="393"/>
      <c r="BU505" s="393"/>
      <c r="BV505" s="393">
        <v>0</v>
      </c>
      <c r="BW505" s="387">
        <f>SUM(BK505:BV505)</f>
        <v>0</v>
      </c>
    </row>
    <row r="506" spans="1:75" ht="13" hidden="1" outlineLevel="1">
      <c r="A506" s="402" t="s">
        <v>465</v>
      </c>
      <c r="B506" s="382" t="s">
        <v>466</v>
      </c>
      <c r="C506" s="383"/>
      <c r="D506" s="384"/>
      <c r="E506" s="385"/>
      <c r="F506" s="386"/>
      <c r="G506" s="386"/>
      <c r="H506" s="386"/>
      <c r="I506" s="386"/>
      <c r="J506" s="387"/>
      <c r="K506" s="388" t="str">
        <f>$A:$A</f>
        <v>Nature de l'ajustement</v>
      </c>
      <c r="L506" s="388" t="str">
        <f>$B:$B</f>
        <v>Pôle</v>
      </c>
      <c r="M506" s="388" t="s">
        <v>515</v>
      </c>
      <c r="N506" s="388" t="str">
        <f>$A:$A</f>
        <v>Nature de l'ajustement</v>
      </c>
      <c r="O506" s="388" t="str">
        <f>$B:$B</f>
        <v>Pôle</v>
      </c>
      <c r="P506" s="388" t="s">
        <v>515</v>
      </c>
      <c r="Q506" s="388" t="str">
        <f>$A:$A</f>
        <v>Nature de l'ajustement</v>
      </c>
      <c r="R506" s="388" t="str">
        <f>$B:$B</f>
        <v>Pôle</v>
      </c>
      <c r="S506" s="388" t="s">
        <v>515</v>
      </c>
      <c r="T506" s="388" t="str">
        <f>$A:$A</f>
        <v>Nature de l'ajustement</v>
      </c>
      <c r="U506" s="388" t="str">
        <f>$B:$B</f>
        <v>Pôle</v>
      </c>
      <c r="V506" s="388" t="s">
        <v>515</v>
      </c>
      <c r="W506" s="387"/>
      <c r="X506" s="388" t="str">
        <f>$A:$A</f>
        <v>Nature de l'ajustement</v>
      </c>
      <c r="Y506" s="388" t="str">
        <f>$B:$B</f>
        <v>Pôle</v>
      </c>
      <c r="Z506" s="388" t="s">
        <v>515</v>
      </c>
      <c r="AA506" s="388" t="str">
        <f>$A:$A</f>
        <v>Nature de l'ajustement</v>
      </c>
      <c r="AB506" s="388" t="str">
        <f>$B:$B</f>
        <v>Pôle</v>
      </c>
      <c r="AC506" s="388" t="s">
        <v>515</v>
      </c>
      <c r="AD506" s="388" t="str">
        <f>$A:$A</f>
        <v>Nature de l'ajustement</v>
      </c>
      <c r="AE506" s="388" t="str">
        <f>$B:$B</f>
        <v>Pôle</v>
      </c>
      <c r="AF506" s="388" t="s">
        <v>515</v>
      </c>
      <c r="AG506" s="388" t="str">
        <f>$A:$A</f>
        <v>Nature de l'ajustement</v>
      </c>
      <c r="AH506" s="388" t="str">
        <f>$B:$B</f>
        <v>Pôle</v>
      </c>
      <c r="AI506" s="388" t="s">
        <v>515</v>
      </c>
      <c r="AJ506" s="387"/>
      <c r="AK506" s="388" t="str">
        <f>$A:$A</f>
        <v>Nature de l'ajustement</v>
      </c>
      <c r="AL506" s="388" t="str">
        <f>$B:$B</f>
        <v>Pôle</v>
      </c>
      <c r="AM506" s="388" t="s">
        <v>515</v>
      </c>
      <c r="AN506" s="388" t="str">
        <f>$A:$A</f>
        <v>Nature de l'ajustement</v>
      </c>
      <c r="AO506" s="388" t="str">
        <f>$B:$B</f>
        <v>Pôle</v>
      </c>
      <c r="AP506" s="388" t="s">
        <v>515</v>
      </c>
      <c r="AQ506" s="388" t="str">
        <f>$A:$A</f>
        <v>Nature de l'ajustement</v>
      </c>
      <c r="AR506" s="388" t="str">
        <f>$B:$B</f>
        <v>Pôle</v>
      </c>
      <c r="AS506" s="388" t="s">
        <v>515</v>
      </c>
      <c r="AT506" s="388" t="str">
        <f>$A:$A</f>
        <v>Nature de l'ajustement</v>
      </c>
      <c r="AU506" s="388" t="str">
        <f>$B:$B</f>
        <v>Pôle</v>
      </c>
      <c r="AV506" s="388" t="s">
        <v>515</v>
      </c>
      <c r="AW506" s="387"/>
      <c r="AX506" s="388" t="str">
        <f>$A:$A</f>
        <v>Nature de l'ajustement</v>
      </c>
      <c r="AY506" s="388" t="str">
        <f>$B:$B</f>
        <v>Pôle</v>
      </c>
      <c r="AZ506" s="388" t="s">
        <v>515</v>
      </c>
      <c r="BA506" s="388" t="str">
        <f>$A:$A</f>
        <v>Nature de l'ajustement</v>
      </c>
      <c r="BB506" s="388" t="str">
        <f>$B:$B</f>
        <v>Pôle</v>
      </c>
      <c r="BC506" s="388" t="s">
        <v>515</v>
      </c>
      <c r="BD506" s="388" t="str">
        <f>$A:$A</f>
        <v>Nature de l'ajustement</v>
      </c>
      <c r="BE506" s="388" t="str">
        <f>$B:$B</f>
        <v>Pôle</v>
      </c>
      <c r="BF506" s="388" t="s">
        <v>515</v>
      </c>
      <c r="BG506" s="388" t="str">
        <f>$A:$A</f>
        <v>Nature de l'ajustement</v>
      </c>
      <c r="BH506" s="388" t="str">
        <f>$B:$B</f>
        <v>Pôle</v>
      </c>
      <c r="BI506" s="388" t="s">
        <v>515</v>
      </c>
      <c r="BJ506" s="387"/>
      <c r="BK506" s="388" t="str">
        <f>$A:$A</f>
        <v>Nature de l'ajustement</v>
      </c>
      <c r="BL506" s="388" t="str">
        <f>$B:$B</f>
        <v>Pôle</v>
      </c>
      <c r="BM506" s="388" t="s">
        <v>515</v>
      </c>
      <c r="BN506" s="388" t="str">
        <f>$A:$A</f>
        <v>Nature de l'ajustement</v>
      </c>
      <c r="BO506" s="388" t="str">
        <f>$B:$B</f>
        <v>Pôle</v>
      </c>
      <c r="BP506" s="388" t="s">
        <v>515</v>
      </c>
      <c r="BQ506" s="388"/>
      <c r="BR506" s="388"/>
      <c r="BS506" s="393">
        <v>0</v>
      </c>
      <c r="BT506" s="388"/>
      <c r="BU506" s="388"/>
      <c r="BV506" s="393">
        <v>0</v>
      </c>
      <c r="BW506" s="387"/>
    </row>
    <row r="507" spans="1:75" ht="13" hidden="1" outlineLevel="1">
      <c r="A507" s="394" t="s">
        <v>535</v>
      </c>
      <c r="B507" s="394" t="s">
        <v>511</v>
      </c>
      <c r="C507" s="383"/>
      <c r="D507" s="384"/>
      <c r="E507" s="385"/>
      <c r="F507" s="386"/>
      <c r="G507" s="386"/>
      <c r="H507" s="386"/>
      <c r="I507" s="386"/>
      <c r="J507" s="387"/>
      <c r="K507" s="390" t="str">
        <f>$A:$A</f>
        <v>Cession BSF (GC)</v>
      </c>
      <c r="L507" s="390" t="str">
        <f>$B:$B</f>
        <v>GC</v>
      </c>
      <c r="M507" s="391" t="str">
        <f>"20"&amp;RIGHT($10:$10,2)&amp;"-T"&amp;MID($10:$10,2,1)</f>
        <v>2016-T1</v>
      </c>
      <c r="N507" s="390" t="str">
        <f>$A:$A</f>
        <v>Cession BSF (GC)</v>
      </c>
      <c r="O507" s="390" t="str">
        <f>$B:$B</f>
        <v>GC</v>
      </c>
      <c r="P507" s="391" t="str">
        <f>"20"&amp;RIGHT($10:$10,2)&amp;"-T"&amp;MID($10:$10,2,1)</f>
        <v>2016-T2</v>
      </c>
      <c r="Q507" s="390" t="str">
        <f>$A:$A</f>
        <v>Cession BSF (GC)</v>
      </c>
      <c r="R507" s="390" t="str">
        <f>$B:$B</f>
        <v>GC</v>
      </c>
      <c r="S507" s="391" t="str">
        <f>"20"&amp;RIGHT($10:$10,2)&amp;"-T"&amp;MID($10:$10,2,1)</f>
        <v>2016-T3</v>
      </c>
      <c r="T507" s="390" t="str">
        <f>$A:$A</f>
        <v>Cession BSF (GC)</v>
      </c>
      <c r="U507" s="390" t="str">
        <f>$B:$B</f>
        <v>GC</v>
      </c>
      <c r="V507" s="391" t="str">
        <f>"20"&amp;RIGHT($10:$10,2)&amp;"-T"&amp;MID($10:$10,2,1)</f>
        <v>2016-T4</v>
      </c>
      <c r="W507" s="387"/>
      <c r="X507" s="390" t="str">
        <f>$A:$A</f>
        <v>Cession BSF (GC)</v>
      </c>
      <c r="Y507" s="390" t="str">
        <f>$B:$B</f>
        <v>GC</v>
      </c>
      <c r="Z507" s="391" t="str">
        <f>"20"&amp;RIGHT($10:$10,2)&amp;"-T"&amp;MID($10:$10,2,1)</f>
        <v>2017-T1</v>
      </c>
      <c r="AA507" s="390" t="str">
        <f>$A:$A</f>
        <v>Cession BSF (GC)</v>
      </c>
      <c r="AB507" s="390" t="str">
        <f>$B:$B</f>
        <v>GC</v>
      </c>
      <c r="AC507" s="391" t="str">
        <f>"20"&amp;RIGHT($10:$10,2)&amp;"-T"&amp;MID($10:$10,2,1)</f>
        <v>2017-T2</v>
      </c>
      <c r="AD507" s="390" t="str">
        <f>$A:$A</f>
        <v>Cession BSF (GC)</v>
      </c>
      <c r="AE507" s="390" t="str">
        <f>$B:$B</f>
        <v>GC</v>
      </c>
      <c r="AF507" s="391" t="str">
        <f>"20"&amp;RIGHT($10:$10,2)&amp;"-T"&amp;MID($10:$10,2,1)</f>
        <v>2017-T3</v>
      </c>
      <c r="AG507" s="390" t="str">
        <f>$A:$A</f>
        <v>Cession BSF (GC)</v>
      </c>
      <c r="AH507" s="390" t="str">
        <f>$B:$B</f>
        <v>GC</v>
      </c>
      <c r="AI507" s="391" t="str">
        <f>"20"&amp;RIGHT($10:$10,2)&amp;"-T"&amp;MID($10:$10,2,1)</f>
        <v>2017-T4</v>
      </c>
      <c r="AJ507" s="387"/>
      <c r="AK507" s="390" t="str">
        <f>$A:$A</f>
        <v>Cession BSF (GC)</v>
      </c>
      <c r="AL507" s="390" t="str">
        <f>$B:$B</f>
        <v>GC</v>
      </c>
      <c r="AM507" s="391" t="str">
        <f>"20"&amp;RIGHT($10:$10,2)&amp;"-T"&amp;MID($10:$10,2,1)</f>
        <v>2018-T1</v>
      </c>
      <c r="AN507" s="390" t="str">
        <f>$A:$A</f>
        <v>Cession BSF (GC)</v>
      </c>
      <c r="AO507" s="390" t="str">
        <f>$B:$B</f>
        <v>GC</v>
      </c>
      <c r="AP507" s="391" t="str">
        <f>"20"&amp;RIGHT($10:$10,2)&amp;"-T"&amp;MID($10:$10,2,1)</f>
        <v>2018-T2</v>
      </c>
      <c r="AQ507" s="390" t="str">
        <f>$A:$A</f>
        <v>Cession BSF (GC)</v>
      </c>
      <c r="AR507" s="390" t="str">
        <f>$B:$B</f>
        <v>GC</v>
      </c>
      <c r="AS507" s="391" t="str">
        <f>"20"&amp;RIGHT($10:$10,2)&amp;"-T"&amp;MID($10:$10,2,1)</f>
        <v>2018-T3</v>
      </c>
      <c r="AT507" s="390" t="str">
        <f>$A:$A</f>
        <v>Cession BSF (GC)</v>
      </c>
      <c r="AU507" s="390" t="str">
        <f>$B:$B</f>
        <v>GC</v>
      </c>
      <c r="AV507" s="391" t="str">
        <f>"20"&amp;RIGHT($10:$10,2)&amp;"-T"&amp;MID($10:$10,2,1)</f>
        <v>2018-T4</v>
      </c>
      <c r="AW507" s="387"/>
      <c r="AX507" s="390" t="str">
        <f>$A:$A</f>
        <v>Cession BSF (GC)</v>
      </c>
      <c r="AY507" s="390" t="str">
        <f>$B:$B</f>
        <v>GC</v>
      </c>
      <c r="AZ507" s="391" t="str">
        <f>"20"&amp;RIGHT($10:$10,2)&amp;"-T"&amp;MID($10:$10,2,1)</f>
        <v>2019-T1</v>
      </c>
      <c r="BA507" s="390" t="str">
        <f>$A:$A</f>
        <v>Cession BSF (GC)</v>
      </c>
      <c r="BB507" s="390" t="str">
        <f>$B:$B</f>
        <v>GC</v>
      </c>
      <c r="BC507" s="391" t="str">
        <f>"20"&amp;RIGHT($10:$10,2)&amp;"-T"&amp;MID($10:$10,2,1)</f>
        <v>2019-T2</v>
      </c>
      <c r="BD507" s="390" t="str">
        <f>$A:$A</f>
        <v>Cession BSF (GC)</v>
      </c>
      <c r="BE507" s="390" t="str">
        <f>$B:$B</f>
        <v>GC</v>
      </c>
      <c r="BF507" s="391" t="str">
        <f>"20"&amp;RIGHT($10:$10,2)&amp;"-T"&amp;MID($10:$10,2,1)</f>
        <v>2019-T3</v>
      </c>
      <c r="BG507" s="390" t="str">
        <f>$A:$A</f>
        <v>Cession BSF (GC)</v>
      </c>
      <c r="BH507" s="390" t="str">
        <f>$B:$B</f>
        <v>GC</v>
      </c>
      <c r="BI507" s="391" t="str">
        <f>"20"&amp;RIGHT($10:$10,2)&amp;"-T"&amp;MID($10:$10,2,1)</f>
        <v>2019-T4</v>
      </c>
      <c r="BJ507" s="387"/>
      <c r="BK507" s="390" t="str">
        <f>$A:$A</f>
        <v>Cession BSF (GC)</v>
      </c>
      <c r="BL507" s="390" t="str">
        <f>$B:$B</f>
        <v>GC</v>
      </c>
      <c r="BM507" s="391" t="str">
        <f>"20"&amp;RIGHT($10:$10,2)&amp;"-T"&amp;MID($10:$10,2,1)</f>
        <v>2020-T1</v>
      </c>
      <c r="BN507" s="390" t="str">
        <f>$A:$A</f>
        <v>Cession BSF (GC)</v>
      </c>
      <c r="BO507" s="390" t="str">
        <f>$B:$B</f>
        <v>GC</v>
      </c>
      <c r="BP507" s="391" t="str">
        <f>"20"&amp;RIGHT($10:$10,2)&amp;"-T"&amp;MID($10:$10,2,1)</f>
        <v>2020-T2</v>
      </c>
      <c r="BQ507" s="391"/>
      <c r="BR507" s="391"/>
      <c r="BS507" s="393" t="e">
        <v>#VALUE!</v>
      </c>
      <c r="BT507" s="391"/>
      <c r="BU507" s="391"/>
      <c r="BV507" s="393" t="e">
        <v>#VALUE!</v>
      </c>
      <c r="BW507" s="387"/>
    </row>
    <row r="508" spans="1:75" ht="13" hidden="1" collapsed="1">
      <c r="A508" s="403" t="s">
        <v>547</v>
      </c>
      <c r="B508" s="403"/>
      <c r="C508" s="383"/>
      <c r="D508" s="384" t="s">
        <v>494</v>
      </c>
      <c r="E508" s="385" t="s">
        <v>505</v>
      </c>
      <c r="F508" s="386"/>
      <c r="G508" s="386"/>
      <c r="H508" s="386"/>
      <c r="I508" s="386"/>
      <c r="J508" s="387"/>
      <c r="K508" s="405"/>
      <c r="L508" s="405"/>
      <c r="M508" s="405">
        <v>0</v>
      </c>
      <c r="N508" s="393"/>
      <c r="O508" s="393"/>
      <c r="P508" s="393">
        <v>0</v>
      </c>
      <c r="Q508" s="393"/>
      <c r="R508" s="393"/>
      <c r="S508" s="393">
        <v>0</v>
      </c>
      <c r="T508" s="393"/>
      <c r="U508" s="393"/>
      <c r="V508" s="393">
        <v>0</v>
      </c>
      <c r="W508" s="387">
        <f>SUM(K508:V508)</f>
        <v>0</v>
      </c>
      <c r="X508" s="393"/>
      <c r="Y508" s="393"/>
      <c r="Z508" s="393">
        <v>0</v>
      </c>
      <c r="AA508" s="393"/>
      <c r="AB508" s="393"/>
      <c r="AC508" s="393">
        <v>0</v>
      </c>
      <c r="AD508" s="393"/>
      <c r="AE508" s="393"/>
      <c r="AF508" s="393">
        <v>114.19175999999999</v>
      </c>
      <c r="AG508" s="393"/>
      <c r="AH508" s="393"/>
      <c r="AI508" s="393">
        <v>-14.817</v>
      </c>
      <c r="AJ508" s="387">
        <f>SUM(X508:AI508)</f>
        <v>99.374759999999981</v>
      </c>
      <c r="AK508" s="393"/>
      <c r="AL508" s="393"/>
      <c r="AM508" s="393">
        <v>0</v>
      </c>
      <c r="AN508" s="393"/>
      <c r="AO508" s="393"/>
      <c r="AP508" s="393">
        <v>0</v>
      </c>
      <c r="AQ508" s="393"/>
      <c r="AR508" s="393"/>
      <c r="AS508" s="393">
        <v>0</v>
      </c>
      <c r="AT508" s="393"/>
      <c r="AU508" s="393"/>
      <c r="AV508" s="393">
        <v>0</v>
      </c>
      <c r="AW508" s="387">
        <f>SUM(AK508:AV508)</f>
        <v>0</v>
      </c>
      <c r="AX508" s="393"/>
      <c r="AY508" s="393"/>
      <c r="AZ508" s="393">
        <v>0</v>
      </c>
      <c r="BA508" s="393"/>
      <c r="BB508" s="393"/>
      <c r="BC508" s="393">
        <v>0</v>
      </c>
      <c r="BD508" s="393"/>
      <c r="BE508" s="393"/>
      <c r="BF508" s="393">
        <v>0</v>
      </c>
      <c r="BG508" s="393"/>
      <c r="BH508" s="393"/>
      <c r="BI508" s="393">
        <v>0</v>
      </c>
      <c r="BJ508" s="387">
        <f>SUM(AX508:BI508)</f>
        <v>0</v>
      </c>
      <c r="BK508" s="393"/>
      <c r="BL508" s="393"/>
      <c r="BM508" s="393">
        <v>0</v>
      </c>
      <c r="BN508" s="393"/>
      <c r="BO508" s="393"/>
      <c r="BP508" s="393">
        <v>0</v>
      </c>
      <c r="BQ508" s="393"/>
      <c r="BR508" s="393"/>
      <c r="BS508" s="393">
        <v>0</v>
      </c>
      <c r="BT508" s="393"/>
      <c r="BU508" s="393"/>
      <c r="BV508" s="393">
        <v>0</v>
      </c>
      <c r="BW508" s="387">
        <f>SUM(BK508:BV508)</f>
        <v>0</v>
      </c>
    </row>
    <row r="509" spans="1:75" ht="13" hidden="1" outlineLevel="1">
      <c r="A509" s="402" t="s">
        <v>465</v>
      </c>
      <c r="B509" s="382" t="s">
        <v>466</v>
      </c>
      <c r="C509" s="383"/>
      <c r="D509" s="384"/>
      <c r="E509" s="385"/>
      <c r="F509" s="386"/>
      <c r="G509" s="386"/>
      <c r="H509" s="386"/>
      <c r="I509" s="386"/>
      <c r="J509" s="387"/>
      <c r="K509" s="388" t="str">
        <f>$A:$A</f>
        <v>Nature de l'ajustement</v>
      </c>
      <c r="L509" s="388" t="str">
        <f>$B:$B</f>
        <v>Pôle</v>
      </c>
      <c r="M509" s="388" t="s">
        <v>515</v>
      </c>
      <c r="N509" s="388" t="str">
        <f>$A:$A</f>
        <v>Nature de l'ajustement</v>
      </c>
      <c r="O509" s="388" t="str">
        <f>$B:$B</f>
        <v>Pôle</v>
      </c>
      <c r="P509" s="388" t="s">
        <v>515</v>
      </c>
      <c r="Q509" s="388" t="str">
        <f>$A:$A</f>
        <v>Nature de l'ajustement</v>
      </c>
      <c r="R509" s="388" t="str">
        <f>$B:$B</f>
        <v>Pôle</v>
      </c>
      <c r="S509" s="388" t="s">
        <v>515</v>
      </c>
      <c r="T509" s="388" t="str">
        <f>$A:$A</f>
        <v>Nature de l'ajustement</v>
      </c>
      <c r="U509" s="388" t="str">
        <f>$B:$B</f>
        <v>Pôle</v>
      </c>
      <c r="V509" s="388" t="s">
        <v>515</v>
      </c>
      <c r="W509" s="387"/>
      <c r="X509" s="388" t="str">
        <f>$A:$A</f>
        <v>Nature de l'ajustement</v>
      </c>
      <c r="Y509" s="388" t="str">
        <f>$B:$B</f>
        <v>Pôle</v>
      </c>
      <c r="Z509" s="388" t="s">
        <v>515</v>
      </c>
      <c r="AA509" s="388" t="str">
        <f>$A:$A</f>
        <v>Nature de l'ajustement</v>
      </c>
      <c r="AB509" s="388" t="str">
        <f>$B:$B</f>
        <v>Pôle</v>
      </c>
      <c r="AC509" s="388" t="s">
        <v>515</v>
      </c>
      <c r="AD509" s="388" t="str">
        <f>$A:$A</f>
        <v>Nature de l'ajustement</v>
      </c>
      <c r="AE509" s="388" t="str">
        <f>$B:$B</f>
        <v>Pôle</v>
      </c>
      <c r="AF509" s="388" t="s">
        <v>515</v>
      </c>
      <c r="AG509" s="388" t="str">
        <f>$A:$A</f>
        <v>Nature de l'ajustement</v>
      </c>
      <c r="AH509" s="388" t="str">
        <f>$B:$B</f>
        <v>Pôle</v>
      </c>
      <c r="AI509" s="388" t="s">
        <v>515</v>
      </c>
      <c r="AJ509" s="387"/>
      <c r="AK509" s="388" t="str">
        <f>$A:$A</f>
        <v>Nature de l'ajustement</v>
      </c>
      <c r="AL509" s="388" t="str">
        <f>$B:$B</f>
        <v>Pôle</v>
      </c>
      <c r="AM509" s="388" t="s">
        <v>515</v>
      </c>
      <c r="AN509" s="388" t="str">
        <f>$A:$A</f>
        <v>Nature de l'ajustement</v>
      </c>
      <c r="AO509" s="388" t="str">
        <f>$B:$B</f>
        <v>Pôle</v>
      </c>
      <c r="AP509" s="388" t="s">
        <v>515</v>
      </c>
      <c r="AQ509" s="388" t="str">
        <f>$A:$A</f>
        <v>Nature de l'ajustement</v>
      </c>
      <c r="AR509" s="388" t="str">
        <f>$B:$B</f>
        <v>Pôle</v>
      </c>
      <c r="AS509" s="388" t="s">
        <v>515</v>
      </c>
      <c r="AT509" s="388" t="str">
        <f>$A:$A</f>
        <v>Nature de l'ajustement</v>
      </c>
      <c r="AU509" s="388" t="str">
        <f>$B:$B</f>
        <v>Pôle</v>
      </c>
      <c r="AV509" s="388" t="s">
        <v>515</v>
      </c>
      <c r="AW509" s="387"/>
      <c r="AX509" s="388" t="str">
        <f>$A:$A</f>
        <v>Nature de l'ajustement</v>
      </c>
      <c r="AY509" s="388" t="str">
        <f>$B:$B</f>
        <v>Pôle</v>
      </c>
      <c r="AZ509" s="388" t="s">
        <v>515</v>
      </c>
      <c r="BA509" s="388" t="str">
        <f>$A:$A</f>
        <v>Nature de l'ajustement</v>
      </c>
      <c r="BB509" s="388" t="str">
        <f>$B:$B</f>
        <v>Pôle</v>
      </c>
      <c r="BC509" s="388" t="s">
        <v>515</v>
      </c>
      <c r="BD509" s="388" t="str">
        <f>$A:$A</f>
        <v>Nature de l'ajustement</v>
      </c>
      <c r="BE509" s="388" t="str">
        <f>$B:$B</f>
        <v>Pôle</v>
      </c>
      <c r="BF509" s="388" t="s">
        <v>515</v>
      </c>
      <c r="BG509" s="388" t="str">
        <f>$A:$A</f>
        <v>Nature de l'ajustement</v>
      </c>
      <c r="BH509" s="388" t="str">
        <f>$B:$B</f>
        <v>Pôle</v>
      </c>
      <c r="BI509" s="388" t="s">
        <v>515</v>
      </c>
      <c r="BJ509" s="387"/>
      <c r="BK509" s="388" t="str">
        <f>$A:$A</f>
        <v>Nature de l'ajustement</v>
      </c>
      <c r="BL509" s="388" t="str">
        <f>$B:$B</f>
        <v>Pôle</v>
      </c>
      <c r="BM509" s="388" t="s">
        <v>515</v>
      </c>
      <c r="BN509" s="388" t="str">
        <f>$A:$A</f>
        <v>Nature de l'ajustement</v>
      </c>
      <c r="BO509" s="388" t="str">
        <f>$B:$B</f>
        <v>Pôle</v>
      </c>
      <c r="BP509" s="388" t="s">
        <v>515</v>
      </c>
      <c r="BQ509" s="388"/>
      <c r="BR509" s="388"/>
      <c r="BS509" s="393">
        <v>0</v>
      </c>
      <c r="BT509" s="388"/>
      <c r="BU509" s="388"/>
      <c r="BV509" s="393">
        <v>0</v>
      </c>
      <c r="BW509" s="387"/>
    </row>
    <row r="510" spans="1:75" ht="13" hidden="1" outlineLevel="1">
      <c r="A510" s="394" t="s">
        <v>531</v>
      </c>
      <c r="B510" s="394" t="s">
        <v>514</v>
      </c>
      <c r="C510" s="383"/>
      <c r="D510" s="384"/>
      <c r="E510" s="385"/>
      <c r="F510" s="386"/>
      <c r="G510" s="386"/>
      <c r="H510" s="386"/>
      <c r="I510" s="386"/>
      <c r="J510" s="387"/>
      <c r="K510" s="390" t="str">
        <f>$A:$A</f>
        <v>Coûts d'intégration Pioneer (GEA)</v>
      </c>
      <c r="L510" s="390" t="str">
        <f>$B:$B</f>
        <v>GEA</v>
      </c>
      <c r="M510" s="391" t="str">
        <f>"20"&amp;RIGHT($10:$10,2)&amp;"-T"&amp;MID($10:$10,2,1)</f>
        <v>2016-T1</v>
      </c>
      <c r="N510" s="390" t="str">
        <f>$A:$A</f>
        <v>Coûts d'intégration Pioneer (GEA)</v>
      </c>
      <c r="O510" s="390" t="str">
        <f>$B:$B</f>
        <v>GEA</v>
      </c>
      <c r="P510" s="391" t="str">
        <f>"20"&amp;RIGHT($10:$10,2)&amp;"-T"&amp;MID($10:$10,2,1)</f>
        <v>2016-T2</v>
      </c>
      <c r="Q510" s="390" t="str">
        <f>$A:$A</f>
        <v>Coûts d'intégration Pioneer (GEA)</v>
      </c>
      <c r="R510" s="390" t="str">
        <f>$B:$B</f>
        <v>GEA</v>
      </c>
      <c r="S510" s="391" t="str">
        <f>"20"&amp;RIGHT($10:$10,2)&amp;"-T"&amp;MID($10:$10,2,1)</f>
        <v>2016-T3</v>
      </c>
      <c r="T510" s="390" t="str">
        <f>$A:$A</f>
        <v>Coûts d'intégration Pioneer (GEA)</v>
      </c>
      <c r="U510" s="390" t="str">
        <f>$B:$B</f>
        <v>GEA</v>
      </c>
      <c r="V510" s="391" t="str">
        <f>"20"&amp;RIGHT($10:$10,2)&amp;"-T"&amp;MID($10:$10,2,1)</f>
        <v>2016-T4</v>
      </c>
      <c r="W510" s="387"/>
      <c r="X510" s="390" t="str">
        <f>$A:$A</f>
        <v>Coûts d'intégration Pioneer (GEA)</v>
      </c>
      <c r="Y510" s="390" t="str">
        <f>$B:$B</f>
        <v>GEA</v>
      </c>
      <c r="Z510" s="391" t="str">
        <f>"20"&amp;RIGHT($10:$10,2)&amp;"-T"&amp;MID($10:$10,2,1)</f>
        <v>2017-T1</v>
      </c>
      <c r="AA510" s="390" t="str">
        <f>$A:$A</f>
        <v>Coûts d'intégration Pioneer (GEA)</v>
      </c>
      <c r="AB510" s="390" t="str">
        <f>$B:$B</f>
        <v>GEA</v>
      </c>
      <c r="AC510" s="391" t="str">
        <f>"20"&amp;RIGHT($10:$10,2)&amp;"-T"&amp;MID($10:$10,2,1)</f>
        <v>2017-T2</v>
      </c>
      <c r="AD510" s="390" t="str">
        <f>$A:$A</f>
        <v>Coûts d'intégration Pioneer (GEA)</v>
      </c>
      <c r="AE510" s="390" t="str">
        <f>$B:$B</f>
        <v>GEA</v>
      </c>
      <c r="AF510" s="391" t="str">
        <f>"20"&amp;RIGHT($10:$10,2)&amp;"-T"&amp;MID($10:$10,2,1)</f>
        <v>2017-T3</v>
      </c>
      <c r="AG510" s="390" t="str">
        <f>$A:$A</f>
        <v>Coûts d'intégration Pioneer (GEA)</v>
      </c>
      <c r="AH510" s="390" t="str">
        <f>$B:$B</f>
        <v>GEA</v>
      </c>
      <c r="AI510" s="391" t="str">
        <f>"20"&amp;RIGHT($10:$10,2)&amp;"-T"&amp;MID($10:$10,2,1)</f>
        <v>2017-T4</v>
      </c>
      <c r="AJ510" s="387"/>
      <c r="AK510" s="390" t="str">
        <f>$A:$A</f>
        <v>Coûts d'intégration Pioneer (GEA)</v>
      </c>
      <c r="AL510" s="390" t="str">
        <f>$B:$B</f>
        <v>GEA</v>
      </c>
      <c r="AM510" s="391" t="str">
        <f>"20"&amp;RIGHT($10:$10,2)&amp;"-T"&amp;MID($10:$10,2,1)</f>
        <v>2018-T1</v>
      </c>
      <c r="AN510" s="390" t="str">
        <f>$A:$A</f>
        <v>Coûts d'intégration Pioneer (GEA)</v>
      </c>
      <c r="AO510" s="390" t="str">
        <f>$B:$B</f>
        <v>GEA</v>
      </c>
      <c r="AP510" s="391" t="str">
        <f>"20"&amp;RIGHT($10:$10,2)&amp;"-T"&amp;MID($10:$10,2,1)</f>
        <v>2018-T2</v>
      </c>
      <c r="AQ510" s="390" t="str">
        <f>$A:$A</f>
        <v>Coûts d'intégration Pioneer (GEA)</v>
      </c>
      <c r="AR510" s="390" t="str">
        <f>$B:$B</f>
        <v>GEA</v>
      </c>
      <c r="AS510" s="391" t="str">
        <f>"20"&amp;RIGHT($10:$10,2)&amp;"-T"&amp;MID($10:$10,2,1)</f>
        <v>2018-T3</v>
      </c>
      <c r="AT510" s="390" t="str">
        <f>$A:$A</f>
        <v>Coûts d'intégration Pioneer (GEA)</v>
      </c>
      <c r="AU510" s="390" t="str">
        <f>$B:$B</f>
        <v>GEA</v>
      </c>
      <c r="AV510" s="391" t="str">
        <f>"20"&amp;RIGHT($10:$10,2)&amp;"-T"&amp;MID($10:$10,2,1)</f>
        <v>2018-T4</v>
      </c>
      <c r="AW510" s="387"/>
      <c r="AX510" s="390" t="str">
        <f>$A:$A</f>
        <v>Coûts d'intégration Pioneer (GEA)</v>
      </c>
      <c r="AY510" s="390" t="str">
        <f>$B:$B</f>
        <v>GEA</v>
      </c>
      <c r="AZ510" s="391" t="str">
        <f>"20"&amp;RIGHT($10:$10,2)&amp;"-T"&amp;MID($10:$10,2,1)</f>
        <v>2019-T1</v>
      </c>
      <c r="BA510" s="390" t="str">
        <f>$A:$A</f>
        <v>Coûts d'intégration Pioneer (GEA)</v>
      </c>
      <c r="BB510" s="390" t="str">
        <f>$B:$B</f>
        <v>GEA</v>
      </c>
      <c r="BC510" s="391" t="str">
        <f>"20"&amp;RIGHT($10:$10,2)&amp;"-T"&amp;MID($10:$10,2,1)</f>
        <v>2019-T2</v>
      </c>
      <c r="BD510" s="390" t="str">
        <f>$A:$A</f>
        <v>Coûts d'intégration Pioneer (GEA)</v>
      </c>
      <c r="BE510" s="390" t="str">
        <f>$B:$B</f>
        <v>GEA</v>
      </c>
      <c r="BF510" s="391" t="str">
        <f>"20"&amp;RIGHT($10:$10,2)&amp;"-T"&amp;MID($10:$10,2,1)</f>
        <v>2019-T3</v>
      </c>
      <c r="BG510" s="390" t="str">
        <f>$A:$A</f>
        <v>Coûts d'intégration Pioneer (GEA)</v>
      </c>
      <c r="BH510" s="390" t="str">
        <f>$B:$B</f>
        <v>GEA</v>
      </c>
      <c r="BI510" s="391" t="str">
        <f>"20"&amp;RIGHT($10:$10,2)&amp;"-T"&amp;MID($10:$10,2,1)</f>
        <v>2019-T4</v>
      </c>
      <c r="BJ510" s="387"/>
      <c r="BK510" s="390" t="str">
        <f>$A:$A</f>
        <v>Coûts d'intégration Pioneer (GEA)</v>
      </c>
      <c r="BL510" s="390" t="str">
        <f>$B:$B</f>
        <v>GEA</v>
      </c>
      <c r="BM510" s="391" t="str">
        <f>"20"&amp;RIGHT($10:$10,2)&amp;"-T"&amp;MID($10:$10,2,1)</f>
        <v>2020-T1</v>
      </c>
      <c r="BN510" s="390" t="str">
        <f>$A:$A</f>
        <v>Coûts d'intégration Pioneer (GEA)</v>
      </c>
      <c r="BO510" s="390" t="str">
        <f>$B:$B</f>
        <v>GEA</v>
      </c>
      <c r="BP510" s="391" t="str">
        <f>"20"&amp;RIGHT($10:$10,2)&amp;"-T"&amp;MID($10:$10,2,1)</f>
        <v>2020-T2</v>
      </c>
      <c r="BQ510" s="391"/>
      <c r="BR510" s="391"/>
      <c r="BS510" s="393" t="e">
        <v>#VALUE!</v>
      </c>
      <c r="BT510" s="391"/>
      <c r="BU510" s="391"/>
      <c r="BV510" s="393" t="e">
        <v>#VALUE!</v>
      </c>
      <c r="BW510" s="387"/>
    </row>
    <row r="511" spans="1:75" ht="13" hidden="1" collapsed="1">
      <c r="A511" s="403" t="s">
        <v>547</v>
      </c>
      <c r="B511" s="403"/>
      <c r="C511" s="383"/>
      <c r="D511" s="384" t="s">
        <v>498</v>
      </c>
      <c r="E511" s="385" t="s">
        <v>508</v>
      </c>
      <c r="F511" s="386"/>
      <c r="G511" s="386"/>
      <c r="H511" s="386"/>
      <c r="I511" s="386"/>
      <c r="J511" s="387"/>
      <c r="K511" s="405"/>
      <c r="L511" s="405"/>
      <c r="M511" s="405">
        <v>0</v>
      </c>
      <c r="N511" s="393"/>
      <c r="O511" s="393"/>
      <c r="P511" s="393">
        <v>0</v>
      </c>
      <c r="Q511" s="393"/>
      <c r="R511" s="393"/>
      <c r="S511" s="393">
        <v>0</v>
      </c>
      <c r="T511" s="393"/>
      <c r="U511" s="393"/>
      <c r="V511" s="393">
        <v>0</v>
      </c>
      <c r="W511" s="387">
        <f>SUM(K511:V511)</f>
        <v>0</v>
      </c>
      <c r="X511" s="393"/>
      <c r="Y511" s="393"/>
      <c r="Z511" s="393">
        <v>-2.6820000000000004</v>
      </c>
      <c r="AA511" s="393"/>
      <c r="AB511" s="393"/>
      <c r="AC511" s="393">
        <v>-11.734999999999999</v>
      </c>
      <c r="AD511" s="393"/>
      <c r="AE511" s="393"/>
      <c r="AF511" s="393">
        <v>-13.900757014260964</v>
      </c>
      <c r="AG511" s="393"/>
      <c r="AH511" s="393"/>
      <c r="AI511" s="393">
        <v>-32.067000000000007</v>
      </c>
      <c r="AJ511" s="387">
        <f>SUM(X511:AI511)</f>
        <v>-60.38475701426097</v>
      </c>
      <c r="AK511" s="393"/>
      <c r="AL511" s="393"/>
      <c r="AM511" s="393">
        <v>-4.4371873547178691</v>
      </c>
      <c r="AN511" s="393"/>
      <c r="AO511" s="393"/>
      <c r="AP511" s="393">
        <v>-3.9985282424396065</v>
      </c>
      <c r="AQ511" s="393"/>
      <c r="AR511" s="393"/>
      <c r="AS511" s="393">
        <v>-5.7907552088942005</v>
      </c>
      <c r="AT511" s="393"/>
      <c r="AU511" s="393"/>
      <c r="AV511" s="393">
        <v>-14.353021916323129</v>
      </c>
      <c r="AW511" s="387">
        <f>SUM(AK511:AV511)</f>
        <v>-28.579492722374805</v>
      </c>
      <c r="AX511" s="393"/>
      <c r="AY511" s="393"/>
      <c r="AZ511" s="393">
        <v>0</v>
      </c>
      <c r="BA511" s="393"/>
      <c r="BB511" s="393"/>
      <c r="BC511" s="393">
        <v>0</v>
      </c>
      <c r="BD511" s="393"/>
      <c r="BE511" s="393"/>
      <c r="BF511" s="393">
        <v>0</v>
      </c>
      <c r="BG511" s="393"/>
      <c r="BH511" s="393"/>
      <c r="BI511" s="393">
        <v>0</v>
      </c>
      <c r="BJ511" s="387">
        <f>SUM(AX511:BI511)</f>
        <v>0</v>
      </c>
      <c r="BK511" s="393"/>
      <c r="BL511" s="393"/>
      <c r="BM511" s="393">
        <v>0</v>
      </c>
      <c r="BN511" s="393"/>
      <c r="BO511" s="393"/>
      <c r="BP511" s="393">
        <v>0</v>
      </c>
      <c r="BQ511" s="393"/>
      <c r="BR511" s="393"/>
      <c r="BS511" s="393">
        <v>0</v>
      </c>
      <c r="BT511" s="393"/>
      <c r="BU511" s="393"/>
      <c r="BV511" s="393">
        <v>0</v>
      </c>
      <c r="BW511" s="387">
        <f>SUM(BK511:BV511)</f>
        <v>0</v>
      </c>
    </row>
    <row r="512" spans="1:75" ht="13" hidden="1" outlineLevel="1">
      <c r="A512" s="402" t="s">
        <v>465</v>
      </c>
      <c r="B512" s="382" t="s">
        <v>466</v>
      </c>
      <c r="C512" s="383"/>
      <c r="D512" s="384"/>
      <c r="E512" s="385"/>
      <c r="F512" s="386"/>
      <c r="G512" s="386"/>
      <c r="H512" s="386"/>
      <c r="I512" s="386"/>
      <c r="J512" s="387"/>
      <c r="K512" s="388" t="str">
        <f>$A:$A</f>
        <v>Nature de l'ajustement</v>
      </c>
      <c r="L512" s="388" t="str">
        <f>$B:$B</f>
        <v>Pôle</v>
      </c>
      <c r="M512" s="388" t="s">
        <v>515</v>
      </c>
      <c r="N512" s="388" t="str">
        <f>$A:$A</f>
        <v>Nature de l'ajustement</v>
      </c>
      <c r="O512" s="388" t="str">
        <f>$B:$B</f>
        <v>Pôle</v>
      </c>
      <c r="P512" s="388" t="s">
        <v>515</v>
      </c>
      <c r="Q512" s="388" t="str">
        <f>$A:$A</f>
        <v>Nature de l'ajustement</v>
      </c>
      <c r="R512" s="388" t="str">
        <f>$B:$B</f>
        <v>Pôle</v>
      </c>
      <c r="S512" s="388" t="s">
        <v>515</v>
      </c>
      <c r="T512" s="388" t="str">
        <f>$A:$A</f>
        <v>Nature de l'ajustement</v>
      </c>
      <c r="U512" s="388" t="str">
        <f>$B:$B</f>
        <v>Pôle</v>
      </c>
      <c r="V512" s="388" t="s">
        <v>515</v>
      </c>
      <c r="W512" s="387"/>
      <c r="X512" s="388" t="str">
        <f>$A:$A</f>
        <v>Nature de l'ajustement</v>
      </c>
      <c r="Y512" s="388" t="str">
        <f>$B:$B</f>
        <v>Pôle</v>
      </c>
      <c r="Z512" s="388" t="s">
        <v>515</v>
      </c>
      <c r="AA512" s="388" t="str">
        <f>$A:$A</f>
        <v>Nature de l'ajustement</v>
      </c>
      <c r="AB512" s="388" t="str">
        <f>$B:$B</f>
        <v>Pôle</v>
      </c>
      <c r="AC512" s="388" t="s">
        <v>515</v>
      </c>
      <c r="AD512" s="388" t="str">
        <f>$A:$A</f>
        <v>Nature de l'ajustement</v>
      </c>
      <c r="AE512" s="388" t="str">
        <f>$B:$B</f>
        <v>Pôle</v>
      </c>
      <c r="AF512" s="388" t="s">
        <v>515</v>
      </c>
      <c r="AG512" s="388" t="str">
        <f>$A:$A</f>
        <v>Nature de l'ajustement</v>
      </c>
      <c r="AH512" s="388" t="str">
        <f>$B:$B</f>
        <v>Pôle</v>
      </c>
      <c r="AI512" s="388" t="s">
        <v>515</v>
      </c>
      <c r="AJ512" s="387"/>
      <c r="AK512" s="388" t="str">
        <f>$A:$A</f>
        <v>Nature de l'ajustement</v>
      </c>
      <c r="AL512" s="388" t="str">
        <f>$B:$B</f>
        <v>Pôle</v>
      </c>
      <c r="AM512" s="388" t="s">
        <v>515</v>
      </c>
      <c r="AN512" s="388" t="str">
        <f>$A:$A</f>
        <v>Nature de l'ajustement</v>
      </c>
      <c r="AO512" s="388" t="str">
        <f>$B:$B</f>
        <v>Pôle</v>
      </c>
      <c r="AP512" s="388" t="s">
        <v>515</v>
      </c>
      <c r="AQ512" s="388" t="str">
        <f>$A:$A</f>
        <v>Nature de l'ajustement</v>
      </c>
      <c r="AR512" s="388" t="str">
        <f>$B:$B</f>
        <v>Pôle</v>
      </c>
      <c r="AS512" s="388" t="s">
        <v>515</v>
      </c>
      <c r="AT512" s="388" t="str">
        <f>$A:$A</f>
        <v>Nature de l'ajustement</v>
      </c>
      <c r="AU512" s="388" t="str">
        <f>$B:$B</f>
        <v>Pôle</v>
      </c>
      <c r="AV512" s="388" t="s">
        <v>515</v>
      </c>
      <c r="AW512" s="387"/>
      <c r="AX512" s="388" t="str">
        <f>$A:$A</f>
        <v>Nature de l'ajustement</v>
      </c>
      <c r="AY512" s="388" t="str">
        <f>$B:$B</f>
        <v>Pôle</v>
      </c>
      <c r="AZ512" s="388" t="s">
        <v>515</v>
      </c>
      <c r="BA512" s="388" t="str">
        <f>$A:$A</f>
        <v>Nature de l'ajustement</v>
      </c>
      <c r="BB512" s="388" t="str">
        <f>$B:$B</f>
        <v>Pôle</v>
      </c>
      <c r="BC512" s="388" t="s">
        <v>515</v>
      </c>
      <c r="BD512" s="388" t="str">
        <f>$A:$A</f>
        <v>Nature de l'ajustement</v>
      </c>
      <c r="BE512" s="388" t="str">
        <f>$B:$B</f>
        <v>Pôle</v>
      </c>
      <c r="BF512" s="388" t="s">
        <v>515</v>
      </c>
      <c r="BG512" s="388" t="str">
        <f>$A:$A</f>
        <v>Nature de l'ajustement</v>
      </c>
      <c r="BH512" s="388" t="str">
        <f>$B:$B</f>
        <v>Pôle</v>
      </c>
      <c r="BI512" s="388" t="s">
        <v>515</v>
      </c>
      <c r="BJ512" s="387"/>
      <c r="BK512" s="388" t="str">
        <f>$A:$A</f>
        <v>Nature de l'ajustement</v>
      </c>
      <c r="BL512" s="388" t="str">
        <f>$B:$B</f>
        <v>Pôle</v>
      </c>
      <c r="BM512" s="388" t="s">
        <v>515</v>
      </c>
      <c r="BN512" s="388" t="str">
        <f>$A:$A</f>
        <v>Nature de l'ajustement</v>
      </c>
      <c r="BO512" s="388" t="str">
        <f>$B:$B</f>
        <v>Pôle</v>
      </c>
      <c r="BP512" s="388" t="s">
        <v>515</v>
      </c>
      <c r="BQ512" s="388"/>
      <c r="BR512" s="388"/>
      <c r="BS512" s="393">
        <v>0</v>
      </c>
      <c r="BT512" s="388"/>
      <c r="BU512" s="388"/>
      <c r="BV512" s="393">
        <v>0</v>
      </c>
      <c r="BW512" s="387"/>
    </row>
    <row r="513" spans="1:75" ht="13" hidden="1" outlineLevel="1">
      <c r="A513" s="394" t="s">
        <v>537</v>
      </c>
      <c r="B513" s="394" t="s">
        <v>513</v>
      </c>
      <c r="C513" s="383"/>
      <c r="D513" s="384"/>
      <c r="E513" s="385"/>
      <c r="F513" s="386"/>
      <c r="G513" s="386"/>
      <c r="H513" s="386"/>
      <c r="I513" s="386"/>
      <c r="J513" s="387"/>
      <c r="K513" s="390" t="str">
        <f>$A:$A</f>
        <v>Coûts d'acquisition CA Italie (BPI)</v>
      </c>
      <c r="L513" s="390" t="str">
        <f>$B:$B</f>
        <v>BPI</v>
      </c>
      <c r="M513" s="391" t="str">
        <f>"20"&amp;RIGHT($10:$10,2)&amp;"-T"&amp;MID($10:$10,2,1)</f>
        <v>2016-T1</v>
      </c>
      <c r="N513" s="390" t="str">
        <f>$A:$A</f>
        <v>Coûts d'acquisition CA Italie (BPI)</v>
      </c>
      <c r="O513" s="390" t="str">
        <f>$B:$B</f>
        <v>BPI</v>
      </c>
      <c r="P513" s="391" t="str">
        <f>"20"&amp;RIGHT($10:$10,2)&amp;"-T"&amp;MID($10:$10,2,1)</f>
        <v>2016-T2</v>
      </c>
      <c r="Q513" s="390" t="str">
        <f>$A:$A</f>
        <v>Coûts d'acquisition CA Italie (BPI)</v>
      </c>
      <c r="R513" s="390" t="str">
        <f>$B:$B</f>
        <v>BPI</v>
      </c>
      <c r="S513" s="391" t="str">
        <f>"20"&amp;RIGHT($10:$10,2)&amp;"-T"&amp;MID($10:$10,2,1)</f>
        <v>2016-T3</v>
      </c>
      <c r="T513" s="390" t="str">
        <f>$A:$A</f>
        <v>Coûts d'acquisition CA Italie (BPI)</v>
      </c>
      <c r="U513" s="390" t="str">
        <f>$B:$B</f>
        <v>BPI</v>
      </c>
      <c r="V513" s="391" t="str">
        <f>"20"&amp;RIGHT($10:$10,2)&amp;"-T"&amp;MID($10:$10,2,1)</f>
        <v>2016-T4</v>
      </c>
      <c r="W513" s="387"/>
      <c r="X513" s="390" t="str">
        <f>$A:$A</f>
        <v>Coûts d'acquisition CA Italie (BPI)</v>
      </c>
      <c r="Y513" s="390" t="str">
        <f>$B:$B</f>
        <v>BPI</v>
      </c>
      <c r="Z513" s="391" t="str">
        <f>"20"&amp;RIGHT($10:$10,2)&amp;"-T"&amp;MID($10:$10,2,1)</f>
        <v>2017-T1</v>
      </c>
      <c r="AA513" s="390" t="str">
        <f>$A:$A</f>
        <v>Coûts d'acquisition CA Italie (BPI)</v>
      </c>
      <c r="AB513" s="390" t="str">
        <f>$B:$B</f>
        <v>BPI</v>
      </c>
      <c r="AC513" s="391" t="str">
        <f>"20"&amp;RIGHT($10:$10,2)&amp;"-T"&amp;MID($10:$10,2,1)</f>
        <v>2017-T2</v>
      </c>
      <c r="AD513" s="390" t="str">
        <f>$A:$A</f>
        <v>Coûts d'acquisition CA Italie (BPI)</v>
      </c>
      <c r="AE513" s="390" t="str">
        <f>$B:$B</f>
        <v>BPI</v>
      </c>
      <c r="AF513" s="391" t="str">
        <f>"20"&amp;RIGHT($10:$10,2)&amp;"-T"&amp;MID($10:$10,2,1)</f>
        <v>2017-T3</v>
      </c>
      <c r="AG513" s="390" t="str">
        <f>$A:$A</f>
        <v>Coûts d'acquisition CA Italie (BPI)</v>
      </c>
      <c r="AH513" s="390" t="str">
        <f>$B:$B</f>
        <v>BPI</v>
      </c>
      <c r="AI513" s="391" t="str">
        <f>"20"&amp;RIGHT($10:$10,2)&amp;"-T"&amp;MID($10:$10,2,1)</f>
        <v>2017-T4</v>
      </c>
      <c r="AJ513" s="387"/>
      <c r="AK513" s="390" t="str">
        <f>$A:$A</f>
        <v>Coûts d'acquisition CA Italie (BPI)</v>
      </c>
      <c r="AL513" s="390" t="str">
        <f>$B:$B</f>
        <v>BPI</v>
      </c>
      <c r="AM513" s="391" t="str">
        <f>"20"&amp;RIGHT($10:$10,2)&amp;"-T"&amp;MID($10:$10,2,1)</f>
        <v>2018-T1</v>
      </c>
      <c r="AN513" s="390" t="str">
        <f>$A:$A</f>
        <v>Coûts d'acquisition CA Italie (BPI)</v>
      </c>
      <c r="AO513" s="390" t="str">
        <f>$B:$B</f>
        <v>BPI</v>
      </c>
      <c r="AP513" s="391" t="str">
        <f>"20"&amp;RIGHT($10:$10,2)&amp;"-T"&amp;MID($10:$10,2,1)</f>
        <v>2018-T2</v>
      </c>
      <c r="AQ513" s="390" t="str">
        <f>$A:$A</f>
        <v>Coûts d'acquisition CA Italie (BPI)</v>
      </c>
      <c r="AR513" s="390" t="str">
        <f>$B:$B</f>
        <v>BPI</v>
      </c>
      <c r="AS513" s="391" t="str">
        <f>"20"&amp;RIGHT($10:$10,2)&amp;"-T"&amp;MID($10:$10,2,1)</f>
        <v>2018-T3</v>
      </c>
      <c r="AT513" s="390" t="str">
        <f>$A:$A</f>
        <v>Coûts d'acquisition CA Italie (BPI)</v>
      </c>
      <c r="AU513" s="390" t="str">
        <f>$B:$B</f>
        <v>BPI</v>
      </c>
      <c r="AV513" s="391" t="str">
        <f>"20"&amp;RIGHT($10:$10,2)&amp;"-T"&amp;MID($10:$10,2,1)</f>
        <v>2018-T4</v>
      </c>
      <c r="AW513" s="387"/>
      <c r="AX513" s="390" t="str">
        <f>$A:$A</f>
        <v>Coûts d'acquisition CA Italie (BPI)</v>
      </c>
      <c r="AY513" s="390" t="str">
        <f>$B:$B</f>
        <v>BPI</v>
      </c>
      <c r="AZ513" s="391" t="str">
        <f>"20"&amp;RIGHT($10:$10,2)&amp;"-T"&amp;MID($10:$10,2,1)</f>
        <v>2019-T1</v>
      </c>
      <c r="BA513" s="390" t="str">
        <f>$A:$A</f>
        <v>Coûts d'acquisition CA Italie (BPI)</v>
      </c>
      <c r="BB513" s="390" t="str">
        <f>$B:$B</f>
        <v>BPI</v>
      </c>
      <c r="BC513" s="391" t="str">
        <f>"20"&amp;RIGHT($10:$10,2)&amp;"-T"&amp;MID($10:$10,2,1)</f>
        <v>2019-T2</v>
      </c>
      <c r="BD513" s="390" t="str">
        <f>$A:$A</f>
        <v>Coûts d'acquisition CA Italie (BPI)</v>
      </c>
      <c r="BE513" s="390" t="str">
        <f>$B:$B</f>
        <v>BPI</v>
      </c>
      <c r="BF513" s="391" t="str">
        <f>"20"&amp;RIGHT($10:$10,2)&amp;"-T"&amp;MID($10:$10,2,1)</f>
        <v>2019-T3</v>
      </c>
      <c r="BG513" s="390" t="str">
        <f>$A:$A</f>
        <v>Coûts d'acquisition CA Italie (BPI)</v>
      </c>
      <c r="BH513" s="390" t="str">
        <f>$B:$B</f>
        <v>BPI</v>
      </c>
      <c r="BI513" s="391" t="str">
        <f>"20"&amp;RIGHT($10:$10,2)&amp;"-T"&amp;MID($10:$10,2,1)</f>
        <v>2019-T4</v>
      </c>
      <c r="BJ513" s="387"/>
      <c r="BK513" s="390" t="str">
        <f>$A:$A</f>
        <v>Coûts d'acquisition CA Italie (BPI)</v>
      </c>
      <c r="BL513" s="390" t="str">
        <f>$B:$B</f>
        <v>BPI</v>
      </c>
      <c r="BM513" s="391" t="str">
        <f>"20"&amp;RIGHT($10:$10,2)&amp;"-T"&amp;MID($10:$10,2,1)</f>
        <v>2020-T1</v>
      </c>
      <c r="BN513" s="390" t="str">
        <f>$A:$A</f>
        <v>Coûts d'acquisition CA Italie (BPI)</v>
      </c>
      <c r="BO513" s="390" t="str">
        <f>$B:$B</f>
        <v>BPI</v>
      </c>
      <c r="BP513" s="391" t="str">
        <f>"20"&amp;RIGHT($10:$10,2)&amp;"-T"&amp;MID($10:$10,2,1)</f>
        <v>2020-T2</v>
      </c>
      <c r="BQ513" s="391"/>
      <c r="BR513" s="391"/>
      <c r="BS513" s="393" t="e">
        <v>#VALUE!</v>
      </c>
      <c r="BT513" s="391"/>
      <c r="BU513" s="391"/>
      <c r="BV513" s="393" t="e">
        <v>#VALUE!</v>
      </c>
      <c r="BW513" s="387"/>
    </row>
    <row r="514" spans="1:75" ht="13" hidden="1" collapsed="1">
      <c r="A514" s="403" t="s">
        <v>547</v>
      </c>
      <c r="B514" s="403"/>
      <c r="C514" s="383"/>
      <c r="D514" s="384" t="s">
        <v>496</v>
      </c>
      <c r="E514" s="385" t="s">
        <v>507</v>
      </c>
      <c r="F514" s="386"/>
      <c r="G514" s="386"/>
      <c r="H514" s="386"/>
      <c r="I514" s="386"/>
      <c r="J514" s="387">
        <f>SUM(F514:I514)</f>
        <v>0</v>
      </c>
      <c r="K514" s="405"/>
      <c r="L514" s="405"/>
      <c r="M514" s="405">
        <v>0</v>
      </c>
      <c r="N514" s="393"/>
      <c r="O514" s="393"/>
      <c r="P514" s="393">
        <v>0</v>
      </c>
      <c r="Q514" s="393"/>
      <c r="R514" s="393"/>
      <c r="S514" s="393">
        <v>0</v>
      </c>
      <c r="T514" s="393"/>
      <c r="U514" s="393"/>
      <c r="V514" s="393">
        <v>0</v>
      </c>
      <c r="W514" s="387">
        <f>SUM(K514:V514)</f>
        <v>0</v>
      </c>
      <c r="X514" s="393"/>
      <c r="Y514" s="393"/>
      <c r="Z514" s="393">
        <v>0</v>
      </c>
      <c r="AA514" s="393"/>
      <c r="AB514" s="393"/>
      <c r="AC514" s="393">
        <v>0</v>
      </c>
      <c r="AD514" s="393"/>
      <c r="AE514" s="393"/>
      <c r="AF514" s="393">
        <v>-2.5597664999999998</v>
      </c>
      <c r="AG514" s="393"/>
      <c r="AH514" s="393"/>
      <c r="AI514" s="393">
        <v>-1.5409999999999999</v>
      </c>
      <c r="AJ514" s="387">
        <f>SUM(X514:AI514)</f>
        <v>-4.1007664999999998</v>
      </c>
      <c r="AK514" s="393"/>
      <c r="AL514" s="393"/>
      <c r="AM514" s="393">
        <v>0</v>
      </c>
      <c r="AN514" s="393"/>
      <c r="AO514" s="393"/>
      <c r="AP514" s="393">
        <v>0</v>
      </c>
      <c r="AQ514" s="393"/>
      <c r="AR514" s="393"/>
      <c r="AS514" s="393">
        <v>0</v>
      </c>
      <c r="AT514" s="393"/>
      <c r="AU514" s="393"/>
      <c r="AV514" s="393">
        <v>0</v>
      </c>
      <c r="AW514" s="387">
        <f>SUM(AK514:AV514)</f>
        <v>0</v>
      </c>
      <c r="AX514" s="393"/>
      <c r="AY514" s="393"/>
      <c r="AZ514" s="393">
        <v>0</v>
      </c>
      <c r="BA514" s="393"/>
      <c r="BB514" s="393"/>
      <c r="BC514" s="393">
        <v>0</v>
      </c>
      <c r="BD514" s="393"/>
      <c r="BE514" s="393"/>
      <c r="BF514" s="393">
        <v>0</v>
      </c>
      <c r="BG514" s="393"/>
      <c r="BH514" s="393"/>
      <c r="BI514" s="393">
        <v>0</v>
      </c>
      <c r="BJ514" s="387">
        <f>SUM(AX514:BI514)</f>
        <v>0</v>
      </c>
      <c r="BK514" s="393"/>
      <c r="BL514" s="393"/>
      <c r="BM514" s="393">
        <v>0</v>
      </c>
      <c r="BN514" s="393"/>
      <c r="BO514" s="393"/>
      <c r="BP514" s="393">
        <v>0</v>
      </c>
      <c r="BQ514" s="393"/>
      <c r="BR514" s="393"/>
      <c r="BS514" s="393">
        <v>0</v>
      </c>
      <c r="BT514" s="393"/>
      <c r="BU514" s="393"/>
      <c r="BV514" s="393">
        <v>0</v>
      </c>
      <c r="BW514" s="387">
        <f>SUM(BK514:BV514)</f>
        <v>0</v>
      </c>
    </row>
    <row r="515" spans="1:75" ht="13" hidden="1" collapsed="1">
      <c r="A515" s="392" t="s">
        <v>547</v>
      </c>
      <c r="B515" s="392"/>
      <c r="C515" s="383"/>
      <c r="D515" s="384" t="s">
        <v>488</v>
      </c>
      <c r="E515" s="385" t="s">
        <v>504</v>
      </c>
      <c r="F515" s="386"/>
      <c r="G515" s="386">
        <f>G87+G251</f>
        <v>-40.660000000000004</v>
      </c>
      <c r="H515" s="386">
        <f>H87+H251</f>
        <v>40.660000000000004</v>
      </c>
      <c r="I515" s="386"/>
      <c r="J515" s="387">
        <f>SUM(F515:I515)</f>
        <v>0</v>
      </c>
      <c r="K515" s="393"/>
      <c r="L515" s="393"/>
      <c r="M515" s="393"/>
      <c r="N515" s="393"/>
      <c r="O515" s="393"/>
      <c r="P515" s="393"/>
      <c r="Q515" s="393"/>
      <c r="R515" s="393"/>
      <c r="S515" s="393"/>
      <c r="T515" s="393"/>
      <c r="U515" s="393"/>
      <c r="V515" s="393"/>
      <c r="W515" s="387">
        <f>SUM(K515:V515)</f>
        <v>0</v>
      </c>
      <c r="X515" s="393"/>
      <c r="Y515" s="393"/>
      <c r="Z515" s="393"/>
      <c r="AA515" s="393"/>
      <c r="AB515" s="393"/>
      <c r="AC515" s="393"/>
      <c r="AD515" s="393"/>
      <c r="AE515" s="393"/>
      <c r="AF515" s="393"/>
      <c r="AG515" s="393"/>
      <c r="AH515" s="393"/>
      <c r="AI515" s="393"/>
      <c r="AJ515" s="387">
        <f>SUM(X515:AI515)</f>
        <v>0</v>
      </c>
      <c r="AK515" s="393"/>
      <c r="AL515" s="393"/>
      <c r="AM515" s="393"/>
      <c r="AN515" s="393"/>
      <c r="AO515" s="393"/>
      <c r="AP515" s="393"/>
      <c r="AQ515" s="393"/>
      <c r="AR515" s="393"/>
      <c r="AS515" s="393"/>
      <c r="AT515" s="393"/>
      <c r="AU515" s="393"/>
      <c r="AV515" s="393"/>
      <c r="AW515" s="387">
        <f>SUM(AK515:AV515)</f>
        <v>0</v>
      </c>
      <c r="AX515" s="393"/>
      <c r="AY515" s="393"/>
      <c r="AZ515" s="393"/>
      <c r="BA515" s="393"/>
      <c r="BB515" s="393"/>
      <c r="BC515" s="393"/>
      <c r="BD515" s="393"/>
      <c r="BE515" s="393"/>
      <c r="BF515" s="393"/>
      <c r="BG515" s="393"/>
      <c r="BH515" s="393"/>
      <c r="BI515" s="393"/>
      <c r="BJ515" s="387">
        <f>SUM(AX515:BI515)</f>
        <v>0</v>
      </c>
      <c r="BK515" s="393"/>
      <c r="BL515" s="393"/>
      <c r="BM515" s="393"/>
      <c r="BN515" s="393"/>
      <c r="BO515" s="393"/>
      <c r="BP515" s="393"/>
      <c r="BQ515" s="393"/>
      <c r="BR515" s="393"/>
      <c r="BS515" s="393">
        <v>0</v>
      </c>
      <c r="BT515" s="393"/>
      <c r="BU515" s="393"/>
      <c r="BV515" s="393">
        <v>0</v>
      </c>
      <c r="BW515" s="387">
        <f>SUM(BK515:BV515)</f>
        <v>0</v>
      </c>
    </row>
    <row r="516" spans="1:75" ht="13" hidden="1" collapsed="1">
      <c r="A516" s="392" t="s">
        <v>547</v>
      </c>
      <c r="B516" s="392"/>
      <c r="C516" s="383"/>
      <c r="D516" s="384" t="s">
        <v>488</v>
      </c>
      <c r="E516" s="385" t="s">
        <v>508</v>
      </c>
      <c r="F516" s="386"/>
      <c r="G516" s="386">
        <f>G88+G252</f>
        <v>-25.080000000000002</v>
      </c>
      <c r="H516" s="386">
        <f>H88+H252</f>
        <v>25.080000000000002</v>
      </c>
      <c r="I516" s="386"/>
      <c r="J516" s="387">
        <f>SUM(F516:I516)</f>
        <v>0</v>
      </c>
      <c r="K516" s="393"/>
      <c r="L516" s="393"/>
      <c r="M516" s="393"/>
      <c r="N516" s="393"/>
      <c r="O516" s="393"/>
      <c r="P516" s="393"/>
      <c r="Q516" s="393"/>
      <c r="R516" s="393"/>
      <c r="S516" s="393"/>
      <c r="T516" s="393"/>
      <c r="U516" s="393"/>
      <c r="V516" s="393"/>
      <c r="W516" s="387">
        <f>SUM(K516:V516)</f>
        <v>0</v>
      </c>
      <c r="X516" s="393"/>
      <c r="Y516" s="393"/>
      <c r="Z516" s="393"/>
      <c r="AA516" s="393"/>
      <c r="AB516" s="393"/>
      <c r="AC516" s="393"/>
      <c r="AD516" s="393"/>
      <c r="AE516" s="393"/>
      <c r="AF516" s="393"/>
      <c r="AG516" s="393"/>
      <c r="AH516" s="393"/>
      <c r="AI516" s="393"/>
      <c r="AJ516" s="387">
        <f>SUM(X516:AI516)</f>
        <v>0</v>
      </c>
      <c r="AK516" s="393"/>
      <c r="AL516" s="393"/>
      <c r="AM516" s="393"/>
      <c r="AN516" s="393"/>
      <c r="AO516" s="393"/>
      <c r="AP516" s="393"/>
      <c r="AQ516" s="393"/>
      <c r="AR516" s="393"/>
      <c r="AS516" s="393"/>
      <c r="AT516" s="393"/>
      <c r="AU516" s="393"/>
      <c r="AV516" s="393"/>
      <c r="AW516" s="387">
        <f>SUM(AK516:AV516)</f>
        <v>0</v>
      </c>
      <c r="AX516" s="393"/>
      <c r="AY516" s="393"/>
      <c r="AZ516" s="393"/>
      <c r="BA516" s="393"/>
      <c r="BB516" s="393"/>
      <c r="BC516" s="393"/>
      <c r="BD516" s="393"/>
      <c r="BE516" s="393"/>
      <c r="BF516" s="393"/>
      <c r="BG516" s="393"/>
      <c r="BH516" s="393"/>
      <c r="BI516" s="393"/>
      <c r="BJ516" s="387">
        <f>SUM(AX516:BI516)</f>
        <v>0</v>
      </c>
      <c r="BK516" s="393"/>
      <c r="BL516" s="393"/>
      <c r="BM516" s="393"/>
      <c r="BN516" s="393"/>
      <c r="BO516" s="393"/>
      <c r="BP516" s="393"/>
      <c r="BQ516" s="393"/>
      <c r="BR516" s="393"/>
      <c r="BS516" s="393">
        <v>0</v>
      </c>
      <c r="BT516" s="393"/>
      <c r="BU516" s="393"/>
      <c r="BV516" s="393">
        <v>0</v>
      </c>
      <c r="BW516" s="387">
        <f>SUM(BK516:BV516)</f>
        <v>0</v>
      </c>
    </row>
    <row r="517" spans="1:75" ht="13" hidden="1" collapsed="1">
      <c r="A517" s="392" t="s">
        <v>547</v>
      </c>
      <c r="B517" s="392"/>
      <c r="C517" s="383"/>
      <c r="D517" s="384" t="s">
        <v>489</v>
      </c>
      <c r="E517" s="385" t="s">
        <v>505</v>
      </c>
      <c r="F517" s="386"/>
      <c r="G517" s="386">
        <f>G99+G421</f>
        <v>-342.19499999999999</v>
      </c>
      <c r="H517" s="386"/>
      <c r="I517" s="386"/>
      <c r="J517" s="387">
        <f>SUM(F517:I517)</f>
        <v>-342.19499999999999</v>
      </c>
      <c r="K517" s="393"/>
      <c r="L517" s="393"/>
      <c r="M517" s="393"/>
      <c r="N517" s="393"/>
      <c r="O517" s="393"/>
      <c r="P517" s="393"/>
      <c r="Q517" s="393"/>
      <c r="R517" s="393"/>
      <c r="S517" s="393"/>
      <c r="T517" s="393"/>
      <c r="U517" s="393"/>
      <c r="V517" s="393"/>
      <c r="W517" s="387">
        <f>SUM(K517:V517)</f>
        <v>0</v>
      </c>
      <c r="X517" s="393"/>
      <c r="Y517" s="393"/>
      <c r="Z517" s="393"/>
      <c r="AA517" s="393"/>
      <c r="AB517" s="393"/>
      <c r="AC517" s="393"/>
      <c r="AD517" s="393"/>
      <c r="AE517" s="393"/>
      <c r="AF517" s="393"/>
      <c r="AG517" s="393"/>
      <c r="AH517" s="393"/>
      <c r="AI517" s="393"/>
      <c r="AJ517" s="387">
        <f>SUM(X517:AI517)</f>
        <v>0</v>
      </c>
      <c r="AK517" s="393"/>
      <c r="AL517" s="393"/>
      <c r="AM517" s="393"/>
      <c r="AN517" s="393"/>
      <c r="AO517" s="393"/>
      <c r="AP517" s="393"/>
      <c r="AQ517" s="393"/>
      <c r="AR517" s="393"/>
      <c r="AS517" s="393"/>
      <c r="AT517" s="393"/>
      <c r="AU517" s="393"/>
      <c r="AV517" s="393"/>
      <c r="AW517" s="387">
        <f>SUM(AK517:AV517)</f>
        <v>0</v>
      </c>
      <c r="AX517" s="393"/>
      <c r="AY517" s="393"/>
      <c r="AZ517" s="393"/>
      <c r="BA517" s="393"/>
      <c r="BB517" s="393"/>
      <c r="BC517" s="393"/>
      <c r="BD517" s="393"/>
      <c r="BE517" s="393"/>
      <c r="BF517" s="393"/>
      <c r="BG517" s="393"/>
      <c r="BH517" s="393"/>
      <c r="BI517" s="393"/>
      <c r="BJ517" s="387">
        <f>SUM(AX517:BI517)</f>
        <v>0</v>
      </c>
      <c r="BK517" s="393"/>
      <c r="BL517" s="393"/>
      <c r="BM517" s="393"/>
      <c r="BN517" s="393"/>
      <c r="BO517" s="393"/>
      <c r="BP517" s="393"/>
      <c r="BQ517" s="393"/>
      <c r="BR517" s="393"/>
      <c r="BS517" s="393">
        <v>0</v>
      </c>
      <c r="BT517" s="393"/>
      <c r="BU517" s="393"/>
      <c r="BV517" s="393">
        <v>0</v>
      </c>
      <c r="BW517" s="387">
        <f>SUM(BK517:BV517)</f>
        <v>0</v>
      </c>
    </row>
    <row r="518" spans="1:75" ht="13" hidden="1" collapsed="1">
      <c r="A518" s="404" t="s">
        <v>547</v>
      </c>
      <c r="B518" s="404"/>
      <c r="C518" s="383"/>
      <c r="D518" s="384" t="s">
        <v>490</v>
      </c>
      <c r="E518" s="385" t="str">
        <f>E483</f>
        <v>CC</v>
      </c>
      <c r="F518" s="386"/>
      <c r="G518" s="386"/>
      <c r="H518" s="386"/>
      <c r="I518" s="386">
        <f>I100</f>
        <v>-150</v>
      </c>
      <c r="J518" s="387">
        <f>SUM(F518:I518)</f>
        <v>-150</v>
      </c>
      <c r="K518" s="393"/>
      <c r="L518" s="393"/>
      <c r="M518" s="393"/>
      <c r="N518" s="393"/>
      <c r="O518" s="393"/>
      <c r="P518" s="393"/>
      <c r="Q518" s="393"/>
      <c r="R518" s="393"/>
      <c r="S518" s="393"/>
      <c r="T518" s="393"/>
      <c r="U518" s="393"/>
      <c r="V518" s="393"/>
      <c r="W518" s="387">
        <f>SUM(K518:V518)</f>
        <v>0</v>
      </c>
      <c r="X518" s="393"/>
      <c r="Y518" s="393"/>
      <c r="Z518" s="393"/>
      <c r="AA518" s="393"/>
      <c r="AB518" s="393"/>
      <c r="AC518" s="393"/>
      <c r="AD518" s="393"/>
      <c r="AE518" s="393"/>
      <c r="AF518" s="393"/>
      <c r="AG518" s="393"/>
      <c r="AH518" s="393"/>
      <c r="AI518" s="393"/>
      <c r="AJ518" s="387">
        <f>SUM(X518:AI518)</f>
        <v>0</v>
      </c>
      <c r="AK518" s="393"/>
      <c r="AL518" s="393"/>
      <c r="AM518" s="393"/>
      <c r="AN518" s="393"/>
      <c r="AO518" s="393"/>
      <c r="AP518" s="393"/>
      <c r="AQ518" s="393"/>
      <c r="AR518" s="393"/>
      <c r="AS518" s="393"/>
      <c r="AT518" s="393"/>
      <c r="AU518" s="393"/>
      <c r="AV518" s="393"/>
      <c r="AW518" s="387">
        <f>SUM(AK518:AV518)</f>
        <v>0</v>
      </c>
      <c r="AX518" s="393"/>
      <c r="AY518" s="393"/>
      <c r="AZ518" s="393"/>
      <c r="BA518" s="393"/>
      <c r="BB518" s="393"/>
      <c r="BC518" s="393"/>
      <c r="BD518" s="393"/>
      <c r="BE518" s="393"/>
      <c r="BF518" s="393"/>
      <c r="BG518" s="393"/>
      <c r="BH518" s="393"/>
      <c r="BI518" s="393"/>
      <c r="BJ518" s="387">
        <f>SUM(AX518:BI518)</f>
        <v>0</v>
      </c>
      <c r="BK518" s="393"/>
      <c r="BL518" s="393"/>
      <c r="BM518" s="393"/>
      <c r="BN518" s="393"/>
      <c r="BO518" s="393"/>
      <c r="BP518" s="393"/>
      <c r="BQ518" s="393"/>
      <c r="BR518" s="393"/>
      <c r="BS518" s="393">
        <v>0</v>
      </c>
      <c r="BT518" s="393"/>
      <c r="BU518" s="393"/>
      <c r="BV518" s="393">
        <v>0</v>
      </c>
      <c r="BW518" s="387">
        <f>SUM(BK518:BV518)</f>
        <v>0</v>
      </c>
    </row>
    <row r="519" spans="1:75" ht="13" hidden="1" outlineLevel="1">
      <c r="A519" s="402" t="s">
        <v>465</v>
      </c>
      <c r="B519" s="382" t="s">
        <v>466</v>
      </c>
      <c r="C519" s="383"/>
      <c r="D519" s="384"/>
      <c r="E519" s="385"/>
      <c r="F519" s="386"/>
      <c r="G519" s="386"/>
      <c r="H519" s="386"/>
      <c r="I519" s="386"/>
      <c r="J519" s="387"/>
      <c r="K519" s="388" t="str">
        <f>$A:$A</f>
        <v>Nature de l'ajustement</v>
      </c>
      <c r="L519" s="388" t="str">
        <f>$B:$B</f>
        <v>Pôle</v>
      </c>
      <c r="M519" s="388" t="s">
        <v>515</v>
      </c>
      <c r="N519" s="388" t="str">
        <f>$A:$A</f>
        <v>Nature de l'ajustement</v>
      </c>
      <c r="O519" s="388" t="str">
        <f>$B:$B</f>
        <v>Pôle</v>
      </c>
      <c r="P519" s="388" t="s">
        <v>515</v>
      </c>
      <c r="Q519" s="388" t="str">
        <f>$A:$A</f>
        <v>Nature de l'ajustement</v>
      </c>
      <c r="R519" s="388" t="str">
        <f>$B:$B</f>
        <v>Pôle</v>
      </c>
      <c r="S519" s="388" t="s">
        <v>515</v>
      </c>
      <c r="T519" s="388" t="str">
        <f>$A:$A</f>
        <v>Nature de l'ajustement</v>
      </c>
      <c r="U519" s="388" t="str">
        <f>$B:$B</f>
        <v>Pôle</v>
      </c>
      <c r="V519" s="388" t="s">
        <v>515</v>
      </c>
      <c r="W519" s="387"/>
      <c r="X519" s="388" t="str">
        <f>$A:$A</f>
        <v>Nature de l'ajustement</v>
      </c>
      <c r="Y519" s="388" t="str">
        <f>$B:$B</f>
        <v>Pôle</v>
      </c>
      <c r="Z519" s="388" t="s">
        <v>515</v>
      </c>
      <c r="AA519" s="388" t="str">
        <f>$A:$A</f>
        <v>Nature de l'ajustement</v>
      </c>
      <c r="AB519" s="388" t="str">
        <f>$B:$B</f>
        <v>Pôle</v>
      </c>
      <c r="AC519" s="388" t="s">
        <v>515</v>
      </c>
      <c r="AD519" s="388" t="str">
        <f>$A:$A</f>
        <v>Nature de l'ajustement</v>
      </c>
      <c r="AE519" s="388" t="str">
        <f>$B:$B</f>
        <v>Pôle</v>
      </c>
      <c r="AF519" s="388" t="s">
        <v>515</v>
      </c>
      <c r="AG519" s="388" t="str">
        <f>$A:$A</f>
        <v>Nature de l'ajustement</v>
      </c>
      <c r="AH519" s="388" t="str">
        <f>$B:$B</f>
        <v>Pôle</v>
      </c>
      <c r="AI519" s="388" t="s">
        <v>515</v>
      </c>
      <c r="AJ519" s="387"/>
      <c r="AK519" s="388" t="str">
        <f>$A:$A</f>
        <v>Nature de l'ajustement</v>
      </c>
      <c r="AL519" s="388" t="str">
        <f>$B:$B</f>
        <v>Pôle</v>
      </c>
      <c r="AM519" s="388" t="s">
        <v>515</v>
      </c>
      <c r="AN519" s="393"/>
      <c r="AO519" s="388" t="str">
        <f>$B:$B</f>
        <v>Pôle</v>
      </c>
      <c r="AP519" s="388" t="s">
        <v>515</v>
      </c>
      <c r="AQ519" s="393"/>
      <c r="AR519" s="388" t="str">
        <f>$B:$B</f>
        <v>Pôle</v>
      </c>
      <c r="AS519" s="388" t="s">
        <v>515</v>
      </c>
      <c r="AT519" s="393"/>
      <c r="AU519" s="388" t="str">
        <f>$B:$B</f>
        <v>Pôle</v>
      </c>
      <c r="AV519" s="388" t="s">
        <v>515</v>
      </c>
      <c r="AW519" s="387"/>
      <c r="AX519" s="388" t="str">
        <f>$A:$A</f>
        <v>Nature de l'ajustement</v>
      </c>
      <c r="AY519" s="388" t="str">
        <f>$B:$B</f>
        <v>Pôle</v>
      </c>
      <c r="AZ519" s="388" t="s">
        <v>515</v>
      </c>
      <c r="BA519" s="388" t="str">
        <f>$A:$A</f>
        <v>Nature de l'ajustement</v>
      </c>
      <c r="BB519" s="388" t="str">
        <f>$B:$B</f>
        <v>Pôle</v>
      </c>
      <c r="BC519" s="388" t="s">
        <v>515</v>
      </c>
      <c r="BD519" s="388" t="str">
        <f>$A:$A</f>
        <v>Nature de l'ajustement</v>
      </c>
      <c r="BE519" s="388" t="str">
        <f>$B:$B</f>
        <v>Pôle</v>
      </c>
      <c r="BF519" s="388" t="s">
        <v>515</v>
      </c>
      <c r="BG519" s="388" t="str">
        <f>$A:$A</f>
        <v>Nature de l'ajustement</v>
      </c>
      <c r="BH519" s="388" t="str">
        <f>$B:$B</f>
        <v>Pôle</v>
      </c>
      <c r="BI519" s="388" t="s">
        <v>515</v>
      </c>
      <c r="BJ519" s="387"/>
      <c r="BK519" s="388" t="str">
        <f>$A:$A</f>
        <v>Nature de l'ajustement</v>
      </c>
      <c r="BL519" s="388" t="str">
        <f>$B:$B</f>
        <v>Pôle</v>
      </c>
      <c r="BM519" s="388" t="s">
        <v>515</v>
      </c>
      <c r="BN519" s="388" t="str">
        <f>$A:$A</f>
        <v>Nature de l'ajustement</v>
      </c>
      <c r="BO519" s="388" t="str">
        <f>$B:$B</f>
        <v>Pôle</v>
      </c>
      <c r="BP519" s="388" t="s">
        <v>515</v>
      </c>
      <c r="BQ519" s="388"/>
      <c r="BR519" s="388"/>
      <c r="BS519" s="393">
        <v>0</v>
      </c>
      <c r="BT519" s="388"/>
      <c r="BU519" s="388"/>
      <c r="BV519" s="393">
        <v>0</v>
      </c>
      <c r="BW519" s="387"/>
    </row>
    <row r="520" spans="1:75" ht="13" hidden="1" outlineLevel="1">
      <c r="A520" s="394" t="s">
        <v>542</v>
      </c>
      <c r="B520" s="394"/>
      <c r="C520" s="383"/>
      <c r="D520" s="384"/>
      <c r="E520" s="385"/>
      <c r="F520" s="386"/>
      <c r="G520" s="386"/>
      <c r="H520" s="386"/>
      <c r="I520" s="386"/>
      <c r="J520" s="387"/>
      <c r="K520" s="390" t="str">
        <f>$A:$A</f>
        <v>Revalorisation impôts différés</v>
      </c>
      <c r="L520" s="390">
        <f>$B:$B</f>
        <v>0</v>
      </c>
      <c r="M520" s="391" t="str">
        <f>"20"&amp;RIGHT($10:$10,2)&amp;"-T"&amp;MID($10:$10,2,1)</f>
        <v>2016-T1</v>
      </c>
      <c r="N520" s="390" t="str">
        <f>$A:$A</f>
        <v>Revalorisation impôts différés</v>
      </c>
      <c r="O520" s="390">
        <f>$B:$B</f>
        <v>0</v>
      </c>
      <c r="P520" s="391" t="str">
        <f>"20"&amp;RIGHT($10:$10,2)&amp;"-T"&amp;MID($10:$10,2,1)</f>
        <v>2016-T2</v>
      </c>
      <c r="Q520" s="390" t="str">
        <f>$A:$A</f>
        <v>Revalorisation impôts différés</v>
      </c>
      <c r="R520" s="390">
        <f>$B:$B</f>
        <v>0</v>
      </c>
      <c r="S520" s="391" t="str">
        <f>"20"&amp;RIGHT($10:$10,2)&amp;"-T"&amp;MID($10:$10,2,1)</f>
        <v>2016-T3</v>
      </c>
      <c r="T520" s="390" t="str">
        <f>$A:$A</f>
        <v>Revalorisation impôts différés</v>
      </c>
      <c r="U520" s="390">
        <f>$B:$B</f>
        <v>0</v>
      </c>
      <c r="V520" s="391" t="str">
        <f>"20"&amp;RIGHT($10:$10,2)&amp;"-T"&amp;MID($10:$10,2,1)</f>
        <v>2016-T4</v>
      </c>
      <c r="W520" s="387"/>
      <c r="X520" s="390" t="str">
        <f>$A:$A</f>
        <v>Revalorisation impôts différés</v>
      </c>
      <c r="Y520" s="390">
        <f>$B:$B</f>
        <v>0</v>
      </c>
      <c r="Z520" s="391" t="str">
        <f>"20"&amp;RIGHT($10:$10,2)&amp;"-T"&amp;MID($10:$10,2,1)</f>
        <v>2017-T1</v>
      </c>
      <c r="AA520" s="390" t="str">
        <f>$A:$A</f>
        <v>Revalorisation impôts différés</v>
      </c>
      <c r="AB520" s="390">
        <f>$B:$B</f>
        <v>0</v>
      </c>
      <c r="AC520" s="391" t="str">
        <f>"20"&amp;RIGHT($10:$10,2)&amp;"-T"&amp;MID($10:$10,2,1)</f>
        <v>2017-T2</v>
      </c>
      <c r="AD520" s="390" t="str">
        <f>$A:$A</f>
        <v>Revalorisation impôts différés</v>
      </c>
      <c r="AE520" s="390">
        <f>$B:$B</f>
        <v>0</v>
      </c>
      <c r="AF520" s="391" t="str">
        <f>"20"&amp;RIGHT($10:$10,2)&amp;"-T"&amp;MID($10:$10,2,1)</f>
        <v>2017-T3</v>
      </c>
      <c r="AG520" s="390" t="str">
        <f>$A:$A</f>
        <v>Revalorisation impôts différés</v>
      </c>
      <c r="AH520" s="390">
        <f>$B:$B</f>
        <v>0</v>
      </c>
      <c r="AI520" s="391" t="str">
        <f>"20"&amp;RIGHT($10:$10,2)&amp;"-T"&amp;MID($10:$10,2,1)</f>
        <v>2017-T4</v>
      </c>
      <c r="AJ520" s="387"/>
      <c r="AK520" s="390" t="str">
        <f>$A:$A</f>
        <v>Revalorisation impôts différés</v>
      </c>
      <c r="AL520" s="390">
        <f>$B:$B</f>
        <v>0</v>
      </c>
      <c r="AM520" s="391" t="str">
        <f>"20"&amp;RIGHT($10:$10,2)&amp;"-T"&amp;MID($10:$10,2,1)</f>
        <v>2018-T1</v>
      </c>
      <c r="AN520" s="393"/>
      <c r="AO520" s="390">
        <f>$B:$B</f>
        <v>0</v>
      </c>
      <c r="AP520" s="391" t="str">
        <f>"20"&amp;RIGHT($10:$10,2)&amp;"-T"&amp;MID($10:$10,2,1)</f>
        <v>2018-T2</v>
      </c>
      <c r="AQ520" s="393"/>
      <c r="AR520" s="390">
        <f>$B:$B</f>
        <v>0</v>
      </c>
      <c r="AS520" s="391" t="str">
        <f>"20"&amp;RIGHT($10:$10,2)&amp;"-T"&amp;MID($10:$10,2,1)</f>
        <v>2018-T3</v>
      </c>
      <c r="AT520" s="393"/>
      <c r="AU520" s="390">
        <f>$B:$B</f>
        <v>0</v>
      </c>
      <c r="AV520" s="391" t="str">
        <f>"20"&amp;RIGHT($10:$10,2)&amp;"-T"&amp;MID($10:$10,2,1)</f>
        <v>2018-T4</v>
      </c>
      <c r="AW520" s="387"/>
      <c r="AX520" s="390" t="str">
        <f>$A:$A</f>
        <v>Revalorisation impôts différés</v>
      </c>
      <c r="AY520" s="390">
        <f>$B:$B</f>
        <v>0</v>
      </c>
      <c r="AZ520" s="391" t="str">
        <f>"20"&amp;RIGHT($10:$10,2)&amp;"-T"&amp;MID($10:$10,2,1)</f>
        <v>2019-T1</v>
      </c>
      <c r="BA520" s="390" t="str">
        <f>$A:$A</f>
        <v>Revalorisation impôts différés</v>
      </c>
      <c r="BB520" s="390">
        <f>$B:$B</f>
        <v>0</v>
      </c>
      <c r="BC520" s="391" t="str">
        <f>"20"&amp;RIGHT($10:$10,2)&amp;"-T"&amp;MID($10:$10,2,1)</f>
        <v>2019-T2</v>
      </c>
      <c r="BD520" s="390" t="str">
        <f>$A:$A</f>
        <v>Revalorisation impôts différés</v>
      </c>
      <c r="BE520" s="390">
        <f>$B:$B</f>
        <v>0</v>
      </c>
      <c r="BF520" s="391" t="str">
        <f>"20"&amp;RIGHT($10:$10,2)&amp;"-T"&amp;MID($10:$10,2,1)</f>
        <v>2019-T3</v>
      </c>
      <c r="BG520" s="390" t="str">
        <f>$A:$A</f>
        <v>Revalorisation impôts différés</v>
      </c>
      <c r="BH520" s="390">
        <f>$B:$B</f>
        <v>0</v>
      </c>
      <c r="BI520" s="391" t="str">
        <f>"20"&amp;RIGHT($10:$10,2)&amp;"-T"&amp;MID($10:$10,2,1)</f>
        <v>2019-T4</v>
      </c>
      <c r="BJ520" s="387"/>
      <c r="BK520" s="390" t="str">
        <f>$A:$A</f>
        <v>Revalorisation impôts différés</v>
      </c>
      <c r="BL520" s="390">
        <f>$B:$B</f>
        <v>0</v>
      </c>
      <c r="BM520" s="391" t="str">
        <f>"20"&amp;RIGHT($10:$10,2)&amp;"-T"&amp;MID($10:$10,2,1)</f>
        <v>2020-T1</v>
      </c>
      <c r="BN520" s="390" t="str">
        <f>$A:$A</f>
        <v>Revalorisation impôts différés</v>
      </c>
      <c r="BO520" s="390">
        <f>$B:$B</f>
        <v>0</v>
      </c>
      <c r="BP520" s="391" t="str">
        <f>"20"&amp;RIGHT($10:$10,2)&amp;"-T"&amp;MID($10:$10,2,1)</f>
        <v>2020-T2</v>
      </c>
      <c r="BQ520" s="391"/>
      <c r="BR520" s="391"/>
      <c r="BS520" s="393" t="e">
        <v>#VALUE!</v>
      </c>
      <c r="BT520" s="391"/>
      <c r="BU520" s="391"/>
      <c r="BV520" s="393" t="e">
        <v>#VALUE!</v>
      </c>
      <c r="BW520" s="387"/>
    </row>
    <row r="521" spans="1:75" ht="13" hidden="1" collapsed="1">
      <c r="A521" s="403" t="s">
        <v>547</v>
      </c>
      <c r="B521" s="403"/>
      <c r="C521" s="383"/>
      <c r="D521" s="384" t="s">
        <v>499</v>
      </c>
      <c r="E521" s="385">
        <f>E336</f>
        <v>0</v>
      </c>
      <c r="F521" s="386"/>
      <c r="G521" s="386"/>
      <c r="H521" s="386"/>
      <c r="I521" s="386"/>
      <c r="J521" s="387">
        <f>SUM(F521:I521)</f>
        <v>0</v>
      </c>
      <c r="K521" s="405"/>
      <c r="L521" s="405"/>
      <c r="M521" s="405">
        <v>0</v>
      </c>
      <c r="N521" s="393"/>
      <c r="O521" s="393"/>
      <c r="P521" s="393">
        <v>0</v>
      </c>
      <c r="Q521" s="393"/>
      <c r="R521" s="393"/>
      <c r="S521" s="393">
        <v>0</v>
      </c>
      <c r="T521" s="393"/>
      <c r="U521" s="393"/>
      <c r="V521" s="393">
        <v>0</v>
      </c>
      <c r="W521" s="387">
        <f>SUM(K521:V521)</f>
        <v>0</v>
      </c>
      <c r="X521" s="393"/>
      <c r="Y521" s="393"/>
      <c r="Z521" s="393">
        <v>0</v>
      </c>
      <c r="AA521" s="393"/>
      <c r="AB521" s="393"/>
      <c r="AC521" s="393">
        <v>0</v>
      </c>
      <c r="AD521" s="393"/>
      <c r="AE521" s="393"/>
      <c r="AF521" s="393">
        <v>0</v>
      </c>
      <c r="AG521" s="393"/>
      <c r="AH521" s="393"/>
      <c r="AI521" s="393">
        <v>0</v>
      </c>
      <c r="AJ521" s="387">
        <f>SUM(X521:AI521)</f>
        <v>0</v>
      </c>
      <c r="AK521" s="393"/>
      <c r="AL521" s="393"/>
      <c r="AM521" s="393">
        <v>0</v>
      </c>
      <c r="AN521" s="393"/>
      <c r="AO521" s="393"/>
      <c r="AP521" s="393">
        <v>0</v>
      </c>
      <c r="AQ521" s="393"/>
      <c r="AR521" s="393"/>
      <c r="AS521" s="393">
        <v>0</v>
      </c>
      <c r="AT521" s="393"/>
      <c r="AU521" s="393"/>
      <c r="AV521" s="393">
        <v>0</v>
      </c>
      <c r="AW521" s="387">
        <f>SUM(AK521:AV521)</f>
        <v>0</v>
      </c>
      <c r="AX521" s="393"/>
      <c r="AY521" s="393"/>
      <c r="AZ521" s="393">
        <v>0</v>
      </c>
      <c r="BA521" s="393"/>
      <c r="BB521" s="393"/>
      <c r="BC521" s="393">
        <v>0</v>
      </c>
      <c r="BD521" s="393"/>
      <c r="BE521" s="393"/>
      <c r="BF521" s="393">
        <v>0</v>
      </c>
      <c r="BG521" s="393"/>
      <c r="BH521" s="393"/>
      <c r="BI521" s="393">
        <v>0</v>
      </c>
      <c r="BJ521" s="387">
        <f>SUM(AX521:BI521)</f>
        <v>0</v>
      </c>
      <c r="BK521" s="393"/>
      <c r="BL521" s="393"/>
      <c r="BM521" s="393">
        <v>0</v>
      </c>
      <c r="BN521" s="393"/>
      <c r="BO521" s="393"/>
      <c r="BP521" s="393">
        <v>0</v>
      </c>
      <c r="BQ521" s="393"/>
      <c r="BR521" s="393"/>
      <c r="BS521" s="393">
        <v>0</v>
      </c>
      <c r="BT521" s="393"/>
      <c r="BU521" s="393"/>
      <c r="BV521" s="393">
        <v>0</v>
      </c>
      <c r="BW521" s="387">
        <f>SUM(BK521:BV521)</f>
        <v>0</v>
      </c>
    </row>
    <row r="522" spans="1:75" ht="13" hidden="1" outlineLevel="1">
      <c r="A522" s="402" t="s">
        <v>465</v>
      </c>
      <c r="B522" s="382" t="s">
        <v>466</v>
      </c>
      <c r="C522" s="383"/>
      <c r="D522" s="384"/>
      <c r="E522" s="385"/>
      <c r="F522" s="386"/>
      <c r="G522" s="386"/>
      <c r="H522" s="386"/>
      <c r="I522" s="386"/>
      <c r="J522" s="387"/>
      <c r="K522" s="388" t="str">
        <f>$A:$A</f>
        <v>Nature de l'ajustement</v>
      </c>
      <c r="L522" s="388" t="str">
        <f>$B:$B</f>
        <v>Pôle</v>
      </c>
      <c r="M522" s="388" t="s">
        <v>515</v>
      </c>
      <c r="N522" s="388" t="str">
        <f>$A:$A</f>
        <v>Nature de l'ajustement</v>
      </c>
      <c r="O522" s="388" t="str">
        <f>$B:$B</f>
        <v>Pôle</v>
      </c>
      <c r="P522" s="388" t="s">
        <v>515</v>
      </c>
      <c r="Q522" s="388" t="str">
        <f>$A:$A</f>
        <v>Nature de l'ajustement</v>
      </c>
      <c r="R522" s="388" t="str">
        <f>$B:$B</f>
        <v>Pôle</v>
      </c>
      <c r="S522" s="388" t="s">
        <v>515</v>
      </c>
      <c r="T522" s="388" t="str">
        <f>$A:$A</f>
        <v>Nature de l'ajustement</v>
      </c>
      <c r="U522" s="388" t="str">
        <f>$B:$B</f>
        <v>Pôle</v>
      </c>
      <c r="V522" s="388" t="s">
        <v>515</v>
      </c>
      <c r="W522" s="387"/>
      <c r="X522" s="388" t="str">
        <f>$A:$A</f>
        <v>Nature de l'ajustement</v>
      </c>
      <c r="Y522" s="388" t="str">
        <f>$B:$B</f>
        <v>Pôle</v>
      </c>
      <c r="Z522" s="388" t="s">
        <v>515</v>
      </c>
      <c r="AA522" s="388" t="str">
        <f>$A:$A</f>
        <v>Nature de l'ajustement</v>
      </c>
      <c r="AB522" s="388" t="str">
        <f>$B:$B</f>
        <v>Pôle</v>
      </c>
      <c r="AC522" s="388" t="s">
        <v>515</v>
      </c>
      <c r="AD522" s="388" t="str">
        <f>$A:$A</f>
        <v>Nature de l'ajustement</v>
      </c>
      <c r="AE522" s="388" t="str">
        <f>$B:$B</f>
        <v>Pôle</v>
      </c>
      <c r="AF522" s="388" t="s">
        <v>515</v>
      </c>
      <c r="AG522" s="388" t="str">
        <f>$A:$A</f>
        <v>Nature de l'ajustement</v>
      </c>
      <c r="AH522" s="388" t="str">
        <f>$B:$B</f>
        <v>Pôle</v>
      </c>
      <c r="AI522" s="388" t="s">
        <v>515</v>
      </c>
      <c r="AJ522" s="387"/>
      <c r="AK522" s="388" t="str">
        <f>$A:$A</f>
        <v>Nature de l'ajustement</v>
      </c>
      <c r="AL522" s="388" t="str">
        <f>$B:$B</f>
        <v>Pôle</v>
      </c>
      <c r="AM522" s="388" t="s">
        <v>515</v>
      </c>
      <c r="AN522" s="393"/>
      <c r="AO522" s="388" t="str">
        <f>$B:$B</f>
        <v>Pôle</v>
      </c>
      <c r="AP522" s="388" t="s">
        <v>515</v>
      </c>
      <c r="AQ522" s="393"/>
      <c r="AR522" s="388" t="str">
        <f>$B:$B</f>
        <v>Pôle</v>
      </c>
      <c r="AS522" s="388" t="s">
        <v>515</v>
      </c>
      <c r="AT522" s="393"/>
      <c r="AU522" s="388" t="str">
        <f>$B:$B</f>
        <v>Pôle</v>
      </c>
      <c r="AV522" s="388" t="s">
        <v>515</v>
      </c>
      <c r="AW522" s="387"/>
      <c r="AX522" s="388" t="str">
        <f>$A:$A</f>
        <v>Nature de l'ajustement</v>
      </c>
      <c r="AY522" s="388" t="str">
        <f>$B:$B</f>
        <v>Pôle</v>
      </c>
      <c r="AZ522" s="388" t="s">
        <v>515</v>
      </c>
      <c r="BA522" s="388" t="str">
        <f>$A:$A</f>
        <v>Nature de l'ajustement</v>
      </c>
      <c r="BB522" s="388" t="str">
        <f>$B:$B</f>
        <v>Pôle</v>
      </c>
      <c r="BC522" s="388" t="s">
        <v>515</v>
      </c>
      <c r="BD522" s="388" t="str">
        <f>$A:$A</f>
        <v>Nature de l'ajustement</v>
      </c>
      <c r="BE522" s="388" t="str">
        <f>$B:$B</f>
        <v>Pôle</v>
      </c>
      <c r="BF522" s="388" t="s">
        <v>515</v>
      </c>
      <c r="BG522" s="388" t="str">
        <f>$A:$A</f>
        <v>Nature de l'ajustement</v>
      </c>
      <c r="BH522" s="388" t="str">
        <f>$B:$B</f>
        <v>Pôle</v>
      </c>
      <c r="BI522" s="388" t="s">
        <v>515</v>
      </c>
      <c r="BJ522" s="387"/>
      <c r="BK522" s="388" t="str">
        <f>$A:$A</f>
        <v>Nature de l'ajustement</v>
      </c>
      <c r="BL522" s="388" t="str">
        <f>$B:$B</f>
        <v>Pôle</v>
      </c>
      <c r="BM522" s="388" t="s">
        <v>515</v>
      </c>
      <c r="BN522" s="388" t="str">
        <f>$A:$A</f>
        <v>Nature de l'ajustement</v>
      </c>
      <c r="BO522" s="388" t="str">
        <f>$B:$B</f>
        <v>Pôle</v>
      </c>
      <c r="BP522" s="388" t="s">
        <v>515</v>
      </c>
      <c r="BQ522" s="388"/>
      <c r="BR522" s="388"/>
      <c r="BS522" s="393">
        <v>0</v>
      </c>
      <c r="BT522" s="388"/>
      <c r="BU522" s="388"/>
      <c r="BV522" s="393">
        <v>0</v>
      </c>
      <c r="BW522" s="387"/>
    </row>
    <row r="523" spans="1:75" ht="13" hidden="1" outlineLevel="1">
      <c r="A523" s="394" t="s">
        <v>542</v>
      </c>
      <c r="B523" s="394"/>
      <c r="C523" s="383"/>
      <c r="D523" s="384"/>
      <c r="E523" s="385"/>
      <c r="F523" s="386"/>
      <c r="G523" s="386"/>
      <c r="H523" s="386"/>
      <c r="I523" s="386"/>
      <c r="J523" s="387"/>
      <c r="K523" s="390" t="str">
        <f>$A:$A</f>
        <v>Revalorisation impôts différés</v>
      </c>
      <c r="L523" s="390">
        <f>$B:$B</f>
        <v>0</v>
      </c>
      <c r="M523" s="391" t="str">
        <f>"20"&amp;RIGHT($10:$10,2)&amp;"-T"&amp;MID($10:$10,2,1)</f>
        <v>2016-T1</v>
      </c>
      <c r="N523" s="390" t="str">
        <f>$A:$A</f>
        <v>Revalorisation impôts différés</v>
      </c>
      <c r="O523" s="390">
        <f>$B:$B</f>
        <v>0</v>
      </c>
      <c r="P523" s="391" t="str">
        <f>"20"&amp;RIGHT($10:$10,2)&amp;"-T"&amp;MID($10:$10,2,1)</f>
        <v>2016-T2</v>
      </c>
      <c r="Q523" s="390" t="str">
        <f>$A:$A</f>
        <v>Revalorisation impôts différés</v>
      </c>
      <c r="R523" s="390">
        <f>$B:$B</f>
        <v>0</v>
      </c>
      <c r="S523" s="391" t="str">
        <f>"20"&amp;RIGHT($10:$10,2)&amp;"-T"&amp;MID($10:$10,2,1)</f>
        <v>2016-T3</v>
      </c>
      <c r="T523" s="390" t="str">
        <f>$A:$A</f>
        <v>Revalorisation impôts différés</v>
      </c>
      <c r="U523" s="390">
        <f>$B:$B</f>
        <v>0</v>
      </c>
      <c r="V523" s="391" t="str">
        <f>"20"&amp;RIGHT($10:$10,2)&amp;"-T"&amp;MID($10:$10,2,1)</f>
        <v>2016-T4</v>
      </c>
      <c r="W523" s="387"/>
      <c r="X523" s="390" t="str">
        <f>$A:$A</f>
        <v>Revalorisation impôts différés</v>
      </c>
      <c r="Y523" s="390">
        <f>$B:$B</f>
        <v>0</v>
      </c>
      <c r="Z523" s="391" t="str">
        <f>"20"&amp;RIGHT($10:$10,2)&amp;"-T"&amp;MID($10:$10,2,1)</f>
        <v>2017-T1</v>
      </c>
      <c r="AA523" s="390" t="str">
        <f>$A:$A</f>
        <v>Revalorisation impôts différés</v>
      </c>
      <c r="AB523" s="390">
        <f>$B:$B</f>
        <v>0</v>
      </c>
      <c r="AC523" s="391" t="str">
        <f>"20"&amp;RIGHT($10:$10,2)&amp;"-T"&amp;MID($10:$10,2,1)</f>
        <v>2017-T2</v>
      </c>
      <c r="AD523" s="390" t="str">
        <f>$A:$A</f>
        <v>Revalorisation impôts différés</v>
      </c>
      <c r="AE523" s="390">
        <f>$B:$B</f>
        <v>0</v>
      </c>
      <c r="AF523" s="391" t="str">
        <f>"20"&amp;RIGHT($10:$10,2)&amp;"-T"&amp;MID($10:$10,2,1)</f>
        <v>2017-T3</v>
      </c>
      <c r="AG523" s="390" t="str">
        <f>$A:$A</f>
        <v>Revalorisation impôts différés</v>
      </c>
      <c r="AH523" s="390">
        <f>$B:$B</f>
        <v>0</v>
      </c>
      <c r="AI523" s="391" t="str">
        <f>"20"&amp;RIGHT($10:$10,2)&amp;"-T"&amp;MID($10:$10,2,1)</f>
        <v>2017-T4</v>
      </c>
      <c r="AJ523" s="387"/>
      <c r="AK523" s="390" t="str">
        <f>$A:$A</f>
        <v>Revalorisation impôts différés</v>
      </c>
      <c r="AL523" s="390">
        <f>$B:$B</f>
        <v>0</v>
      </c>
      <c r="AM523" s="391" t="str">
        <f>"20"&amp;RIGHT($10:$10,2)&amp;"-T"&amp;MID($10:$10,2,1)</f>
        <v>2018-T1</v>
      </c>
      <c r="AN523" s="393"/>
      <c r="AO523" s="390">
        <f>$B:$B</f>
        <v>0</v>
      </c>
      <c r="AP523" s="391" t="str">
        <f>"20"&amp;RIGHT($10:$10,2)&amp;"-T"&amp;MID($10:$10,2,1)</f>
        <v>2018-T2</v>
      </c>
      <c r="AQ523" s="393"/>
      <c r="AR523" s="390">
        <f>$B:$B</f>
        <v>0</v>
      </c>
      <c r="AS523" s="391" t="str">
        <f>"20"&amp;RIGHT($10:$10,2)&amp;"-T"&amp;MID($10:$10,2,1)</f>
        <v>2018-T3</v>
      </c>
      <c r="AT523" s="393"/>
      <c r="AU523" s="390">
        <f>$B:$B</f>
        <v>0</v>
      </c>
      <c r="AV523" s="391" t="str">
        <f>"20"&amp;RIGHT($10:$10,2)&amp;"-T"&amp;MID($10:$10,2,1)</f>
        <v>2018-T4</v>
      </c>
      <c r="AW523" s="387"/>
      <c r="AX523" s="390" t="str">
        <f>$A:$A</f>
        <v>Revalorisation impôts différés</v>
      </c>
      <c r="AY523" s="390">
        <f>$B:$B</f>
        <v>0</v>
      </c>
      <c r="AZ523" s="391" t="str">
        <f>"20"&amp;RIGHT($10:$10,2)&amp;"-T"&amp;MID($10:$10,2,1)</f>
        <v>2019-T1</v>
      </c>
      <c r="BA523" s="390" t="str">
        <f>$A:$A</f>
        <v>Revalorisation impôts différés</v>
      </c>
      <c r="BB523" s="390">
        <f>$B:$B</f>
        <v>0</v>
      </c>
      <c r="BC523" s="391" t="str">
        <f>"20"&amp;RIGHT($10:$10,2)&amp;"-T"&amp;MID($10:$10,2,1)</f>
        <v>2019-T2</v>
      </c>
      <c r="BD523" s="390" t="str">
        <f>$A:$A</f>
        <v>Revalorisation impôts différés</v>
      </c>
      <c r="BE523" s="390">
        <f>$B:$B</f>
        <v>0</v>
      </c>
      <c r="BF523" s="391" t="str">
        <f>"20"&amp;RIGHT($10:$10,2)&amp;"-T"&amp;MID($10:$10,2,1)</f>
        <v>2019-T3</v>
      </c>
      <c r="BG523" s="390" t="str">
        <f>$A:$A</f>
        <v>Revalorisation impôts différés</v>
      </c>
      <c r="BH523" s="390">
        <f>$B:$B</f>
        <v>0</v>
      </c>
      <c r="BI523" s="391" t="str">
        <f>"20"&amp;RIGHT($10:$10,2)&amp;"-T"&amp;MID($10:$10,2,1)</f>
        <v>2019-T4</v>
      </c>
      <c r="BJ523" s="387"/>
      <c r="BK523" s="390" t="str">
        <f>$A:$A</f>
        <v>Revalorisation impôts différés</v>
      </c>
      <c r="BL523" s="390">
        <f>$B:$B</f>
        <v>0</v>
      </c>
      <c r="BM523" s="391" t="str">
        <f>"20"&amp;RIGHT($10:$10,2)&amp;"-T"&amp;MID($10:$10,2,1)</f>
        <v>2020-T1</v>
      </c>
      <c r="BN523" s="390" t="str">
        <f>$A:$A</f>
        <v>Revalorisation impôts différés</v>
      </c>
      <c r="BO523" s="390">
        <f>$B:$B</f>
        <v>0</v>
      </c>
      <c r="BP523" s="391" t="str">
        <f>"20"&amp;RIGHT($10:$10,2)&amp;"-T"&amp;MID($10:$10,2,1)</f>
        <v>2020-T2</v>
      </c>
      <c r="BQ523" s="391"/>
      <c r="BR523" s="391"/>
      <c r="BS523" s="393" t="e">
        <v>#VALUE!</v>
      </c>
      <c r="BT523" s="391"/>
      <c r="BU523" s="391"/>
      <c r="BV523" s="393" t="e">
        <v>#VALUE!</v>
      </c>
      <c r="BW523" s="387"/>
    </row>
    <row r="524" spans="1:75" ht="13" hidden="1" collapsed="1">
      <c r="A524" s="403" t="s">
        <v>547</v>
      </c>
      <c r="B524" s="403"/>
      <c r="C524" s="383"/>
      <c r="D524" s="384" t="s">
        <v>499</v>
      </c>
      <c r="E524" s="385">
        <f>E339</f>
        <v>0</v>
      </c>
      <c r="F524" s="386"/>
      <c r="G524" s="386"/>
      <c r="H524" s="386"/>
      <c r="I524" s="386"/>
      <c r="J524" s="387">
        <f>SUM(F524:I524)</f>
        <v>0</v>
      </c>
      <c r="K524" s="405"/>
      <c r="L524" s="405"/>
      <c r="M524" s="405">
        <v>0</v>
      </c>
      <c r="N524" s="393"/>
      <c r="O524" s="393"/>
      <c r="P524" s="393">
        <v>0</v>
      </c>
      <c r="Q524" s="393"/>
      <c r="R524" s="393"/>
      <c r="S524" s="393">
        <v>0</v>
      </c>
      <c r="T524" s="393"/>
      <c r="U524" s="393"/>
      <c r="V524" s="393">
        <v>0</v>
      </c>
      <c r="W524" s="387">
        <f>SUM(K524:V524)</f>
        <v>0</v>
      </c>
      <c r="X524" s="393"/>
      <c r="Y524" s="393"/>
      <c r="Z524" s="393">
        <v>0</v>
      </c>
      <c r="AA524" s="393"/>
      <c r="AB524" s="393"/>
      <c r="AC524" s="393">
        <v>0</v>
      </c>
      <c r="AD524" s="393"/>
      <c r="AE524" s="393"/>
      <c r="AF524" s="393">
        <v>0</v>
      </c>
      <c r="AG524" s="393"/>
      <c r="AH524" s="393"/>
      <c r="AI524" s="393">
        <v>0</v>
      </c>
      <c r="AJ524" s="387">
        <f>SUM(X524:AI524)</f>
        <v>0</v>
      </c>
      <c r="AK524" s="393"/>
      <c r="AL524" s="393"/>
      <c r="AM524" s="393">
        <v>0</v>
      </c>
      <c r="AN524" s="393"/>
      <c r="AO524" s="393"/>
      <c r="AP524" s="393">
        <v>0</v>
      </c>
      <c r="AQ524" s="393"/>
      <c r="AR524" s="393"/>
      <c r="AS524" s="393">
        <v>0</v>
      </c>
      <c r="AT524" s="393"/>
      <c r="AU524" s="393"/>
      <c r="AV524" s="393">
        <v>0</v>
      </c>
      <c r="AW524" s="387">
        <f>SUM(AK524:AV524)</f>
        <v>0</v>
      </c>
      <c r="AX524" s="393"/>
      <c r="AY524" s="393"/>
      <c r="AZ524" s="393">
        <v>0</v>
      </c>
      <c r="BA524" s="393"/>
      <c r="BB524" s="393"/>
      <c r="BC524" s="393">
        <v>0</v>
      </c>
      <c r="BD524" s="393"/>
      <c r="BE524" s="393"/>
      <c r="BF524" s="393">
        <v>0</v>
      </c>
      <c r="BG524" s="393"/>
      <c r="BH524" s="393"/>
      <c r="BI524" s="393">
        <v>0</v>
      </c>
      <c r="BJ524" s="387">
        <f>SUM(AX524:BI524)</f>
        <v>0</v>
      </c>
      <c r="BK524" s="393"/>
      <c r="BL524" s="393"/>
      <c r="BM524" s="393">
        <v>0</v>
      </c>
      <c r="BN524" s="393"/>
      <c r="BO524" s="393"/>
      <c r="BP524" s="393">
        <v>0</v>
      </c>
      <c r="BQ524" s="393"/>
      <c r="BR524" s="393"/>
      <c r="BS524" s="393">
        <v>0</v>
      </c>
      <c r="BT524" s="393"/>
      <c r="BU524" s="393"/>
      <c r="BV524" s="393">
        <v>0</v>
      </c>
      <c r="BW524" s="387">
        <f>SUM(BK524:BV524)</f>
        <v>0</v>
      </c>
    </row>
    <row r="525" spans="1:75" ht="13" hidden="1" outlineLevel="1">
      <c r="A525" s="402" t="s">
        <v>465</v>
      </c>
      <c r="B525" s="382" t="s">
        <v>466</v>
      </c>
      <c r="C525" s="383"/>
      <c r="D525" s="384"/>
      <c r="E525" s="385"/>
      <c r="F525" s="386"/>
      <c r="G525" s="386"/>
      <c r="H525" s="386"/>
      <c r="I525" s="386"/>
      <c r="J525" s="387"/>
      <c r="K525" s="388" t="str">
        <f>$A:$A</f>
        <v>Nature de l'ajustement</v>
      </c>
      <c r="L525" s="388" t="str">
        <f>$B:$B</f>
        <v>Pôle</v>
      </c>
      <c r="M525" s="388" t="s">
        <v>515</v>
      </c>
      <c r="N525" s="388" t="str">
        <f>$A:$A</f>
        <v>Nature de l'ajustement</v>
      </c>
      <c r="O525" s="388" t="str">
        <f>$B:$B</f>
        <v>Pôle</v>
      </c>
      <c r="P525" s="388" t="s">
        <v>515</v>
      </c>
      <c r="Q525" s="388" t="str">
        <f>$A:$A</f>
        <v>Nature de l'ajustement</v>
      </c>
      <c r="R525" s="388" t="str">
        <f>$B:$B</f>
        <v>Pôle</v>
      </c>
      <c r="S525" s="388" t="s">
        <v>515</v>
      </c>
      <c r="T525" s="388" t="str">
        <f>$A:$A</f>
        <v>Nature de l'ajustement</v>
      </c>
      <c r="U525" s="388" t="str">
        <f>$B:$B</f>
        <v>Pôle</v>
      </c>
      <c r="V525" s="388" t="s">
        <v>515</v>
      </c>
      <c r="W525" s="387"/>
      <c r="X525" s="388" t="str">
        <f>$A:$A</f>
        <v>Nature de l'ajustement</v>
      </c>
      <c r="Y525" s="388" t="str">
        <f>$B:$B</f>
        <v>Pôle</v>
      </c>
      <c r="Z525" s="388" t="s">
        <v>515</v>
      </c>
      <c r="AA525" s="388" t="str">
        <f>$A:$A</f>
        <v>Nature de l'ajustement</v>
      </c>
      <c r="AB525" s="388" t="str">
        <f>$B:$B</f>
        <v>Pôle</v>
      </c>
      <c r="AC525" s="388" t="s">
        <v>515</v>
      </c>
      <c r="AD525" s="388" t="str">
        <f>$A:$A</f>
        <v>Nature de l'ajustement</v>
      </c>
      <c r="AE525" s="388" t="str">
        <f>$B:$B</f>
        <v>Pôle</v>
      </c>
      <c r="AF525" s="388" t="s">
        <v>515</v>
      </c>
      <c r="AG525" s="388" t="str">
        <f>$A:$A</f>
        <v>Nature de l'ajustement</v>
      </c>
      <c r="AH525" s="388" t="str">
        <f>$B:$B</f>
        <v>Pôle</v>
      </c>
      <c r="AI525" s="388" t="s">
        <v>515</v>
      </c>
      <c r="AJ525" s="387"/>
      <c r="AK525" s="388" t="str">
        <f>$A:$A</f>
        <v>Nature de l'ajustement</v>
      </c>
      <c r="AL525" s="388" t="str">
        <f>$B:$B</f>
        <v>Pôle</v>
      </c>
      <c r="AM525" s="388" t="s">
        <v>515</v>
      </c>
      <c r="AN525" s="388" t="str">
        <f>$A:$A</f>
        <v>Nature de l'ajustement</v>
      </c>
      <c r="AO525" s="388" t="str">
        <f>$B:$B</f>
        <v>Pôle</v>
      </c>
      <c r="AP525" s="388" t="s">
        <v>515</v>
      </c>
      <c r="AQ525" s="388" t="str">
        <f>$A:$A</f>
        <v>Nature de l'ajustement</v>
      </c>
      <c r="AR525" s="388" t="str">
        <f>$B:$B</f>
        <v>Pôle</v>
      </c>
      <c r="AS525" s="388" t="s">
        <v>515</v>
      </c>
      <c r="AT525" s="388" t="str">
        <f>$A:$A</f>
        <v>Nature de l'ajustement</v>
      </c>
      <c r="AU525" s="388" t="str">
        <f>$B:$B</f>
        <v>Pôle</v>
      </c>
      <c r="AV525" s="388" t="s">
        <v>515</v>
      </c>
      <c r="AW525" s="387"/>
      <c r="AX525" s="388" t="str">
        <f>$A:$A</f>
        <v>Nature de l'ajustement</v>
      </c>
      <c r="AY525" s="388" t="str">
        <f>$B:$B</f>
        <v>Pôle</v>
      </c>
      <c r="AZ525" s="388" t="s">
        <v>515</v>
      </c>
      <c r="BA525" s="388" t="str">
        <f>$A:$A</f>
        <v>Nature de l'ajustement</v>
      </c>
      <c r="BB525" s="388" t="str">
        <f>$B:$B</f>
        <v>Pôle</v>
      </c>
      <c r="BC525" s="388" t="s">
        <v>515</v>
      </c>
      <c r="BD525" s="388" t="str">
        <f>$A:$A</f>
        <v>Nature de l'ajustement</v>
      </c>
      <c r="BE525" s="388" t="str">
        <f>$B:$B</f>
        <v>Pôle</v>
      </c>
      <c r="BF525" s="388" t="s">
        <v>515</v>
      </c>
      <c r="BG525" s="388" t="str">
        <f>$A:$A</f>
        <v>Nature de l'ajustement</v>
      </c>
      <c r="BH525" s="388" t="str">
        <f>$B:$B</f>
        <v>Pôle</v>
      </c>
      <c r="BI525" s="388" t="s">
        <v>515</v>
      </c>
      <c r="BJ525" s="387"/>
      <c r="BK525" s="388" t="str">
        <f>$A:$A</f>
        <v>Nature de l'ajustement</v>
      </c>
      <c r="BL525" s="388" t="str">
        <f>$B:$B</f>
        <v>Pôle</v>
      </c>
      <c r="BM525" s="388" t="s">
        <v>515</v>
      </c>
      <c r="BN525" s="388" t="str">
        <f>$A:$A</f>
        <v>Nature de l'ajustement</v>
      </c>
      <c r="BO525" s="388" t="str">
        <f>$B:$B</f>
        <v>Pôle</v>
      </c>
      <c r="BP525" s="388" t="s">
        <v>515</v>
      </c>
      <c r="BQ525" s="388"/>
      <c r="BR525" s="388"/>
      <c r="BS525" s="393">
        <v>0</v>
      </c>
      <c r="BT525" s="388"/>
      <c r="BU525" s="388"/>
      <c r="BV525" s="393">
        <v>0</v>
      </c>
      <c r="BW525" s="387"/>
    </row>
    <row r="526" spans="1:75" ht="13" hidden="1" outlineLevel="1">
      <c r="A526" s="394" t="s">
        <v>542</v>
      </c>
      <c r="B526" s="394"/>
      <c r="C526" s="383"/>
      <c r="D526" s="384"/>
      <c r="E526" s="385"/>
      <c r="F526" s="386"/>
      <c r="G526" s="386"/>
      <c r="H526" s="386"/>
      <c r="I526" s="386"/>
      <c r="J526" s="387"/>
      <c r="K526" s="390" t="str">
        <f>$A:$A</f>
        <v>Revalorisation impôts différés</v>
      </c>
      <c r="L526" s="390">
        <f>$B:$B</f>
        <v>0</v>
      </c>
      <c r="M526" s="391" t="str">
        <f>"20"&amp;RIGHT($10:$10,2)&amp;"-T"&amp;MID($10:$10,2,1)</f>
        <v>2016-T1</v>
      </c>
      <c r="N526" s="390" t="str">
        <f>$A:$A</f>
        <v>Revalorisation impôts différés</v>
      </c>
      <c r="O526" s="390">
        <f>$B:$B</f>
        <v>0</v>
      </c>
      <c r="P526" s="391" t="str">
        <f>"20"&amp;RIGHT($10:$10,2)&amp;"-T"&amp;MID($10:$10,2,1)</f>
        <v>2016-T2</v>
      </c>
      <c r="Q526" s="390" t="str">
        <f>$A:$A</f>
        <v>Revalorisation impôts différés</v>
      </c>
      <c r="R526" s="390">
        <f>$B:$B</f>
        <v>0</v>
      </c>
      <c r="S526" s="391" t="str">
        <f>"20"&amp;RIGHT($10:$10,2)&amp;"-T"&amp;MID($10:$10,2,1)</f>
        <v>2016-T3</v>
      </c>
      <c r="T526" s="390" t="str">
        <f>$A:$A</f>
        <v>Revalorisation impôts différés</v>
      </c>
      <c r="U526" s="390">
        <f>$B:$B</f>
        <v>0</v>
      </c>
      <c r="V526" s="391" t="str">
        <f>"20"&amp;RIGHT($10:$10,2)&amp;"-T"&amp;MID($10:$10,2,1)</f>
        <v>2016-T4</v>
      </c>
      <c r="W526" s="387"/>
      <c r="X526" s="390" t="str">
        <f>$A:$A</f>
        <v>Revalorisation impôts différés</v>
      </c>
      <c r="Y526" s="390">
        <f>$B:$B</f>
        <v>0</v>
      </c>
      <c r="Z526" s="391" t="str">
        <f>"20"&amp;RIGHT($10:$10,2)&amp;"-T"&amp;MID($10:$10,2,1)</f>
        <v>2017-T1</v>
      </c>
      <c r="AA526" s="390" t="str">
        <f>$A:$A</f>
        <v>Revalorisation impôts différés</v>
      </c>
      <c r="AB526" s="390">
        <f>$B:$B</f>
        <v>0</v>
      </c>
      <c r="AC526" s="391" t="str">
        <f>"20"&amp;RIGHT($10:$10,2)&amp;"-T"&amp;MID($10:$10,2,1)</f>
        <v>2017-T2</v>
      </c>
      <c r="AD526" s="390" t="str">
        <f>$A:$A</f>
        <v>Revalorisation impôts différés</v>
      </c>
      <c r="AE526" s="390">
        <f>$B:$B</f>
        <v>0</v>
      </c>
      <c r="AF526" s="391" t="str">
        <f>"20"&amp;RIGHT($10:$10,2)&amp;"-T"&amp;MID($10:$10,2,1)</f>
        <v>2017-T3</v>
      </c>
      <c r="AG526" s="390" t="str">
        <f>$A:$A</f>
        <v>Revalorisation impôts différés</v>
      </c>
      <c r="AH526" s="390">
        <f>$B:$B</f>
        <v>0</v>
      </c>
      <c r="AI526" s="391" t="str">
        <f>"20"&amp;RIGHT($10:$10,2)&amp;"-T"&amp;MID($10:$10,2,1)</f>
        <v>2017-T4</v>
      </c>
      <c r="AJ526" s="387"/>
      <c r="AK526" s="390" t="str">
        <f>$A:$A</f>
        <v>Revalorisation impôts différés</v>
      </c>
      <c r="AL526" s="390">
        <f>$B:$B</f>
        <v>0</v>
      </c>
      <c r="AM526" s="391" t="str">
        <f>"20"&amp;RIGHT($10:$10,2)&amp;"-T"&amp;MID($10:$10,2,1)</f>
        <v>2018-T1</v>
      </c>
      <c r="AN526" s="390" t="str">
        <f>$A:$A</f>
        <v>Revalorisation impôts différés</v>
      </c>
      <c r="AO526" s="390">
        <f>$B:$B</f>
        <v>0</v>
      </c>
      <c r="AP526" s="391" t="str">
        <f>"20"&amp;RIGHT($10:$10,2)&amp;"-T"&amp;MID($10:$10,2,1)</f>
        <v>2018-T2</v>
      </c>
      <c r="AQ526" s="390" t="str">
        <f>$A:$A</f>
        <v>Revalorisation impôts différés</v>
      </c>
      <c r="AR526" s="390">
        <f>$B:$B</f>
        <v>0</v>
      </c>
      <c r="AS526" s="391" t="str">
        <f>"20"&amp;RIGHT($10:$10,2)&amp;"-T"&amp;MID($10:$10,2,1)</f>
        <v>2018-T3</v>
      </c>
      <c r="AT526" s="390" t="str">
        <f>$A:$A</f>
        <v>Revalorisation impôts différés</v>
      </c>
      <c r="AU526" s="390">
        <f>$B:$B</f>
        <v>0</v>
      </c>
      <c r="AV526" s="391" t="str">
        <f>"20"&amp;RIGHT($10:$10,2)&amp;"-T"&amp;MID($10:$10,2,1)</f>
        <v>2018-T4</v>
      </c>
      <c r="AW526" s="387"/>
      <c r="AX526" s="390" t="str">
        <f>$A:$A</f>
        <v>Revalorisation impôts différés</v>
      </c>
      <c r="AY526" s="390">
        <f>$B:$B</f>
        <v>0</v>
      </c>
      <c r="AZ526" s="391" t="str">
        <f>"20"&amp;RIGHT($10:$10,2)&amp;"-T"&amp;MID($10:$10,2,1)</f>
        <v>2019-T1</v>
      </c>
      <c r="BA526" s="390" t="str">
        <f>$A:$A</f>
        <v>Revalorisation impôts différés</v>
      </c>
      <c r="BB526" s="390">
        <f>$B:$B</f>
        <v>0</v>
      </c>
      <c r="BC526" s="391" t="str">
        <f>"20"&amp;RIGHT($10:$10,2)&amp;"-T"&amp;MID($10:$10,2,1)</f>
        <v>2019-T2</v>
      </c>
      <c r="BD526" s="390" t="str">
        <f>$A:$A</f>
        <v>Revalorisation impôts différés</v>
      </c>
      <c r="BE526" s="390">
        <f>$B:$B</f>
        <v>0</v>
      </c>
      <c r="BF526" s="391" t="str">
        <f>"20"&amp;RIGHT($10:$10,2)&amp;"-T"&amp;MID($10:$10,2,1)</f>
        <v>2019-T3</v>
      </c>
      <c r="BG526" s="390" t="str">
        <f>$A:$A</f>
        <v>Revalorisation impôts différés</v>
      </c>
      <c r="BH526" s="390">
        <f>$B:$B</f>
        <v>0</v>
      </c>
      <c r="BI526" s="391" t="str">
        <f>"20"&amp;RIGHT($10:$10,2)&amp;"-T"&amp;MID($10:$10,2,1)</f>
        <v>2019-T4</v>
      </c>
      <c r="BJ526" s="387"/>
      <c r="BK526" s="390" t="str">
        <f>$A:$A</f>
        <v>Revalorisation impôts différés</v>
      </c>
      <c r="BL526" s="390">
        <f>$B:$B</f>
        <v>0</v>
      </c>
      <c r="BM526" s="391" t="str">
        <f>"20"&amp;RIGHT($10:$10,2)&amp;"-T"&amp;MID($10:$10,2,1)</f>
        <v>2020-T1</v>
      </c>
      <c r="BN526" s="390" t="str">
        <f>$A:$A</f>
        <v>Revalorisation impôts différés</v>
      </c>
      <c r="BO526" s="390">
        <f>$B:$B</f>
        <v>0</v>
      </c>
      <c r="BP526" s="391" t="str">
        <f>"20"&amp;RIGHT($10:$10,2)&amp;"-T"&amp;MID($10:$10,2,1)</f>
        <v>2020-T2</v>
      </c>
      <c r="BQ526" s="391"/>
      <c r="BR526" s="391"/>
      <c r="BS526" s="393" t="e">
        <v>#VALUE!</v>
      </c>
      <c r="BT526" s="391"/>
      <c r="BU526" s="391"/>
      <c r="BV526" s="393" t="e">
        <v>#VALUE!</v>
      </c>
      <c r="BW526" s="387"/>
    </row>
    <row r="527" spans="1:75" ht="13" hidden="1" collapsed="1">
      <c r="A527" s="403" t="s">
        <v>547</v>
      </c>
      <c r="B527" s="403"/>
      <c r="C527" s="383"/>
      <c r="D527" s="384" t="s">
        <v>499</v>
      </c>
      <c r="E527" s="385">
        <f>E342</f>
        <v>0</v>
      </c>
      <c r="F527" s="386"/>
      <c r="G527" s="386"/>
      <c r="H527" s="386"/>
      <c r="I527" s="386"/>
      <c r="J527" s="387">
        <f>SUM(F527:I527)</f>
        <v>0</v>
      </c>
      <c r="K527" s="405"/>
      <c r="L527" s="405"/>
      <c r="M527" s="405">
        <v>0</v>
      </c>
      <c r="N527" s="393"/>
      <c r="O527" s="393"/>
      <c r="P527" s="393">
        <v>0</v>
      </c>
      <c r="Q527" s="393"/>
      <c r="R527" s="393"/>
      <c r="S527" s="393">
        <v>0</v>
      </c>
      <c r="T527" s="393"/>
      <c r="U527" s="393"/>
      <c r="V527" s="393">
        <v>0</v>
      </c>
      <c r="W527" s="387">
        <f>SUM(K527:V527)</f>
        <v>0</v>
      </c>
      <c r="X527" s="393"/>
      <c r="Y527" s="393"/>
      <c r="Z527" s="393">
        <v>0</v>
      </c>
      <c r="AA527" s="393"/>
      <c r="AB527" s="393"/>
      <c r="AC527" s="393">
        <v>0</v>
      </c>
      <c r="AD527" s="393"/>
      <c r="AE527" s="393"/>
      <c r="AF527" s="393">
        <v>0</v>
      </c>
      <c r="AG527" s="393"/>
      <c r="AH527" s="393"/>
      <c r="AI527" s="393">
        <v>0</v>
      </c>
      <c r="AJ527" s="387">
        <f>SUM(X527:AI527)</f>
        <v>0</v>
      </c>
      <c r="AK527" s="393"/>
      <c r="AL527" s="393"/>
      <c r="AM527" s="393">
        <v>0</v>
      </c>
      <c r="AN527" s="393"/>
      <c r="AO527" s="393"/>
      <c r="AP527" s="393">
        <v>0</v>
      </c>
      <c r="AQ527" s="393"/>
      <c r="AR527" s="393"/>
      <c r="AS527" s="393">
        <v>0</v>
      </c>
      <c r="AT527" s="393"/>
      <c r="AU527" s="393"/>
      <c r="AV527" s="393">
        <v>0</v>
      </c>
      <c r="AW527" s="387">
        <f>SUM(AK527:AV527)</f>
        <v>0</v>
      </c>
      <c r="AX527" s="393"/>
      <c r="AY527" s="393"/>
      <c r="AZ527" s="393">
        <v>0</v>
      </c>
      <c r="BA527" s="393"/>
      <c r="BB527" s="393"/>
      <c r="BC527" s="393">
        <v>0</v>
      </c>
      <c r="BD527" s="393"/>
      <c r="BE527" s="393"/>
      <c r="BF527" s="393">
        <v>0</v>
      </c>
      <c r="BG527" s="393"/>
      <c r="BH527" s="393"/>
      <c r="BI527" s="393">
        <v>0</v>
      </c>
      <c r="BJ527" s="387">
        <f>SUM(AX527:BI527)</f>
        <v>0</v>
      </c>
      <c r="BK527" s="393"/>
      <c r="BL527" s="393"/>
      <c r="BM527" s="393">
        <v>0</v>
      </c>
      <c r="BN527" s="393"/>
      <c r="BO527" s="393"/>
      <c r="BP527" s="393">
        <v>0</v>
      </c>
      <c r="BQ527" s="393"/>
      <c r="BR527" s="393"/>
      <c r="BS527" s="393">
        <v>0</v>
      </c>
      <c r="BT527" s="393"/>
      <c r="BU527" s="393"/>
      <c r="BV527" s="393">
        <v>0</v>
      </c>
      <c r="BW527" s="387">
        <f>SUM(BK527:BV527)</f>
        <v>0</v>
      </c>
    </row>
    <row r="528" spans="1:75" ht="13" hidden="1" outlineLevel="1">
      <c r="A528" s="402" t="s">
        <v>465</v>
      </c>
      <c r="B528" s="382" t="s">
        <v>466</v>
      </c>
      <c r="C528" s="383"/>
      <c r="D528" s="384"/>
      <c r="E528" s="385"/>
      <c r="F528" s="386"/>
      <c r="G528" s="386"/>
      <c r="H528" s="386"/>
      <c r="I528" s="386"/>
      <c r="J528" s="387"/>
      <c r="K528" s="388" t="str">
        <f>$A:$A</f>
        <v>Nature de l'ajustement</v>
      </c>
      <c r="L528" s="388" t="str">
        <f>$B:$B</f>
        <v>Pôle</v>
      </c>
      <c r="M528" s="388" t="s">
        <v>515</v>
      </c>
      <c r="N528" s="388" t="str">
        <f>$A:$A</f>
        <v>Nature de l'ajustement</v>
      </c>
      <c r="O528" s="388" t="str">
        <f>$B:$B</f>
        <v>Pôle</v>
      </c>
      <c r="P528" s="388" t="s">
        <v>515</v>
      </c>
      <c r="Q528" s="388" t="str">
        <f>$A:$A</f>
        <v>Nature de l'ajustement</v>
      </c>
      <c r="R528" s="388" t="str">
        <f>$B:$B</f>
        <v>Pôle</v>
      </c>
      <c r="S528" s="388" t="s">
        <v>515</v>
      </c>
      <c r="T528" s="388" t="str">
        <f>$A:$A</f>
        <v>Nature de l'ajustement</v>
      </c>
      <c r="U528" s="388" t="str">
        <f>$B:$B</f>
        <v>Pôle</v>
      </c>
      <c r="V528" s="388" t="s">
        <v>515</v>
      </c>
      <c r="W528" s="387"/>
      <c r="X528" s="388" t="str">
        <f>$A:$A</f>
        <v>Nature de l'ajustement</v>
      </c>
      <c r="Y528" s="388" t="str">
        <f>$B:$B</f>
        <v>Pôle</v>
      </c>
      <c r="Z528" s="388" t="s">
        <v>515</v>
      </c>
      <c r="AA528" s="388" t="str">
        <f>$A:$A</f>
        <v>Nature de l'ajustement</v>
      </c>
      <c r="AB528" s="388" t="str">
        <f>$B:$B</f>
        <v>Pôle</v>
      </c>
      <c r="AC528" s="388" t="s">
        <v>515</v>
      </c>
      <c r="AD528" s="388" t="str">
        <f>$A:$A</f>
        <v>Nature de l'ajustement</v>
      </c>
      <c r="AE528" s="388" t="str">
        <f>$B:$B</f>
        <v>Pôle</v>
      </c>
      <c r="AF528" s="388" t="s">
        <v>515</v>
      </c>
      <c r="AG528" s="388" t="str">
        <f>$A:$A</f>
        <v>Nature de l'ajustement</v>
      </c>
      <c r="AH528" s="388" t="str">
        <f>$B:$B</f>
        <v>Pôle</v>
      </c>
      <c r="AI528" s="388" t="s">
        <v>515</v>
      </c>
      <c r="AJ528" s="387"/>
      <c r="AK528" s="388" t="str">
        <f>$A:$A</f>
        <v>Nature de l'ajustement</v>
      </c>
      <c r="AL528" s="388" t="str">
        <f>$B:$B</f>
        <v>Pôle</v>
      </c>
      <c r="AM528" s="388" t="s">
        <v>515</v>
      </c>
      <c r="AN528" s="388" t="str">
        <f>$A:$A</f>
        <v>Nature de l'ajustement</v>
      </c>
      <c r="AO528" s="388" t="str">
        <f>$B:$B</f>
        <v>Pôle</v>
      </c>
      <c r="AP528" s="388" t="s">
        <v>515</v>
      </c>
      <c r="AQ528" s="388" t="str">
        <f>$A:$A</f>
        <v>Nature de l'ajustement</v>
      </c>
      <c r="AR528" s="388" t="str">
        <f>$B:$B</f>
        <v>Pôle</v>
      </c>
      <c r="AS528" s="388" t="s">
        <v>515</v>
      </c>
      <c r="AT528" s="388" t="str">
        <f>$A:$A</f>
        <v>Nature de l'ajustement</v>
      </c>
      <c r="AU528" s="388" t="str">
        <f>$B:$B</f>
        <v>Pôle</v>
      </c>
      <c r="AV528" s="388" t="s">
        <v>515</v>
      </c>
      <c r="AW528" s="387"/>
      <c r="AX528" s="388" t="str">
        <f>$A:$A</f>
        <v>Nature de l'ajustement</v>
      </c>
      <c r="AY528" s="388" t="str">
        <f>$B:$B</f>
        <v>Pôle</v>
      </c>
      <c r="AZ528" s="388" t="s">
        <v>515</v>
      </c>
      <c r="BA528" s="388" t="str">
        <f>$A:$A</f>
        <v>Nature de l'ajustement</v>
      </c>
      <c r="BB528" s="388" t="str">
        <f>$B:$B</f>
        <v>Pôle</v>
      </c>
      <c r="BC528" s="388" t="s">
        <v>515</v>
      </c>
      <c r="BD528" s="388" t="str">
        <f>$A:$A</f>
        <v>Nature de l'ajustement</v>
      </c>
      <c r="BE528" s="388" t="str">
        <f>$B:$B</f>
        <v>Pôle</v>
      </c>
      <c r="BF528" s="388" t="s">
        <v>515</v>
      </c>
      <c r="BG528" s="388" t="str">
        <f>$A:$A</f>
        <v>Nature de l'ajustement</v>
      </c>
      <c r="BH528" s="388" t="str">
        <f>$B:$B</f>
        <v>Pôle</v>
      </c>
      <c r="BI528" s="388" t="s">
        <v>515</v>
      </c>
      <c r="BJ528" s="387"/>
      <c r="BK528" s="388" t="str">
        <f>$A:$A</f>
        <v>Nature de l'ajustement</v>
      </c>
      <c r="BL528" s="388" t="str">
        <f>$B:$B</f>
        <v>Pôle</v>
      </c>
      <c r="BM528" s="388" t="s">
        <v>515</v>
      </c>
      <c r="BN528" s="388" t="str">
        <f>$A:$A</f>
        <v>Nature de l'ajustement</v>
      </c>
      <c r="BO528" s="388" t="str">
        <f>$B:$B</f>
        <v>Pôle</v>
      </c>
      <c r="BP528" s="388" t="s">
        <v>515</v>
      </c>
      <c r="BQ528" s="388"/>
      <c r="BR528" s="388"/>
      <c r="BS528" s="393">
        <v>0</v>
      </c>
      <c r="BT528" s="388"/>
      <c r="BU528" s="388"/>
      <c r="BV528" s="393">
        <v>0</v>
      </c>
      <c r="BW528" s="387"/>
    </row>
    <row r="529" spans="1:75" ht="13" hidden="1" outlineLevel="1">
      <c r="A529" s="394" t="s">
        <v>542</v>
      </c>
      <c r="B529" s="394"/>
      <c r="C529" s="383"/>
      <c r="D529" s="384"/>
      <c r="E529" s="385"/>
      <c r="F529" s="386"/>
      <c r="G529" s="386"/>
      <c r="H529" s="386"/>
      <c r="I529" s="386"/>
      <c r="J529" s="387"/>
      <c r="K529" s="390" t="str">
        <f>$A:$A</f>
        <v>Revalorisation impôts différés</v>
      </c>
      <c r="L529" s="390">
        <f>$B:$B</f>
        <v>0</v>
      </c>
      <c r="M529" s="391" t="str">
        <f>"20"&amp;RIGHT($10:$10,2)&amp;"-T"&amp;MID($10:$10,2,1)</f>
        <v>2016-T1</v>
      </c>
      <c r="N529" s="390" t="str">
        <f>$A:$A</f>
        <v>Revalorisation impôts différés</v>
      </c>
      <c r="O529" s="390">
        <f>$B:$B</f>
        <v>0</v>
      </c>
      <c r="P529" s="391" t="str">
        <f>"20"&amp;RIGHT($10:$10,2)&amp;"-T"&amp;MID($10:$10,2,1)</f>
        <v>2016-T2</v>
      </c>
      <c r="Q529" s="390" t="str">
        <f>$A:$A</f>
        <v>Revalorisation impôts différés</v>
      </c>
      <c r="R529" s="390">
        <f>$B:$B</f>
        <v>0</v>
      </c>
      <c r="S529" s="391" t="str">
        <f>"20"&amp;RIGHT($10:$10,2)&amp;"-T"&amp;MID($10:$10,2,1)</f>
        <v>2016-T3</v>
      </c>
      <c r="T529" s="390" t="str">
        <f>$A:$A</f>
        <v>Revalorisation impôts différés</v>
      </c>
      <c r="U529" s="390">
        <f>$B:$B</f>
        <v>0</v>
      </c>
      <c r="V529" s="391" t="str">
        <f>"20"&amp;RIGHT($10:$10,2)&amp;"-T"&amp;MID($10:$10,2,1)</f>
        <v>2016-T4</v>
      </c>
      <c r="W529" s="387"/>
      <c r="X529" s="390" t="str">
        <f>$A:$A</f>
        <v>Revalorisation impôts différés</v>
      </c>
      <c r="Y529" s="390">
        <f>$B:$B</f>
        <v>0</v>
      </c>
      <c r="Z529" s="391" t="str">
        <f>"20"&amp;RIGHT($10:$10,2)&amp;"-T"&amp;MID($10:$10,2,1)</f>
        <v>2017-T1</v>
      </c>
      <c r="AA529" s="390" t="str">
        <f>$A:$A</f>
        <v>Revalorisation impôts différés</v>
      </c>
      <c r="AB529" s="390">
        <f>$B:$B</f>
        <v>0</v>
      </c>
      <c r="AC529" s="391" t="str">
        <f>"20"&amp;RIGHT($10:$10,2)&amp;"-T"&amp;MID($10:$10,2,1)</f>
        <v>2017-T2</v>
      </c>
      <c r="AD529" s="390" t="str">
        <f>$A:$A</f>
        <v>Revalorisation impôts différés</v>
      </c>
      <c r="AE529" s="390">
        <f>$B:$B</f>
        <v>0</v>
      </c>
      <c r="AF529" s="391" t="str">
        <f>"20"&amp;RIGHT($10:$10,2)&amp;"-T"&amp;MID($10:$10,2,1)</f>
        <v>2017-T3</v>
      </c>
      <c r="AG529" s="390" t="str">
        <f>$A:$A</f>
        <v>Revalorisation impôts différés</v>
      </c>
      <c r="AH529" s="390">
        <f>$B:$B</f>
        <v>0</v>
      </c>
      <c r="AI529" s="391" t="str">
        <f>"20"&amp;RIGHT($10:$10,2)&amp;"-T"&amp;MID($10:$10,2,1)</f>
        <v>2017-T4</v>
      </c>
      <c r="AJ529" s="387"/>
      <c r="AK529" s="390" t="str">
        <f>$A:$A</f>
        <v>Revalorisation impôts différés</v>
      </c>
      <c r="AL529" s="390">
        <f>$B:$B</f>
        <v>0</v>
      </c>
      <c r="AM529" s="391" t="str">
        <f>"20"&amp;RIGHT($10:$10,2)&amp;"-T"&amp;MID($10:$10,2,1)</f>
        <v>2018-T1</v>
      </c>
      <c r="AN529" s="390" t="str">
        <f>$A:$A</f>
        <v>Revalorisation impôts différés</v>
      </c>
      <c r="AO529" s="390">
        <f>$B:$B</f>
        <v>0</v>
      </c>
      <c r="AP529" s="391" t="str">
        <f>"20"&amp;RIGHT($10:$10,2)&amp;"-T"&amp;MID($10:$10,2,1)</f>
        <v>2018-T2</v>
      </c>
      <c r="AQ529" s="390" t="str">
        <f>$A:$A</f>
        <v>Revalorisation impôts différés</v>
      </c>
      <c r="AR529" s="390">
        <f>$B:$B</f>
        <v>0</v>
      </c>
      <c r="AS529" s="391" t="str">
        <f>"20"&amp;RIGHT($10:$10,2)&amp;"-T"&amp;MID($10:$10,2,1)</f>
        <v>2018-T3</v>
      </c>
      <c r="AT529" s="390" t="str">
        <f>$A:$A</f>
        <v>Revalorisation impôts différés</v>
      </c>
      <c r="AU529" s="390">
        <f>$B:$B</f>
        <v>0</v>
      </c>
      <c r="AV529" s="391" t="str">
        <f>"20"&amp;RIGHT($10:$10,2)&amp;"-T"&amp;MID($10:$10,2,1)</f>
        <v>2018-T4</v>
      </c>
      <c r="AW529" s="387"/>
      <c r="AX529" s="390" t="str">
        <f>$A:$A</f>
        <v>Revalorisation impôts différés</v>
      </c>
      <c r="AY529" s="390">
        <f>$B:$B</f>
        <v>0</v>
      </c>
      <c r="AZ529" s="391" t="str">
        <f>"20"&amp;RIGHT($10:$10,2)&amp;"-T"&amp;MID($10:$10,2,1)</f>
        <v>2019-T1</v>
      </c>
      <c r="BA529" s="390" t="str">
        <f>$A:$A</f>
        <v>Revalorisation impôts différés</v>
      </c>
      <c r="BB529" s="390">
        <f>$B:$B</f>
        <v>0</v>
      </c>
      <c r="BC529" s="391" t="str">
        <f>"20"&amp;RIGHT($10:$10,2)&amp;"-T"&amp;MID($10:$10,2,1)</f>
        <v>2019-T2</v>
      </c>
      <c r="BD529" s="390" t="str">
        <f>$A:$A</f>
        <v>Revalorisation impôts différés</v>
      </c>
      <c r="BE529" s="390">
        <f>$B:$B</f>
        <v>0</v>
      </c>
      <c r="BF529" s="391" t="str">
        <f>"20"&amp;RIGHT($10:$10,2)&amp;"-T"&amp;MID($10:$10,2,1)</f>
        <v>2019-T3</v>
      </c>
      <c r="BG529" s="390" t="str">
        <f>$A:$A</f>
        <v>Revalorisation impôts différés</v>
      </c>
      <c r="BH529" s="390">
        <f>$B:$B</f>
        <v>0</v>
      </c>
      <c r="BI529" s="391" t="str">
        <f>"20"&amp;RIGHT($10:$10,2)&amp;"-T"&amp;MID($10:$10,2,1)</f>
        <v>2019-T4</v>
      </c>
      <c r="BJ529" s="387"/>
      <c r="BK529" s="390" t="str">
        <f>$A:$A</f>
        <v>Revalorisation impôts différés</v>
      </c>
      <c r="BL529" s="390">
        <f>$B:$B</f>
        <v>0</v>
      </c>
      <c r="BM529" s="391" t="str">
        <f>"20"&amp;RIGHT($10:$10,2)&amp;"-T"&amp;MID($10:$10,2,1)</f>
        <v>2020-T1</v>
      </c>
      <c r="BN529" s="390" t="str">
        <f>$A:$A</f>
        <v>Revalorisation impôts différés</v>
      </c>
      <c r="BO529" s="390">
        <f>$B:$B</f>
        <v>0</v>
      </c>
      <c r="BP529" s="391" t="str">
        <f>"20"&amp;RIGHT($10:$10,2)&amp;"-T"&amp;MID($10:$10,2,1)</f>
        <v>2020-T2</v>
      </c>
      <c r="BQ529" s="391"/>
      <c r="BR529" s="391"/>
      <c r="BS529" s="393" t="e">
        <v>#VALUE!</v>
      </c>
      <c r="BT529" s="391"/>
      <c r="BU529" s="391"/>
      <c r="BV529" s="393" t="e">
        <v>#VALUE!</v>
      </c>
      <c r="BW529" s="387"/>
    </row>
    <row r="530" spans="1:75" ht="13" hidden="1" collapsed="1">
      <c r="A530" s="403" t="s">
        <v>547</v>
      </c>
      <c r="B530" s="403"/>
      <c r="C530" s="383"/>
      <c r="D530" s="384" t="s">
        <v>499</v>
      </c>
      <c r="E530" s="385">
        <f>E345</f>
        <v>0</v>
      </c>
      <c r="F530" s="386"/>
      <c r="G530" s="386"/>
      <c r="H530" s="386"/>
      <c r="I530" s="386"/>
      <c r="J530" s="387">
        <f>SUM(F530:I530)</f>
        <v>0</v>
      </c>
      <c r="K530" s="405"/>
      <c r="L530" s="405"/>
      <c r="M530" s="405">
        <v>0</v>
      </c>
      <c r="N530" s="393"/>
      <c r="O530" s="393"/>
      <c r="P530" s="393">
        <v>0</v>
      </c>
      <c r="Q530" s="393"/>
      <c r="R530" s="393"/>
      <c r="S530" s="393">
        <v>0</v>
      </c>
      <c r="T530" s="393"/>
      <c r="U530" s="393"/>
      <c r="V530" s="393">
        <v>0</v>
      </c>
      <c r="W530" s="387">
        <f>SUM(K530:V530)</f>
        <v>0</v>
      </c>
      <c r="X530" s="393"/>
      <c r="Y530" s="393"/>
      <c r="Z530" s="393">
        <v>0</v>
      </c>
      <c r="AA530" s="393"/>
      <c r="AB530" s="393"/>
      <c r="AC530" s="393">
        <v>0</v>
      </c>
      <c r="AD530" s="393"/>
      <c r="AE530" s="393"/>
      <c r="AF530" s="393">
        <v>0</v>
      </c>
      <c r="AG530" s="393"/>
      <c r="AH530" s="393"/>
      <c r="AI530" s="393">
        <v>0</v>
      </c>
      <c r="AJ530" s="387">
        <f>SUM(X530:AI530)</f>
        <v>0</v>
      </c>
      <c r="AK530" s="393"/>
      <c r="AL530" s="393"/>
      <c r="AM530" s="393">
        <v>0</v>
      </c>
      <c r="AN530" s="393"/>
      <c r="AO530" s="393"/>
      <c r="AP530" s="393">
        <v>0</v>
      </c>
      <c r="AQ530" s="393"/>
      <c r="AR530" s="393"/>
      <c r="AS530" s="393">
        <v>0</v>
      </c>
      <c r="AT530" s="393"/>
      <c r="AU530" s="393"/>
      <c r="AV530" s="393">
        <v>0</v>
      </c>
      <c r="AW530" s="387">
        <f>SUM(AK530:AV530)</f>
        <v>0</v>
      </c>
      <c r="AX530" s="393"/>
      <c r="AY530" s="393"/>
      <c r="AZ530" s="393">
        <v>0</v>
      </c>
      <c r="BA530" s="393"/>
      <c r="BB530" s="393"/>
      <c r="BC530" s="393">
        <v>0</v>
      </c>
      <c r="BD530" s="393"/>
      <c r="BE530" s="393"/>
      <c r="BF530" s="393">
        <v>0</v>
      </c>
      <c r="BG530" s="393"/>
      <c r="BH530" s="393"/>
      <c r="BI530" s="393">
        <v>0</v>
      </c>
      <c r="BJ530" s="387">
        <f>SUM(AX530:BI530)</f>
        <v>0</v>
      </c>
      <c r="BK530" s="393"/>
      <c r="BL530" s="393"/>
      <c r="BM530" s="393">
        <v>0</v>
      </c>
      <c r="BN530" s="393"/>
      <c r="BO530" s="393"/>
      <c r="BP530" s="393">
        <v>0</v>
      </c>
      <c r="BQ530" s="393"/>
      <c r="BR530" s="393"/>
      <c r="BS530" s="393">
        <v>0</v>
      </c>
      <c r="BT530" s="393"/>
      <c r="BU530" s="393"/>
      <c r="BV530" s="393">
        <v>0</v>
      </c>
      <c r="BW530" s="387">
        <f>SUM(BK530:BV530)</f>
        <v>0</v>
      </c>
    </row>
    <row r="531" spans="1:75" ht="13" hidden="1" outlineLevel="1">
      <c r="A531" s="402" t="s">
        <v>465</v>
      </c>
      <c r="B531" s="382" t="s">
        <v>466</v>
      </c>
      <c r="C531" s="383"/>
      <c r="D531" s="384"/>
      <c r="E531" s="385"/>
      <c r="F531" s="386"/>
      <c r="G531" s="386"/>
      <c r="H531" s="386"/>
      <c r="I531" s="386"/>
      <c r="J531" s="387"/>
      <c r="K531" s="388" t="str">
        <f>$A:$A</f>
        <v>Nature de l'ajustement</v>
      </c>
      <c r="L531" s="388" t="str">
        <f>$B:$B</f>
        <v>Pôle</v>
      </c>
      <c r="M531" s="388" t="s">
        <v>515</v>
      </c>
      <c r="N531" s="388" t="str">
        <f>$A:$A</f>
        <v>Nature de l'ajustement</v>
      </c>
      <c r="O531" s="388" t="str">
        <f>$B:$B</f>
        <v>Pôle</v>
      </c>
      <c r="P531" s="388" t="s">
        <v>515</v>
      </c>
      <c r="Q531" s="388" t="str">
        <f>$A:$A</f>
        <v>Nature de l'ajustement</v>
      </c>
      <c r="R531" s="388" t="str">
        <f>$B:$B</f>
        <v>Pôle</v>
      </c>
      <c r="S531" s="388" t="s">
        <v>515</v>
      </c>
      <c r="T531" s="388" t="str">
        <f>$A:$A</f>
        <v>Nature de l'ajustement</v>
      </c>
      <c r="U531" s="388" t="str">
        <f>$B:$B</f>
        <v>Pôle</v>
      </c>
      <c r="V531" s="388" t="s">
        <v>515</v>
      </c>
      <c r="W531" s="387"/>
      <c r="X531" s="388" t="str">
        <f>$A:$A</f>
        <v>Nature de l'ajustement</v>
      </c>
      <c r="Y531" s="388" t="str">
        <f>$B:$B</f>
        <v>Pôle</v>
      </c>
      <c r="Z531" s="388" t="s">
        <v>515</v>
      </c>
      <c r="AA531" s="388" t="str">
        <f>$A:$A</f>
        <v>Nature de l'ajustement</v>
      </c>
      <c r="AB531" s="388" t="str">
        <f>$B:$B</f>
        <v>Pôle</v>
      </c>
      <c r="AC531" s="388" t="s">
        <v>515</v>
      </c>
      <c r="AD531" s="388" t="str">
        <f>$A:$A</f>
        <v>Nature de l'ajustement</v>
      </c>
      <c r="AE531" s="388" t="str">
        <f>$B:$B</f>
        <v>Pôle</v>
      </c>
      <c r="AF531" s="388" t="s">
        <v>515</v>
      </c>
      <c r="AG531" s="388" t="str">
        <f>$A:$A</f>
        <v>Nature de l'ajustement</v>
      </c>
      <c r="AH531" s="388" t="str">
        <f>$B:$B</f>
        <v>Pôle</v>
      </c>
      <c r="AI531" s="388" t="s">
        <v>515</v>
      </c>
      <c r="AJ531" s="387"/>
      <c r="AK531" s="388" t="str">
        <f>$A:$A</f>
        <v>Nature de l'ajustement</v>
      </c>
      <c r="AL531" s="388" t="str">
        <f>$B:$B</f>
        <v>Pôle</v>
      </c>
      <c r="AM531" s="388" t="s">
        <v>515</v>
      </c>
      <c r="AN531" s="388" t="str">
        <f>$A:$A</f>
        <v>Nature de l'ajustement</v>
      </c>
      <c r="AO531" s="388" t="str">
        <f>$B:$B</f>
        <v>Pôle</v>
      </c>
      <c r="AP531" s="388" t="s">
        <v>515</v>
      </c>
      <c r="AQ531" s="388" t="str">
        <f>$A:$A</f>
        <v>Nature de l'ajustement</v>
      </c>
      <c r="AR531" s="388" t="str">
        <f>$B:$B</f>
        <v>Pôle</v>
      </c>
      <c r="AS531" s="388" t="s">
        <v>515</v>
      </c>
      <c r="AT531" s="388" t="str">
        <f>$A:$A</f>
        <v>Nature de l'ajustement</v>
      </c>
      <c r="AU531" s="388" t="str">
        <f>$B:$B</f>
        <v>Pôle</v>
      </c>
      <c r="AV531" s="388" t="s">
        <v>515</v>
      </c>
      <c r="AW531" s="387"/>
      <c r="AX531" s="388" t="str">
        <f>$A:$A</f>
        <v>Nature de l'ajustement</v>
      </c>
      <c r="AY531" s="388" t="str">
        <f>$B:$B</f>
        <v>Pôle</v>
      </c>
      <c r="AZ531" s="388" t="s">
        <v>515</v>
      </c>
      <c r="BA531" s="388" t="str">
        <f>$A:$A</f>
        <v>Nature de l'ajustement</v>
      </c>
      <c r="BB531" s="388" t="str">
        <f>$B:$B</f>
        <v>Pôle</v>
      </c>
      <c r="BC531" s="388" t="s">
        <v>515</v>
      </c>
      <c r="BD531" s="388" t="str">
        <f>$A:$A</f>
        <v>Nature de l'ajustement</v>
      </c>
      <c r="BE531" s="388" t="str">
        <f>$B:$B</f>
        <v>Pôle</v>
      </c>
      <c r="BF531" s="388" t="s">
        <v>515</v>
      </c>
      <c r="BG531" s="388" t="str">
        <f>$A:$A</f>
        <v>Nature de l'ajustement</v>
      </c>
      <c r="BH531" s="388" t="str">
        <f>$B:$B</f>
        <v>Pôle</v>
      </c>
      <c r="BI531" s="388" t="s">
        <v>515</v>
      </c>
      <c r="BJ531" s="387"/>
      <c r="BK531" s="388" t="str">
        <f>$A:$A</f>
        <v>Nature de l'ajustement</v>
      </c>
      <c r="BL531" s="388" t="str">
        <f>$B:$B</f>
        <v>Pôle</v>
      </c>
      <c r="BM531" s="388" t="s">
        <v>515</v>
      </c>
      <c r="BN531" s="388" t="str">
        <f>$A:$A</f>
        <v>Nature de l'ajustement</v>
      </c>
      <c r="BO531" s="388" t="str">
        <f>$B:$B</f>
        <v>Pôle</v>
      </c>
      <c r="BP531" s="388" t="s">
        <v>515</v>
      </c>
      <c r="BQ531" s="388"/>
      <c r="BR531" s="388"/>
      <c r="BS531" s="393">
        <v>0</v>
      </c>
      <c r="BT531" s="388"/>
      <c r="BU531" s="388"/>
      <c r="BV531" s="393">
        <v>0</v>
      </c>
      <c r="BW531" s="387"/>
    </row>
    <row r="532" spans="1:75" ht="13" hidden="1" outlineLevel="1">
      <c r="A532" s="394" t="s">
        <v>542</v>
      </c>
      <c r="B532" s="394"/>
      <c r="C532" s="383"/>
      <c r="D532" s="384"/>
      <c r="E532" s="385"/>
      <c r="F532" s="386"/>
      <c r="G532" s="386"/>
      <c r="H532" s="386"/>
      <c r="I532" s="386"/>
      <c r="J532" s="387"/>
      <c r="K532" s="390" t="str">
        <f>$A:$A</f>
        <v>Revalorisation impôts différés</v>
      </c>
      <c r="L532" s="390">
        <f>$B:$B</f>
        <v>0</v>
      </c>
      <c r="M532" s="391" t="str">
        <f>"20"&amp;RIGHT($10:$10,2)&amp;"-T"&amp;MID($10:$10,2,1)</f>
        <v>2016-T1</v>
      </c>
      <c r="N532" s="390" t="str">
        <f>$A:$A</f>
        <v>Revalorisation impôts différés</v>
      </c>
      <c r="O532" s="390">
        <f>$B:$B</f>
        <v>0</v>
      </c>
      <c r="P532" s="391" t="str">
        <f>"20"&amp;RIGHT($10:$10,2)&amp;"-T"&amp;MID($10:$10,2,1)</f>
        <v>2016-T2</v>
      </c>
      <c r="Q532" s="390" t="str">
        <f>$A:$A</f>
        <v>Revalorisation impôts différés</v>
      </c>
      <c r="R532" s="390">
        <f>$B:$B</f>
        <v>0</v>
      </c>
      <c r="S532" s="391" t="str">
        <f>"20"&amp;RIGHT($10:$10,2)&amp;"-T"&amp;MID($10:$10,2,1)</f>
        <v>2016-T3</v>
      </c>
      <c r="T532" s="390" t="str">
        <f>$A:$A</f>
        <v>Revalorisation impôts différés</v>
      </c>
      <c r="U532" s="390">
        <f>$B:$B</f>
        <v>0</v>
      </c>
      <c r="V532" s="391" t="str">
        <f>"20"&amp;RIGHT($10:$10,2)&amp;"-T"&amp;MID($10:$10,2,1)</f>
        <v>2016-T4</v>
      </c>
      <c r="W532" s="387"/>
      <c r="X532" s="390" t="str">
        <f>$A:$A</f>
        <v>Revalorisation impôts différés</v>
      </c>
      <c r="Y532" s="390">
        <f>$B:$B</f>
        <v>0</v>
      </c>
      <c r="Z532" s="391" t="str">
        <f>"20"&amp;RIGHT($10:$10,2)&amp;"-T"&amp;MID($10:$10,2,1)</f>
        <v>2017-T1</v>
      </c>
      <c r="AA532" s="390" t="str">
        <f>$A:$A</f>
        <v>Revalorisation impôts différés</v>
      </c>
      <c r="AB532" s="390">
        <f>$B:$B</f>
        <v>0</v>
      </c>
      <c r="AC532" s="391" t="str">
        <f>"20"&amp;RIGHT($10:$10,2)&amp;"-T"&amp;MID($10:$10,2,1)</f>
        <v>2017-T2</v>
      </c>
      <c r="AD532" s="390" t="str">
        <f>$A:$A</f>
        <v>Revalorisation impôts différés</v>
      </c>
      <c r="AE532" s="390">
        <f>$B:$B</f>
        <v>0</v>
      </c>
      <c r="AF532" s="391" t="str">
        <f>"20"&amp;RIGHT($10:$10,2)&amp;"-T"&amp;MID($10:$10,2,1)</f>
        <v>2017-T3</v>
      </c>
      <c r="AG532" s="390" t="str">
        <f>$A:$A</f>
        <v>Revalorisation impôts différés</v>
      </c>
      <c r="AH532" s="390">
        <f>$B:$B</f>
        <v>0</v>
      </c>
      <c r="AI532" s="391" t="str">
        <f>"20"&amp;RIGHT($10:$10,2)&amp;"-T"&amp;MID($10:$10,2,1)</f>
        <v>2017-T4</v>
      </c>
      <c r="AJ532" s="387"/>
      <c r="AK532" s="390" t="str">
        <f>$A:$A</f>
        <v>Revalorisation impôts différés</v>
      </c>
      <c r="AL532" s="390">
        <f>$B:$B</f>
        <v>0</v>
      </c>
      <c r="AM532" s="391" t="str">
        <f>"20"&amp;RIGHT($10:$10,2)&amp;"-T"&amp;MID($10:$10,2,1)</f>
        <v>2018-T1</v>
      </c>
      <c r="AN532" s="390" t="str">
        <f>$A:$A</f>
        <v>Revalorisation impôts différés</v>
      </c>
      <c r="AO532" s="390">
        <f>$B:$B</f>
        <v>0</v>
      </c>
      <c r="AP532" s="391" t="str">
        <f>"20"&amp;RIGHT($10:$10,2)&amp;"-T"&amp;MID($10:$10,2,1)</f>
        <v>2018-T2</v>
      </c>
      <c r="AQ532" s="390" t="str">
        <f>$A:$A</f>
        <v>Revalorisation impôts différés</v>
      </c>
      <c r="AR532" s="390">
        <f>$B:$B</f>
        <v>0</v>
      </c>
      <c r="AS532" s="391" t="str">
        <f>"20"&amp;RIGHT($10:$10,2)&amp;"-T"&amp;MID($10:$10,2,1)</f>
        <v>2018-T3</v>
      </c>
      <c r="AT532" s="390" t="str">
        <f>$A:$A</f>
        <v>Revalorisation impôts différés</v>
      </c>
      <c r="AU532" s="390">
        <f>$B:$B</f>
        <v>0</v>
      </c>
      <c r="AV532" s="391" t="str">
        <f>"20"&amp;RIGHT($10:$10,2)&amp;"-T"&amp;MID($10:$10,2,1)</f>
        <v>2018-T4</v>
      </c>
      <c r="AW532" s="387"/>
      <c r="AX532" s="390" t="str">
        <f>$A:$A</f>
        <v>Revalorisation impôts différés</v>
      </c>
      <c r="AY532" s="390">
        <f>$B:$B</f>
        <v>0</v>
      </c>
      <c r="AZ532" s="391" t="str">
        <f>"20"&amp;RIGHT($10:$10,2)&amp;"-T"&amp;MID($10:$10,2,1)</f>
        <v>2019-T1</v>
      </c>
      <c r="BA532" s="390" t="str">
        <f>$A:$A</f>
        <v>Revalorisation impôts différés</v>
      </c>
      <c r="BB532" s="390">
        <f>$B:$B</f>
        <v>0</v>
      </c>
      <c r="BC532" s="391" t="str">
        <f>"20"&amp;RIGHT($10:$10,2)&amp;"-T"&amp;MID($10:$10,2,1)</f>
        <v>2019-T2</v>
      </c>
      <c r="BD532" s="390" t="str">
        <f>$A:$A</f>
        <v>Revalorisation impôts différés</v>
      </c>
      <c r="BE532" s="390">
        <f>$B:$B</f>
        <v>0</v>
      </c>
      <c r="BF532" s="391" t="str">
        <f>"20"&amp;RIGHT($10:$10,2)&amp;"-T"&amp;MID($10:$10,2,1)</f>
        <v>2019-T3</v>
      </c>
      <c r="BG532" s="390" t="str">
        <f>$A:$A</f>
        <v>Revalorisation impôts différés</v>
      </c>
      <c r="BH532" s="390">
        <f>$B:$B</f>
        <v>0</v>
      </c>
      <c r="BI532" s="391" t="str">
        <f>"20"&amp;RIGHT($10:$10,2)&amp;"-T"&amp;MID($10:$10,2,1)</f>
        <v>2019-T4</v>
      </c>
      <c r="BJ532" s="387"/>
      <c r="BK532" s="390" t="str">
        <f>$A:$A</f>
        <v>Revalorisation impôts différés</v>
      </c>
      <c r="BL532" s="390">
        <f>$B:$B</f>
        <v>0</v>
      </c>
      <c r="BM532" s="391" t="str">
        <f>"20"&amp;RIGHT($10:$10,2)&amp;"-T"&amp;MID($10:$10,2,1)</f>
        <v>2020-T1</v>
      </c>
      <c r="BN532" s="390" t="str">
        <f>$A:$A</f>
        <v>Revalorisation impôts différés</v>
      </c>
      <c r="BO532" s="390">
        <f>$B:$B</f>
        <v>0</v>
      </c>
      <c r="BP532" s="391" t="str">
        <f>"20"&amp;RIGHT($10:$10,2)&amp;"-T"&amp;MID($10:$10,2,1)</f>
        <v>2020-T2</v>
      </c>
      <c r="BQ532" s="391"/>
      <c r="BR532" s="391"/>
      <c r="BS532" s="393" t="e">
        <v>#VALUE!</v>
      </c>
      <c r="BT532" s="391"/>
      <c r="BU532" s="391"/>
      <c r="BV532" s="393" t="e">
        <v>#VALUE!</v>
      </c>
      <c r="BW532" s="387"/>
    </row>
    <row r="533" spans="1:75" ht="13" hidden="1" collapsed="1">
      <c r="A533" s="403" t="s">
        <v>547</v>
      </c>
      <c r="B533" s="403"/>
      <c r="C533" s="383"/>
      <c r="D533" s="384" t="s">
        <v>499</v>
      </c>
      <c r="E533" s="385">
        <f>E348</f>
        <v>0</v>
      </c>
      <c r="F533" s="386"/>
      <c r="G533" s="386"/>
      <c r="H533" s="386"/>
      <c r="I533" s="386"/>
      <c r="J533" s="387">
        <f>SUM(F533:I533)</f>
        <v>0</v>
      </c>
      <c r="K533" s="405"/>
      <c r="L533" s="405"/>
      <c r="M533" s="405">
        <v>0</v>
      </c>
      <c r="N533" s="393"/>
      <c r="O533" s="393"/>
      <c r="P533" s="393">
        <v>0</v>
      </c>
      <c r="Q533" s="393"/>
      <c r="R533" s="393"/>
      <c r="S533" s="393">
        <v>0</v>
      </c>
      <c r="T533" s="393"/>
      <c r="U533" s="393"/>
      <c r="V533" s="393">
        <v>0</v>
      </c>
      <c r="W533" s="387">
        <f>SUM(K533:V533)</f>
        <v>0</v>
      </c>
      <c r="X533" s="393"/>
      <c r="Y533" s="393"/>
      <c r="Z533" s="393">
        <v>0</v>
      </c>
      <c r="AA533" s="393"/>
      <c r="AB533" s="393"/>
      <c r="AC533" s="393">
        <v>0</v>
      </c>
      <c r="AD533" s="393"/>
      <c r="AE533" s="393"/>
      <c r="AF533" s="393">
        <v>0</v>
      </c>
      <c r="AG533" s="393"/>
      <c r="AH533" s="393"/>
      <c r="AI533" s="393">
        <v>0</v>
      </c>
      <c r="AJ533" s="387">
        <f>SUM(X533:AI533)</f>
        <v>0</v>
      </c>
      <c r="AK533" s="393"/>
      <c r="AL533" s="393"/>
      <c r="AM533" s="393">
        <v>0</v>
      </c>
      <c r="AN533" s="393"/>
      <c r="AO533" s="393"/>
      <c r="AP533" s="393">
        <v>0</v>
      </c>
      <c r="AQ533" s="393"/>
      <c r="AR533" s="393"/>
      <c r="AS533" s="393">
        <v>0</v>
      </c>
      <c r="AT533" s="393"/>
      <c r="AU533" s="393"/>
      <c r="AV533" s="393">
        <v>0</v>
      </c>
      <c r="AW533" s="387">
        <f>SUM(AK533:AV533)</f>
        <v>0</v>
      </c>
      <c r="AX533" s="393"/>
      <c r="AY533" s="393"/>
      <c r="AZ533" s="393">
        <v>0</v>
      </c>
      <c r="BA533" s="393"/>
      <c r="BB533" s="393"/>
      <c r="BC533" s="393">
        <v>0</v>
      </c>
      <c r="BD533" s="393"/>
      <c r="BE533" s="393"/>
      <c r="BF533" s="393">
        <v>0</v>
      </c>
      <c r="BG533" s="393"/>
      <c r="BH533" s="393"/>
      <c r="BI533" s="393">
        <v>0</v>
      </c>
      <c r="BJ533" s="387">
        <f>SUM(AX533:BI533)</f>
        <v>0</v>
      </c>
      <c r="BK533" s="393"/>
      <c r="BL533" s="393"/>
      <c r="BM533" s="393">
        <v>0</v>
      </c>
      <c r="BN533" s="393"/>
      <c r="BO533" s="393"/>
      <c r="BP533" s="393">
        <v>0</v>
      </c>
      <c r="BQ533" s="393"/>
      <c r="BR533" s="393"/>
      <c r="BS533" s="393">
        <v>0</v>
      </c>
      <c r="BT533" s="393"/>
      <c r="BU533" s="393"/>
      <c r="BV533" s="393">
        <v>0</v>
      </c>
      <c r="BW533" s="387">
        <f>SUM(BK533:BV533)</f>
        <v>0</v>
      </c>
    </row>
    <row r="534" spans="1:75" ht="13" hidden="1" outlineLevel="1">
      <c r="A534" s="402" t="s">
        <v>465</v>
      </c>
      <c r="B534" s="382" t="s">
        <v>466</v>
      </c>
      <c r="C534" s="383"/>
      <c r="D534" s="384"/>
      <c r="E534" s="385"/>
      <c r="F534" s="386"/>
      <c r="G534" s="386"/>
      <c r="H534" s="386"/>
      <c r="I534" s="386"/>
      <c r="J534" s="387"/>
      <c r="K534" s="388" t="str">
        <f>$A:$A</f>
        <v>Nature de l'ajustement</v>
      </c>
      <c r="L534" s="388" t="str">
        <f>$B:$B</f>
        <v>Pôle</v>
      </c>
      <c r="M534" s="388" t="s">
        <v>515</v>
      </c>
      <c r="N534" s="388" t="str">
        <f>$A:$A</f>
        <v>Nature de l'ajustement</v>
      </c>
      <c r="O534" s="388" t="str">
        <f>$B:$B</f>
        <v>Pôle</v>
      </c>
      <c r="P534" s="388" t="s">
        <v>515</v>
      </c>
      <c r="Q534" s="388" t="str">
        <f>$A:$A</f>
        <v>Nature de l'ajustement</v>
      </c>
      <c r="R534" s="388" t="str">
        <f>$B:$B</f>
        <v>Pôle</v>
      </c>
      <c r="S534" s="388" t="s">
        <v>515</v>
      </c>
      <c r="T534" s="388" t="str">
        <f>$A:$A</f>
        <v>Nature de l'ajustement</v>
      </c>
      <c r="U534" s="388" t="str">
        <f>$B:$B</f>
        <v>Pôle</v>
      </c>
      <c r="V534" s="388" t="s">
        <v>515</v>
      </c>
      <c r="W534" s="387"/>
      <c r="X534" s="388" t="str">
        <f>$A:$A</f>
        <v>Nature de l'ajustement</v>
      </c>
      <c r="Y534" s="388" t="str">
        <f>$B:$B</f>
        <v>Pôle</v>
      </c>
      <c r="Z534" s="388" t="s">
        <v>515</v>
      </c>
      <c r="AA534" s="388" t="str">
        <f>$A:$A</f>
        <v>Nature de l'ajustement</v>
      </c>
      <c r="AB534" s="388" t="str">
        <f>$B:$B</f>
        <v>Pôle</v>
      </c>
      <c r="AC534" s="388" t="s">
        <v>515</v>
      </c>
      <c r="AD534" s="388" t="str">
        <f>$A:$A</f>
        <v>Nature de l'ajustement</v>
      </c>
      <c r="AE534" s="388" t="str">
        <f>$B:$B</f>
        <v>Pôle</v>
      </c>
      <c r="AF534" s="388" t="s">
        <v>515</v>
      </c>
      <c r="AG534" s="388" t="str">
        <f>$A:$A</f>
        <v>Nature de l'ajustement</v>
      </c>
      <c r="AH534" s="388" t="str">
        <f>$B:$B</f>
        <v>Pôle</v>
      </c>
      <c r="AI534" s="388" t="s">
        <v>515</v>
      </c>
      <c r="AJ534" s="387"/>
      <c r="AK534" s="388" t="str">
        <f>$A:$A</f>
        <v>Nature de l'ajustement</v>
      </c>
      <c r="AL534" s="388" t="str">
        <f>$B:$B</f>
        <v>Pôle</v>
      </c>
      <c r="AM534" s="388" t="s">
        <v>515</v>
      </c>
      <c r="AN534" s="388" t="str">
        <f>$A:$A</f>
        <v>Nature de l'ajustement</v>
      </c>
      <c r="AO534" s="388" t="str">
        <f>$B:$B</f>
        <v>Pôle</v>
      </c>
      <c r="AP534" s="388" t="s">
        <v>515</v>
      </c>
      <c r="AQ534" s="388" t="str">
        <f>$A:$A</f>
        <v>Nature de l'ajustement</v>
      </c>
      <c r="AR534" s="388" t="str">
        <f>$B:$B</f>
        <v>Pôle</v>
      </c>
      <c r="AS534" s="388" t="s">
        <v>515</v>
      </c>
      <c r="AT534" s="388" t="str">
        <f>$A:$A</f>
        <v>Nature de l'ajustement</v>
      </c>
      <c r="AU534" s="388" t="str">
        <f>$B:$B</f>
        <v>Pôle</v>
      </c>
      <c r="AV534" s="388" t="s">
        <v>515</v>
      </c>
      <c r="AW534" s="387"/>
      <c r="AX534" s="388" t="str">
        <f>$A:$A</f>
        <v>Nature de l'ajustement</v>
      </c>
      <c r="AY534" s="388" t="str">
        <f>$B:$B</f>
        <v>Pôle</v>
      </c>
      <c r="AZ534" s="388" t="s">
        <v>515</v>
      </c>
      <c r="BA534" s="388" t="str">
        <f>$A:$A</f>
        <v>Nature de l'ajustement</v>
      </c>
      <c r="BB534" s="388" t="str">
        <f>$B:$B</f>
        <v>Pôle</v>
      </c>
      <c r="BC534" s="388" t="s">
        <v>515</v>
      </c>
      <c r="BD534" s="388" t="str">
        <f>$A:$A</f>
        <v>Nature de l'ajustement</v>
      </c>
      <c r="BE534" s="388" t="str">
        <f>$B:$B</f>
        <v>Pôle</v>
      </c>
      <c r="BF534" s="388" t="s">
        <v>515</v>
      </c>
      <c r="BG534" s="388" t="str">
        <f>$A:$A</f>
        <v>Nature de l'ajustement</v>
      </c>
      <c r="BH534" s="388" t="str">
        <f>$B:$B</f>
        <v>Pôle</v>
      </c>
      <c r="BI534" s="388" t="s">
        <v>515</v>
      </c>
      <c r="BJ534" s="387"/>
      <c r="BK534" s="388" t="str">
        <f>$A:$A</f>
        <v>Nature de l'ajustement</v>
      </c>
      <c r="BL534" s="388" t="str">
        <f>$B:$B</f>
        <v>Pôle</v>
      </c>
      <c r="BM534" s="388" t="s">
        <v>515</v>
      </c>
      <c r="BN534" s="388" t="str">
        <f>$A:$A</f>
        <v>Nature de l'ajustement</v>
      </c>
      <c r="BO534" s="388" t="str">
        <f>$B:$B</f>
        <v>Pôle</v>
      </c>
      <c r="BP534" s="388" t="s">
        <v>515</v>
      </c>
      <c r="BQ534" s="388"/>
      <c r="BR534" s="388"/>
      <c r="BS534" s="393">
        <v>0</v>
      </c>
      <c r="BT534" s="388"/>
      <c r="BU534" s="388"/>
      <c r="BV534" s="393">
        <v>0</v>
      </c>
      <c r="BW534" s="387"/>
    </row>
    <row r="535" spans="1:75" ht="13" hidden="1" outlineLevel="1">
      <c r="A535" s="394" t="s">
        <v>543</v>
      </c>
      <c r="B535" s="394" t="s">
        <v>514</v>
      </c>
      <c r="C535" s="383"/>
      <c r="D535" s="384"/>
      <c r="E535" s="385"/>
      <c r="F535" s="386"/>
      <c r="G535" s="386"/>
      <c r="H535" s="386"/>
      <c r="I535" s="386"/>
      <c r="J535" s="387"/>
      <c r="K535" s="390" t="str">
        <f>$A:$A</f>
        <v>Surtaxe IS</v>
      </c>
      <c r="L535" s="390" t="str">
        <f>$B:$B</f>
        <v>GEA</v>
      </c>
      <c r="M535" s="391" t="str">
        <f>"20"&amp;RIGHT($10:$10,2)&amp;"-T"&amp;MID($10:$10,2,1)</f>
        <v>2016-T1</v>
      </c>
      <c r="N535" s="390" t="str">
        <f>$A:$A</f>
        <v>Surtaxe IS</v>
      </c>
      <c r="O535" s="390" t="str">
        <f>$B:$B</f>
        <v>GEA</v>
      </c>
      <c r="P535" s="391" t="str">
        <f>"20"&amp;RIGHT($10:$10,2)&amp;"-T"&amp;MID($10:$10,2,1)</f>
        <v>2016-T2</v>
      </c>
      <c r="Q535" s="390" t="str">
        <f>$A:$A</f>
        <v>Surtaxe IS</v>
      </c>
      <c r="R535" s="390" t="str">
        <f>$B:$B</f>
        <v>GEA</v>
      </c>
      <c r="S535" s="391" t="str">
        <f>"20"&amp;RIGHT($10:$10,2)&amp;"-T"&amp;MID($10:$10,2,1)</f>
        <v>2016-T3</v>
      </c>
      <c r="T535" s="390" t="str">
        <f>$A:$A</f>
        <v>Surtaxe IS</v>
      </c>
      <c r="U535" s="390" t="str">
        <f>$B:$B</f>
        <v>GEA</v>
      </c>
      <c r="V535" s="391" t="str">
        <f>"20"&amp;RIGHT($10:$10,2)&amp;"-T"&amp;MID($10:$10,2,1)</f>
        <v>2016-T4</v>
      </c>
      <c r="W535" s="387"/>
      <c r="X535" s="390" t="str">
        <f>$A:$A</f>
        <v>Surtaxe IS</v>
      </c>
      <c r="Y535" s="390" t="str">
        <f>$B:$B</f>
        <v>GEA</v>
      </c>
      <c r="Z535" s="391" t="str">
        <f>"20"&amp;RIGHT($10:$10,2)&amp;"-T"&amp;MID($10:$10,2,1)</f>
        <v>2017-T1</v>
      </c>
      <c r="AA535" s="390" t="str">
        <f>$A:$A</f>
        <v>Surtaxe IS</v>
      </c>
      <c r="AB535" s="390" t="str">
        <f>$B:$B</f>
        <v>GEA</v>
      </c>
      <c r="AC535" s="391" t="str">
        <f>"20"&amp;RIGHT($10:$10,2)&amp;"-T"&amp;MID($10:$10,2,1)</f>
        <v>2017-T2</v>
      </c>
      <c r="AD535" s="390" t="str">
        <f>$A:$A</f>
        <v>Surtaxe IS</v>
      </c>
      <c r="AE535" s="390" t="str">
        <f>$B:$B</f>
        <v>GEA</v>
      </c>
      <c r="AF535" s="391" t="str">
        <f>"20"&amp;RIGHT($10:$10,2)&amp;"-T"&amp;MID($10:$10,2,1)</f>
        <v>2017-T3</v>
      </c>
      <c r="AG535" s="390" t="str">
        <f>$A:$A</f>
        <v>Surtaxe IS</v>
      </c>
      <c r="AH535" s="390" t="str">
        <f>$B:$B</f>
        <v>GEA</v>
      </c>
      <c r="AI535" s="391" t="str">
        <f>"20"&amp;RIGHT($10:$10,2)&amp;"-T"&amp;MID($10:$10,2,1)</f>
        <v>2017-T4</v>
      </c>
      <c r="AJ535" s="387"/>
      <c r="AK535" s="390" t="str">
        <f>$A:$A</f>
        <v>Surtaxe IS</v>
      </c>
      <c r="AL535" s="390" t="str">
        <f>$B:$B</f>
        <v>GEA</v>
      </c>
      <c r="AM535" s="391" t="str">
        <f>"20"&amp;RIGHT($10:$10,2)&amp;"-T"&amp;MID($10:$10,2,1)</f>
        <v>2018-T1</v>
      </c>
      <c r="AN535" s="390" t="str">
        <f>$A:$A</f>
        <v>Surtaxe IS</v>
      </c>
      <c r="AO535" s="390" t="str">
        <f>$B:$B</f>
        <v>GEA</v>
      </c>
      <c r="AP535" s="391" t="str">
        <f>"20"&amp;RIGHT($10:$10,2)&amp;"-T"&amp;MID($10:$10,2,1)</f>
        <v>2018-T2</v>
      </c>
      <c r="AQ535" s="390" t="str">
        <f>$A:$A</f>
        <v>Surtaxe IS</v>
      </c>
      <c r="AR535" s="390" t="str">
        <f>$B:$B</f>
        <v>GEA</v>
      </c>
      <c r="AS535" s="391" t="str">
        <f>"20"&amp;RIGHT($10:$10,2)&amp;"-T"&amp;MID($10:$10,2,1)</f>
        <v>2018-T3</v>
      </c>
      <c r="AT535" s="390" t="str">
        <f>$A:$A</f>
        <v>Surtaxe IS</v>
      </c>
      <c r="AU535" s="390" t="str">
        <f>$B:$B</f>
        <v>GEA</v>
      </c>
      <c r="AV535" s="391" t="str">
        <f>"20"&amp;RIGHT($10:$10,2)&amp;"-T"&amp;MID($10:$10,2,1)</f>
        <v>2018-T4</v>
      </c>
      <c r="AW535" s="387"/>
      <c r="AX535" s="390" t="str">
        <f>$A:$A</f>
        <v>Surtaxe IS</v>
      </c>
      <c r="AY535" s="390" t="str">
        <f>$B:$B</f>
        <v>GEA</v>
      </c>
      <c r="AZ535" s="391" t="str">
        <f>"20"&amp;RIGHT($10:$10,2)&amp;"-T"&amp;MID($10:$10,2,1)</f>
        <v>2019-T1</v>
      </c>
      <c r="BA535" s="390" t="str">
        <f>$A:$A</f>
        <v>Surtaxe IS</v>
      </c>
      <c r="BB535" s="390" t="str">
        <f>$B:$B</f>
        <v>GEA</v>
      </c>
      <c r="BC535" s="391" t="str">
        <f>"20"&amp;RIGHT($10:$10,2)&amp;"-T"&amp;MID($10:$10,2,1)</f>
        <v>2019-T2</v>
      </c>
      <c r="BD535" s="390" t="str">
        <f>$A:$A</f>
        <v>Surtaxe IS</v>
      </c>
      <c r="BE535" s="390" t="str">
        <f>$B:$B</f>
        <v>GEA</v>
      </c>
      <c r="BF535" s="391" t="str">
        <f>"20"&amp;RIGHT($10:$10,2)&amp;"-T"&amp;MID($10:$10,2,1)</f>
        <v>2019-T3</v>
      </c>
      <c r="BG535" s="390" t="str">
        <f>$A:$A</f>
        <v>Surtaxe IS</v>
      </c>
      <c r="BH535" s="390" t="str">
        <f>$B:$B</f>
        <v>GEA</v>
      </c>
      <c r="BI535" s="391" t="str">
        <f>"20"&amp;RIGHT($10:$10,2)&amp;"-T"&amp;MID($10:$10,2,1)</f>
        <v>2019-T4</v>
      </c>
      <c r="BJ535" s="387"/>
      <c r="BK535" s="390" t="str">
        <f>$A:$A</f>
        <v>Surtaxe IS</v>
      </c>
      <c r="BL535" s="390" t="str">
        <f>$B:$B</f>
        <v>GEA</v>
      </c>
      <c r="BM535" s="391" t="str">
        <f>"20"&amp;RIGHT($10:$10,2)&amp;"-T"&amp;MID($10:$10,2,1)</f>
        <v>2020-T1</v>
      </c>
      <c r="BN535" s="390" t="str">
        <f>$A:$A</f>
        <v>Surtaxe IS</v>
      </c>
      <c r="BO535" s="390" t="str">
        <f>$B:$B</f>
        <v>GEA</v>
      </c>
      <c r="BP535" s="391" t="str">
        <f>"20"&amp;RIGHT($10:$10,2)&amp;"-T"&amp;MID($10:$10,2,1)</f>
        <v>2020-T2</v>
      </c>
      <c r="BQ535" s="391"/>
      <c r="BR535" s="391"/>
      <c r="BS535" s="393" t="e">
        <v>#VALUE!</v>
      </c>
      <c r="BT535" s="391"/>
      <c r="BU535" s="391"/>
      <c r="BV535" s="393" t="e">
        <v>#VALUE!</v>
      </c>
      <c r="BW535" s="387"/>
    </row>
    <row r="536" spans="1:75" ht="13" hidden="1" collapsed="1">
      <c r="A536" s="403" t="s">
        <v>547</v>
      </c>
      <c r="B536" s="403"/>
      <c r="C536" s="383"/>
      <c r="D536" s="384" t="s">
        <v>500</v>
      </c>
      <c r="E536" s="385" t="s">
        <v>508</v>
      </c>
      <c r="F536" s="386"/>
      <c r="G536" s="386"/>
      <c r="H536" s="386"/>
      <c r="I536" s="386"/>
      <c r="J536" s="387">
        <f>SUM(F536:I536)</f>
        <v>0</v>
      </c>
      <c r="K536" s="405"/>
      <c r="L536" s="405"/>
      <c r="M536" s="405">
        <v>0</v>
      </c>
      <c r="N536" s="393"/>
      <c r="O536" s="393"/>
      <c r="P536" s="393">
        <v>0</v>
      </c>
      <c r="Q536" s="393"/>
      <c r="R536" s="393"/>
      <c r="S536" s="393">
        <v>0</v>
      </c>
      <c r="T536" s="393"/>
      <c r="U536" s="393"/>
      <c r="V536" s="393">
        <v>0</v>
      </c>
      <c r="W536" s="387">
        <f>SUM(K536:V536)</f>
        <v>0</v>
      </c>
      <c r="X536" s="393"/>
      <c r="Y536" s="393"/>
      <c r="Z536" s="393">
        <v>0</v>
      </c>
      <c r="AA536" s="393"/>
      <c r="AB536" s="393"/>
      <c r="AC536" s="393">
        <v>0</v>
      </c>
      <c r="AD536" s="393"/>
      <c r="AE536" s="393"/>
      <c r="AF536" s="393">
        <v>0</v>
      </c>
      <c r="AG536" s="393"/>
      <c r="AH536" s="393"/>
      <c r="AI536" s="393">
        <v>-95.993999999999986</v>
      </c>
      <c r="AJ536" s="387">
        <f>SUM(X536:AI536)</f>
        <v>-95.993999999999986</v>
      </c>
      <c r="AK536" s="393"/>
      <c r="AL536" s="393"/>
      <c r="AM536" s="393">
        <v>0</v>
      </c>
      <c r="AN536" s="393"/>
      <c r="AO536" s="393"/>
      <c r="AP536" s="393">
        <v>0</v>
      </c>
      <c r="AQ536" s="393"/>
      <c r="AR536" s="393"/>
      <c r="AS536" s="393">
        <v>0</v>
      </c>
      <c r="AT536" s="393"/>
      <c r="AU536" s="393"/>
      <c r="AV536" s="393">
        <v>0</v>
      </c>
      <c r="AW536" s="387">
        <f>SUM(AK536:AV536)</f>
        <v>0</v>
      </c>
      <c r="AX536" s="393"/>
      <c r="AY536" s="393"/>
      <c r="AZ536" s="393">
        <v>0</v>
      </c>
      <c r="BA536" s="393"/>
      <c r="BB536" s="393"/>
      <c r="BC536" s="393">
        <v>0</v>
      </c>
      <c r="BD536" s="393"/>
      <c r="BE536" s="393"/>
      <c r="BF536" s="393">
        <v>0</v>
      </c>
      <c r="BG536" s="393"/>
      <c r="BH536" s="393"/>
      <c r="BI536" s="393">
        <v>0</v>
      </c>
      <c r="BJ536" s="387">
        <f>SUM(AX536:BI536)</f>
        <v>0</v>
      </c>
      <c r="BK536" s="393"/>
      <c r="BL536" s="393"/>
      <c r="BM536" s="393">
        <v>0</v>
      </c>
      <c r="BN536" s="393"/>
      <c r="BO536" s="393"/>
      <c r="BP536" s="393">
        <v>0</v>
      </c>
      <c r="BQ536" s="393"/>
      <c r="BR536" s="393"/>
      <c r="BS536" s="393">
        <v>0</v>
      </c>
      <c r="BT536" s="393"/>
      <c r="BU536" s="393"/>
      <c r="BV536" s="393">
        <v>0</v>
      </c>
      <c r="BW536" s="387">
        <f>SUM(BK536:BV536)</f>
        <v>0</v>
      </c>
    </row>
    <row r="537" spans="1:75" ht="13" hidden="1" outlineLevel="1">
      <c r="A537" s="402" t="s">
        <v>465</v>
      </c>
      <c r="B537" s="382" t="s">
        <v>466</v>
      </c>
      <c r="C537" s="383"/>
      <c r="D537" s="384"/>
      <c r="E537" s="385"/>
      <c r="F537" s="386"/>
      <c r="G537" s="386"/>
      <c r="H537" s="386"/>
      <c r="I537" s="386"/>
      <c r="J537" s="387"/>
      <c r="K537" s="388" t="str">
        <f>$A:$A</f>
        <v>Nature de l'ajustement</v>
      </c>
      <c r="L537" s="388" t="str">
        <f>$B:$B</f>
        <v>Pôle</v>
      </c>
      <c r="M537" s="388" t="s">
        <v>515</v>
      </c>
      <c r="N537" s="388" t="str">
        <f>$A:$A</f>
        <v>Nature de l'ajustement</v>
      </c>
      <c r="O537" s="388" t="str">
        <f>$B:$B</f>
        <v>Pôle</v>
      </c>
      <c r="P537" s="388" t="s">
        <v>515</v>
      </c>
      <c r="Q537" s="388" t="str">
        <f>$A:$A</f>
        <v>Nature de l'ajustement</v>
      </c>
      <c r="R537" s="388" t="str">
        <f>$B:$B</f>
        <v>Pôle</v>
      </c>
      <c r="S537" s="388" t="s">
        <v>515</v>
      </c>
      <c r="T537" s="388" t="str">
        <f>$A:$A</f>
        <v>Nature de l'ajustement</v>
      </c>
      <c r="U537" s="388" t="str">
        <f>$B:$B</f>
        <v>Pôle</v>
      </c>
      <c r="V537" s="388" t="s">
        <v>515</v>
      </c>
      <c r="W537" s="387"/>
      <c r="X537" s="388" t="str">
        <f>$A:$A</f>
        <v>Nature de l'ajustement</v>
      </c>
      <c r="Y537" s="388" t="str">
        <f>$B:$B</f>
        <v>Pôle</v>
      </c>
      <c r="Z537" s="388" t="s">
        <v>515</v>
      </c>
      <c r="AA537" s="388" t="str">
        <f>$A:$A</f>
        <v>Nature de l'ajustement</v>
      </c>
      <c r="AB537" s="388" t="str">
        <f>$B:$B</f>
        <v>Pôle</v>
      </c>
      <c r="AC537" s="388" t="s">
        <v>515</v>
      </c>
      <c r="AD537" s="388" t="str">
        <f>$A:$A</f>
        <v>Nature de l'ajustement</v>
      </c>
      <c r="AE537" s="388" t="str">
        <f>$B:$B</f>
        <v>Pôle</v>
      </c>
      <c r="AF537" s="388" t="s">
        <v>515</v>
      </c>
      <c r="AG537" s="388" t="str">
        <f>$A:$A</f>
        <v>Nature de l'ajustement</v>
      </c>
      <c r="AH537" s="388" t="str">
        <f>$B:$B</f>
        <v>Pôle</v>
      </c>
      <c r="AI537" s="388" t="s">
        <v>515</v>
      </c>
      <c r="AJ537" s="387"/>
      <c r="AK537" s="388" t="str">
        <f>$A:$A</f>
        <v>Nature de l'ajustement</v>
      </c>
      <c r="AL537" s="388" t="str">
        <f>$B:$B</f>
        <v>Pôle</v>
      </c>
      <c r="AM537" s="388" t="s">
        <v>515</v>
      </c>
      <c r="AN537" s="388" t="str">
        <f>$A:$A</f>
        <v>Nature de l'ajustement</v>
      </c>
      <c r="AO537" s="388" t="str">
        <f>$B:$B</f>
        <v>Pôle</v>
      </c>
      <c r="AP537" s="388" t="s">
        <v>515</v>
      </c>
      <c r="AQ537" s="388" t="str">
        <f>$A:$A</f>
        <v>Nature de l'ajustement</v>
      </c>
      <c r="AR537" s="388" t="str">
        <f>$B:$B</f>
        <v>Pôle</v>
      </c>
      <c r="AS537" s="388" t="s">
        <v>515</v>
      </c>
      <c r="AT537" s="388" t="str">
        <f>$A:$A</f>
        <v>Nature de l'ajustement</v>
      </c>
      <c r="AU537" s="388" t="str">
        <f>$B:$B</f>
        <v>Pôle</v>
      </c>
      <c r="AV537" s="388" t="s">
        <v>515</v>
      </c>
      <c r="AW537" s="387"/>
      <c r="AX537" s="388" t="str">
        <f>$A:$A</f>
        <v>Nature de l'ajustement</v>
      </c>
      <c r="AY537" s="388" t="str">
        <f>$B:$B</f>
        <v>Pôle</v>
      </c>
      <c r="AZ537" s="388" t="s">
        <v>515</v>
      </c>
      <c r="BA537" s="388" t="str">
        <f>$A:$A</f>
        <v>Nature de l'ajustement</v>
      </c>
      <c r="BB537" s="388" t="str">
        <f>$B:$B</f>
        <v>Pôle</v>
      </c>
      <c r="BC537" s="388" t="s">
        <v>515</v>
      </c>
      <c r="BD537" s="388" t="str">
        <f>$A:$A</f>
        <v>Nature de l'ajustement</v>
      </c>
      <c r="BE537" s="388" t="str">
        <f>$B:$B</f>
        <v>Pôle</v>
      </c>
      <c r="BF537" s="388" t="s">
        <v>515</v>
      </c>
      <c r="BG537" s="388" t="str">
        <f>$A:$A</f>
        <v>Nature de l'ajustement</v>
      </c>
      <c r="BH537" s="388" t="str">
        <f>$B:$B</f>
        <v>Pôle</v>
      </c>
      <c r="BI537" s="388" t="s">
        <v>515</v>
      </c>
      <c r="BJ537" s="387"/>
      <c r="BK537" s="388" t="str">
        <f>$A:$A</f>
        <v>Nature de l'ajustement</v>
      </c>
      <c r="BL537" s="388" t="str">
        <f>$B:$B</f>
        <v>Pôle</v>
      </c>
      <c r="BM537" s="388" t="s">
        <v>515</v>
      </c>
      <c r="BN537" s="388" t="str">
        <f>$A:$A</f>
        <v>Nature de l'ajustement</v>
      </c>
      <c r="BO537" s="388" t="str">
        <f>$B:$B</f>
        <v>Pôle</v>
      </c>
      <c r="BP537" s="388" t="s">
        <v>515</v>
      </c>
      <c r="BQ537" s="388"/>
      <c r="BR537" s="388"/>
      <c r="BS537" s="393">
        <v>0</v>
      </c>
      <c r="BT537" s="388"/>
      <c r="BU537" s="388"/>
      <c r="BV537" s="393">
        <v>0</v>
      </c>
      <c r="BW537" s="387"/>
    </row>
    <row r="538" spans="1:75" ht="13" hidden="1" outlineLevel="1">
      <c r="A538" s="394" t="s">
        <v>543</v>
      </c>
      <c r="B538" s="394" t="s">
        <v>512</v>
      </c>
      <c r="C538" s="383"/>
      <c r="D538" s="384"/>
      <c r="E538" s="385"/>
      <c r="F538" s="386"/>
      <c r="G538" s="386"/>
      <c r="H538" s="386"/>
      <c r="I538" s="386"/>
      <c r="J538" s="387"/>
      <c r="K538" s="390" t="str">
        <f>$A:$A</f>
        <v>Surtaxe IS</v>
      </c>
      <c r="L538" s="390" t="str">
        <f>$B:$B</f>
        <v>BPF</v>
      </c>
      <c r="M538" s="391" t="str">
        <f>"20"&amp;RIGHT($10:$10,2)&amp;"-T"&amp;MID($10:$10,2,1)</f>
        <v>2016-T1</v>
      </c>
      <c r="N538" s="390" t="str">
        <f>$A:$A</f>
        <v>Surtaxe IS</v>
      </c>
      <c r="O538" s="390" t="str">
        <f>$B:$B</f>
        <v>BPF</v>
      </c>
      <c r="P538" s="391" t="str">
        <f>"20"&amp;RIGHT($10:$10,2)&amp;"-T"&amp;MID($10:$10,2,1)</f>
        <v>2016-T2</v>
      </c>
      <c r="Q538" s="390" t="str">
        <f>$A:$A</f>
        <v>Surtaxe IS</v>
      </c>
      <c r="R538" s="390" t="str">
        <f>$B:$B</f>
        <v>BPF</v>
      </c>
      <c r="S538" s="391" t="str">
        <f>"20"&amp;RIGHT($10:$10,2)&amp;"-T"&amp;MID($10:$10,2,1)</f>
        <v>2016-T3</v>
      </c>
      <c r="T538" s="390" t="str">
        <f>$A:$A</f>
        <v>Surtaxe IS</v>
      </c>
      <c r="U538" s="390" t="str">
        <f>$B:$B</f>
        <v>BPF</v>
      </c>
      <c r="V538" s="391" t="str">
        <f>"20"&amp;RIGHT($10:$10,2)&amp;"-T"&amp;MID($10:$10,2,1)</f>
        <v>2016-T4</v>
      </c>
      <c r="W538" s="387"/>
      <c r="X538" s="390" t="str">
        <f>$A:$A</f>
        <v>Surtaxe IS</v>
      </c>
      <c r="Y538" s="390" t="str">
        <f>$B:$B</f>
        <v>BPF</v>
      </c>
      <c r="Z538" s="391" t="str">
        <f>"20"&amp;RIGHT($10:$10,2)&amp;"-T"&amp;MID($10:$10,2,1)</f>
        <v>2017-T1</v>
      </c>
      <c r="AA538" s="390" t="str">
        <f>$A:$A</f>
        <v>Surtaxe IS</v>
      </c>
      <c r="AB538" s="390" t="str">
        <f>$B:$B</f>
        <v>BPF</v>
      </c>
      <c r="AC538" s="391" t="str">
        <f>"20"&amp;RIGHT($10:$10,2)&amp;"-T"&amp;MID($10:$10,2,1)</f>
        <v>2017-T2</v>
      </c>
      <c r="AD538" s="390" t="str">
        <f>$A:$A</f>
        <v>Surtaxe IS</v>
      </c>
      <c r="AE538" s="390" t="str">
        <f>$B:$B</f>
        <v>BPF</v>
      </c>
      <c r="AF538" s="391" t="str">
        <f>"20"&amp;RIGHT($10:$10,2)&amp;"-T"&amp;MID($10:$10,2,1)</f>
        <v>2017-T3</v>
      </c>
      <c r="AG538" s="390" t="str">
        <f>$A:$A</f>
        <v>Surtaxe IS</v>
      </c>
      <c r="AH538" s="390" t="str">
        <f>$B:$B</f>
        <v>BPF</v>
      </c>
      <c r="AI538" s="391" t="str">
        <f>"20"&amp;RIGHT($10:$10,2)&amp;"-T"&amp;MID($10:$10,2,1)</f>
        <v>2017-T4</v>
      </c>
      <c r="AJ538" s="387"/>
      <c r="AK538" s="390" t="str">
        <f>$A:$A</f>
        <v>Surtaxe IS</v>
      </c>
      <c r="AL538" s="390" t="str">
        <f>$B:$B</f>
        <v>BPF</v>
      </c>
      <c r="AM538" s="391" t="str">
        <f>"20"&amp;RIGHT($10:$10,2)&amp;"-T"&amp;MID($10:$10,2,1)</f>
        <v>2018-T1</v>
      </c>
      <c r="AN538" s="390" t="str">
        <f>$A:$A</f>
        <v>Surtaxe IS</v>
      </c>
      <c r="AO538" s="390" t="str">
        <f>$B:$B</f>
        <v>BPF</v>
      </c>
      <c r="AP538" s="391" t="str">
        <f>"20"&amp;RIGHT($10:$10,2)&amp;"-T"&amp;MID($10:$10,2,1)</f>
        <v>2018-T2</v>
      </c>
      <c r="AQ538" s="390" t="str">
        <f>$A:$A</f>
        <v>Surtaxe IS</v>
      </c>
      <c r="AR538" s="390" t="str">
        <f>$B:$B</f>
        <v>BPF</v>
      </c>
      <c r="AS538" s="391" t="str">
        <f>"20"&amp;RIGHT($10:$10,2)&amp;"-T"&amp;MID($10:$10,2,1)</f>
        <v>2018-T3</v>
      </c>
      <c r="AT538" s="390" t="str">
        <f>$A:$A</f>
        <v>Surtaxe IS</v>
      </c>
      <c r="AU538" s="390" t="str">
        <f>$B:$B</f>
        <v>BPF</v>
      </c>
      <c r="AV538" s="391" t="str">
        <f>"20"&amp;RIGHT($10:$10,2)&amp;"-T"&amp;MID($10:$10,2,1)</f>
        <v>2018-T4</v>
      </c>
      <c r="AW538" s="387"/>
      <c r="AX538" s="390" t="str">
        <f>$A:$A</f>
        <v>Surtaxe IS</v>
      </c>
      <c r="AY538" s="390" t="str">
        <f>$B:$B</f>
        <v>BPF</v>
      </c>
      <c r="AZ538" s="391" t="str">
        <f>"20"&amp;RIGHT($10:$10,2)&amp;"-T"&amp;MID($10:$10,2,1)</f>
        <v>2019-T1</v>
      </c>
      <c r="BA538" s="390" t="str">
        <f>$A:$A</f>
        <v>Surtaxe IS</v>
      </c>
      <c r="BB538" s="390" t="str">
        <f>$B:$B</f>
        <v>BPF</v>
      </c>
      <c r="BC538" s="391" t="str">
        <f>"20"&amp;RIGHT($10:$10,2)&amp;"-T"&amp;MID($10:$10,2,1)</f>
        <v>2019-T2</v>
      </c>
      <c r="BD538" s="390" t="str">
        <f>$A:$A</f>
        <v>Surtaxe IS</v>
      </c>
      <c r="BE538" s="390" t="str">
        <f>$B:$B</f>
        <v>BPF</v>
      </c>
      <c r="BF538" s="391" t="str">
        <f>"20"&amp;RIGHT($10:$10,2)&amp;"-T"&amp;MID($10:$10,2,1)</f>
        <v>2019-T3</v>
      </c>
      <c r="BG538" s="390" t="str">
        <f>$A:$A</f>
        <v>Surtaxe IS</v>
      </c>
      <c r="BH538" s="390" t="str">
        <f>$B:$B</f>
        <v>BPF</v>
      </c>
      <c r="BI538" s="391" t="str">
        <f>"20"&amp;RIGHT($10:$10,2)&amp;"-T"&amp;MID($10:$10,2,1)</f>
        <v>2019-T4</v>
      </c>
      <c r="BJ538" s="387"/>
      <c r="BK538" s="390" t="str">
        <f>$A:$A</f>
        <v>Surtaxe IS</v>
      </c>
      <c r="BL538" s="390" t="str">
        <f>$B:$B</f>
        <v>BPF</v>
      </c>
      <c r="BM538" s="391" t="str">
        <f>"20"&amp;RIGHT($10:$10,2)&amp;"-T"&amp;MID($10:$10,2,1)</f>
        <v>2020-T1</v>
      </c>
      <c r="BN538" s="390" t="str">
        <f>$A:$A</f>
        <v>Surtaxe IS</v>
      </c>
      <c r="BO538" s="390" t="str">
        <f>$B:$B</f>
        <v>BPF</v>
      </c>
      <c r="BP538" s="391" t="str">
        <f>"20"&amp;RIGHT($10:$10,2)&amp;"-T"&amp;MID($10:$10,2,1)</f>
        <v>2020-T2</v>
      </c>
      <c r="BQ538" s="391"/>
      <c r="BR538" s="391"/>
      <c r="BS538" s="393" t="e">
        <v>#VALUE!</v>
      </c>
      <c r="BT538" s="391"/>
      <c r="BU538" s="391"/>
      <c r="BV538" s="393" t="e">
        <v>#VALUE!</v>
      </c>
      <c r="BW538" s="387"/>
    </row>
    <row r="539" spans="1:75" ht="13" hidden="1" collapsed="1">
      <c r="A539" s="403" t="s">
        <v>547</v>
      </c>
      <c r="B539" s="403"/>
      <c r="C539" s="383"/>
      <c r="D539" s="384" t="s">
        <v>500</v>
      </c>
      <c r="E539" s="385" t="s">
        <v>509</v>
      </c>
      <c r="F539" s="386"/>
      <c r="G539" s="386"/>
      <c r="H539" s="386"/>
      <c r="I539" s="386"/>
      <c r="J539" s="387">
        <f>SUM(F539:I539)</f>
        <v>0</v>
      </c>
      <c r="K539" s="405"/>
      <c r="L539" s="405"/>
      <c r="M539" s="405">
        <v>0</v>
      </c>
      <c r="N539" s="393"/>
      <c r="O539" s="393"/>
      <c r="P539" s="393">
        <v>0</v>
      </c>
      <c r="Q539" s="393"/>
      <c r="R539" s="393"/>
      <c r="S539" s="393">
        <v>0</v>
      </c>
      <c r="T539" s="393"/>
      <c r="U539" s="393"/>
      <c r="V539" s="393">
        <v>0</v>
      </c>
      <c r="W539" s="387">
        <f>SUM(K539:V539)</f>
        <v>0</v>
      </c>
      <c r="X539" s="393"/>
      <c r="Y539" s="393"/>
      <c r="Z539" s="393">
        <v>0</v>
      </c>
      <c r="AA539" s="393"/>
      <c r="AB539" s="393"/>
      <c r="AC539" s="393">
        <v>0</v>
      </c>
      <c r="AD539" s="393"/>
      <c r="AE539" s="393"/>
      <c r="AF539" s="393">
        <v>0</v>
      </c>
      <c r="AG539" s="393"/>
      <c r="AH539" s="393"/>
      <c r="AI539" s="393">
        <v>-49.072000000000003</v>
      </c>
      <c r="AJ539" s="387">
        <f>SUM(X539:AI539)</f>
        <v>-49.072000000000003</v>
      </c>
      <c r="AK539" s="393"/>
      <c r="AL539" s="393"/>
      <c r="AM539" s="393">
        <v>0</v>
      </c>
      <c r="AN539" s="393"/>
      <c r="AO539" s="393"/>
      <c r="AP539" s="393">
        <v>0</v>
      </c>
      <c r="AQ539" s="393"/>
      <c r="AR539" s="393"/>
      <c r="AS539" s="393">
        <v>0</v>
      </c>
      <c r="AT539" s="393"/>
      <c r="AU539" s="393"/>
      <c r="AV539" s="393">
        <v>0</v>
      </c>
      <c r="AW539" s="387">
        <f>SUM(AK539:AV539)</f>
        <v>0</v>
      </c>
      <c r="AX539" s="393"/>
      <c r="AY539" s="393"/>
      <c r="AZ539" s="393">
        <v>0</v>
      </c>
      <c r="BA539" s="393"/>
      <c r="BB539" s="393"/>
      <c r="BC539" s="393">
        <v>0</v>
      </c>
      <c r="BD539" s="393"/>
      <c r="BE539" s="393"/>
      <c r="BF539" s="393">
        <v>0</v>
      </c>
      <c r="BG539" s="393"/>
      <c r="BH539" s="393"/>
      <c r="BI539" s="393">
        <v>0</v>
      </c>
      <c r="BJ539" s="387">
        <f>SUM(AX539:BI539)</f>
        <v>0</v>
      </c>
      <c r="BK539" s="393"/>
      <c r="BL539" s="393"/>
      <c r="BM539" s="393">
        <v>0</v>
      </c>
      <c r="BN539" s="393"/>
      <c r="BO539" s="393"/>
      <c r="BP539" s="393">
        <v>0</v>
      </c>
      <c r="BQ539" s="393"/>
      <c r="BR539" s="393"/>
      <c r="BS539" s="393">
        <v>0</v>
      </c>
      <c r="BT539" s="393"/>
      <c r="BU539" s="393"/>
      <c r="BV539" s="393">
        <v>0</v>
      </c>
      <c r="BW539" s="387">
        <f>SUM(BK539:BV539)</f>
        <v>0</v>
      </c>
    </row>
    <row r="540" spans="1:75" ht="13" hidden="1" outlineLevel="1">
      <c r="A540" s="402" t="s">
        <v>465</v>
      </c>
      <c r="B540" s="382" t="s">
        <v>466</v>
      </c>
      <c r="C540" s="383"/>
      <c r="D540" s="384"/>
      <c r="E540" s="385"/>
      <c r="F540" s="386"/>
      <c r="G540" s="386"/>
      <c r="H540" s="386"/>
      <c r="I540" s="386"/>
      <c r="J540" s="387"/>
      <c r="K540" s="388" t="str">
        <f>$A:$A</f>
        <v>Nature de l'ajustement</v>
      </c>
      <c r="L540" s="388" t="str">
        <f>$B:$B</f>
        <v>Pôle</v>
      </c>
      <c r="M540" s="388" t="s">
        <v>515</v>
      </c>
      <c r="N540" s="388" t="str">
        <f>$A:$A</f>
        <v>Nature de l'ajustement</v>
      </c>
      <c r="O540" s="388" t="str">
        <f>$B:$B</f>
        <v>Pôle</v>
      </c>
      <c r="P540" s="388" t="s">
        <v>515</v>
      </c>
      <c r="Q540" s="388" t="str">
        <f>$A:$A</f>
        <v>Nature de l'ajustement</v>
      </c>
      <c r="R540" s="388" t="str">
        <f>$B:$B</f>
        <v>Pôle</v>
      </c>
      <c r="S540" s="388" t="s">
        <v>515</v>
      </c>
      <c r="T540" s="388" t="str">
        <f>$A:$A</f>
        <v>Nature de l'ajustement</v>
      </c>
      <c r="U540" s="388" t="str">
        <f>$B:$B</f>
        <v>Pôle</v>
      </c>
      <c r="V540" s="388" t="s">
        <v>515</v>
      </c>
      <c r="W540" s="387"/>
      <c r="X540" s="388" t="str">
        <f>$A:$A</f>
        <v>Nature de l'ajustement</v>
      </c>
      <c r="Y540" s="388" t="str">
        <f>$B:$B</f>
        <v>Pôle</v>
      </c>
      <c r="Z540" s="388" t="s">
        <v>515</v>
      </c>
      <c r="AA540" s="388" t="str">
        <f>$A:$A</f>
        <v>Nature de l'ajustement</v>
      </c>
      <c r="AB540" s="388" t="str">
        <f>$B:$B</f>
        <v>Pôle</v>
      </c>
      <c r="AC540" s="388" t="s">
        <v>515</v>
      </c>
      <c r="AD540" s="388" t="str">
        <f>$A:$A</f>
        <v>Nature de l'ajustement</v>
      </c>
      <c r="AE540" s="388" t="str">
        <f>$B:$B</f>
        <v>Pôle</v>
      </c>
      <c r="AF540" s="388" t="s">
        <v>515</v>
      </c>
      <c r="AG540" s="388" t="str">
        <f>$A:$A</f>
        <v>Nature de l'ajustement</v>
      </c>
      <c r="AH540" s="388" t="str">
        <f>$B:$B</f>
        <v>Pôle</v>
      </c>
      <c r="AI540" s="388" t="s">
        <v>515</v>
      </c>
      <c r="AJ540" s="387"/>
      <c r="AK540" s="388" t="str">
        <f>$A:$A</f>
        <v>Nature de l'ajustement</v>
      </c>
      <c r="AL540" s="388" t="str">
        <f>$B:$B</f>
        <v>Pôle</v>
      </c>
      <c r="AM540" s="388" t="s">
        <v>515</v>
      </c>
      <c r="AN540" s="388" t="str">
        <f>$A:$A</f>
        <v>Nature de l'ajustement</v>
      </c>
      <c r="AO540" s="388" t="str">
        <f>$B:$B</f>
        <v>Pôle</v>
      </c>
      <c r="AP540" s="388" t="s">
        <v>515</v>
      </c>
      <c r="AQ540" s="388" t="str">
        <f>$A:$A</f>
        <v>Nature de l'ajustement</v>
      </c>
      <c r="AR540" s="388" t="str">
        <f>$B:$B</f>
        <v>Pôle</v>
      </c>
      <c r="AS540" s="388" t="s">
        <v>515</v>
      </c>
      <c r="AT540" s="388" t="str">
        <f>$A:$A</f>
        <v>Nature de l'ajustement</v>
      </c>
      <c r="AU540" s="388" t="str">
        <f>$B:$B</f>
        <v>Pôle</v>
      </c>
      <c r="AV540" s="388" t="s">
        <v>515</v>
      </c>
      <c r="AW540" s="387"/>
      <c r="AX540" s="388" t="str">
        <f>$A:$A</f>
        <v>Nature de l'ajustement</v>
      </c>
      <c r="AY540" s="388" t="str">
        <f>$B:$B</f>
        <v>Pôle</v>
      </c>
      <c r="AZ540" s="388" t="s">
        <v>515</v>
      </c>
      <c r="BA540" s="388" t="str">
        <f>$A:$A</f>
        <v>Nature de l'ajustement</v>
      </c>
      <c r="BB540" s="388" t="str">
        <f>$B:$B</f>
        <v>Pôle</v>
      </c>
      <c r="BC540" s="388" t="s">
        <v>515</v>
      </c>
      <c r="BD540" s="388" t="str">
        <f>$A:$A</f>
        <v>Nature de l'ajustement</v>
      </c>
      <c r="BE540" s="388" t="str">
        <f>$B:$B</f>
        <v>Pôle</v>
      </c>
      <c r="BF540" s="388" t="s">
        <v>515</v>
      </c>
      <c r="BG540" s="388" t="str">
        <f>$A:$A</f>
        <v>Nature de l'ajustement</v>
      </c>
      <c r="BH540" s="388" t="str">
        <f>$B:$B</f>
        <v>Pôle</v>
      </c>
      <c r="BI540" s="388" t="s">
        <v>515</v>
      </c>
      <c r="BJ540" s="387"/>
      <c r="BK540" s="388" t="str">
        <f>$A:$A</f>
        <v>Nature de l'ajustement</v>
      </c>
      <c r="BL540" s="388" t="str">
        <f>$B:$B</f>
        <v>Pôle</v>
      </c>
      <c r="BM540" s="388" t="s">
        <v>515</v>
      </c>
      <c r="BN540" s="388" t="str">
        <f>$A:$A</f>
        <v>Nature de l'ajustement</v>
      </c>
      <c r="BO540" s="388" t="str">
        <f>$B:$B</f>
        <v>Pôle</v>
      </c>
      <c r="BP540" s="388" t="s">
        <v>515</v>
      </c>
      <c r="BQ540" s="388"/>
      <c r="BR540" s="388"/>
      <c r="BS540" s="393">
        <v>0</v>
      </c>
      <c r="BT540" s="388"/>
      <c r="BU540" s="388"/>
      <c r="BV540" s="393">
        <v>0</v>
      </c>
      <c r="BW540" s="387"/>
    </row>
    <row r="541" spans="1:75" ht="13" hidden="1" outlineLevel="1">
      <c r="A541" s="394" t="s">
        <v>543</v>
      </c>
      <c r="B541" s="394" t="s">
        <v>510</v>
      </c>
      <c r="C541" s="383"/>
      <c r="D541" s="384"/>
      <c r="E541" s="385"/>
      <c r="F541" s="386"/>
      <c r="G541" s="386"/>
      <c r="H541" s="386"/>
      <c r="I541" s="386"/>
      <c r="J541" s="387"/>
      <c r="K541" s="390" t="str">
        <f>$A:$A</f>
        <v>Surtaxe IS</v>
      </c>
      <c r="L541" s="390" t="str">
        <f>$B:$B</f>
        <v>SFS</v>
      </c>
      <c r="M541" s="391" t="str">
        <f>"20"&amp;RIGHT($10:$10,2)&amp;"-T"&amp;MID($10:$10,2,1)</f>
        <v>2016-T1</v>
      </c>
      <c r="N541" s="390" t="str">
        <f>$A:$A</f>
        <v>Surtaxe IS</v>
      </c>
      <c r="O541" s="390" t="str">
        <f>$B:$B</f>
        <v>SFS</v>
      </c>
      <c r="P541" s="391" t="str">
        <f>"20"&amp;RIGHT($10:$10,2)&amp;"-T"&amp;MID($10:$10,2,1)</f>
        <v>2016-T2</v>
      </c>
      <c r="Q541" s="390" t="str">
        <f>$A:$A</f>
        <v>Surtaxe IS</v>
      </c>
      <c r="R541" s="390" t="str">
        <f>$B:$B</f>
        <v>SFS</v>
      </c>
      <c r="S541" s="391" t="str">
        <f>"20"&amp;RIGHT($10:$10,2)&amp;"-T"&amp;MID($10:$10,2,1)</f>
        <v>2016-T3</v>
      </c>
      <c r="T541" s="390" t="str">
        <f>$A:$A</f>
        <v>Surtaxe IS</v>
      </c>
      <c r="U541" s="390" t="str">
        <f>$B:$B</f>
        <v>SFS</v>
      </c>
      <c r="V541" s="391" t="str">
        <f>"20"&amp;RIGHT($10:$10,2)&amp;"-T"&amp;MID($10:$10,2,1)</f>
        <v>2016-T4</v>
      </c>
      <c r="W541" s="387"/>
      <c r="X541" s="390" t="str">
        <f>$A:$A</f>
        <v>Surtaxe IS</v>
      </c>
      <c r="Y541" s="390" t="str">
        <f>$B:$B</f>
        <v>SFS</v>
      </c>
      <c r="Z541" s="391" t="str">
        <f>"20"&amp;RIGHT($10:$10,2)&amp;"-T"&amp;MID($10:$10,2,1)</f>
        <v>2017-T1</v>
      </c>
      <c r="AA541" s="390" t="str">
        <f>$A:$A</f>
        <v>Surtaxe IS</v>
      </c>
      <c r="AB541" s="390" t="str">
        <f>$B:$B</f>
        <v>SFS</v>
      </c>
      <c r="AC541" s="391" t="str">
        <f>"20"&amp;RIGHT($10:$10,2)&amp;"-T"&amp;MID($10:$10,2,1)</f>
        <v>2017-T2</v>
      </c>
      <c r="AD541" s="390" t="str">
        <f>$A:$A</f>
        <v>Surtaxe IS</v>
      </c>
      <c r="AE541" s="390" t="str">
        <f>$B:$B</f>
        <v>SFS</v>
      </c>
      <c r="AF541" s="391" t="str">
        <f>"20"&amp;RIGHT($10:$10,2)&amp;"-T"&amp;MID($10:$10,2,1)</f>
        <v>2017-T3</v>
      </c>
      <c r="AG541" s="390" t="str">
        <f>$A:$A</f>
        <v>Surtaxe IS</v>
      </c>
      <c r="AH541" s="390" t="str">
        <f>$B:$B</f>
        <v>SFS</v>
      </c>
      <c r="AI541" s="391" t="str">
        <f>"20"&amp;RIGHT($10:$10,2)&amp;"-T"&amp;MID($10:$10,2,1)</f>
        <v>2017-T4</v>
      </c>
      <c r="AJ541" s="387"/>
      <c r="AK541" s="390" t="str">
        <f>$A:$A</f>
        <v>Surtaxe IS</v>
      </c>
      <c r="AL541" s="390" t="str">
        <f>$B:$B</f>
        <v>SFS</v>
      </c>
      <c r="AM541" s="391" t="str">
        <f>"20"&amp;RIGHT($10:$10,2)&amp;"-T"&amp;MID($10:$10,2,1)</f>
        <v>2018-T1</v>
      </c>
      <c r="AN541" s="390" t="str">
        <f>$A:$A</f>
        <v>Surtaxe IS</v>
      </c>
      <c r="AO541" s="390" t="str">
        <f>$B:$B</f>
        <v>SFS</v>
      </c>
      <c r="AP541" s="391" t="str">
        <f>"20"&amp;RIGHT($10:$10,2)&amp;"-T"&amp;MID($10:$10,2,1)</f>
        <v>2018-T2</v>
      </c>
      <c r="AQ541" s="390" t="str">
        <f>$A:$A</f>
        <v>Surtaxe IS</v>
      </c>
      <c r="AR541" s="390" t="str">
        <f>$B:$B</f>
        <v>SFS</v>
      </c>
      <c r="AS541" s="391" t="str">
        <f>"20"&amp;RIGHT($10:$10,2)&amp;"-T"&amp;MID($10:$10,2,1)</f>
        <v>2018-T3</v>
      </c>
      <c r="AT541" s="390" t="str">
        <f>$A:$A</f>
        <v>Surtaxe IS</v>
      </c>
      <c r="AU541" s="390" t="str">
        <f>$B:$B</f>
        <v>SFS</v>
      </c>
      <c r="AV541" s="391" t="str">
        <f>"20"&amp;RIGHT($10:$10,2)&amp;"-T"&amp;MID($10:$10,2,1)</f>
        <v>2018-T4</v>
      </c>
      <c r="AW541" s="387"/>
      <c r="AX541" s="390" t="str">
        <f>$A:$A</f>
        <v>Surtaxe IS</v>
      </c>
      <c r="AY541" s="390" t="str">
        <f>$B:$B</f>
        <v>SFS</v>
      </c>
      <c r="AZ541" s="391" t="str">
        <f>"20"&amp;RIGHT($10:$10,2)&amp;"-T"&amp;MID($10:$10,2,1)</f>
        <v>2019-T1</v>
      </c>
      <c r="BA541" s="390" t="str">
        <f>$A:$A</f>
        <v>Surtaxe IS</v>
      </c>
      <c r="BB541" s="390" t="str">
        <f>$B:$B</f>
        <v>SFS</v>
      </c>
      <c r="BC541" s="391" t="str">
        <f>"20"&amp;RIGHT($10:$10,2)&amp;"-T"&amp;MID($10:$10,2,1)</f>
        <v>2019-T2</v>
      </c>
      <c r="BD541" s="390" t="str">
        <f>$A:$A</f>
        <v>Surtaxe IS</v>
      </c>
      <c r="BE541" s="390" t="str">
        <f>$B:$B</f>
        <v>SFS</v>
      </c>
      <c r="BF541" s="391" t="str">
        <f>"20"&amp;RIGHT($10:$10,2)&amp;"-T"&amp;MID($10:$10,2,1)</f>
        <v>2019-T3</v>
      </c>
      <c r="BG541" s="390" t="str">
        <f>$A:$A</f>
        <v>Surtaxe IS</v>
      </c>
      <c r="BH541" s="390" t="str">
        <f>$B:$B</f>
        <v>SFS</v>
      </c>
      <c r="BI541" s="391" t="str">
        <f>"20"&amp;RIGHT($10:$10,2)&amp;"-T"&amp;MID($10:$10,2,1)</f>
        <v>2019-T4</v>
      </c>
      <c r="BJ541" s="387"/>
      <c r="BK541" s="390" t="str">
        <f>$A:$A</f>
        <v>Surtaxe IS</v>
      </c>
      <c r="BL541" s="390" t="str">
        <f>$B:$B</f>
        <v>SFS</v>
      </c>
      <c r="BM541" s="391" t="str">
        <f>"20"&amp;RIGHT($10:$10,2)&amp;"-T"&amp;MID($10:$10,2,1)</f>
        <v>2020-T1</v>
      </c>
      <c r="BN541" s="390" t="str">
        <f>$A:$A</f>
        <v>Surtaxe IS</v>
      </c>
      <c r="BO541" s="390" t="str">
        <f>$B:$B</f>
        <v>SFS</v>
      </c>
      <c r="BP541" s="391" t="str">
        <f>"20"&amp;RIGHT($10:$10,2)&amp;"-T"&amp;MID($10:$10,2,1)</f>
        <v>2020-T2</v>
      </c>
      <c r="BQ541" s="391"/>
      <c r="BR541" s="391"/>
      <c r="BS541" s="393" t="e">
        <v>#VALUE!</v>
      </c>
      <c r="BT541" s="391"/>
      <c r="BU541" s="391"/>
      <c r="BV541" s="393" t="e">
        <v>#VALUE!</v>
      </c>
      <c r="BW541" s="387"/>
    </row>
    <row r="542" spans="1:75" ht="13" hidden="1" collapsed="1">
      <c r="A542" s="403" t="s">
        <v>547</v>
      </c>
      <c r="B542" s="403"/>
      <c r="C542" s="383"/>
      <c r="D542" s="384" t="s">
        <v>500</v>
      </c>
      <c r="E542" s="385" t="s">
        <v>510</v>
      </c>
      <c r="F542" s="386"/>
      <c r="G542" s="386"/>
      <c r="H542" s="386"/>
      <c r="I542" s="386"/>
      <c r="J542" s="387">
        <f>SUM(F542:I542)</f>
        <v>0</v>
      </c>
      <c r="K542" s="405"/>
      <c r="L542" s="405"/>
      <c r="M542" s="405">
        <v>0</v>
      </c>
      <c r="N542" s="393"/>
      <c r="O542" s="393"/>
      <c r="P542" s="393">
        <v>0</v>
      </c>
      <c r="Q542" s="393"/>
      <c r="R542" s="393"/>
      <c r="S542" s="393">
        <v>0</v>
      </c>
      <c r="T542" s="393"/>
      <c r="U542" s="393"/>
      <c r="V542" s="393">
        <v>0</v>
      </c>
      <c r="W542" s="387">
        <f>SUM(K542:V542)</f>
        <v>0</v>
      </c>
      <c r="X542" s="393"/>
      <c r="Y542" s="393"/>
      <c r="Z542" s="393">
        <v>0</v>
      </c>
      <c r="AA542" s="393"/>
      <c r="AB542" s="393"/>
      <c r="AC542" s="393">
        <v>0</v>
      </c>
      <c r="AD542" s="393"/>
      <c r="AE542" s="393"/>
      <c r="AF542" s="393">
        <v>0</v>
      </c>
      <c r="AG542" s="393"/>
      <c r="AH542" s="393"/>
      <c r="AI542" s="393">
        <v>0</v>
      </c>
      <c r="AJ542" s="387">
        <f>SUM(X542:AI542)</f>
        <v>0</v>
      </c>
      <c r="AK542" s="393"/>
      <c r="AL542" s="393"/>
      <c r="AM542" s="393">
        <v>0</v>
      </c>
      <c r="AN542" s="393"/>
      <c r="AO542" s="393"/>
      <c r="AP542" s="393">
        <v>0</v>
      </c>
      <c r="AQ542" s="393"/>
      <c r="AR542" s="393"/>
      <c r="AS542" s="393">
        <v>0</v>
      </c>
      <c r="AT542" s="393"/>
      <c r="AU542" s="393"/>
      <c r="AV542" s="393">
        <v>0</v>
      </c>
      <c r="AW542" s="387">
        <f>SUM(AK542:AV542)</f>
        <v>0</v>
      </c>
      <c r="AX542" s="393"/>
      <c r="AY542" s="393"/>
      <c r="AZ542" s="393">
        <v>0</v>
      </c>
      <c r="BA542" s="393"/>
      <c r="BB542" s="393"/>
      <c r="BC542" s="393">
        <v>0</v>
      </c>
      <c r="BD542" s="393"/>
      <c r="BE542" s="393"/>
      <c r="BF542" s="393">
        <v>0</v>
      </c>
      <c r="BG542" s="393"/>
      <c r="BH542" s="393"/>
      <c r="BI542" s="393">
        <v>0</v>
      </c>
      <c r="BJ542" s="387">
        <f>SUM(AX542:BI542)</f>
        <v>0</v>
      </c>
      <c r="BK542" s="393"/>
      <c r="BL542" s="393"/>
      <c r="BM542" s="393">
        <v>0</v>
      </c>
      <c r="BN542" s="393"/>
      <c r="BO542" s="393"/>
      <c r="BP542" s="393">
        <v>0</v>
      </c>
      <c r="BQ542" s="393"/>
      <c r="BR542" s="393"/>
      <c r="BS542" s="393">
        <v>0</v>
      </c>
      <c r="BT542" s="393"/>
      <c r="BU542" s="393"/>
      <c r="BV542" s="393">
        <v>0</v>
      </c>
      <c r="BW542" s="387">
        <f>SUM(BK542:BV542)</f>
        <v>0</v>
      </c>
    </row>
    <row r="543" spans="1:75" ht="13" hidden="1" outlineLevel="1">
      <c r="A543" s="402" t="s">
        <v>465</v>
      </c>
      <c r="B543" s="382" t="s">
        <v>466</v>
      </c>
      <c r="C543" s="383"/>
      <c r="D543" s="384"/>
      <c r="E543" s="385"/>
      <c r="F543" s="386"/>
      <c r="G543" s="386"/>
      <c r="H543" s="386"/>
      <c r="I543" s="386"/>
      <c r="J543" s="387"/>
      <c r="K543" s="388" t="str">
        <f>$A:$A</f>
        <v>Nature de l'ajustement</v>
      </c>
      <c r="L543" s="388" t="str">
        <f>$B:$B</f>
        <v>Pôle</v>
      </c>
      <c r="M543" s="388" t="s">
        <v>515</v>
      </c>
      <c r="N543" s="388" t="str">
        <f>$A:$A</f>
        <v>Nature de l'ajustement</v>
      </c>
      <c r="O543" s="388" t="str">
        <f>$B:$B</f>
        <v>Pôle</v>
      </c>
      <c r="P543" s="388" t="s">
        <v>515</v>
      </c>
      <c r="Q543" s="388" t="str">
        <f>$A:$A</f>
        <v>Nature de l'ajustement</v>
      </c>
      <c r="R543" s="388" t="str">
        <f>$B:$B</f>
        <v>Pôle</v>
      </c>
      <c r="S543" s="388" t="s">
        <v>515</v>
      </c>
      <c r="T543" s="388" t="str">
        <f>$A:$A</f>
        <v>Nature de l'ajustement</v>
      </c>
      <c r="U543" s="388" t="str">
        <f>$B:$B</f>
        <v>Pôle</v>
      </c>
      <c r="V543" s="388" t="s">
        <v>515</v>
      </c>
      <c r="W543" s="387"/>
      <c r="X543" s="388" t="str">
        <f>$A:$A</f>
        <v>Nature de l'ajustement</v>
      </c>
      <c r="Y543" s="388" t="str">
        <f>$B:$B</f>
        <v>Pôle</v>
      </c>
      <c r="Z543" s="388" t="s">
        <v>515</v>
      </c>
      <c r="AA543" s="388" t="str">
        <f>$A:$A</f>
        <v>Nature de l'ajustement</v>
      </c>
      <c r="AB543" s="388" t="str">
        <f>$B:$B</f>
        <v>Pôle</v>
      </c>
      <c r="AC543" s="388" t="s">
        <v>515</v>
      </c>
      <c r="AD543" s="388" t="str">
        <f>$A:$A</f>
        <v>Nature de l'ajustement</v>
      </c>
      <c r="AE543" s="388" t="str">
        <f>$B:$B</f>
        <v>Pôle</v>
      </c>
      <c r="AF543" s="388" t="s">
        <v>515</v>
      </c>
      <c r="AG543" s="388" t="str">
        <f>$A:$A</f>
        <v>Nature de l'ajustement</v>
      </c>
      <c r="AH543" s="388" t="str">
        <f>$B:$B</f>
        <v>Pôle</v>
      </c>
      <c r="AI543" s="388" t="s">
        <v>515</v>
      </c>
      <c r="AJ543" s="387"/>
      <c r="AK543" s="388" t="str">
        <f>$A:$A</f>
        <v>Nature de l'ajustement</v>
      </c>
      <c r="AL543" s="388" t="str">
        <f>$B:$B</f>
        <v>Pôle</v>
      </c>
      <c r="AM543" s="388" t="s">
        <v>515</v>
      </c>
      <c r="AN543" s="388" t="str">
        <f>$A:$A</f>
        <v>Nature de l'ajustement</v>
      </c>
      <c r="AO543" s="388" t="str">
        <f>$B:$B</f>
        <v>Pôle</v>
      </c>
      <c r="AP543" s="388" t="s">
        <v>515</v>
      </c>
      <c r="AQ543" s="388" t="str">
        <f>$A:$A</f>
        <v>Nature de l'ajustement</v>
      </c>
      <c r="AR543" s="388" t="str">
        <f>$B:$B</f>
        <v>Pôle</v>
      </c>
      <c r="AS543" s="388" t="s">
        <v>515</v>
      </c>
      <c r="AT543" s="388" t="str">
        <f>$A:$A</f>
        <v>Nature de l'ajustement</v>
      </c>
      <c r="AU543" s="388" t="str">
        <f>$B:$B</f>
        <v>Pôle</v>
      </c>
      <c r="AV543" s="388" t="s">
        <v>515</v>
      </c>
      <c r="AW543" s="387"/>
      <c r="AX543" s="388" t="str">
        <f>$A:$A</f>
        <v>Nature de l'ajustement</v>
      </c>
      <c r="AY543" s="388" t="str">
        <f>$B:$B</f>
        <v>Pôle</v>
      </c>
      <c r="AZ543" s="388" t="s">
        <v>515</v>
      </c>
      <c r="BA543" s="388" t="str">
        <f>$A:$A</f>
        <v>Nature de l'ajustement</v>
      </c>
      <c r="BB543" s="388" t="str">
        <f>$B:$B</f>
        <v>Pôle</v>
      </c>
      <c r="BC543" s="388" t="s">
        <v>515</v>
      </c>
      <c r="BD543" s="388" t="str">
        <f>$A:$A</f>
        <v>Nature de l'ajustement</v>
      </c>
      <c r="BE543" s="388" t="str">
        <f>$B:$B</f>
        <v>Pôle</v>
      </c>
      <c r="BF543" s="388" t="s">
        <v>515</v>
      </c>
      <c r="BG543" s="388" t="str">
        <f>$A:$A</f>
        <v>Nature de l'ajustement</v>
      </c>
      <c r="BH543" s="388" t="str">
        <f>$B:$B</f>
        <v>Pôle</v>
      </c>
      <c r="BI543" s="388" t="s">
        <v>515</v>
      </c>
      <c r="BJ543" s="387"/>
      <c r="BK543" s="388" t="str">
        <f>$A:$A</f>
        <v>Nature de l'ajustement</v>
      </c>
      <c r="BL543" s="388" t="str">
        <f>$B:$B</f>
        <v>Pôle</v>
      </c>
      <c r="BM543" s="388" t="s">
        <v>515</v>
      </c>
      <c r="BN543" s="388" t="str">
        <f>$A:$A</f>
        <v>Nature de l'ajustement</v>
      </c>
      <c r="BO543" s="388" t="str">
        <f>$B:$B</f>
        <v>Pôle</v>
      </c>
      <c r="BP543" s="388" t="s">
        <v>515</v>
      </c>
      <c r="BQ543" s="388"/>
      <c r="BR543" s="388"/>
      <c r="BS543" s="393">
        <v>0</v>
      </c>
      <c r="BT543" s="388"/>
      <c r="BU543" s="388"/>
      <c r="BV543" s="393">
        <v>0</v>
      </c>
      <c r="BW543" s="387"/>
    </row>
    <row r="544" spans="1:75" ht="13" hidden="1" outlineLevel="1">
      <c r="A544" s="394" t="s">
        <v>543</v>
      </c>
      <c r="B544" s="394" t="s">
        <v>511</v>
      </c>
      <c r="C544" s="383"/>
      <c r="D544" s="384"/>
      <c r="E544" s="385"/>
      <c r="F544" s="386"/>
      <c r="G544" s="386"/>
      <c r="H544" s="386"/>
      <c r="I544" s="386"/>
      <c r="J544" s="387"/>
      <c r="K544" s="390" t="str">
        <f>$A:$A</f>
        <v>Surtaxe IS</v>
      </c>
      <c r="L544" s="390" t="str">
        <f>$B:$B</f>
        <v>GC</v>
      </c>
      <c r="M544" s="391" t="str">
        <f>"20"&amp;RIGHT($10:$10,2)&amp;"-T"&amp;MID($10:$10,2,1)</f>
        <v>2016-T1</v>
      </c>
      <c r="N544" s="390" t="str">
        <f>$A:$A</f>
        <v>Surtaxe IS</v>
      </c>
      <c r="O544" s="390" t="str">
        <f>$B:$B</f>
        <v>GC</v>
      </c>
      <c r="P544" s="391" t="str">
        <f>"20"&amp;RIGHT($10:$10,2)&amp;"-T"&amp;MID($10:$10,2,1)</f>
        <v>2016-T2</v>
      </c>
      <c r="Q544" s="390" t="str">
        <f>$A:$A</f>
        <v>Surtaxe IS</v>
      </c>
      <c r="R544" s="390" t="str">
        <f>$B:$B</f>
        <v>GC</v>
      </c>
      <c r="S544" s="391" t="str">
        <f>"20"&amp;RIGHT($10:$10,2)&amp;"-T"&amp;MID($10:$10,2,1)</f>
        <v>2016-T3</v>
      </c>
      <c r="T544" s="390" t="str">
        <f>$A:$A</f>
        <v>Surtaxe IS</v>
      </c>
      <c r="U544" s="390" t="str">
        <f>$B:$B</f>
        <v>GC</v>
      </c>
      <c r="V544" s="391" t="str">
        <f>"20"&amp;RIGHT($10:$10,2)&amp;"-T"&amp;MID($10:$10,2,1)</f>
        <v>2016-T4</v>
      </c>
      <c r="W544" s="387"/>
      <c r="X544" s="390" t="str">
        <f>$A:$A</f>
        <v>Surtaxe IS</v>
      </c>
      <c r="Y544" s="390" t="str">
        <f>$B:$B</f>
        <v>GC</v>
      </c>
      <c r="Z544" s="391" t="str">
        <f>"20"&amp;RIGHT($10:$10,2)&amp;"-T"&amp;MID($10:$10,2,1)</f>
        <v>2017-T1</v>
      </c>
      <c r="AA544" s="390" t="str">
        <f>$A:$A</f>
        <v>Surtaxe IS</v>
      </c>
      <c r="AB544" s="390" t="str">
        <f>$B:$B</f>
        <v>GC</v>
      </c>
      <c r="AC544" s="391" t="str">
        <f>"20"&amp;RIGHT($10:$10,2)&amp;"-T"&amp;MID($10:$10,2,1)</f>
        <v>2017-T2</v>
      </c>
      <c r="AD544" s="390" t="str">
        <f>$A:$A</f>
        <v>Surtaxe IS</v>
      </c>
      <c r="AE544" s="390" t="str">
        <f>$B:$B</f>
        <v>GC</v>
      </c>
      <c r="AF544" s="391" t="str">
        <f>"20"&amp;RIGHT($10:$10,2)&amp;"-T"&amp;MID($10:$10,2,1)</f>
        <v>2017-T3</v>
      </c>
      <c r="AG544" s="390" t="str">
        <f>$A:$A</f>
        <v>Surtaxe IS</v>
      </c>
      <c r="AH544" s="390" t="str">
        <f>$B:$B</f>
        <v>GC</v>
      </c>
      <c r="AI544" s="391" t="str">
        <f>"20"&amp;RIGHT($10:$10,2)&amp;"-T"&amp;MID($10:$10,2,1)</f>
        <v>2017-T4</v>
      </c>
      <c r="AJ544" s="387"/>
      <c r="AK544" s="390" t="str">
        <f>$A:$A</f>
        <v>Surtaxe IS</v>
      </c>
      <c r="AL544" s="390" t="str">
        <f>$B:$B</f>
        <v>GC</v>
      </c>
      <c r="AM544" s="391" t="str">
        <f>"20"&amp;RIGHT($10:$10,2)&amp;"-T"&amp;MID($10:$10,2,1)</f>
        <v>2018-T1</v>
      </c>
      <c r="AN544" s="390" t="str">
        <f>$A:$A</f>
        <v>Surtaxe IS</v>
      </c>
      <c r="AO544" s="390" t="str">
        <f>$B:$B</f>
        <v>GC</v>
      </c>
      <c r="AP544" s="391" t="str">
        <f>"20"&amp;RIGHT($10:$10,2)&amp;"-T"&amp;MID($10:$10,2,1)</f>
        <v>2018-T2</v>
      </c>
      <c r="AQ544" s="390" t="str">
        <f>$A:$A</f>
        <v>Surtaxe IS</v>
      </c>
      <c r="AR544" s="390" t="str">
        <f>$B:$B</f>
        <v>GC</v>
      </c>
      <c r="AS544" s="391" t="str">
        <f>"20"&amp;RIGHT($10:$10,2)&amp;"-T"&amp;MID($10:$10,2,1)</f>
        <v>2018-T3</v>
      </c>
      <c r="AT544" s="390" t="str">
        <f>$A:$A</f>
        <v>Surtaxe IS</v>
      </c>
      <c r="AU544" s="390" t="str">
        <f>$B:$B</f>
        <v>GC</v>
      </c>
      <c r="AV544" s="391" t="str">
        <f>"20"&amp;RIGHT($10:$10,2)&amp;"-T"&amp;MID($10:$10,2,1)</f>
        <v>2018-T4</v>
      </c>
      <c r="AW544" s="387"/>
      <c r="AX544" s="390" t="str">
        <f>$A:$A</f>
        <v>Surtaxe IS</v>
      </c>
      <c r="AY544" s="390" t="str">
        <f>$B:$B</f>
        <v>GC</v>
      </c>
      <c r="AZ544" s="391" t="str">
        <f>"20"&amp;RIGHT($10:$10,2)&amp;"-T"&amp;MID($10:$10,2,1)</f>
        <v>2019-T1</v>
      </c>
      <c r="BA544" s="390" t="str">
        <f>$A:$A</f>
        <v>Surtaxe IS</v>
      </c>
      <c r="BB544" s="390" t="str">
        <f>$B:$B</f>
        <v>GC</v>
      </c>
      <c r="BC544" s="391" t="str">
        <f>"20"&amp;RIGHT($10:$10,2)&amp;"-T"&amp;MID($10:$10,2,1)</f>
        <v>2019-T2</v>
      </c>
      <c r="BD544" s="390" t="str">
        <f>$A:$A</f>
        <v>Surtaxe IS</v>
      </c>
      <c r="BE544" s="390" t="str">
        <f>$B:$B</f>
        <v>GC</v>
      </c>
      <c r="BF544" s="391" t="str">
        <f>"20"&amp;RIGHT($10:$10,2)&amp;"-T"&amp;MID($10:$10,2,1)</f>
        <v>2019-T3</v>
      </c>
      <c r="BG544" s="390" t="str">
        <f>$A:$A</f>
        <v>Surtaxe IS</v>
      </c>
      <c r="BH544" s="390" t="str">
        <f>$B:$B</f>
        <v>GC</v>
      </c>
      <c r="BI544" s="391" t="str">
        <f>"20"&amp;RIGHT($10:$10,2)&amp;"-T"&amp;MID($10:$10,2,1)</f>
        <v>2019-T4</v>
      </c>
      <c r="BJ544" s="387"/>
      <c r="BK544" s="390" t="str">
        <f>$A:$A</f>
        <v>Surtaxe IS</v>
      </c>
      <c r="BL544" s="390" t="str">
        <f>$B:$B</f>
        <v>GC</v>
      </c>
      <c r="BM544" s="391" t="str">
        <f>"20"&amp;RIGHT($10:$10,2)&amp;"-T"&amp;MID($10:$10,2,1)</f>
        <v>2020-T1</v>
      </c>
      <c r="BN544" s="390" t="str">
        <f>$A:$A</f>
        <v>Surtaxe IS</v>
      </c>
      <c r="BO544" s="390" t="str">
        <f>$B:$B</f>
        <v>GC</v>
      </c>
      <c r="BP544" s="391" t="str">
        <f>"20"&amp;RIGHT($10:$10,2)&amp;"-T"&amp;MID($10:$10,2,1)</f>
        <v>2020-T2</v>
      </c>
      <c r="BQ544" s="391"/>
      <c r="BR544" s="391"/>
      <c r="BS544" s="393" t="e">
        <v>#VALUE!</v>
      </c>
      <c r="BT544" s="391"/>
      <c r="BU544" s="391"/>
      <c r="BV544" s="393" t="e">
        <v>#VALUE!</v>
      </c>
      <c r="BW544" s="387"/>
    </row>
    <row r="545" spans="1:75" ht="13" hidden="1" collapsed="1">
      <c r="A545" s="403" t="s">
        <v>547</v>
      </c>
      <c r="B545" s="403"/>
      <c r="C545" s="383"/>
      <c r="D545" s="384" t="s">
        <v>500</v>
      </c>
      <c r="E545" s="385" t="s">
        <v>505</v>
      </c>
      <c r="F545" s="386"/>
      <c r="G545" s="386"/>
      <c r="H545" s="386"/>
      <c r="I545" s="386"/>
      <c r="J545" s="387">
        <f>SUM(F545:I545)</f>
        <v>0</v>
      </c>
      <c r="K545" s="405"/>
      <c r="L545" s="405"/>
      <c r="M545" s="405">
        <v>0</v>
      </c>
      <c r="N545" s="393"/>
      <c r="O545" s="393"/>
      <c r="P545" s="393">
        <v>0</v>
      </c>
      <c r="Q545" s="393"/>
      <c r="R545" s="393"/>
      <c r="S545" s="393">
        <v>0</v>
      </c>
      <c r="T545" s="393"/>
      <c r="U545" s="393"/>
      <c r="V545" s="393">
        <v>0</v>
      </c>
      <c r="W545" s="387">
        <f>SUM(K545:V545)</f>
        <v>0</v>
      </c>
      <c r="X545" s="393"/>
      <c r="Y545" s="393"/>
      <c r="Z545" s="393">
        <v>0</v>
      </c>
      <c r="AA545" s="393"/>
      <c r="AB545" s="393"/>
      <c r="AC545" s="393">
        <v>0</v>
      </c>
      <c r="AD545" s="393"/>
      <c r="AE545" s="393"/>
      <c r="AF545" s="393">
        <v>0</v>
      </c>
      <c r="AG545" s="393"/>
      <c r="AH545" s="393"/>
      <c r="AI545" s="393">
        <v>-10.852</v>
      </c>
      <c r="AJ545" s="387">
        <f>SUM(X545:AI545)</f>
        <v>-10.852</v>
      </c>
      <c r="AK545" s="393"/>
      <c r="AL545" s="393"/>
      <c r="AM545" s="393">
        <v>0</v>
      </c>
      <c r="AN545" s="393"/>
      <c r="AO545" s="393"/>
      <c r="AP545" s="393">
        <v>0</v>
      </c>
      <c r="AQ545" s="393"/>
      <c r="AR545" s="393"/>
      <c r="AS545" s="393">
        <v>0</v>
      </c>
      <c r="AT545" s="393"/>
      <c r="AU545" s="393"/>
      <c r="AV545" s="393">
        <v>0</v>
      </c>
      <c r="AW545" s="387">
        <f>SUM(AK545:AV545)</f>
        <v>0</v>
      </c>
      <c r="AX545" s="393"/>
      <c r="AY545" s="393"/>
      <c r="AZ545" s="393">
        <v>0</v>
      </c>
      <c r="BA545" s="393"/>
      <c r="BB545" s="393"/>
      <c r="BC545" s="393">
        <v>0</v>
      </c>
      <c r="BD545" s="393"/>
      <c r="BE545" s="393"/>
      <c r="BF545" s="393">
        <v>0</v>
      </c>
      <c r="BG545" s="393"/>
      <c r="BH545" s="393"/>
      <c r="BI545" s="393">
        <v>0</v>
      </c>
      <c r="BJ545" s="387">
        <f>SUM(AX545:BI545)</f>
        <v>0</v>
      </c>
      <c r="BK545" s="393"/>
      <c r="BL545" s="393"/>
      <c r="BM545" s="393">
        <v>0</v>
      </c>
      <c r="BN545" s="393"/>
      <c r="BO545" s="393"/>
      <c r="BP545" s="393">
        <v>0</v>
      </c>
      <c r="BQ545" s="393"/>
      <c r="BR545" s="393"/>
      <c r="BS545" s="393">
        <v>0</v>
      </c>
      <c r="BT545" s="393"/>
      <c r="BU545" s="393"/>
      <c r="BV545" s="393">
        <v>0</v>
      </c>
      <c r="BW545" s="387">
        <f>SUM(BK545:BV545)</f>
        <v>0</v>
      </c>
    </row>
    <row r="546" spans="1:75" ht="13" hidden="1" outlineLevel="1">
      <c r="A546" s="402" t="s">
        <v>465</v>
      </c>
      <c r="B546" s="382" t="s">
        <v>466</v>
      </c>
      <c r="C546" s="383"/>
      <c r="D546" s="384"/>
      <c r="E546" s="385"/>
      <c r="F546" s="386"/>
      <c r="G546" s="386"/>
      <c r="H546" s="386"/>
      <c r="I546" s="386"/>
      <c r="J546" s="387"/>
      <c r="K546" s="388" t="str">
        <f>$A:$A</f>
        <v>Nature de l'ajustement</v>
      </c>
      <c r="L546" s="388" t="str">
        <f>$B:$B</f>
        <v>Pôle</v>
      </c>
      <c r="M546" s="388" t="s">
        <v>515</v>
      </c>
      <c r="N546" s="388" t="str">
        <f>$A:$A</f>
        <v>Nature de l'ajustement</v>
      </c>
      <c r="O546" s="388" t="str">
        <f>$B:$B</f>
        <v>Pôle</v>
      </c>
      <c r="P546" s="388" t="s">
        <v>515</v>
      </c>
      <c r="Q546" s="388" t="str">
        <f>$A:$A</f>
        <v>Nature de l'ajustement</v>
      </c>
      <c r="R546" s="388" t="str">
        <f>$B:$B</f>
        <v>Pôle</v>
      </c>
      <c r="S546" s="388" t="s">
        <v>515</v>
      </c>
      <c r="T546" s="388" t="str">
        <f>$A:$A</f>
        <v>Nature de l'ajustement</v>
      </c>
      <c r="U546" s="388" t="str">
        <f>$B:$B</f>
        <v>Pôle</v>
      </c>
      <c r="V546" s="388" t="s">
        <v>515</v>
      </c>
      <c r="W546" s="387"/>
      <c r="X546" s="388" t="str">
        <f>$A:$A</f>
        <v>Nature de l'ajustement</v>
      </c>
      <c r="Y546" s="388" t="str">
        <f>$B:$B</f>
        <v>Pôle</v>
      </c>
      <c r="Z546" s="388" t="s">
        <v>515</v>
      </c>
      <c r="AA546" s="388" t="str">
        <f>$A:$A</f>
        <v>Nature de l'ajustement</v>
      </c>
      <c r="AB546" s="388" t="str">
        <f>$B:$B</f>
        <v>Pôle</v>
      </c>
      <c r="AC546" s="388" t="s">
        <v>515</v>
      </c>
      <c r="AD546" s="388" t="str">
        <f>$A:$A</f>
        <v>Nature de l'ajustement</v>
      </c>
      <c r="AE546" s="388" t="str">
        <f>$B:$B</f>
        <v>Pôle</v>
      </c>
      <c r="AF546" s="388" t="s">
        <v>515</v>
      </c>
      <c r="AG546" s="388" t="str">
        <f>$A:$A</f>
        <v>Nature de l'ajustement</v>
      </c>
      <c r="AH546" s="388" t="str">
        <f>$B:$B</f>
        <v>Pôle</v>
      </c>
      <c r="AI546" s="388" t="s">
        <v>515</v>
      </c>
      <c r="AJ546" s="387"/>
      <c r="AK546" s="388" t="str">
        <f>$A:$A</f>
        <v>Nature de l'ajustement</v>
      </c>
      <c r="AL546" s="388" t="str">
        <f>$B:$B</f>
        <v>Pôle</v>
      </c>
      <c r="AM546" s="388" t="s">
        <v>515</v>
      </c>
      <c r="AN546" s="388" t="str">
        <f>$A:$A</f>
        <v>Nature de l'ajustement</v>
      </c>
      <c r="AO546" s="388" t="str">
        <f>$B:$B</f>
        <v>Pôle</v>
      </c>
      <c r="AP546" s="388" t="s">
        <v>515</v>
      </c>
      <c r="AQ546" s="388" t="str">
        <f>$A:$A</f>
        <v>Nature de l'ajustement</v>
      </c>
      <c r="AR546" s="388" t="str">
        <f>$B:$B</f>
        <v>Pôle</v>
      </c>
      <c r="AS546" s="388" t="s">
        <v>515</v>
      </c>
      <c r="AT546" s="388" t="str">
        <f>$A:$A</f>
        <v>Nature de l'ajustement</v>
      </c>
      <c r="AU546" s="388" t="str">
        <f>$B:$B</f>
        <v>Pôle</v>
      </c>
      <c r="AV546" s="388" t="s">
        <v>515</v>
      </c>
      <c r="AW546" s="387"/>
      <c r="AX546" s="388" t="str">
        <f>$A:$A</f>
        <v>Nature de l'ajustement</v>
      </c>
      <c r="AY546" s="388" t="str">
        <f>$B:$B</f>
        <v>Pôle</v>
      </c>
      <c r="AZ546" s="388" t="s">
        <v>515</v>
      </c>
      <c r="BA546" s="388" t="str">
        <f>$A:$A</f>
        <v>Nature de l'ajustement</v>
      </c>
      <c r="BB546" s="388" t="str">
        <f>$B:$B</f>
        <v>Pôle</v>
      </c>
      <c r="BC546" s="388" t="s">
        <v>515</v>
      </c>
      <c r="BD546" s="388" t="str">
        <f>$A:$A</f>
        <v>Nature de l'ajustement</v>
      </c>
      <c r="BE546" s="388" t="str">
        <f>$B:$B</f>
        <v>Pôle</v>
      </c>
      <c r="BF546" s="388" t="s">
        <v>515</v>
      </c>
      <c r="BG546" s="388" t="str">
        <f>$A:$A</f>
        <v>Nature de l'ajustement</v>
      </c>
      <c r="BH546" s="388" t="str">
        <f>$B:$B</f>
        <v>Pôle</v>
      </c>
      <c r="BI546" s="388" t="s">
        <v>515</v>
      </c>
      <c r="BJ546" s="387"/>
      <c r="BK546" s="388" t="str">
        <f>$A:$A</f>
        <v>Nature de l'ajustement</v>
      </c>
      <c r="BL546" s="388" t="str">
        <f>$B:$B</f>
        <v>Pôle</v>
      </c>
      <c r="BM546" s="388" t="s">
        <v>515</v>
      </c>
      <c r="BN546" s="388" t="str">
        <f>$A:$A</f>
        <v>Nature de l'ajustement</v>
      </c>
      <c r="BO546" s="388" t="str">
        <f>$B:$B</f>
        <v>Pôle</v>
      </c>
      <c r="BP546" s="388" t="s">
        <v>515</v>
      </c>
      <c r="BQ546" s="388"/>
      <c r="BR546" s="388"/>
      <c r="BS546" s="393">
        <v>0</v>
      </c>
      <c r="BT546" s="388"/>
      <c r="BU546" s="388"/>
      <c r="BV546" s="393">
        <v>0</v>
      </c>
      <c r="BW546" s="387"/>
    </row>
    <row r="547" spans="1:75" ht="13" hidden="1" outlineLevel="1">
      <c r="A547" s="394" t="s">
        <v>543</v>
      </c>
      <c r="B547" s="394" t="s">
        <v>468</v>
      </c>
      <c r="C547" s="383"/>
      <c r="D547" s="384"/>
      <c r="E547" s="385"/>
      <c r="F547" s="386"/>
      <c r="G547" s="386"/>
      <c r="H547" s="386"/>
      <c r="I547" s="386"/>
      <c r="J547" s="387"/>
      <c r="K547" s="390" t="str">
        <f>$A:$A</f>
        <v>Surtaxe IS</v>
      </c>
      <c r="L547" s="390" t="str">
        <f>$B:$B</f>
        <v>AHM</v>
      </c>
      <c r="M547" s="391" t="str">
        <f>"20"&amp;RIGHT($10:$10,2)&amp;"-T"&amp;MID($10:$10,2,1)</f>
        <v>2016-T1</v>
      </c>
      <c r="N547" s="390" t="str">
        <f>$A:$A</f>
        <v>Surtaxe IS</v>
      </c>
      <c r="O547" s="390" t="str">
        <f>$B:$B</f>
        <v>AHM</v>
      </c>
      <c r="P547" s="391" t="str">
        <f>"20"&amp;RIGHT($10:$10,2)&amp;"-T"&amp;MID($10:$10,2,1)</f>
        <v>2016-T2</v>
      </c>
      <c r="Q547" s="390" t="str">
        <f>$A:$A</f>
        <v>Surtaxe IS</v>
      </c>
      <c r="R547" s="390" t="str">
        <f>$B:$B</f>
        <v>AHM</v>
      </c>
      <c r="S547" s="391" t="str">
        <f>"20"&amp;RIGHT($10:$10,2)&amp;"-T"&amp;MID($10:$10,2,1)</f>
        <v>2016-T3</v>
      </c>
      <c r="T547" s="390" t="str">
        <f>$A:$A</f>
        <v>Surtaxe IS</v>
      </c>
      <c r="U547" s="390" t="str">
        <f>$B:$B</f>
        <v>AHM</v>
      </c>
      <c r="V547" s="391" t="str">
        <f>"20"&amp;RIGHT($10:$10,2)&amp;"-T"&amp;MID($10:$10,2,1)</f>
        <v>2016-T4</v>
      </c>
      <c r="W547" s="387"/>
      <c r="X547" s="390" t="str">
        <f>$A:$A</f>
        <v>Surtaxe IS</v>
      </c>
      <c r="Y547" s="390" t="str">
        <f>$B:$B</f>
        <v>AHM</v>
      </c>
      <c r="Z547" s="391" t="str">
        <f>"20"&amp;RIGHT($10:$10,2)&amp;"-T"&amp;MID($10:$10,2,1)</f>
        <v>2017-T1</v>
      </c>
      <c r="AA547" s="390" t="str">
        <f>$A:$A</f>
        <v>Surtaxe IS</v>
      </c>
      <c r="AB547" s="390" t="str">
        <f>$B:$B</f>
        <v>AHM</v>
      </c>
      <c r="AC547" s="391" t="str">
        <f>"20"&amp;RIGHT($10:$10,2)&amp;"-T"&amp;MID($10:$10,2,1)</f>
        <v>2017-T2</v>
      </c>
      <c r="AD547" s="390" t="str">
        <f>$A:$A</f>
        <v>Surtaxe IS</v>
      </c>
      <c r="AE547" s="390" t="str">
        <f>$B:$B</f>
        <v>AHM</v>
      </c>
      <c r="AF547" s="391" t="str">
        <f>"20"&amp;RIGHT($10:$10,2)&amp;"-T"&amp;MID($10:$10,2,1)</f>
        <v>2017-T3</v>
      </c>
      <c r="AG547" s="390" t="str">
        <f>$A:$A</f>
        <v>Surtaxe IS</v>
      </c>
      <c r="AH547" s="390" t="str">
        <f>$B:$B</f>
        <v>AHM</v>
      </c>
      <c r="AI547" s="391" t="str">
        <f>"20"&amp;RIGHT($10:$10,2)&amp;"-T"&amp;MID($10:$10,2,1)</f>
        <v>2017-T4</v>
      </c>
      <c r="AJ547" s="387"/>
      <c r="AK547" s="390" t="str">
        <f>$A:$A</f>
        <v>Surtaxe IS</v>
      </c>
      <c r="AL547" s="390" t="str">
        <f>$B:$B</f>
        <v>AHM</v>
      </c>
      <c r="AM547" s="391" t="str">
        <f>"20"&amp;RIGHT($10:$10,2)&amp;"-T"&amp;MID($10:$10,2,1)</f>
        <v>2018-T1</v>
      </c>
      <c r="AN547" s="390" t="str">
        <f>$A:$A</f>
        <v>Surtaxe IS</v>
      </c>
      <c r="AO547" s="390" t="str">
        <f>$B:$B</f>
        <v>AHM</v>
      </c>
      <c r="AP547" s="391" t="str">
        <f>"20"&amp;RIGHT($10:$10,2)&amp;"-T"&amp;MID($10:$10,2,1)</f>
        <v>2018-T2</v>
      </c>
      <c r="AQ547" s="390" t="str">
        <f>$A:$A</f>
        <v>Surtaxe IS</v>
      </c>
      <c r="AR547" s="390" t="str">
        <f>$B:$B</f>
        <v>AHM</v>
      </c>
      <c r="AS547" s="391" t="str">
        <f>"20"&amp;RIGHT($10:$10,2)&amp;"-T"&amp;MID($10:$10,2,1)</f>
        <v>2018-T3</v>
      </c>
      <c r="AT547" s="390" t="str">
        <f>$A:$A</f>
        <v>Surtaxe IS</v>
      </c>
      <c r="AU547" s="390" t="str">
        <f>$B:$B</f>
        <v>AHM</v>
      </c>
      <c r="AV547" s="391" t="str">
        <f>"20"&amp;RIGHT($10:$10,2)&amp;"-T"&amp;MID($10:$10,2,1)</f>
        <v>2018-T4</v>
      </c>
      <c r="AW547" s="387"/>
      <c r="AX547" s="390" t="str">
        <f>$A:$A</f>
        <v>Surtaxe IS</v>
      </c>
      <c r="AY547" s="390" t="str">
        <f>$B:$B</f>
        <v>AHM</v>
      </c>
      <c r="AZ547" s="391" t="str">
        <f>"20"&amp;RIGHT($10:$10,2)&amp;"-T"&amp;MID($10:$10,2,1)</f>
        <v>2019-T1</v>
      </c>
      <c r="BA547" s="390" t="str">
        <f>$A:$A</f>
        <v>Surtaxe IS</v>
      </c>
      <c r="BB547" s="390" t="str">
        <f>$B:$B</f>
        <v>AHM</v>
      </c>
      <c r="BC547" s="391" t="str">
        <f>"20"&amp;RIGHT($10:$10,2)&amp;"-T"&amp;MID($10:$10,2,1)</f>
        <v>2019-T2</v>
      </c>
      <c r="BD547" s="390" t="str">
        <f>$A:$A</f>
        <v>Surtaxe IS</v>
      </c>
      <c r="BE547" s="390" t="str">
        <f>$B:$B</f>
        <v>AHM</v>
      </c>
      <c r="BF547" s="391" t="str">
        <f>"20"&amp;RIGHT($10:$10,2)&amp;"-T"&amp;MID($10:$10,2,1)</f>
        <v>2019-T3</v>
      </c>
      <c r="BG547" s="390" t="str">
        <f>$A:$A</f>
        <v>Surtaxe IS</v>
      </c>
      <c r="BH547" s="390" t="str">
        <f>$B:$B</f>
        <v>AHM</v>
      </c>
      <c r="BI547" s="391" t="str">
        <f>"20"&amp;RIGHT($10:$10,2)&amp;"-T"&amp;MID($10:$10,2,1)</f>
        <v>2019-T4</v>
      </c>
      <c r="BJ547" s="387"/>
      <c r="BK547" s="390" t="str">
        <f>$A:$A</f>
        <v>Surtaxe IS</v>
      </c>
      <c r="BL547" s="390" t="str">
        <f>$B:$B</f>
        <v>AHM</v>
      </c>
      <c r="BM547" s="391" t="str">
        <f>"20"&amp;RIGHT($10:$10,2)&amp;"-T"&amp;MID($10:$10,2,1)</f>
        <v>2020-T1</v>
      </c>
      <c r="BN547" s="390" t="str">
        <f>$A:$A</f>
        <v>Surtaxe IS</v>
      </c>
      <c r="BO547" s="390" t="str">
        <f>$B:$B</f>
        <v>AHM</v>
      </c>
      <c r="BP547" s="391" t="str">
        <f>"20"&amp;RIGHT($10:$10,2)&amp;"-T"&amp;MID($10:$10,2,1)</f>
        <v>2020-T2</v>
      </c>
      <c r="BQ547" s="391"/>
      <c r="BR547" s="391"/>
      <c r="BS547" s="393" t="e">
        <v>#VALUE!</v>
      </c>
      <c r="BT547" s="391"/>
      <c r="BU547" s="391"/>
      <c r="BV547" s="393" t="e">
        <v>#VALUE!</v>
      </c>
      <c r="BW547" s="387"/>
    </row>
    <row r="548" spans="1:75" ht="13" hidden="1" collapsed="1">
      <c r="A548" s="403" t="s">
        <v>547</v>
      </c>
      <c r="B548" s="403"/>
      <c r="C548" s="383"/>
      <c r="D548" s="384" t="s">
        <v>500</v>
      </c>
      <c r="E548" s="385" t="s">
        <v>504</v>
      </c>
      <c r="F548" s="386"/>
      <c r="G548" s="386"/>
      <c r="H548" s="386"/>
      <c r="I548" s="386"/>
      <c r="J548" s="387">
        <f>SUM(F548:I548)</f>
        <v>0</v>
      </c>
      <c r="K548" s="405"/>
      <c r="L548" s="405"/>
      <c r="M548" s="405">
        <v>0</v>
      </c>
      <c r="N548" s="393"/>
      <c r="O548" s="393"/>
      <c r="P548" s="393">
        <v>0</v>
      </c>
      <c r="Q548" s="393"/>
      <c r="R548" s="393"/>
      <c r="S548" s="393">
        <v>0</v>
      </c>
      <c r="T548" s="393"/>
      <c r="U548" s="393"/>
      <c r="V548" s="393">
        <v>0</v>
      </c>
      <c r="W548" s="387">
        <f>SUM(K548:V548)</f>
        <v>0</v>
      </c>
      <c r="X548" s="393"/>
      <c r="Y548" s="393"/>
      <c r="Z548" s="393">
        <v>0</v>
      </c>
      <c r="AA548" s="393"/>
      <c r="AB548" s="393"/>
      <c r="AC548" s="393">
        <v>0</v>
      </c>
      <c r="AD548" s="393"/>
      <c r="AE548" s="393"/>
      <c r="AF548" s="393">
        <v>0</v>
      </c>
      <c r="AG548" s="393"/>
      <c r="AH548" s="393"/>
      <c r="AI548" s="393">
        <v>-169.6</v>
      </c>
      <c r="AJ548" s="387">
        <f>SUM(X548:AI548)</f>
        <v>-169.6</v>
      </c>
      <c r="AK548" s="393"/>
      <c r="AL548" s="393"/>
      <c r="AM548" s="393">
        <v>0</v>
      </c>
      <c r="AN548" s="393"/>
      <c r="AO548" s="393"/>
      <c r="AP548" s="393">
        <v>0</v>
      </c>
      <c r="AQ548" s="393"/>
      <c r="AR548" s="393"/>
      <c r="AS548" s="393">
        <v>0</v>
      </c>
      <c r="AT548" s="393"/>
      <c r="AU548" s="393"/>
      <c r="AV548" s="393">
        <v>0</v>
      </c>
      <c r="AW548" s="387">
        <f>SUM(AK548:AV548)</f>
        <v>0</v>
      </c>
      <c r="AX548" s="393"/>
      <c r="AY548" s="393"/>
      <c r="AZ548" s="393">
        <v>0</v>
      </c>
      <c r="BA548" s="393"/>
      <c r="BB548" s="393"/>
      <c r="BC548" s="393">
        <v>0</v>
      </c>
      <c r="BD548" s="393"/>
      <c r="BE548" s="393"/>
      <c r="BF548" s="393">
        <v>0</v>
      </c>
      <c r="BG548" s="393"/>
      <c r="BH548" s="393"/>
      <c r="BI548" s="393">
        <v>0</v>
      </c>
      <c r="BJ548" s="387">
        <f>SUM(AX548:BI548)</f>
        <v>0</v>
      </c>
      <c r="BK548" s="393"/>
      <c r="BL548" s="393"/>
      <c r="BM548" s="393">
        <v>0</v>
      </c>
      <c r="BN548" s="393"/>
      <c r="BO548" s="393"/>
      <c r="BP548" s="393">
        <v>0</v>
      </c>
      <c r="BQ548" s="393"/>
      <c r="BR548" s="393"/>
      <c r="BS548" s="393">
        <v>0</v>
      </c>
      <c r="BT548" s="393"/>
      <c r="BU548" s="393"/>
      <c r="BV548" s="393">
        <v>0</v>
      </c>
      <c r="BW548" s="387">
        <f>SUM(BK548:BV548)</f>
        <v>0</v>
      </c>
    </row>
    <row r="549" spans="1:75" ht="13" hidden="1" outlineLevel="1">
      <c r="A549" s="402" t="s">
        <v>465</v>
      </c>
      <c r="B549" s="382" t="s">
        <v>466</v>
      </c>
      <c r="C549" s="383"/>
      <c r="D549" s="384"/>
      <c r="E549" s="385"/>
      <c r="F549" s="386"/>
      <c r="G549" s="386"/>
      <c r="H549" s="386"/>
      <c r="I549" s="386"/>
      <c r="J549" s="387"/>
      <c r="K549" s="388" t="str">
        <f>$A:$A</f>
        <v>Nature de l'ajustement</v>
      </c>
      <c r="L549" s="388" t="str">
        <f>$B:$B</f>
        <v>Pôle</v>
      </c>
      <c r="M549" s="388" t="s">
        <v>515</v>
      </c>
      <c r="N549" s="388" t="str">
        <f>$A:$A</f>
        <v>Nature de l'ajustement</v>
      </c>
      <c r="O549" s="388" t="str">
        <f>$B:$B</f>
        <v>Pôle</v>
      </c>
      <c r="P549" s="388" t="s">
        <v>515</v>
      </c>
      <c r="Q549" s="388" t="str">
        <f>$A:$A</f>
        <v>Nature de l'ajustement</v>
      </c>
      <c r="R549" s="388" t="str">
        <f>$B:$B</f>
        <v>Pôle</v>
      </c>
      <c r="S549" s="388" t="s">
        <v>515</v>
      </c>
      <c r="T549" s="388" t="str">
        <f>$A:$A</f>
        <v>Nature de l'ajustement</v>
      </c>
      <c r="U549" s="388" t="str">
        <f>$B:$B</f>
        <v>Pôle</v>
      </c>
      <c r="V549" s="388" t="s">
        <v>515</v>
      </c>
      <c r="W549" s="387"/>
      <c r="X549" s="388" t="str">
        <f>$A:$A</f>
        <v>Nature de l'ajustement</v>
      </c>
      <c r="Y549" s="388" t="str">
        <f>$B:$B</f>
        <v>Pôle</v>
      </c>
      <c r="Z549" s="388" t="s">
        <v>515</v>
      </c>
      <c r="AA549" s="388" t="str">
        <f>$A:$A</f>
        <v>Nature de l'ajustement</v>
      </c>
      <c r="AB549" s="388" t="str">
        <f>$B:$B</f>
        <v>Pôle</v>
      </c>
      <c r="AC549" s="388" t="s">
        <v>515</v>
      </c>
      <c r="AD549" s="388" t="str">
        <f>$A:$A</f>
        <v>Nature de l'ajustement</v>
      </c>
      <c r="AE549" s="388" t="str">
        <f>$B:$B</f>
        <v>Pôle</v>
      </c>
      <c r="AF549" s="388" t="s">
        <v>515</v>
      </c>
      <c r="AG549" s="388" t="str">
        <f>$A:$A</f>
        <v>Nature de l'ajustement</v>
      </c>
      <c r="AH549" s="388" t="str">
        <f>$B:$B</f>
        <v>Pôle</v>
      </c>
      <c r="AI549" s="388" t="s">
        <v>515</v>
      </c>
      <c r="AJ549" s="387"/>
      <c r="AK549" s="388" t="str">
        <f>$A:$A</f>
        <v>Nature de l'ajustement</v>
      </c>
      <c r="AL549" s="388" t="str">
        <f>$B:$B</f>
        <v>Pôle</v>
      </c>
      <c r="AM549" s="388" t="s">
        <v>515</v>
      </c>
      <c r="AN549" s="388" t="str">
        <f>$A:$A</f>
        <v>Nature de l'ajustement</v>
      </c>
      <c r="AO549" s="388" t="str">
        <f>$B:$B</f>
        <v>Pôle</v>
      </c>
      <c r="AP549" s="388" t="s">
        <v>515</v>
      </c>
      <c r="AQ549" s="388" t="str">
        <f>$A:$A</f>
        <v>Nature de l'ajustement</v>
      </c>
      <c r="AR549" s="388" t="str">
        <f>$B:$B</f>
        <v>Pôle</v>
      </c>
      <c r="AS549" s="388" t="s">
        <v>515</v>
      </c>
      <c r="AT549" s="388" t="str">
        <f>$A:$A</f>
        <v>Nature de l'ajustement</v>
      </c>
      <c r="AU549" s="388" t="str">
        <f>$B:$B</f>
        <v>Pôle</v>
      </c>
      <c r="AV549" s="388" t="s">
        <v>515</v>
      </c>
      <c r="AW549" s="387"/>
      <c r="AX549" s="388" t="str">
        <f>$A:$A</f>
        <v>Nature de l'ajustement</v>
      </c>
      <c r="AY549" s="388" t="str">
        <f>$B:$B</f>
        <v>Pôle</v>
      </c>
      <c r="AZ549" s="388" t="s">
        <v>515</v>
      </c>
      <c r="BA549" s="388" t="str">
        <f>$A:$A</f>
        <v>Nature de l'ajustement</v>
      </c>
      <c r="BB549" s="388" t="str">
        <f>$B:$B</f>
        <v>Pôle</v>
      </c>
      <c r="BC549" s="388" t="s">
        <v>515</v>
      </c>
      <c r="BD549" s="388" t="str">
        <f>$A:$A</f>
        <v>Nature de l'ajustement</v>
      </c>
      <c r="BE549" s="388" t="str">
        <f>$B:$B</f>
        <v>Pôle</v>
      </c>
      <c r="BF549" s="388" t="s">
        <v>515</v>
      </c>
      <c r="BG549" s="388" t="str">
        <f>$A:$A</f>
        <v>Nature de l'ajustement</v>
      </c>
      <c r="BH549" s="388" t="str">
        <f>$B:$B</f>
        <v>Pôle</v>
      </c>
      <c r="BI549" s="388" t="s">
        <v>515</v>
      </c>
      <c r="BJ549" s="387"/>
      <c r="BK549" s="388" t="str">
        <f>$A:$A</f>
        <v>Nature de l'ajustement</v>
      </c>
      <c r="BL549" s="388" t="str">
        <f>$B:$B</f>
        <v>Pôle</v>
      </c>
      <c r="BM549" s="388" t="s">
        <v>515</v>
      </c>
      <c r="BN549" s="388" t="str">
        <f>$A:$A</f>
        <v>Nature de l'ajustement</v>
      </c>
      <c r="BO549" s="388" t="str">
        <f>$B:$B</f>
        <v>Pôle</v>
      </c>
      <c r="BP549" s="388" t="s">
        <v>515</v>
      </c>
      <c r="BQ549" s="388"/>
      <c r="BR549" s="388"/>
      <c r="BS549" s="393">
        <v>0</v>
      </c>
      <c r="BT549" s="388"/>
      <c r="BU549" s="388"/>
      <c r="BV549" s="393">
        <v>0</v>
      </c>
      <c r="BW549" s="387"/>
    </row>
    <row r="550" spans="1:75" ht="13" hidden="1" outlineLevel="1">
      <c r="A550" s="394" t="s">
        <v>544</v>
      </c>
      <c r="B550" s="394" t="s">
        <v>514</v>
      </c>
      <c r="C550" s="383"/>
      <c r="D550" s="384"/>
      <c r="E550" s="385"/>
      <c r="F550" s="386"/>
      <c r="G550" s="386"/>
      <c r="H550" s="386"/>
      <c r="I550" s="386"/>
      <c r="J550" s="387"/>
      <c r="K550" s="390" t="str">
        <f>$A:$A</f>
        <v>Remboursement taxe dividende 3%</v>
      </c>
      <c r="L550" s="390" t="str">
        <f>$B:$B</f>
        <v>GEA</v>
      </c>
      <c r="M550" s="391" t="str">
        <f>"20"&amp;RIGHT($10:$10,2)&amp;"-T"&amp;MID($10:$10,2,1)</f>
        <v>2016-T1</v>
      </c>
      <c r="N550" s="390" t="str">
        <f>$A:$A</f>
        <v>Remboursement taxe dividende 3%</v>
      </c>
      <c r="O550" s="390" t="str">
        <f>$B:$B</f>
        <v>GEA</v>
      </c>
      <c r="P550" s="391" t="str">
        <f>"20"&amp;RIGHT($10:$10,2)&amp;"-T"&amp;MID($10:$10,2,1)</f>
        <v>2016-T2</v>
      </c>
      <c r="Q550" s="390" t="str">
        <f>$A:$A</f>
        <v>Remboursement taxe dividende 3%</v>
      </c>
      <c r="R550" s="390" t="str">
        <f>$B:$B</f>
        <v>GEA</v>
      </c>
      <c r="S550" s="391" t="str">
        <f>"20"&amp;RIGHT($10:$10,2)&amp;"-T"&amp;MID($10:$10,2,1)</f>
        <v>2016-T3</v>
      </c>
      <c r="T550" s="390" t="str">
        <f>$A:$A</f>
        <v>Remboursement taxe dividende 3%</v>
      </c>
      <c r="U550" s="390" t="str">
        <f>$B:$B</f>
        <v>GEA</v>
      </c>
      <c r="V550" s="391" t="str">
        <f>"20"&amp;RIGHT($10:$10,2)&amp;"-T"&amp;MID($10:$10,2,1)</f>
        <v>2016-T4</v>
      </c>
      <c r="W550" s="387"/>
      <c r="X550" s="390" t="str">
        <f>$A:$A</f>
        <v>Remboursement taxe dividende 3%</v>
      </c>
      <c r="Y550" s="390" t="str">
        <f>$B:$B</f>
        <v>GEA</v>
      </c>
      <c r="Z550" s="391" t="str">
        <f>"20"&amp;RIGHT($10:$10,2)&amp;"-T"&amp;MID($10:$10,2,1)</f>
        <v>2017-T1</v>
      </c>
      <c r="AA550" s="390" t="str">
        <f>$A:$A</f>
        <v>Remboursement taxe dividende 3%</v>
      </c>
      <c r="AB550" s="390" t="str">
        <f>$B:$B</f>
        <v>GEA</v>
      </c>
      <c r="AC550" s="391" t="str">
        <f>"20"&amp;RIGHT($10:$10,2)&amp;"-T"&amp;MID($10:$10,2,1)</f>
        <v>2017-T2</v>
      </c>
      <c r="AD550" s="390" t="str">
        <f>$A:$A</f>
        <v>Remboursement taxe dividende 3%</v>
      </c>
      <c r="AE550" s="390" t="str">
        <f>$B:$B</f>
        <v>GEA</v>
      </c>
      <c r="AF550" s="391" t="str">
        <f>"20"&amp;RIGHT($10:$10,2)&amp;"-T"&amp;MID($10:$10,2,1)</f>
        <v>2017-T3</v>
      </c>
      <c r="AG550" s="390" t="str">
        <f>$A:$A</f>
        <v>Remboursement taxe dividende 3%</v>
      </c>
      <c r="AH550" s="390" t="str">
        <f>$B:$B</f>
        <v>GEA</v>
      </c>
      <c r="AI550" s="391" t="str">
        <f>"20"&amp;RIGHT($10:$10,2)&amp;"-T"&amp;MID($10:$10,2,1)</f>
        <v>2017-T4</v>
      </c>
      <c r="AJ550" s="387"/>
      <c r="AK550" s="390" t="str">
        <f>$A:$A</f>
        <v>Remboursement taxe dividende 3%</v>
      </c>
      <c r="AL550" s="390" t="str">
        <f>$B:$B</f>
        <v>GEA</v>
      </c>
      <c r="AM550" s="391" t="str">
        <f>"20"&amp;RIGHT($10:$10,2)&amp;"-T"&amp;MID($10:$10,2,1)</f>
        <v>2018-T1</v>
      </c>
      <c r="AN550" s="390" t="str">
        <f>$A:$A</f>
        <v>Remboursement taxe dividende 3%</v>
      </c>
      <c r="AO550" s="390" t="str">
        <f>$B:$B</f>
        <v>GEA</v>
      </c>
      <c r="AP550" s="391" t="str">
        <f>"20"&amp;RIGHT($10:$10,2)&amp;"-T"&amp;MID($10:$10,2,1)</f>
        <v>2018-T2</v>
      </c>
      <c r="AQ550" s="390" t="str">
        <f>$A:$A</f>
        <v>Remboursement taxe dividende 3%</v>
      </c>
      <c r="AR550" s="390" t="str">
        <f>$B:$B</f>
        <v>GEA</v>
      </c>
      <c r="AS550" s="391" t="str">
        <f>"20"&amp;RIGHT($10:$10,2)&amp;"-T"&amp;MID($10:$10,2,1)</f>
        <v>2018-T3</v>
      </c>
      <c r="AT550" s="390" t="str">
        <f>$A:$A</f>
        <v>Remboursement taxe dividende 3%</v>
      </c>
      <c r="AU550" s="390" t="str">
        <f>$B:$B</f>
        <v>GEA</v>
      </c>
      <c r="AV550" s="391" t="str">
        <f>"20"&amp;RIGHT($10:$10,2)&amp;"-T"&amp;MID($10:$10,2,1)</f>
        <v>2018-T4</v>
      </c>
      <c r="AW550" s="387"/>
      <c r="AX550" s="390" t="str">
        <f>$A:$A</f>
        <v>Remboursement taxe dividende 3%</v>
      </c>
      <c r="AY550" s="390" t="str">
        <f>$B:$B</f>
        <v>GEA</v>
      </c>
      <c r="AZ550" s="391" t="str">
        <f>"20"&amp;RIGHT($10:$10,2)&amp;"-T"&amp;MID($10:$10,2,1)</f>
        <v>2019-T1</v>
      </c>
      <c r="BA550" s="390" t="str">
        <f>$A:$A</f>
        <v>Remboursement taxe dividende 3%</v>
      </c>
      <c r="BB550" s="390" t="str">
        <f>$B:$B</f>
        <v>GEA</v>
      </c>
      <c r="BC550" s="391" t="str">
        <f>"20"&amp;RIGHT($10:$10,2)&amp;"-T"&amp;MID($10:$10,2,1)</f>
        <v>2019-T2</v>
      </c>
      <c r="BD550" s="390" t="str">
        <f>$A:$A</f>
        <v>Remboursement taxe dividende 3%</v>
      </c>
      <c r="BE550" s="390" t="str">
        <f>$B:$B</f>
        <v>GEA</v>
      </c>
      <c r="BF550" s="391" t="str">
        <f>"20"&amp;RIGHT($10:$10,2)&amp;"-T"&amp;MID($10:$10,2,1)</f>
        <v>2019-T3</v>
      </c>
      <c r="BG550" s="390" t="str">
        <f>$A:$A</f>
        <v>Remboursement taxe dividende 3%</v>
      </c>
      <c r="BH550" s="390" t="str">
        <f>$B:$B</f>
        <v>GEA</v>
      </c>
      <c r="BI550" s="391" t="str">
        <f>"20"&amp;RIGHT($10:$10,2)&amp;"-T"&amp;MID($10:$10,2,1)</f>
        <v>2019-T4</v>
      </c>
      <c r="BJ550" s="387"/>
      <c r="BK550" s="390" t="str">
        <f>$A:$A</f>
        <v>Remboursement taxe dividende 3%</v>
      </c>
      <c r="BL550" s="390" t="str">
        <f>$B:$B</f>
        <v>GEA</v>
      </c>
      <c r="BM550" s="391" t="str">
        <f>"20"&amp;RIGHT($10:$10,2)&amp;"-T"&amp;MID($10:$10,2,1)</f>
        <v>2020-T1</v>
      </c>
      <c r="BN550" s="390" t="str">
        <f>$A:$A</f>
        <v>Remboursement taxe dividende 3%</v>
      </c>
      <c r="BO550" s="390" t="str">
        <f>$B:$B</f>
        <v>GEA</v>
      </c>
      <c r="BP550" s="391" t="str">
        <f>"20"&amp;RIGHT($10:$10,2)&amp;"-T"&amp;MID($10:$10,2,1)</f>
        <v>2020-T2</v>
      </c>
      <c r="BQ550" s="391"/>
      <c r="BR550" s="391"/>
      <c r="BS550" s="393" t="e">
        <v>#VALUE!</v>
      </c>
      <c r="BT550" s="391"/>
      <c r="BU550" s="391"/>
      <c r="BV550" s="393" t="e">
        <v>#VALUE!</v>
      </c>
      <c r="BW550" s="387"/>
    </row>
    <row r="551" spans="1:75" ht="13" hidden="1" collapsed="1">
      <c r="A551" s="403" t="s">
        <v>547</v>
      </c>
      <c r="B551" s="403"/>
      <c r="C551" s="383"/>
      <c r="D551" s="384" t="s">
        <v>501</v>
      </c>
      <c r="E551" s="385" t="s">
        <v>508</v>
      </c>
      <c r="F551" s="386"/>
      <c r="G551" s="386"/>
      <c r="H551" s="386"/>
      <c r="I551" s="386"/>
      <c r="J551" s="387">
        <f>SUM(F551:I551)</f>
        <v>0</v>
      </c>
      <c r="K551" s="405"/>
      <c r="L551" s="405"/>
      <c r="M551" s="405">
        <v>0</v>
      </c>
      <c r="N551" s="393"/>
      <c r="O551" s="393"/>
      <c r="P551" s="393">
        <v>0</v>
      </c>
      <c r="Q551" s="393"/>
      <c r="R551" s="393"/>
      <c r="S551" s="393">
        <v>0</v>
      </c>
      <c r="T551" s="393"/>
      <c r="U551" s="393"/>
      <c r="V551" s="393">
        <v>0</v>
      </c>
      <c r="W551" s="387">
        <f>SUM(K551:V551)</f>
        <v>0</v>
      </c>
      <c r="X551" s="393"/>
      <c r="Y551" s="393"/>
      <c r="Z551" s="393">
        <v>0</v>
      </c>
      <c r="AA551" s="393"/>
      <c r="AB551" s="393"/>
      <c r="AC551" s="393">
        <v>0</v>
      </c>
      <c r="AD551" s="393"/>
      <c r="AE551" s="393"/>
      <c r="AF551" s="393">
        <v>0</v>
      </c>
      <c r="AG551" s="393"/>
      <c r="AH551" s="393"/>
      <c r="AI551" s="393">
        <v>25.772000000000006</v>
      </c>
      <c r="AJ551" s="387">
        <f>SUM(X551:AI551)</f>
        <v>25.772000000000006</v>
      </c>
      <c r="AK551" s="393"/>
      <c r="AL551" s="393"/>
      <c r="AM551" s="393">
        <v>0</v>
      </c>
      <c r="AN551" s="393"/>
      <c r="AO551" s="393"/>
      <c r="AP551" s="393">
        <v>0</v>
      </c>
      <c r="AQ551" s="393"/>
      <c r="AR551" s="393"/>
      <c r="AS551" s="393">
        <v>0</v>
      </c>
      <c r="AT551" s="393"/>
      <c r="AU551" s="393"/>
      <c r="AV551" s="393">
        <v>0</v>
      </c>
      <c r="AW551" s="387">
        <f>SUM(AK551:AV551)</f>
        <v>0</v>
      </c>
      <c r="AX551" s="393"/>
      <c r="AY551" s="393"/>
      <c r="AZ551" s="393">
        <v>0</v>
      </c>
      <c r="BA551" s="393"/>
      <c r="BB551" s="393"/>
      <c r="BC551" s="393">
        <v>0</v>
      </c>
      <c r="BD551" s="393"/>
      <c r="BE551" s="393"/>
      <c r="BF551" s="393">
        <v>0</v>
      </c>
      <c r="BG551" s="393"/>
      <c r="BH551" s="393"/>
      <c r="BI551" s="393">
        <v>0</v>
      </c>
      <c r="BJ551" s="387">
        <f>SUM(AX551:BI551)</f>
        <v>0</v>
      </c>
      <c r="BK551" s="393"/>
      <c r="BL551" s="393"/>
      <c r="BM551" s="393">
        <v>0</v>
      </c>
      <c r="BN551" s="393"/>
      <c r="BO551" s="393"/>
      <c r="BP551" s="393">
        <v>0</v>
      </c>
      <c r="BQ551" s="393"/>
      <c r="BR551" s="393"/>
      <c r="BS551" s="393">
        <v>0</v>
      </c>
      <c r="BT551" s="393"/>
      <c r="BU551" s="393"/>
      <c r="BV551" s="393">
        <v>0</v>
      </c>
      <c r="BW551" s="387">
        <f>SUM(BK551:BV551)</f>
        <v>0</v>
      </c>
    </row>
    <row r="552" spans="1:75" ht="13" hidden="1" outlineLevel="1">
      <c r="A552" s="402" t="s">
        <v>465</v>
      </c>
      <c r="B552" s="382" t="s">
        <v>466</v>
      </c>
      <c r="C552" s="383"/>
      <c r="D552" s="384"/>
      <c r="E552" s="385"/>
      <c r="F552" s="386"/>
      <c r="G552" s="386"/>
      <c r="H552" s="386"/>
      <c r="I552" s="386"/>
      <c r="J552" s="387"/>
      <c r="K552" s="388" t="str">
        <f>$A:$A</f>
        <v>Nature de l'ajustement</v>
      </c>
      <c r="L552" s="388" t="str">
        <f>$B:$B</f>
        <v>Pôle</v>
      </c>
      <c r="M552" s="388" t="s">
        <v>515</v>
      </c>
      <c r="N552" s="388" t="str">
        <f>$A:$A</f>
        <v>Nature de l'ajustement</v>
      </c>
      <c r="O552" s="388" t="str">
        <f>$B:$B</f>
        <v>Pôle</v>
      </c>
      <c r="P552" s="388" t="s">
        <v>515</v>
      </c>
      <c r="Q552" s="388" t="str">
        <f>$A:$A</f>
        <v>Nature de l'ajustement</v>
      </c>
      <c r="R552" s="388" t="str">
        <f>$B:$B</f>
        <v>Pôle</v>
      </c>
      <c r="S552" s="388" t="s">
        <v>515</v>
      </c>
      <c r="T552" s="388" t="str">
        <f>$A:$A</f>
        <v>Nature de l'ajustement</v>
      </c>
      <c r="U552" s="388" t="str">
        <f>$B:$B</f>
        <v>Pôle</v>
      </c>
      <c r="V552" s="388" t="s">
        <v>515</v>
      </c>
      <c r="W552" s="387"/>
      <c r="X552" s="388" t="str">
        <f>$A:$A</f>
        <v>Nature de l'ajustement</v>
      </c>
      <c r="Y552" s="388" t="str">
        <f>$B:$B</f>
        <v>Pôle</v>
      </c>
      <c r="Z552" s="388" t="s">
        <v>515</v>
      </c>
      <c r="AA552" s="388" t="str">
        <f>$A:$A</f>
        <v>Nature de l'ajustement</v>
      </c>
      <c r="AB552" s="388" t="str">
        <f>$B:$B</f>
        <v>Pôle</v>
      </c>
      <c r="AC552" s="388" t="s">
        <v>515</v>
      </c>
      <c r="AD552" s="388" t="str">
        <f>$A:$A</f>
        <v>Nature de l'ajustement</v>
      </c>
      <c r="AE552" s="388" t="str">
        <f>$B:$B</f>
        <v>Pôle</v>
      </c>
      <c r="AF552" s="388" t="s">
        <v>515</v>
      </c>
      <c r="AG552" s="388" t="str">
        <f>$A:$A</f>
        <v>Nature de l'ajustement</v>
      </c>
      <c r="AH552" s="388" t="str">
        <f>$B:$B</f>
        <v>Pôle</v>
      </c>
      <c r="AI552" s="388" t="s">
        <v>515</v>
      </c>
      <c r="AJ552" s="387"/>
      <c r="AK552" s="388" t="str">
        <f>$A:$A</f>
        <v>Nature de l'ajustement</v>
      </c>
      <c r="AL552" s="388" t="str">
        <f>$B:$B</f>
        <v>Pôle</v>
      </c>
      <c r="AM552" s="388" t="s">
        <v>515</v>
      </c>
      <c r="AN552" s="388" t="str">
        <f>$A:$A</f>
        <v>Nature de l'ajustement</v>
      </c>
      <c r="AO552" s="388" t="str">
        <f>$B:$B</f>
        <v>Pôle</v>
      </c>
      <c r="AP552" s="388" t="s">
        <v>515</v>
      </c>
      <c r="AQ552" s="388" t="str">
        <f>$A:$A</f>
        <v>Nature de l'ajustement</v>
      </c>
      <c r="AR552" s="388" t="str">
        <f>$B:$B</f>
        <v>Pôle</v>
      </c>
      <c r="AS552" s="388" t="s">
        <v>515</v>
      </c>
      <c r="AT552" s="388" t="str">
        <f>$A:$A</f>
        <v>Nature de l'ajustement</v>
      </c>
      <c r="AU552" s="388" t="str">
        <f>$B:$B</f>
        <v>Pôle</v>
      </c>
      <c r="AV552" s="388" t="s">
        <v>515</v>
      </c>
      <c r="AW552" s="387"/>
      <c r="AX552" s="388" t="str">
        <f>$A:$A</f>
        <v>Nature de l'ajustement</v>
      </c>
      <c r="AY552" s="388" t="str">
        <f>$B:$B</f>
        <v>Pôle</v>
      </c>
      <c r="AZ552" s="388" t="s">
        <v>515</v>
      </c>
      <c r="BA552" s="388" t="str">
        <f>$A:$A</f>
        <v>Nature de l'ajustement</v>
      </c>
      <c r="BB552" s="388" t="str">
        <f>$B:$B</f>
        <v>Pôle</v>
      </c>
      <c r="BC552" s="388" t="s">
        <v>515</v>
      </c>
      <c r="BD552" s="388" t="str">
        <f>$A:$A</f>
        <v>Nature de l'ajustement</v>
      </c>
      <c r="BE552" s="388" t="str">
        <f>$B:$B</f>
        <v>Pôle</v>
      </c>
      <c r="BF552" s="388" t="s">
        <v>515</v>
      </c>
      <c r="BG552" s="388" t="str">
        <f>$A:$A</f>
        <v>Nature de l'ajustement</v>
      </c>
      <c r="BH552" s="388" t="str">
        <f>$B:$B</f>
        <v>Pôle</v>
      </c>
      <c r="BI552" s="388" t="s">
        <v>515</v>
      </c>
      <c r="BJ552" s="387"/>
      <c r="BK552" s="388" t="str">
        <f>$A:$A</f>
        <v>Nature de l'ajustement</v>
      </c>
      <c r="BL552" s="388" t="str">
        <f>$B:$B</f>
        <v>Pôle</v>
      </c>
      <c r="BM552" s="388" t="s">
        <v>515</v>
      </c>
      <c r="BN552" s="388" t="str">
        <f>$A:$A</f>
        <v>Nature de l'ajustement</v>
      </c>
      <c r="BO552" s="388" t="str">
        <f>$B:$B</f>
        <v>Pôle</v>
      </c>
      <c r="BP552" s="388" t="s">
        <v>515</v>
      </c>
      <c r="BQ552" s="388"/>
      <c r="BR552" s="388"/>
      <c r="BS552" s="393">
        <v>0</v>
      </c>
      <c r="BT552" s="388"/>
      <c r="BU552" s="388"/>
      <c r="BV552" s="393">
        <v>0</v>
      </c>
      <c r="BW552" s="387"/>
    </row>
    <row r="553" spans="1:75" ht="13" hidden="1" outlineLevel="1">
      <c r="A553" s="394" t="s">
        <v>544</v>
      </c>
      <c r="B553" s="394" t="s">
        <v>511</v>
      </c>
      <c r="C553" s="383"/>
      <c r="D553" s="384"/>
      <c r="E553" s="385"/>
      <c r="F553" s="386"/>
      <c r="G553" s="386"/>
      <c r="H553" s="386"/>
      <c r="I553" s="386"/>
      <c r="J553" s="387"/>
      <c r="K553" s="390" t="str">
        <f>$A:$A</f>
        <v>Remboursement taxe dividende 3%</v>
      </c>
      <c r="L553" s="390" t="str">
        <f>$B:$B</f>
        <v>GC</v>
      </c>
      <c r="M553" s="391" t="str">
        <f>"20"&amp;RIGHT($10:$10,2)&amp;"-T"&amp;MID($10:$10,2,1)</f>
        <v>2016-T1</v>
      </c>
      <c r="N553" s="390" t="str">
        <f>$A:$A</f>
        <v>Remboursement taxe dividende 3%</v>
      </c>
      <c r="O553" s="390" t="str">
        <f>$B:$B</f>
        <v>GC</v>
      </c>
      <c r="P553" s="391" t="str">
        <f>"20"&amp;RIGHT($10:$10,2)&amp;"-T"&amp;MID($10:$10,2,1)</f>
        <v>2016-T2</v>
      </c>
      <c r="Q553" s="390" t="str">
        <f>$A:$A</f>
        <v>Remboursement taxe dividende 3%</v>
      </c>
      <c r="R553" s="390" t="str">
        <f>$B:$B</f>
        <v>GC</v>
      </c>
      <c r="S553" s="391" t="str">
        <f>"20"&amp;RIGHT($10:$10,2)&amp;"-T"&amp;MID($10:$10,2,1)</f>
        <v>2016-T3</v>
      </c>
      <c r="T553" s="390" t="str">
        <f>$A:$A</f>
        <v>Remboursement taxe dividende 3%</v>
      </c>
      <c r="U553" s="390" t="str">
        <f>$B:$B</f>
        <v>GC</v>
      </c>
      <c r="V553" s="391" t="str">
        <f>"20"&amp;RIGHT($10:$10,2)&amp;"-T"&amp;MID($10:$10,2,1)</f>
        <v>2016-T4</v>
      </c>
      <c r="W553" s="387"/>
      <c r="X553" s="390" t="str">
        <f>$A:$A</f>
        <v>Remboursement taxe dividende 3%</v>
      </c>
      <c r="Y553" s="390" t="str">
        <f>$B:$B</f>
        <v>GC</v>
      </c>
      <c r="Z553" s="391" t="str">
        <f>"20"&amp;RIGHT($10:$10,2)&amp;"-T"&amp;MID($10:$10,2,1)</f>
        <v>2017-T1</v>
      </c>
      <c r="AA553" s="390" t="str">
        <f>$A:$A</f>
        <v>Remboursement taxe dividende 3%</v>
      </c>
      <c r="AB553" s="390" t="str">
        <f>$B:$B</f>
        <v>GC</v>
      </c>
      <c r="AC553" s="391" t="str">
        <f>"20"&amp;RIGHT($10:$10,2)&amp;"-T"&amp;MID($10:$10,2,1)</f>
        <v>2017-T2</v>
      </c>
      <c r="AD553" s="390" t="str">
        <f>$A:$A</f>
        <v>Remboursement taxe dividende 3%</v>
      </c>
      <c r="AE553" s="390" t="str">
        <f>$B:$B</f>
        <v>GC</v>
      </c>
      <c r="AF553" s="391" t="str">
        <f>"20"&amp;RIGHT($10:$10,2)&amp;"-T"&amp;MID($10:$10,2,1)</f>
        <v>2017-T3</v>
      </c>
      <c r="AG553" s="390" t="str">
        <f>$A:$A</f>
        <v>Remboursement taxe dividende 3%</v>
      </c>
      <c r="AH553" s="390" t="str">
        <f>$B:$B</f>
        <v>GC</v>
      </c>
      <c r="AI553" s="391" t="str">
        <f>"20"&amp;RIGHT($10:$10,2)&amp;"-T"&amp;MID($10:$10,2,1)</f>
        <v>2017-T4</v>
      </c>
      <c r="AJ553" s="387"/>
      <c r="AK553" s="390" t="str">
        <f>$A:$A</f>
        <v>Remboursement taxe dividende 3%</v>
      </c>
      <c r="AL553" s="390" t="str">
        <f>$B:$B</f>
        <v>GC</v>
      </c>
      <c r="AM553" s="391" t="str">
        <f>"20"&amp;RIGHT($10:$10,2)&amp;"-T"&amp;MID($10:$10,2,1)</f>
        <v>2018-T1</v>
      </c>
      <c r="AN553" s="390" t="str">
        <f>$A:$A</f>
        <v>Remboursement taxe dividende 3%</v>
      </c>
      <c r="AO553" s="390" t="str">
        <f>$B:$B</f>
        <v>GC</v>
      </c>
      <c r="AP553" s="391" t="str">
        <f>"20"&amp;RIGHT($10:$10,2)&amp;"-T"&amp;MID($10:$10,2,1)</f>
        <v>2018-T2</v>
      </c>
      <c r="AQ553" s="390" t="str">
        <f>$A:$A</f>
        <v>Remboursement taxe dividende 3%</v>
      </c>
      <c r="AR553" s="390" t="str">
        <f>$B:$B</f>
        <v>GC</v>
      </c>
      <c r="AS553" s="391" t="str">
        <f>"20"&amp;RIGHT($10:$10,2)&amp;"-T"&amp;MID($10:$10,2,1)</f>
        <v>2018-T3</v>
      </c>
      <c r="AT553" s="390" t="str">
        <f>$A:$A</f>
        <v>Remboursement taxe dividende 3%</v>
      </c>
      <c r="AU553" s="390" t="str">
        <f>$B:$B</f>
        <v>GC</v>
      </c>
      <c r="AV553" s="391" t="str">
        <f>"20"&amp;RIGHT($10:$10,2)&amp;"-T"&amp;MID($10:$10,2,1)</f>
        <v>2018-T4</v>
      </c>
      <c r="AW553" s="387"/>
      <c r="AX553" s="390" t="str">
        <f>$A:$A</f>
        <v>Remboursement taxe dividende 3%</v>
      </c>
      <c r="AY553" s="390" t="str">
        <f>$B:$B</f>
        <v>GC</v>
      </c>
      <c r="AZ553" s="391" t="str">
        <f>"20"&amp;RIGHT($10:$10,2)&amp;"-T"&amp;MID($10:$10,2,1)</f>
        <v>2019-T1</v>
      </c>
      <c r="BA553" s="390" t="str">
        <f>$A:$A</f>
        <v>Remboursement taxe dividende 3%</v>
      </c>
      <c r="BB553" s="390" t="str">
        <f>$B:$B</f>
        <v>GC</v>
      </c>
      <c r="BC553" s="391" t="str">
        <f>"20"&amp;RIGHT($10:$10,2)&amp;"-T"&amp;MID($10:$10,2,1)</f>
        <v>2019-T2</v>
      </c>
      <c r="BD553" s="390" t="str">
        <f>$A:$A</f>
        <v>Remboursement taxe dividende 3%</v>
      </c>
      <c r="BE553" s="390" t="str">
        <f>$B:$B</f>
        <v>GC</v>
      </c>
      <c r="BF553" s="391" t="str">
        <f>"20"&amp;RIGHT($10:$10,2)&amp;"-T"&amp;MID($10:$10,2,1)</f>
        <v>2019-T3</v>
      </c>
      <c r="BG553" s="390" t="str">
        <f>$A:$A</f>
        <v>Remboursement taxe dividende 3%</v>
      </c>
      <c r="BH553" s="390" t="str">
        <f>$B:$B</f>
        <v>GC</v>
      </c>
      <c r="BI553" s="391" t="str">
        <f>"20"&amp;RIGHT($10:$10,2)&amp;"-T"&amp;MID($10:$10,2,1)</f>
        <v>2019-T4</v>
      </c>
      <c r="BJ553" s="387"/>
      <c r="BK553" s="390" t="str">
        <f>$A:$A</f>
        <v>Remboursement taxe dividende 3%</v>
      </c>
      <c r="BL553" s="390" t="str">
        <f>$B:$B</f>
        <v>GC</v>
      </c>
      <c r="BM553" s="391" t="str">
        <f>"20"&amp;RIGHT($10:$10,2)&amp;"-T"&amp;MID($10:$10,2,1)</f>
        <v>2020-T1</v>
      </c>
      <c r="BN553" s="390" t="str">
        <f>$A:$A</f>
        <v>Remboursement taxe dividende 3%</v>
      </c>
      <c r="BO553" s="390" t="str">
        <f>$B:$B</f>
        <v>GC</v>
      </c>
      <c r="BP553" s="391" t="str">
        <f>"20"&amp;RIGHT($10:$10,2)&amp;"-T"&amp;MID($10:$10,2,1)</f>
        <v>2020-T2</v>
      </c>
      <c r="BQ553" s="391"/>
      <c r="BR553" s="391"/>
      <c r="BS553" s="393" t="e">
        <v>#VALUE!</v>
      </c>
      <c r="BT553" s="391"/>
      <c r="BU553" s="391"/>
      <c r="BV553" s="393" t="e">
        <v>#VALUE!</v>
      </c>
      <c r="BW553" s="387"/>
    </row>
    <row r="554" spans="1:75" ht="13" hidden="1" collapsed="1">
      <c r="A554" s="403" t="s">
        <v>547</v>
      </c>
      <c r="B554" s="403"/>
      <c r="C554" s="383"/>
      <c r="D554" s="384" t="s">
        <v>501</v>
      </c>
      <c r="E554" s="385" t="s">
        <v>505</v>
      </c>
      <c r="F554" s="386"/>
      <c r="G554" s="386"/>
      <c r="H554" s="386"/>
      <c r="I554" s="386"/>
      <c r="J554" s="387">
        <f>SUM(F554:I554)</f>
        <v>0</v>
      </c>
      <c r="K554" s="405"/>
      <c r="L554" s="405"/>
      <c r="M554" s="405">
        <v>0</v>
      </c>
      <c r="N554" s="393"/>
      <c r="O554" s="393"/>
      <c r="P554" s="393">
        <v>0</v>
      </c>
      <c r="Q554" s="393"/>
      <c r="R554" s="393"/>
      <c r="S554" s="393">
        <v>0</v>
      </c>
      <c r="T554" s="393"/>
      <c r="U554" s="393"/>
      <c r="V554" s="393">
        <v>0</v>
      </c>
      <c r="W554" s="387">
        <f>SUM(K554:V554)</f>
        <v>0</v>
      </c>
      <c r="X554" s="393"/>
      <c r="Y554" s="393"/>
      <c r="Z554" s="393">
        <v>0</v>
      </c>
      <c r="AA554" s="393"/>
      <c r="AB554" s="393"/>
      <c r="AC554" s="393">
        <v>0</v>
      </c>
      <c r="AD554" s="393"/>
      <c r="AE554" s="393"/>
      <c r="AF554" s="393">
        <v>0</v>
      </c>
      <c r="AG554" s="393"/>
      <c r="AH554" s="393"/>
      <c r="AI554" s="393">
        <v>4.6459999999999999</v>
      </c>
      <c r="AJ554" s="387">
        <f>SUM(X554:AI554)</f>
        <v>4.6459999999999999</v>
      </c>
      <c r="AK554" s="393"/>
      <c r="AL554" s="393"/>
      <c r="AM554" s="393">
        <v>0</v>
      </c>
      <c r="AN554" s="393"/>
      <c r="AO554" s="393"/>
      <c r="AP554" s="393">
        <v>0</v>
      </c>
      <c r="AQ554" s="393"/>
      <c r="AR554" s="393"/>
      <c r="AS554" s="393">
        <v>0</v>
      </c>
      <c r="AT554" s="393"/>
      <c r="AU554" s="393"/>
      <c r="AV554" s="393">
        <v>0</v>
      </c>
      <c r="AW554" s="387">
        <f>SUM(AK554:AV554)</f>
        <v>0</v>
      </c>
      <c r="AX554" s="393"/>
      <c r="AY554" s="393"/>
      <c r="AZ554" s="393">
        <v>0</v>
      </c>
      <c r="BA554" s="393"/>
      <c r="BB554" s="393"/>
      <c r="BC554" s="393">
        <v>0</v>
      </c>
      <c r="BD554" s="393"/>
      <c r="BE554" s="393"/>
      <c r="BF554" s="393">
        <v>0</v>
      </c>
      <c r="BG554" s="393"/>
      <c r="BH554" s="393"/>
      <c r="BI554" s="393">
        <v>0</v>
      </c>
      <c r="BJ554" s="387">
        <f>SUM(AX554:BI554)</f>
        <v>0</v>
      </c>
      <c r="BK554" s="393"/>
      <c r="BL554" s="393"/>
      <c r="BM554" s="393">
        <v>0</v>
      </c>
      <c r="BN554" s="393"/>
      <c r="BO554" s="393"/>
      <c r="BP554" s="393">
        <v>0</v>
      </c>
      <c r="BQ554" s="393"/>
      <c r="BR554" s="393"/>
      <c r="BS554" s="393">
        <v>0</v>
      </c>
      <c r="BT554" s="393"/>
      <c r="BU554" s="393"/>
      <c r="BV554" s="393">
        <v>0</v>
      </c>
      <c r="BW554" s="387">
        <f>SUM(BK554:BV554)</f>
        <v>0</v>
      </c>
    </row>
    <row r="555" spans="1:75" ht="13" hidden="1" outlineLevel="1">
      <c r="A555" s="402" t="s">
        <v>465</v>
      </c>
      <c r="B555" s="382" t="s">
        <v>466</v>
      </c>
      <c r="C555" s="383"/>
      <c r="D555" s="384"/>
      <c r="E555" s="385"/>
      <c r="F555" s="386"/>
      <c r="G555" s="386"/>
      <c r="H555" s="386"/>
      <c r="I555" s="386"/>
      <c r="J555" s="387"/>
      <c r="K555" s="388" t="str">
        <f>$A:$A</f>
        <v>Nature de l'ajustement</v>
      </c>
      <c r="L555" s="388" t="str">
        <f>$B:$B</f>
        <v>Pôle</v>
      </c>
      <c r="M555" s="388" t="s">
        <v>515</v>
      </c>
      <c r="N555" s="388" t="str">
        <f>$A:$A</f>
        <v>Nature de l'ajustement</v>
      </c>
      <c r="O555" s="388" t="str">
        <f>$B:$B</f>
        <v>Pôle</v>
      </c>
      <c r="P555" s="388" t="s">
        <v>515</v>
      </c>
      <c r="Q555" s="388" t="str">
        <f>$A:$A</f>
        <v>Nature de l'ajustement</v>
      </c>
      <c r="R555" s="388" t="str">
        <f>$B:$B</f>
        <v>Pôle</v>
      </c>
      <c r="S555" s="388" t="s">
        <v>515</v>
      </c>
      <c r="T555" s="388" t="str">
        <f>$A:$A</f>
        <v>Nature de l'ajustement</v>
      </c>
      <c r="U555" s="388" t="str">
        <f>$B:$B</f>
        <v>Pôle</v>
      </c>
      <c r="V555" s="388" t="s">
        <v>515</v>
      </c>
      <c r="W555" s="387"/>
      <c r="X555" s="388" t="str">
        <f>$A:$A</f>
        <v>Nature de l'ajustement</v>
      </c>
      <c r="Y555" s="388" t="str">
        <f>$B:$B</f>
        <v>Pôle</v>
      </c>
      <c r="Z555" s="388" t="s">
        <v>515</v>
      </c>
      <c r="AA555" s="388" t="str">
        <f>$A:$A</f>
        <v>Nature de l'ajustement</v>
      </c>
      <c r="AB555" s="388" t="str">
        <f>$B:$B</f>
        <v>Pôle</v>
      </c>
      <c r="AC555" s="388" t="s">
        <v>515</v>
      </c>
      <c r="AD555" s="388" t="str">
        <f>$A:$A</f>
        <v>Nature de l'ajustement</v>
      </c>
      <c r="AE555" s="388" t="str">
        <f>$B:$B</f>
        <v>Pôle</v>
      </c>
      <c r="AF555" s="388" t="s">
        <v>515</v>
      </c>
      <c r="AG555" s="388" t="str">
        <f>$A:$A</f>
        <v>Nature de l'ajustement</v>
      </c>
      <c r="AH555" s="388" t="str">
        <f>$B:$B</f>
        <v>Pôle</v>
      </c>
      <c r="AI555" s="388" t="s">
        <v>515</v>
      </c>
      <c r="AJ555" s="387"/>
      <c r="AK555" s="388" t="str">
        <f>$A:$A</f>
        <v>Nature de l'ajustement</v>
      </c>
      <c r="AL555" s="388" t="str">
        <f>$B:$B</f>
        <v>Pôle</v>
      </c>
      <c r="AM555" s="388" t="s">
        <v>515</v>
      </c>
      <c r="AN555" s="388" t="str">
        <f>$A:$A</f>
        <v>Nature de l'ajustement</v>
      </c>
      <c r="AO555" s="388" t="str">
        <f>$B:$B</f>
        <v>Pôle</v>
      </c>
      <c r="AP555" s="388" t="s">
        <v>515</v>
      </c>
      <c r="AQ555" s="388" t="str">
        <f>$A:$A</f>
        <v>Nature de l'ajustement</v>
      </c>
      <c r="AR555" s="388" t="str">
        <f>$B:$B</f>
        <v>Pôle</v>
      </c>
      <c r="AS555" s="388" t="s">
        <v>515</v>
      </c>
      <c r="AT555" s="388" t="str">
        <f>$A:$A</f>
        <v>Nature de l'ajustement</v>
      </c>
      <c r="AU555" s="388" t="str">
        <f>$B:$B</f>
        <v>Pôle</v>
      </c>
      <c r="AV555" s="388" t="s">
        <v>515</v>
      </c>
      <c r="AW555" s="387"/>
      <c r="AX555" s="388" t="str">
        <f>$A:$A</f>
        <v>Nature de l'ajustement</v>
      </c>
      <c r="AY555" s="388" t="str">
        <f>$B:$B</f>
        <v>Pôle</v>
      </c>
      <c r="AZ555" s="388" t="s">
        <v>515</v>
      </c>
      <c r="BA555" s="388" t="str">
        <f>$A:$A</f>
        <v>Nature de l'ajustement</v>
      </c>
      <c r="BB555" s="388" t="str">
        <f>$B:$B</f>
        <v>Pôle</v>
      </c>
      <c r="BC555" s="388" t="s">
        <v>515</v>
      </c>
      <c r="BD555" s="388" t="str">
        <f>$A:$A</f>
        <v>Nature de l'ajustement</v>
      </c>
      <c r="BE555" s="388" t="str">
        <f>$B:$B</f>
        <v>Pôle</v>
      </c>
      <c r="BF555" s="388" t="s">
        <v>515</v>
      </c>
      <c r="BG555" s="388" t="str">
        <f>$A:$A</f>
        <v>Nature de l'ajustement</v>
      </c>
      <c r="BH555" s="388" t="str">
        <f>$B:$B</f>
        <v>Pôle</v>
      </c>
      <c r="BI555" s="388" t="s">
        <v>515</v>
      </c>
      <c r="BJ555" s="387"/>
      <c r="BK555" s="388" t="str">
        <f>$A:$A</f>
        <v>Nature de l'ajustement</v>
      </c>
      <c r="BL555" s="388" t="str">
        <f>$B:$B</f>
        <v>Pôle</v>
      </c>
      <c r="BM555" s="388" t="s">
        <v>515</v>
      </c>
      <c r="BN555" s="388" t="str">
        <f>$A:$A</f>
        <v>Nature de l'ajustement</v>
      </c>
      <c r="BO555" s="388" t="str">
        <f>$B:$B</f>
        <v>Pôle</v>
      </c>
      <c r="BP555" s="388" t="s">
        <v>515</v>
      </c>
      <c r="BQ555" s="388"/>
      <c r="BR555" s="388"/>
      <c r="BS555" s="393">
        <v>0</v>
      </c>
      <c r="BT555" s="388"/>
      <c r="BU555" s="388"/>
      <c r="BV555" s="393">
        <v>0</v>
      </c>
      <c r="BW555" s="387"/>
    </row>
    <row r="556" spans="1:75" ht="13" hidden="1" outlineLevel="1">
      <c r="A556" s="394" t="s">
        <v>544</v>
      </c>
      <c r="B556" s="394" t="s">
        <v>468</v>
      </c>
      <c r="C556" s="383"/>
      <c r="D556" s="384"/>
      <c r="E556" s="385"/>
      <c r="F556" s="386"/>
      <c r="G556" s="386"/>
      <c r="H556" s="386"/>
      <c r="I556" s="386"/>
      <c r="J556" s="387"/>
      <c r="K556" s="390" t="str">
        <f>$A:$A</f>
        <v>Remboursement taxe dividende 3%</v>
      </c>
      <c r="L556" s="390" t="str">
        <f>$B:$B</f>
        <v>AHM</v>
      </c>
      <c r="M556" s="391" t="str">
        <f>"20"&amp;RIGHT($10:$10,2)&amp;"-T"&amp;MID($10:$10,2,1)</f>
        <v>2016-T1</v>
      </c>
      <c r="N556" s="390" t="str">
        <f>$A:$A</f>
        <v>Remboursement taxe dividende 3%</v>
      </c>
      <c r="O556" s="390" t="str">
        <f>$B:$B</f>
        <v>AHM</v>
      </c>
      <c r="P556" s="391" t="str">
        <f>"20"&amp;RIGHT($10:$10,2)&amp;"-T"&amp;MID($10:$10,2,1)</f>
        <v>2016-T2</v>
      </c>
      <c r="Q556" s="390" t="str">
        <f>$A:$A</f>
        <v>Remboursement taxe dividende 3%</v>
      </c>
      <c r="R556" s="390" t="str">
        <f>$B:$B</f>
        <v>AHM</v>
      </c>
      <c r="S556" s="391" t="str">
        <f>"20"&amp;RIGHT($10:$10,2)&amp;"-T"&amp;MID($10:$10,2,1)</f>
        <v>2016-T3</v>
      </c>
      <c r="T556" s="390" t="str">
        <f>$A:$A</f>
        <v>Remboursement taxe dividende 3%</v>
      </c>
      <c r="U556" s="390" t="str">
        <f>$B:$B</f>
        <v>AHM</v>
      </c>
      <c r="V556" s="391" t="str">
        <f>"20"&amp;RIGHT($10:$10,2)&amp;"-T"&amp;MID($10:$10,2,1)</f>
        <v>2016-T4</v>
      </c>
      <c r="W556" s="387"/>
      <c r="X556" s="390" t="str">
        <f>$A:$A</f>
        <v>Remboursement taxe dividende 3%</v>
      </c>
      <c r="Y556" s="390" t="str">
        <f>$B:$B</f>
        <v>AHM</v>
      </c>
      <c r="Z556" s="391" t="str">
        <f>"20"&amp;RIGHT($10:$10,2)&amp;"-T"&amp;MID($10:$10,2,1)</f>
        <v>2017-T1</v>
      </c>
      <c r="AA556" s="390" t="str">
        <f>$A:$A</f>
        <v>Remboursement taxe dividende 3%</v>
      </c>
      <c r="AB556" s="390" t="str">
        <f>$B:$B</f>
        <v>AHM</v>
      </c>
      <c r="AC556" s="391" t="str">
        <f>"20"&amp;RIGHT($10:$10,2)&amp;"-T"&amp;MID($10:$10,2,1)</f>
        <v>2017-T2</v>
      </c>
      <c r="AD556" s="390" t="str">
        <f>$A:$A</f>
        <v>Remboursement taxe dividende 3%</v>
      </c>
      <c r="AE556" s="390" t="str">
        <f>$B:$B</f>
        <v>AHM</v>
      </c>
      <c r="AF556" s="391" t="str">
        <f>"20"&amp;RIGHT($10:$10,2)&amp;"-T"&amp;MID($10:$10,2,1)</f>
        <v>2017-T3</v>
      </c>
      <c r="AG556" s="390" t="str">
        <f>$A:$A</f>
        <v>Remboursement taxe dividende 3%</v>
      </c>
      <c r="AH556" s="390" t="str">
        <f>$B:$B</f>
        <v>AHM</v>
      </c>
      <c r="AI556" s="391" t="str">
        <f>"20"&amp;RIGHT($10:$10,2)&amp;"-T"&amp;MID($10:$10,2,1)</f>
        <v>2017-T4</v>
      </c>
      <c r="AJ556" s="387"/>
      <c r="AK556" s="390" t="str">
        <f>$A:$A</f>
        <v>Remboursement taxe dividende 3%</v>
      </c>
      <c r="AL556" s="390" t="str">
        <f>$B:$B</f>
        <v>AHM</v>
      </c>
      <c r="AM556" s="391" t="str">
        <f>"20"&amp;RIGHT($10:$10,2)&amp;"-T"&amp;MID($10:$10,2,1)</f>
        <v>2018-T1</v>
      </c>
      <c r="AN556" s="390" t="str">
        <f>$A:$A</f>
        <v>Remboursement taxe dividende 3%</v>
      </c>
      <c r="AO556" s="390" t="str">
        <f>$B:$B</f>
        <v>AHM</v>
      </c>
      <c r="AP556" s="391" t="str">
        <f>"20"&amp;RIGHT($10:$10,2)&amp;"-T"&amp;MID($10:$10,2,1)</f>
        <v>2018-T2</v>
      </c>
      <c r="AQ556" s="390" t="str">
        <f>$A:$A</f>
        <v>Remboursement taxe dividende 3%</v>
      </c>
      <c r="AR556" s="390" t="str">
        <f>$B:$B</f>
        <v>AHM</v>
      </c>
      <c r="AS556" s="391" t="str">
        <f>"20"&amp;RIGHT($10:$10,2)&amp;"-T"&amp;MID($10:$10,2,1)</f>
        <v>2018-T3</v>
      </c>
      <c r="AT556" s="390" t="str">
        <f>$A:$A</f>
        <v>Remboursement taxe dividende 3%</v>
      </c>
      <c r="AU556" s="390" t="str">
        <f>$B:$B</f>
        <v>AHM</v>
      </c>
      <c r="AV556" s="391" t="str">
        <f>"20"&amp;RIGHT($10:$10,2)&amp;"-T"&amp;MID($10:$10,2,1)</f>
        <v>2018-T4</v>
      </c>
      <c r="AW556" s="387"/>
      <c r="AX556" s="390" t="str">
        <f>$A:$A</f>
        <v>Remboursement taxe dividende 3%</v>
      </c>
      <c r="AY556" s="390" t="str">
        <f>$B:$B</f>
        <v>AHM</v>
      </c>
      <c r="AZ556" s="391" t="str">
        <f>"20"&amp;RIGHT($10:$10,2)&amp;"-T"&amp;MID($10:$10,2,1)</f>
        <v>2019-T1</v>
      </c>
      <c r="BA556" s="390" t="str">
        <f>$A:$A</f>
        <v>Remboursement taxe dividende 3%</v>
      </c>
      <c r="BB556" s="390" t="str">
        <f>$B:$B</f>
        <v>AHM</v>
      </c>
      <c r="BC556" s="391" t="str">
        <f>"20"&amp;RIGHT($10:$10,2)&amp;"-T"&amp;MID($10:$10,2,1)</f>
        <v>2019-T2</v>
      </c>
      <c r="BD556" s="390" t="str">
        <f>$A:$A</f>
        <v>Remboursement taxe dividende 3%</v>
      </c>
      <c r="BE556" s="390" t="str">
        <f>$B:$B</f>
        <v>AHM</v>
      </c>
      <c r="BF556" s="391" t="str">
        <f>"20"&amp;RIGHT($10:$10,2)&amp;"-T"&amp;MID($10:$10,2,1)</f>
        <v>2019-T3</v>
      </c>
      <c r="BG556" s="390" t="str">
        <f>$A:$A</f>
        <v>Remboursement taxe dividende 3%</v>
      </c>
      <c r="BH556" s="390" t="str">
        <f>$B:$B</f>
        <v>AHM</v>
      </c>
      <c r="BI556" s="391" t="str">
        <f>"20"&amp;RIGHT($10:$10,2)&amp;"-T"&amp;MID($10:$10,2,1)</f>
        <v>2019-T4</v>
      </c>
      <c r="BJ556" s="387"/>
      <c r="BK556" s="390" t="str">
        <f>$A:$A</f>
        <v>Remboursement taxe dividende 3%</v>
      </c>
      <c r="BL556" s="390" t="str">
        <f>$B:$B</f>
        <v>AHM</v>
      </c>
      <c r="BM556" s="391" t="str">
        <f>"20"&amp;RIGHT($10:$10,2)&amp;"-T"&amp;MID($10:$10,2,1)</f>
        <v>2020-T1</v>
      </c>
      <c r="BN556" s="390" t="str">
        <f>$A:$A</f>
        <v>Remboursement taxe dividende 3%</v>
      </c>
      <c r="BO556" s="390" t="str">
        <f>$B:$B</f>
        <v>AHM</v>
      </c>
      <c r="BP556" s="391" t="str">
        <f>"20"&amp;RIGHT($10:$10,2)&amp;"-T"&amp;MID($10:$10,2,1)</f>
        <v>2020-T2</v>
      </c>
      <c r="BQ556" s="391"/>
      <c r="BR556" s="391"/>
      <c r="BS556" s="393" t="e">
        <v>#VALUE!</v>
      </c>
      <c r="BT556" s="391"/>
      <c r="BU556" s="391"/>
      <c r="BV556" s="393" t="e">
        <v>#VALUE!</v>
      </c>
      <c r="BW556" s="387"/>
    </row>
    <row r="557" spans="1:75" ht="13" hidden="1" collapsed="1">
      <c r="A557" s="403" t="s">
        <v>547</v>
      </c>
      <c r="B557" s="403"/>
      <c r="C557" s="383"/>
      <c r="D557" s="384" t="s">
        <v>501</v>
      </c>
      <c r="E557" s="385" t="s">
        <v>504</v>
      </c>
      <c r="F557" s="386"/>
      <c r="G557" s="386"/>
      <c r="H557" s="386"/>
      <c r="I557" s="386"/>
      <c r="J557" s="387">
        <f>SUM(F557:I557)</f>
        <v>0</v>
      </c>
      <c r="K557" s="405"/>
      <c r="L557" s="405"/>
      <c r="M557" s="405">
        <v>0</v>
      </c>
      <c r="N557" s="393"/>
      <c r="O557" s="393"/>
      <c r="P557" s="393">
        <v>0</v>
      </c>
      <c r="Q557" s="393"/>
      <c r="R557" s="393"/>
      <c r="S557" s="393">
        <v>0</v>
      </c>
      <c r="T557" s="393"/>
      <c r="U557" s="393"/>
      <c r="V557" s="393">
        <v>0</v>
      </c>
      <c r="W557" s="387">
        <f>SUM(K557:V557)</f>
        <v>0</v>
      </c>
      <c r="X557" s="393"/>
      <c r="Y557" s="393"/>
      <c r="Z557" s="393">
        <v>0</v>
      </c>
      <c r="AA557" s="393"/>
      <c r="AB557" s="393"/>
      <c r="AC557" s="393">
        <v>0</v>
      </c>
      <c r="AD557" s="393"/>
      <c r="AE557" s="393"/>
      <c r="AF557" s="393">
        <v>0</v>
      </c>
      <c r="AG557" s="393"/>
      <c r="AH557" s="393"/>
      <c r="AI557" s="393">
        <v>38.867000000000004</v>
      </c>
      <c r="AJ557" s="387">
        <f>SUM(X557:AI557)</f>
        <v>38.867000000000004</v>
      </c>
      <c r="AK557" s="393"/>
      <c r="AL557" s="393"/>
      <c r="AM557" s="393">
        <v>0</v>
      </c>
      <c r="AN557" s="393"/>
      <c r="AO557" s="393"/>
      <c r="AP557" s="393">
        <v>0</v>
      </c>
      <c r="AQ557" s="393"/>
      <c r="AR557" s="393"/>
      <c r="AS557" s="393">
        <v>0</v>
      </c>
      <c r="AT557" s="393"/>
      <c r="AU557" s="393"/>
      <c r="AV557" s="393">
        <v>0</v>
      </c>
      <c r="AW557" s="387">
        <f>SUM(AK557:AV557)</f>
        <v>0</v>
      </c>
      <c r="AX557" s="393"/>
      <c r="AY557" s="393"/>
      <c r="AZ557" s="393">
        <v>0</v>
      </c>
      <c r="BA557" s="393"/>
      <c r="BB557" s="393"/>
      <c r="BC557" s="393">
        <v>0</v>
      </c>
      <c r="BD557" s="393"/>
      <c r="BE557" s="393"/>
      <c r="BF557" s="393">
        <v>0</v>
      </c>
      <c r="BG557" s="393"/>
      <c r="BH557" s="393"/>
      <c r="BI557" s="393">
        <v>0</v>
      </c>
      <c r="BJ557" s="387">
        <f>SUM(AX557:BI557)</f>
        <v>0</v>
      </c>
      <c r="BK557" s="393"/>
      <c r="BL557" s="393"/>
      <c r="BM557" s="393">
        <v>0</v>
      </c>
      <c r="BN557" s="393"/>
      <c r="BO557" s="393"/>
      <c r="BP557" s="393">
        <v>0</v>
      </c>
      <c r="BQ557" s="393"/>
      <c r="BR557" s="393"/>
      <c r="BS557" s="393">
        <v>0</v>
      </c>
      <c r="BT557" s="393"/>
      <c r="BU557" s="393"/>
      <c r="BV557" s="393">
        <v>0</v>
      </c>
      <c r="BW557" s="387">
        <f>SUM(BK557:BV557)</f>
        <v>0</v>
      </c>
    </row>
    <row r="558" spans="1:75" ht="13" hidden="1" outlineLevel="1">
      <c r="A558" s="402" t="s">
        <v>465</v>
      </c>
      <c r="B558" s="382" t="s">
        <v>466</v>
      </c>
      <c r="C558" s="383"/>
      <c r="D558" s="384"/>
      <c r="E558" s="385"/>
      <c r="F558" s="386"/>
      <c r="G558" s="386"/>
      <c r="H558" s="386"/>
      <c r="I558" s="386"/>
      <c r="J558" s="387"/>
      <c r="K558" s="388" t="str">
        <f>$A:$A</f>
        <v>Nature de l'ajustement</v>
      </c>
      <c r="L558" s="388" t="str">
        <f>$B:$B</f>
        <v>Pôle</v>
      </c>
      <c r="M558" s="388" t="s">
        <v>515</v>
      </c>
      <c r="N558" s="388" t="str">
        <f>$A:$A</f>
        <v>Nature de l'ajustement</v>
      </c>
      <c r="O558" s="388" t="str">
        <f>$B:$B</f>
        <v>Pôle</v>
      </c>
      <c r="P558" s="388" t="s">
        <v>515</v>
      </c>
      <c r="Q558" s="388" t="str">
        <f>$A:$A</f>
        <v>Nature de l'ajustement</v>
      </c>
      <c r="R558" s="388" t="str">
        <f>$B:$B</f>
        <v>Pôle</v>
      </c>
      <c r="S558" s="388" t="s">
        <v>515</v>
      </c>
      <c r="T558" s="388" t="str">
        <f>$A:$A</f>
        <v>Nature de l'ajustement</v>
      </c>
      <c r="U558" s="388" t="str">
        <f>$B:$B</f>
        <v>Pôle</v>
      </c>
      <c r="V558" s="388" t="s">
        <v>515</v>
      </c>
      <c r="W558" s="387"/>
      <c r="X558" s="388" t="str">
        <f>$A:$A</f>
        <v>Nature de l'ajustement</v>
      </c>
      <c r="Y558" s="388" t="str">
        <f>$B:$B</f>
        <v>Pôle</v>
      </c>
      <c r="Z558" s="388" t="s">
        <v>515</v>
      </c>
      <c r="AA558" s="388" t="str">
        <f>$A:$A</f>
        <v>Nature de l'ajustement</v>
      </c>
      <c r="AB558" s="388" t="str">
        <f>$B:$B</f>
        <v>Pôle</v>
      </c>
      <c r="AC558" s="388" t="s">
        <v>515</v>
      </c>
      <c r="AD558" s="388" t="str">
        <f>$A:$A</f>
        <v>Nature de l'ajustement</v>
      </c>
      <c r="AE558" s="388" t="str">
        <f>$B:$B</f>
        <v>Pôle</v>
      </c>
      <c r="AF558" s="388" t="s">
        <v>515</v>
      </c>
      <c r="AG558" s="388" t="str">
        <f>$A:$A</f>
        <v>Nature de l'ajustement</v>
      </c>
      <c r="AH558" s="388" t="str">
        <f>$B:$B</f>
        <v>Pôle</v>
      </c>
      <c r="AI558" s="388" t="s">
        <v>515</v>
      </c>
      <c r="AJ558" s="387"/>
      <c r="AK558" s="388" t="str">
        <f>$A:$A</f>
        <v>Nature de l'ajustement</v>
      </c>
      <c r="AL558" s="388" t="str">
        <f>$B:$B</f>
        <v>Pôle</v>
      </c>
      <c r="AM558" s="388" t="s">
        <v>515</v>
      </c>
      <c r="AN558" s="388" t="str">
        <f>$A:$A</f>
        <v>Nature de l'ajustement</v>
      </c>
      <c r="AO558" s="388" t="str">
        <f>$B:$B</f>
        <v>Pôle</v>
      </c>
      <c r="AP558" s="388" t="s">
        <v>515</v>
      </c>
      <c r="AQ558" s="388" t="str">
        <f>$A:$A</f>
        <v>Nature de l'ajustement</v>
      </c>
      <c r="AR558" s="388" t="str">
        <f>$B:$B</f>
        <v>Pôle</v>
      </c>
      <c r="AS558" s="388" t="s">
        <v>515</v>
      </c>
      <c r="AT558" s="388" t="str">
        <f>$A:$A</f>
        <v>Nature de l'ajustement</v>
      </c>
      <c r="AU558" s="388" t="str">
        <f>$B:$B</f>
        <v>Pôle</v>
      </c>
      <c r="AV558" s="388" t="s">
        <v>515</v>
      </c>
      <c r="AW558" s="387"/>
      <c r="AX558" s="388" t="str">
        <f>$A:$A</f>
        <v>Nature de l'ajustement</v>
      </c>
      <c r="AY558" s="388" t="str">
        <f>$B:$B</f>
        <v>Pôle</v>
      </c>
      <c r="AZ558" s="388" t="s">
        <v>515</v>
      </c>
      <c r="BA558" s="388" t="str">
        <f>$A:$A</f>
        <v>Nature de l'ajustement</v>
      </c>
      <c r="BB558" s="388" t="str">
        <f>$B:$B</f>
        <v>Pôle</v>
      </c>
      <c r="BC558" s="388" t="s">
        <v>515</v>
      </c>
      <c r="BD558" s="388" t="str">
        <f>$A:$A</f>
        <v>Nature de l'ajustement</v>
      </c>
      <c r="BE558" s="388" t="str">
        <f>$B:$B</f>
        <v>Pôle</v>
      </c>
      <c r="BF558" s="388" t="s">
        <v>515</v>
      </c>
      <c r="BG558" s="388" t="str">
        <f>$A:$A</f>
        <v>Nature de l'ajustement</v>
      </c>
      <c r="BH558" s="388" t="str">
        <f>$B:$B</f>
        <v>Pôle</v>
      </c>
      <c r="BI558" s="388" t="s">
        <v>515</v>
      </c>
      <c r="BJ558" s="387"/>
      <c r="BK558" s="388" t="str">
        <f>$A:$A</f>
        <v>Nature de l'ajustement</v>
      </c>
      <c r="BL558" s="388" t="str">
        <f>$B:$B</f>
        <v>Pôle</v>
      </c>
      <c r="BM558" s="388" t="s">
        <v>515</v>
      </c>
      <c r="BN558" s="388" t="str">
        <f>$A:$A</f>
        <v>Nature de l'ajustement</v>
      </c>
      <c r="BO558" s="388" t="str">
        <f>$B:$B</f>
        <v>Pôle</v>
      </c>
      <c r="BP558" s="388" t="s">
        <v>515</v>
      </c>
      <c r="BQ558" s="388"/>
      <c r="BR558" s="388"/>
      <c r="BS558" s="393">
        <v>0</v>
      </c>
      <c r="BT558" s="388"/>
      <c r="BU558" s="388"/>
      <c r="BV558" s="393">
        <v>0</v>
      </c>
      <c r="BW558" s="387"/>
    </row>
    <row r="559" spans="1:75" ht="13" hidden="1" outlineLevel="1">
      <c r="A559" s="394" t="s">
        <v>539</v>
      </c>
      <c r="B559" s="394" t="s">
        <v>468</v>
      </c>
      <c r="C559" s="383"/>
      <c r="D559" s="384"/>
      <c r="E559" s="385"/>
      <c r="F559" s="386"/>
      <c r="G559" s="386"/>
      <c r="H559" s="386"/>
      <c r="I559" s="386"/>
      <c r="J559" s="387"/>
      <c r="K559" s="390" t="str">
        <f>$A:$A</f>
        <v>Variation des écarts d'acquisition (AHM)</v>
      </c>
      <c r="L559" s="390" t="str">
        <f>$B:$B</f>
        <v>AHM</v>
      </c>
      <c r="M559" s="391" t="str">
        <f>"20"&amp;RIGHT($10:$10,2)&amp;"-T"&amp;MID($10:$10,2,1)</f>
        <v>2016-T1</v>
      </c>
      <c r="N559" s="390" t="str">
        <f>$A:$A</f>
        <v>Variation des écarts d'acquisition (AHM)</v>
      </c>
      <c r="O559" s="390" t="str">
        <f>$B:$B</f>
        <v>AHM</v>
      </c>
      <c r="P559" s="391" t="str">
        <f>"20"&amp;RIGHT($10:$10,2)&amp;"-T"&amp;MID($10:$10,2,1)</f>
        <v>2016-T2</v>
      </c>
      <c r="Q559" s="390" t="str">
        <f>$A:$A</f>
        <v>Variation des écarts d'acquisition (AHM)</v>
      </c>
      <c r="R559" s="390" t="str">
        <f>$B:$B</f>
        <v>AHM</v>
      </c>
      <c r="S559" s="391" t="str">
        <f>"20"&amp;RIGHT($10:$10,2)&amp;"-T"&amp;MID($10:$10,2,1)</f>
        <v>2016-T3</v>
      </c>
      <c r="T559" s="390" t="str">
        <f>$A:$A</f>
        <v>Variation des écarts d'acquisition (AHM)</v>
      </c>
      <c r="U559" s="390" t="str">
        <f>$B:$B</f>
        <v>AHM</v>
      </c>
      <c r="V559" s="391" t="str">
        <f>"20"&amp;RIGHT($10:$10,2)&amp;"-T"&amp;MID($10:$10,2,1)</f>
        <v>2016-T4</v>
      </c>
      <c r="W559" s="387"/>
      <c r="X559" s="390" t="str">
        <f>$A:$A</f>
        <v>Variation des écarts d'acquisition (AHM)</v>
      </c>
      <c r="Y559" s="390" t="str">
        <f>$B:$B</f>
        <v>AHM</v>
      </c>
      <c r="Z559" s="391" t="str">
        <f>"20"&amp;RIGHT($10:$10,2)&amp;"-T"&amp;MID($10:$10,2,1)</f>
        <v>2017-T1</v>
      </c>
      <c r="AA559" s="390" t="str">
        <f>$A:$A</f>
        <v>Variation des écarts d'acquisition (AHM)</v>
      </c>
      <c r="AB559" s="390" t="str">
        <f>$B:$B</f>
        <v>AHM</v>
      </c>
      <c r="AC559" s="391" t="str">
        <f>"20"&amp;RIGHT($10:$10,2)&amp;"-T"&amp;MID($10:$10,2,1)</f>
        <v>2017-T2</v>
      </c>
      <c r="AD559" s="390" t="str">
        <f>$A:$A</f>
        <v>Variation des écarts d'acquisition (AHM)</v>
      </c>
      <c r="AE559" s="390" t="str">
        <f>$B:$B</f>
        <v>AHM</v>
      </c>
      <c r="AF559" s="391" t="str">
        <f>"20"&amp;RIGHT($10:$10,2)&amp;"-T"&amp;MID($10:$10,2,1)</f>
        <v>2017-T3</v>
      </c>
      <c r="AG559" s="390" t="str">
        <f>$A:$A</f>
        <v>Variation des écarts d'acquisition (AHM)</v>
      </c>
      <c r="AH559" s="390" t="str">
        <f>$B:$B</f>
        <v>AHM</v>
      </c>
      <c r="AI559" s="391" t="str">
        <f>"20"&amp;RIGHT($10:$10,2)&amp;"-T"&amp;MID($10:$10,2,1)</f>
        <v>2017-T4</v>
      </c>
      <c r="AJ559" s="387"/>
      <c r="AK559" s="390" t="str">
        <f>$A:$A</f>
        <v>Variation des écarts d'acquisition (AHM)</v>
      </c>
      <c r="AL559" s="390" t="str">
        <f>$B:$B</f>
        <v>AHM</v>
      </c>
      <c r="AM559" s="391" t="str">
        <f>"20"&amp;RIGHT($10:$10,2)&amp;"-T"&amp;MID($10:$10,2,1)</f>
        <v>2018-T1</v>
      </c>
      <c r="AN559" s="390" t="str">
        <f>$A:$A</f>
        <v>Variation des écarts d'acquisition (AHM)</v>
      </c>
      <c r="AO559" s="390" t="str">
        <f>$B:$B</f>
        <v>AHM</v>
      </c>
      <c r="AP559" s="391" t="str">
        <f>"20"&amp;RIGHT($10:$10,2)&amp;"-T"&amp;MID($10:$10,2,1)</f>
        <v>2018-T2</v>
      </c>
      <c r="AQ559" s="390" t="str">
        <f>$A:$A</f>
        <v>Variation des écarts d'acquisition (AHM)</v>
      </c>
      <c r="AR559" s="390" t="str">
        <f>$B:$B</f>
        <v>AHM</v>
      </c>
      <c r="AS559" s="391" t="str">
        <f>"20"&amp;RIGHT($10:$10,2)&amp;"-T"&amp;MID($10:$10,2,1)</f>
        <v>2018-T3</v>
      </c>
      <c r="AT559" s="390" t="str">
        <f>$A:$A</f>
        <v>Variation des écarts d'acquisition (AHM)</v>
      </c>
      <c r="AU559" s="390" t="str">
        <f>$B:$B</f>
        <v>AHM</v>
      </c>
      <c r="AV559" s="391" t="str">
        <f>"20"&amp;RIGHT($10:$10,2)&amp;"-T"&amp;MID($10:$10,2,1)</f>
        <v>2018-T4</v>
      </c>
      <c r="AW559" s="387"/>
      <c r="AX559" s="390" t="str">
        <f>$A:$A</f>
        <v>Variation des écarts d'acquisition (AHM)</v>
      </c>
      <c r="AY559" s="390" t="str">
        <f>$B:$B</f>
        <v>AHM</v>
      </c>
      <c r="AZ559" s="391" t="str">
        <f>"20"&amp;RIGHT($10:$10,2)&amp;"-T"&amp;MID($10:$10,2,1)</f>
        <v>2019-T1</v>
      </c>
      <c r="BA559" s="390" t="str">
        <f>$A:$A</f>
        <v>Variation des écarts d'acquisition (AHM)</v>
      </c>
      <c r="BB559" s="390" t="str">
        <f>$B:$B</f>
        <v>AHM</v>
      </c>
      <c r="BC559" s="391" t="str">
        <f>"20"&amp;RIGHT($10:$10,2)&amp;"-T"&amp;MID($10:$10,2,1)</f>
        <v>2019-T2</v>
      </c>
      <c r="BD559" s="390" t="str">
        <f>$A:$A</f>
        <v>Variation des écarts d'acquisition (AHM)</v>
      </c>
      <c r="BE559" s="390" t="str">
        <f>$B:$B</f>
        <v>AHM</v>
      </c>
      <c r="BF559" s="391" t="str">
        <f>"20"&amp;RIGHT($10:$10,2)&amp;"-T"&amp;MID($10:$10,2,1)</f>
        <v>2019-T3</v>
      </c>
      <c r="BG559" s="390" t="str">
        <f>$A:$A</f>
        <v>Variation des écarts d'acquisition (AHM)</v>
      </c>
      <c r="BH559" s="390" t="str">
        <f>$B:$B</f>
        <v>AHM</v>
      </c>
      <c r="BI559" s="391" t="str">
        <f>"20"&amp;RIGHT($10:$10,2)&amp;"-T"&amp;MID($10:$10,2,1)</f>
        <v>2019-T4</v>
      </c>
      <c r="BJ559" s="387"/>
      <c r="BK559" s="390" t="str">
        <f>$A:$A</f>
        <v>Variation des écarts d'acquisition (AHM)</v>
      </c>
      <c r="BL559" s="390" t="str">
        <f>$B:$B</f>
        <v>AHM</v>
      </c>
      <c r="BM559" s="391" t="str">
        <f>"20"&amp;RIGHT($10:$10,2)&amp;"-T"&amp;MID($10:$10,2,1)</f>
        <v>2020-T1</v>
      </c>
      <c r="BN559" s="390" t="str">
        <f>$A:$A</f>
        <v>Variation des écarts d'acquisition (AHM)</v>
      </c>
      <c r="BO559" s="390" t="str">
        <f>$B:$B</f>
        <v>AHM</v>
      </c>
      <c r="BP559" s="391" t="str">
        <f>"20"&amp;RIGHT($10:$10,2)&amp;"-T"&amp;MID($10:$10,2,1)</f>
        <v>2020-T2</v>
      </c>
      <c r="BQ559" s="391"/>
      <c r="BR559" s="391"/>
      <c r="BS559" s="393" t="e">
        <v>#VALUE!</v>
      </c>
      <c r="BT559" s="391"/>
      <c r="BU559" s="391"/>
      <c r="BV559" s="393" t="e">
        <v>#VALUE!</v>
      </c>
      <c r="BW559" s="387"/>
    </row>
    <row r="560" spans="1:75" ht="13" hidden="1" collapsed="1">
      <c r="A560" s="403" t="s">
        <v>547</v>
      </c>
      <c r="B560" s="403"/>
      <c r="C560" s="383"/>
      <c r="D560" s="384" t="s">
        <v>54</v>
      </c>
      <c r="E560" s="385" t="s">
        <v>504</v>
      </c>
      <c r="F560" s="386"/>
      <c r="G560" s="386"/>
      <c r="H560" s="386"/>
      <c r="I560" s="386"/>
      <c r="J560" s="387">
        <f>SUM(F560:I560)</f>
        <v>0</v>
      </c>
      <c r="K560" s="405"/>
      <c r="L560" s="405"/>
      <c r="M560" s="405">
        <v>0</v>
      </c>
      <c r="N560" s="393"/>
      <c r="O560" s="393"/>
      <c r="P560" s="393">
        <v>0</v>
      </c>
      <c r="Q560" s="393"/>
      <c r="R560" s="393"/>
      <c r="S560" s="393">
        <v>0</v>
      </c>
      <c r="T560" s="393"/>
      <c r="U560" s="393"/>
      <c r="V560" s="393">
        <v>-491</v>
      </c>
      <c r="W560" s="387">
        <f>SUM(K560:V560)</f>
        <v>-491</v>
      </c>
      <c r="X560" s="393"/>
      <c r="Y560" s="393"/>
      <c r="Z560" s="393">
        <v>0</v>
      </c>
      <c r="AA560" s="393"/>
      <c r="AB560" s="393"/>
      <c r="AC560" s="393">
        <v>0</v>
      </c>
      <c r="AD560" s="393"/>
      <c r="AE560" s="393"/>
      <c r="AF560" s="393">
        <v>0</v>
      </c>
      <c r="AG560" s="393"/>
      <c r="AH560" s="393"/>
      <c r="AI560" s="393">
        <v>90.570999999999998</v>
      </c>
      <c r="AJ560" s="387">
        <f>SUM(X560:AI560)</f>
        <v>90.570999999999998</v>
      </c>
      <c r="AK560" s="393"/>
      <c r="AL560" s="393"/>
      <c r="AM560" s="393">
        <v>65.845345500000022</v>
      </c>
      <c r="AN560" s="393"/>
      <c r="AO560" s="393"/>
      <c r="AP560" s="393">
        <v>0</v>
      </c>
      <c r="AQ560" s="393"/>
      <c r="AR560" s="393"/>
      <c r="AS560" s="393">
        <v>0</v>
      </c>
      <c r="AT560" s="393"/>
      <c r="AU560" s="393"/>
      <c r="AV560" s="393">
        <v>0</v>
      </c>
      <c r="AW560" s="387">
        <f>SUM(AK560:AV560)</f>
        <v>65.845345500000022</v>
      </c>
      <c r="AX560" s="393"/>
      <c r="AY560" s="393"/>
      <c r="AZ560" s="393">
        <v>0</v>
      </c>
      <c r="BA560" s="393"/>
      <c r="BB560" s="393"/>
      <c r="BC560" s="393">
        <v>0</v>
      </c>
      <c r="BD560" s="393"/>
      <c r="BE560" s="393"/>
      <c r="BF560" s="393">
        <v>0</v>
      </c>
      <c r="BG560" s="393"/>
      <c r="BH560" s="393"/>
      <c r="BI560" s="393">
        <v>0</v>
      </c>
      <c r="BJ560" s="387">
        <f>SUM(AX560:BI560)</f>
        <v>0</v>
      </c>
      <c r="BK560" s="393"/>
      <c r="BL560" s="393"/>
      <c r="BM560" s="393">
        <v>0</v>
      </c>
      <c r="BN560" s="393"/>
      <c r="BO560" s="393"/>
      <c r="BP560" s="393">
        <v>0</v>
      </c>
      <c r="BQ560" s="393"/>
      <c r="BR560" s="393"/>
      <c r="BS560" s="393">
        <v>0</v>
      </c>
      <c r="BT560" s="393"/>
      <c r="BU560" s="393"/>
      <c r="BV560" s="393">
        <v>0</v>
      </c>
      <c r="BW560" s="387">
        <f>SUM(BK560:BV560)</f>
        <v>0</v>
      </c>
    </row>
    <row r="561" spans="1:75" ht="13" hidden="1" outlineLevel="1">
      <c r="A561" s="402" t="s">
        <v>465</v>
      </c>
      <c r="B561" s="382" t="s">
        <v>466</v>
      </c>
      <c r="C561" s="383"/>
      <c r="D561" s="384"/>
      <c r="E561" s="385"/>
      <c r="F561" s="386"/>
      <c r="G561" s="386"/>
      <c r="H561" s="386"/>
      <c r="I561" s="386"/>
      <c r="J561" s="387"/>
      <c r="K561" s="388" t="str">
        <f>$A:$A</f>
        <v>Nature de l'ajustement</v>
      </c>
      <c r="L561" s="388" t="str">
        <f>$B:$B</f>
        <v>Pôle</v>
      </c>
      <c r="M561" s="388" t="s">
        <v>515</v>
      </c>
      <c r="N561" s="388" t="str">
        <f>$A:$A</f>
        <v>Nature de l'ajustement</v>
      </c>
      <c r="O561" s="388" t="str">
        <f>$B:$B</f>
        <v>Pôle</v>
      </c>
      <c r="P561" s="388" t="s">
        <v>515</v>
      </c>
      <c r="Q561" s="388" t="str">
        <f>$A:$A</f>
        <v>Nature de l'ajustement</v>
      </c>
      <c r="R561" s="388" t="str">
        <f>$B:$B</f>
        <v>Pôle</v>
      </c>
      <c r="S561" s="388" t="s">
        <v>515</v>
      </c>
      <c r="T561" s="388" t="str">
        <f>$A:$A</f>
        <v>Nature de l'ajustement</v>
      </c>
      <c r="U561" s="388" t="str">
        <f>$B:$B</f>
        <v>Pôle</v>
      </c>
      <c r="V561" s="388" t="s">
        <v>515</v>
      </c>
      <c r="W561" s="387"/>
      <c r="X561" s="388" t="str">
        <f>$A:$A</f>
        <v>Nature de l'ajustement</v>
      </c>
      <c r="Y561" s="388" t="str">
        <f>$B:$B</f>
        <v>Pôle</v>
      </c>
      <c r="Z561" s="388" t="s">
        <v>515</v>
      </c>
      <c r="AA561" s="388" t="str">
        <f>$A:$A</f>
        <v>Nature de l'ajustement</v>
      </c>
      <c r="AB561" s="388" t="str">
        <f>$B:$B</f>
        <v>Pôle</v>
      </c>
      <c r="AC561" s="388" t="s">
        <v>515</v>
      </c>
      <c r="AD561" s="388" t="str">
        <f>$A:$A</f>
        <v>Nature de l'ajustement</v>
      </c>
      <c r="AE561" s="388" t="str">
        <f>$B:$B</f>
        <v>Pôle</v>
      </c>
      <c r="AF561" s="388" t="s">
        <v>515</v>
      </c>
      <c r="AG561" s="388" t="str">
        <f>$A:$A</f>
        <v>Nature de l'ajustement</v>
      </c>
      <c r="AH561" s="388" t="str">
        <f>$B:$B</f>
        <v>Pôle</v>
      </c>
      <c r="AI561" s="388" t="s">
        <v>515</v>
      </c>
      <c r="AJ561" s="387"/>
      <c r="AK561" s="388" t="str">
        <f>$A:$A</f>
        <v>Nature de l'ajustement</v>
      </c>
      <c r="AL561" s="388" t="str">
        <f>$B:$B</f>
        <v>Pôle</v>
      </c>
      <c r="AM561" s="388" t="s">
        <v>515</v>
      </c>
      <c r="AN561" s="388" t="str">
        <f>$A:$A</f>
        <v>Nature de l'ajustement</v>
      </c>
      <c r="AO561" s="388" t="str">
        <f>$B:$B</f>
        <v>Pôle</v>
      </c>
      <c r="AP561" s="388" t="s">
        <v>515</v>
      </c>
      <c r="AQ561" s="388" t="str">
        <f>$A:$A</f>
        <v>Nature de l'ajustement</v>
      </c>
      <c r="AR561" s="388" t="str">
        <f>$B:$B</f>
        <v>Pôle</v>
      </c>
      <c r="AS561" s="388" t="s">
        <v>515</v>
      </c>
      <c r="AT561" s="388" t="str">
        <f>$A:$A</f>
        <v>Nature de l'ajustement</v>
      </c>
      <c r="AU561" s="388" t="str">
        <f>$B:$B</f>
        <v>Pôle</v>
      </c>
      <c r="AV561" s="388" t="s">
        <v>515</v>
      </c>
      <c r="AW561" s="387"/>
      <c r="AX561" s="388" t="str">
        <f>$A:$A</f>
        <v>Nature de l'ajustement</v>
      </c>
      <c r="AY561" s="388" t="str">
        <f>$B:$B</f>
        <v>Pôle</v>
      </c>
      <c r="AZ561" s="388" t="s">
        <v>515</v>
      </c>
      <c r="BA561" s="388" t="str">
        <f>$A:$A</f>
        <v>Nature de l'ajustement</v>
      </c>
      <c r="BB561" s="388" t="str">
        <f>$B:$B</f>
        <v>Pôle</v>
      </c>
      <c r="BC561" s="388" t="s">
        <v>515</v>
      </c>
      <c r="BD561" s="388" t="str">
        <f>$A:$A</f>
        <v>Nature de l'ajustement</v>
      </c>
      <c r="BE561" s="388" t="str">
        <f>$B:$B</f>
        <v>Pôle</v>
      </c>
      <c r="BF561" s="388" t="s">
        <v>515</v>
      </c>
      <c r="BG561" s="388" t="str">
        <f>$A:$A</f>
        <v>Nature de l'ajustement</v>
      </c>
      <c r="BH561" s="388" t="str">
        <f>$B:$B</f>
        <v>Pôle</v>
      </c>
      <c r="BI561" s="388" t="s">
        <v>515</v>
      </c>
      <c r="BJ561" s="387"/>
      <c r="BK561" s="388" t="str">
        <f>$A:$A</f>
        <v>Nature de l'ajustement</v>
      </c>
      <c r="BL561" s="388" t="str">
        <f>$B:$B</f>
        <v>Pôle</v>
      </c>
      <c r="BM561" s="388" t="s">
        <v>515</v>
      </c>
      <c r="BN561" s="388" t="str">
        <f>$A:$A</f>
        <v>Nature de l'ajustement</v>
      </c>
      <c r="BO561" s="388" t="str">
        <f>$B:$B</f>
        <v>Pôle</v>
      </c>
      <c r="BP561" s="388" t="s">
        <v>515</v>
      </c>
      <c r="BQ561" s="388"/>
      <c r="BR561" s="388"/>
      <c r="BS561" s="393">
        <v>0</v>
      </c>
      <c r="BT561" s="388"/>
      <c r="BU561" s="388"/>
      <c r="BV561" s="393">
        <v>0</v>
      </c>
      <c r="BW561" s="387"/>
    </row>
    <row r="562" spans="1:75" ht="13" hidden="1" outlineLevel="1">
      <c r="A562" s="394" t="s">
        <v>536</v>
      </c>
      <c r="B562" s="394" t="s">
        <v>510</v>
      </c>
      <c r="C562" s="383"/>
      <c r="D562" s="384"/>
      <c r="E562" s="385"/>
      <c r="F562" s="386"/>
      <c r="G562" s="386"/>
      <c r="H562" s="386"/>
      <c r="I562" s="386"/>
      <c r="J562" s="387"/>
      <c r="K562" s="390" t="str">
        <f>$A:$A</f>
        <v>Amende FCA Bank (SFS)</v>
      </c>
      <c r="L562" s="390" t="str">
        <f>$B:$B</f>
        <v>SFS</v>
      </c>
      <c r="M562" s="391" t="str">
        <f>"20"&amp;RIGHT($10:$10,2)&amp;"-T"&amp;MID($10:$10,2,1)</f>
        <v>2016-T1</v>
      </c>
      <c r="N562" s="390" t="str">
        <f>$A:$A</f>
        <v>Amende FCA Bank (SFS)</v>
      </c>
      <c r="O562" s="390" t="str">
        <f>$B:$B</f>
        <v>SFS</v>
      </c>
      <c r="P562" s="391" t="str">
        <f>"20"&amp;RIGHT($10:$10,2)&amp;"-T"&amp;MID($10:$10,2,1)</f>
        <v>2016-T2</v>
      </c>
      <c r="Q562" s="390" t="str">
        <f>$A:$A</f>
        <v>Amende FCA Bank (SFS)</v>
      </c>
      <c r="R562" s="390" t="str">
        <f>$B:$B</f>
        <v>SFS</v>
      </c>
      <c r="S562" s="391" t="str">
        <f>"20"&amp;RIGHT($10:$10,2)&amp;"-T"&amp;MID($10:$10,2,1)</f>
        <v>2016-T3</v>
      </c>
      <c r="T562" s="390" t="str">
        <f>$A:$A</f>
        <v>Amende FCA Bank (SFS)</v>
      </c>
      <c r="U562" s="390" t="str">
        <f>$B:$B</f>
        <v>SFS</v>
      </c>
      <c r="V562" s="391" t="str">
        <f>"20"&amp;RIGHT($10:$10,2)&amp;"-T"&amp;MID($10:$10,2,1)</f>
        <v>2016-T4</v>
      </c>
      <c r="W562" s="387"/>
      <c r="X562" s="390" t="str">
        <f>$A:$A</f>
        <v>Amende FCA Bank (SFS)</v>
      </c>
      <c r="Y562" s="390" t="str">
        <f>$B:$B</f>
        <v>SFS</v>
      </c>
      <c r="Z562" s="391" t="str">
        <f>"20"&amp;RIGHT($10:$10,2)&amp;"-T"&amp;MID($10:$10,2,1)</f>
        <v>2017-T1</v>
      </c>
      <c r="AA562" s="390" t="str">
        <f>$A:$A</f>
        <v>Amende FCA Bank (SFS)</v>
      </c>
      <c r="AB562" s="390" t="str">
        <f>$B:$B</f>
        <v>SFS</v>
      </c>
      <c r="AC562" s="391" t="str">
        <f>"20"&amp;RIGHT($10:$10,2)&amp;"-T"&amp;MID($10:$10,2,1)</f>
        <v>2017-T2</v>
      </c>
      <c r="AD562" s="390" t="str">
        <f>$A:$A</f>
        <v>Amende FCA Bank (SFS)</v>
      </c>
      <c r="AE562" s="390" t="str">
        <f>$B:$B</f>
        <v>SFS</v>
      </c>
      <c r="AF562" s="391" t="str">
        <f>"20"&amp;RIGHT($10:$10,2)&amp;"-T"&amp;MID($10:$10,2,1)</f>
        <v>2017-T3</v>
      </c>
      <c r="AG562" s="390" t="str">
        <f>$A:$A</f>
        <v>Amende FCA Bank (SFS)</v>
      </c>
      <c r="AH562" s="390" t="str">
        <f>$B:$B</f>
        <v>SFS</v>
      </c>
      <c r="AI562" s="391" t="str">
        <f>"20"&amp;RIGHT($10:$10,2)&amp;"-T"&amp;MID($10:$10,2,1)</f>
        <v>2017-T4</v>
      </c>
      <c r="AJ562" s="387"/>
      <c r="AK562" s="390" t="str">
        <f>$A:$A</f>
        <v>Amende FCA Bank (SFS)</v>
      </c>
      <c r="AL562" s="390" t="str">
        <f>$B:$B</f>
        <v>SFS</v>
      </c>
      <c r="AM562" s="391" t="str">
        <f>"20"&amp;RIGHT($10:$10,2)&amp;"-T"&amp;MID($10:$10,2,1)</f>
        <v>2018-T1</v>
      </c>
      <c r="AN562" s="390" t="str">
        <f>$A:$A</f>
        <v>Amende FCA Bank (SFS)</v>
      </c>
      <c r="AO562" s="390" t="str">
        <f>$B:$B</f>
        <v>SFS</v>
      </c>
      <c r="AP562" s="391" t="str">
        <f>"20"&amp;RIGHT($10:$10,2)&amp;"-T"&amp;MID($10:$10,2,1)</f>
        <v>2018-T2</v>
      </c>
      <c r="AQ562" s="390" t="str">
        <f>$A:$A</f>
        <v>Amende FCA Bank (SFS)</v>
      </c>
      <c r="AR562" s="390" t="str">
        <f>$B:$B</f>
        <v>SFS</v>
      </c>
      <c r="AS562" s="391" t="str">
        <f>"20"&amp;RIGHT($10:$10,2)&amp;"-T"&amp;MID($10:$10,2,1)</f>
        <v>2018-T3</v>
      </c>
      <c r="AT562" s="390" t="str">
        <f>$A:$A</f>
        <v>Amende FCA Bank (SFS)</v>
      </c>
      <c r="AU562" s="390" t="str">
        <f>$B:$B</f>
        <v>SFS</v>
      </c>
      <c r="AV562" s="391" t="str">
        <f>"20"&amp;RIGHT($10:$10,2)&amp;"-T"&amp;MID($10:$10,2,1)</f>
        <v>2018-T4</v>
      </c>
      <c r="AW562" s="387"/>
      <c r="AX562" s="390" t="str">
        <f>$A:$A</f>
        <v>Amende FCA Bank (SFS)</v>
      </c>
      <c r="AY562" s="390" t="str">
        <f>$B:$B</f>
        <v>SFS</v>
      </c>
      <c r="AZ562" s="391" t="str">
        <f>"20"&amp;RIGHT($10:$10,2)&amp;"-T"&amp;MID($10:$10,2,1)</f>
        <v>2019-T1</v>
      </c>
      <c r="BA562" s="390" t="str">
        <f>$A:$A</f>
        <v>Amende FCA Bank (SFS)</v>
      </c>
      <c r="BB562" s="390" t="str">
        <f>$B:$B</f>
        <v>SFS</v>
      </c>
      <c r="BC562" s="391" t="str">
        <f>"20"&amp;RIGHT($10:$10,2)&amp;"-T"&amp;MID($10:$10,2,1)</f>
        <v>2019-T2</v>
      </c>
      <c r="BD562" s="390" t="str">
        <f>$A:$A</f>
        <v>Amende FCA Bank (SFS)</v>
      </c>
      <c r="BE562" s="390" t="str">
        <f>$B:$B</f>
        <v>SFS</v>
      </c>
      <c r="BF562" s="391" t="str">
        <f>"20"&amp;RIGHT($10:$10,2)&amp;"-T"&amp;MID($10:$10,2,1)</f>
        <v>2019-T3</v>
      </c>
      <c r="BG562" s="390" t="str">
        <f>$A:$A</f>
        <v>Amende FCA Bank (SFS)</v>
      </c>
      <c r="BH562" s="390" t="str">
        <f>$B:$B</f>
        <v>SFS</v>
      </c>
      <c r="BI562" s="391" t="str">
        <f>"20"&amp;RIGHT($10:$10,2)&amp;"-T"&amp;MID($10:$10,2,1)</f>
        <v>2019-T4</v>
      </c>
      <c r="BJ562" s="387"/>
      <c r="BK562" s="390" t="str">
        <f>$A:$A</f>
        <v>Amende FCA Bank (SFS)</v>
      </c>
      <c r="BL562" s="390" t="str">
        <f>$B:$B</f>
        <v>SFS</v>
      </c>
      <c r="BM562" s="391" t="str">
        <f>"20"&amp;RIGHT($10:$10,2)&amp;"-T"&amp;MID($10:$10,2,1)</f>
        <v>2020-T1</v>
      </c>
      <c r="BN562" s="390" t="str">
        <f>$A:$A</f>
        <v>Amende FCA Bank (SFS)</v>
      </c>
      <c r="BO562" s="390" t="str">
        <f>$B:$B</f>
        <v>SFS</v>
      </c>
      <c r="BP562" s="391" t="str">
        <f>"20"&amp;RIGHT($10:$10,2)&amp;"-T"&amp;MID($10:$10,2,1)</f>
        <v>2020-T2</v>
      </c>
      <c r="BQ562" s="391"/>
      <c r="BR562" s="391"/>
      <c r="BS562" s="393" t="e">
        <v>#VALUE!</v>
      </c>
      <c r="BT562" s="391"/>
      <c r="BU562" s="391"/>
      <c r="BV562" s="393" t="e">
        <v>#VALUE!</v>
      </c>
      <c r="BW562" s="387"/>
    </row>
    <row r="563" spans="1:75" ht="13" hidden="1" collapsed="1">
      <c r="A563" s="403" t="s">
        <v>547</v>
      </c>
      <c r="B563" s="403"/>
      <c r="C563" s="383"/>
      <c r="D563" s="384" t="s">
        <v>495</v>
      </c>
      <c r="E563" s="385" t="s">
        <v>510</v>
      </c>
      <c r="F563" s="386"/>
      <c r="G563" s="386"/>
      <c r="H563" s="386"/>
      <c r="I563" s="386"/>
      <c r="J563" s="387">
        <f>SUM(F563:I563)</f>
        <v>0</v>
      </c>
      <c r="K563" s="405"/>
      <c r="L563" s="405"/>
      <c r="M563" s="405">
        <v>0</v>
      </c>
      <c r="N563" s="393"/>
      <c r="O563" s="393"/>
      <c r="P563" s="393">
        <v>0</v>
      </c>
      <c r="Q563" s="393"/>
      <c r="R563" s="393"/>
      <c r="S563" s="393">
        <v>0</v>
      </c>
      <c r="T563" s="393"/>
      <c r="U563" s="393"/>
      <c r="V563" s="393">
        <v>0</v>
      </c>
      <c r="W563" s="387">
        <f>SUM(K563:V563)</f>
        <v>0</v>
      </c>
      <c r="X563" s="393"/>
      <c r="Y563" s="393"/>
      <c r="Z563" s="393">
        <v>0</v>
      </c>
      <c r="AA563" s="393"/>
      <c r="AB563" s="393"/>
      <c r="AC563" s="393">
        <v>0</v>
      </c>
      <c r="AD563" s="393"/>
      <c r="AE563" s="393"/>
      <c r="AF563" s="393">
        <v>0</v>
      </c>
      <c r="AG563" s="393"/>
      <c r="AH563" s="393"/>
      <c r="AI563" s="393">
        <v>0</v>
      </c>
      <c r="AJ563" s="387">
        <f>SUM(X563:AI563)</f>
        <v>0</v>
      </c>
      <c r="AK563" s="393"/>
      <c r="AL563" s="393"/>
      <c r="AM563" s="393">
        <v>0</v>
      </c>
      <c r="AN563" s="393"/>
      <c r="AO563" s="393"/>
      <c r="AP563" s="393">
        <v>0</v>
      </c>
      <c r="AQ563" s="393"/>
      <c r="AR563" s="393"/>
      <c r="AS563" s="393">
        <v>0</v>
      </c>
      <c r="AT563" s="393"/>
      <c r="AU563" s="393"/>
      <c r="AV563" s="393">
        <v>-67</v>
      </c>
      <c r="AW563" s="387">
        <f>SUM(AK563:AV563)</f>
        <v>-67</v>
      </c>
      <c r="AX563" s="393"/>
      <c r="AY563" s="393"/>
      <c r="AZ563" s="393">
        <v>0</v>
      </c>
      <c r="BA563" s="393"/>
      <c r="BB563" s="393"/>
      <c r="BC563" s="393">
        <v>0</v>
      </c>
      <c r="BD563" s="393"/>
      <c r="BE563" s="393"/>
      <c r="BF563" s="393">
        <v>0</v>
      </c>
      <c r="BG563" s="393"/>
      <c r="BH563" s="393"/>
      <c r="BI563" s="393">
        <v>0</v>
      </c>
      <c r="BJ563" s="387">
        <f>SUM(AX563:BI563)</f>
        <v>0</v>
      </c>
      <c r="BK563" s="393"/>
      <c r="BL563" s="393"/>
      <c r="BM563" s="393">
        <v>0</v>
      </c>
      <c r="BN563" s="393"/>
      <c r="BO563" s="393"/>
      <c r="BP563" s="393">
        <v>0</v>
      </c>
      <c r="BQ563" s="393"/>
      <c r="BR563" s="393"/>
      <c r="BS563" s="393">
        <v>0</v>
      </c>
      <c r="BT563" s="393"/>
      <c r="BU563" s="393"/>
      <c r="BV563" s="393">
        <v>0</v>
      </c>
      <c r="BW563" s="387">
        <f>SUM(BK563:BV563)</f>
        <v>0</v>
      </c>
    </row>
    <row r="564" spans="1:75" ht="13" hidden="1" outlineLevel="1">
      <c r="A564" s="402" t="s">
        <v>465</v>
      </c>
      <c r="B564" s="382" t="s">
        <v>466</v>
      </c>
      <c r="C564" s="383"/>
      <c r="D564" s="384"/>
      <c r="E564" s="385"/>
      <c r="F564" s="386"/>
      <c r="G564" s="386"/>
      <c r="H564" s="386"/>
      <c r="I564" s="386"/>
      <c r="J564" s="387"/>
      <c r="K564" s="388" t="str">
        <f>$A:$A</f>
        <v>Nature de l'ajustement</v>
      </c>
      <c r="L564" s="388" t="str">
        <f>$B:$B</f>
        <v>Pôle</v>
      </c>
      <c r="M564" s="388" t="s">
        <v>515</v>
      </c>
      <c r="N564" s="388" t="str">
        <f>$A:$A</f>
        <v>Nature de l'ajustement</v>
      </c>
      <c r="O564" s="388" t="str">
        <f>$B:$B</f>
        <v>Pôle</v>
      </c>
      <c r="P564" s="388" t="s">
        <v>515</v>
      </c>
      <c r="Q564" s="388" t="str">
        <f>$A:$A</f>
        <v>Nature de l'ajustement</v>
      </c>
      <c r="R564" s="388" t="str">
        <f>$B:$B</f>
        <v>Pôle</v>
      </c>
      <c r="S564" s="388" t="s">
        <v>515</v>
      </c>
      <c r="T564" s="388" t="str">
        <f>$A:$A</f>
        <v>Nature de l'ajustement</v>
      </c>
      <c r="U564" s="388" t="str">
        <f>$B:$B</f>
        <v>Pôle</v>
      </c>
      <c r="V564" s="388" t="s">
        <v>515</v>
      </c>
      <c r="W564" s="387"/>
      <c r="X564" s="388" t="str">
        <f>$A:$A</f>
        <v>Nature de l'ajustement</v>
      </c>
      <c r="Y564" s="388" t="str">
        <f>$B:$B</f>
        <v>Pôle</v>
      </c>
      <c r="Z564" s="388" t="s">
        <v>515</v>
      </c>
      <c r="AA564" s="388" t="str">
        <f>$A:$A</f>
        <v>Nature de l'ajustement</v>
      </c>
      <c r="AB564" s="388" t="str">
        <f>$B:$B</f>
        <v>Pôle</v>
      </c>
      <c r="AC564" s="388" t="s">
        <v>515</v>
      </c>
      <c r="AD564" s="388" t="str">
        <f>$A:$A</f>
        <v>Nature de l'ajustement</v>
      </c>
      <c r="AE564" s="388" t="str">
        <f>$B:$B</f>
        <v>Pôle</v>
      </c>
      <c r="AF564" s="388" t="s">
        <v>515</v>
      </c>
      <c r="AG564" s="388" t="str">
        <f>$A:$A</f>
        <v>Nature de l'ajustement</v>
      </c>
      <c r="AH564" s="388" t="str">
        <f>$B:$B</f>
        <v>Pôle</v>
      </c>
      <c r="AI564" s="388" t="s">
        <v>515</v>
      </c>
      <c r="AJ564" s="387"/>
      <c r="AK564" s="388" t="str">
        <f>$A:$A</f>
        <v>Nature de l'ajustement</v>
      </c>
      <c r="AL564" s="388" t="str">
        <f>$B:$B</f>
        <v>Pôle</v>
      </c>
      <c r="AM564" s="388" t="s">
        <v>515</v>
      </c>
      <c r="AN564" s="388" t="str">
        <f>$A:$A</f>
        <v>Nature de l'ajustement</v>
      </c>
      <c r="AO564" s="388" t="str">
        <f>$B:$B</f>
        <v>Pôle</v>
      </c>
      <c r="AP564" s="388" t="s">
        <v>515</v>
      </c>
      <c r="AQ564" s="388" t="str">
        <f>$A:$A</f>
        <v>Nature de l'ajustement</v>
      </c>
      <c r="AR564" s="388" t="str">
        <f>$B:$B</f>
        <v>Pôle</v>
      </c>
      <c r="AS564" s="388" t="s">
        <v>515</v>
      </c>
      <c r="AT564" s="388" t="str">
        <f>$A:$A</f>
        <v>Nature de l'ajustement</v>
      </c>
      <c r="AU564" s="388" t="str">
        <f>$B:$B</f>
        <v>Pôle</v>
      </c>
      <c r="AV564" s="388" t="s">
        <v>515</v>
      </c>
      <c r="AW564" s="387"/>
      <c r="AX564" s="388" t="str">
        <f>$A:$A</f>
        <v>Nature de l'ajustement</v>
      </c>
      <c r="AY564" s="388" t="str">
        <f>$B:$B</f>
        <v>Pôle</v>
      </c>
      <c r="AZ564" s="388" t="s">
        <v>515</v>
      </c>
      <c r="BA564" s="388" t="str">
        <f>$A:$A</f>
        <v>Nature de l'ajustement</v>
      </c>
      <c r="BB564" s="388" t="str">
        <f>$B:$B</f>
        <v>Pôle</v>
      </c>
      <c r="BC564" s="388" t="s">
        <v>515</v>
      </c>
      <c r="BD564" s="388" t="str">
        <f>$A:$A</f>
        <v>Nature de l'ajustement</v>
      </c>
      <c r="BE564" s="388" t="str">
        <f>$B:$B</f>
        <v>Pôle</v>
      </c>
      <c r="BF564" s="388" t="s">
        <v>515</v>
      </c>
      <c r="BG564" s="388" t="str">
        <f>$A:$A</f>
        <v>Nature de l'ajustement</v>
      </c>
      <c r="BH564" s="388" t="str">
        <f>$B:$B</f>
        <v>Pôle</v>
      </c>
      <c r="BI564" s="388" t="s">
        <v>515</v>
      </c>
      <c r="BJ564" s="387"/>
      <c r="BK564" s="388" t="str">
        <f>$A:$A</f>
        <v>Nature de l'ajustement</v>
      </c>
      <c r="BL564" s="388" t="str">
        <f>$B:$B</f>
        <v>Pôle</v>
      </c>
      <c r="BM564" s="388" t="s">
        <v>515</v>
      </c>
      <c r="BN564" s="388" t="str">
        <f>$A:$A</f>
        <v>Nature de l'ajustement</v>
      </c>
      <c r="BO564" s="388" t="str">
        <f>$B:$B</f>
        <v>Pôle</v>
      </c>
      <c r="BP564" s="388" t="s">
        <v>515</v>
      </c>
      <c r="BQ564" s="388"/>
      <c r="BR564" s="388"/>
      <c r="BS564" s="393">
        <v>0</v>
      </c>
      <c r="BT564" s="388"/>
      <c r="BU564" s="388"/>
      <c r="BV564" s="393">
        <v>0</v>
      </c>
      <c r="BW564" s="387"/>
    </row>
    <row r="565" spans="1:75" ht="13" hidden="1" outlineLevel="1">
      <c r="A565" s="394" t="s">
        <v>558</v>
      </c>
      <c r="B565" s="394" t="s">
        <v>511</v>
      </c>
      <c r="C565" s="383"/>
      <c r="D565" s="384"/>
      <c r="E565" s="385"/>
      <c r="F565" s="386"/>
      <c r="G565" s="386"/>
      <c r="H565" s="386"/>
      <c r="I565" s="386"/>
      <c r="J565" s="387"/>
      <c r="K565" s="390" t="str">
        <f>$A:$A</f>
        <v>Coûts d'intégration Santander/Kas Bank (GC)</v>
      </c>
      <c r="L565" s="390" t="str">
        <f>$B:$B</f>
        <v>GC</v>
      </c>
      <c r="M565" s="391" t="str">
        <f>"20"&amp;RIGHT($10:$10,2)&amp;"-T"&amp;MID($10:$10,2,1)</f>
        <v>2016-T1</v>
      </c>
      <c r="N565" s="390" t="str">
        <f>$A:$A</f>
        <v>Coûts d'intégration Santander/Kas Bank (GC)</v>
      </c>
      <c r="O565" s="390" t="str">
        <f>$B:$B</f>
        <v>GC</v>
      </c>
      <c r="P565" s="391" t="str">
        <f>"20"&amp;RIGHT($10:$10,2)&amp;"-T"&amp;MID($10:$10,2,1)</f>
        <v>2016-T2</v>
      </c>
      <c r="Q565" s="390" t="str">
        <f>$A:$A</f>
        <v>Coûts d'intégration Santander/Kas Bank (GC)</v>
      </c>
      <c r="R565" s="390" t="str">
        <f>$B:$B</f>
        <v>GC</v>
      </c>
      <c r="S565" s="391" t="str">
        <f>"20"&amp;RIGHT($10:$10,2)&amp;"-T"&amp;MID($10:$10,2,1)</f>
        <v>2016-T3</v>
      </c>
      <c r="T565" s="390" t="str">
        <f>$A:$A</f>
        <v>Coûts d'intégration Santander/Kas Bank (GC)</v>
      </c>
      <c r="U565" s="390" t="str">
        <f>$B:$B</f>
        <v>GC</v>
      </c>
      <c r="V565" s="391" t="str">
        <f>"20"&amp;RIGHT($10:$10,2)&amp;"-T"&amp;MID($10:$10,2,1)</f>
        <v>2016-T4</v>
      </c>
      <c r="W565" s="387"/>
      <c r="X565" s="390" t="str">
        <f>$A:$A</f>
        <v>Coûts d'intégration Santander/Kas Bank (GC)</v>
      </c>
      <c r="Y565" s="390" t="str">
        <f>$B:$B</f>
        <v>GC</v>
      </c>
      <c r="Z565" s="391" t="str">
        <f>"20"&amp;RIGHT($10:$10,2)&amp;"-T"&amp;MID($10:$10,2,1)</f>
        <v>2017-T1</v>
      </c>
      <c r="AA565" s="390" t="str">
        <f>$A:$A</f>
        <v>Coûts d'intégration Santander/Kas Bank (GC)</v>
      </c>
      <c r="AB565" s="390" t="str">
        <f>$B:$B</f>
        <v>GC</v>
      </c>
      <c r="AC565" s="391" t="str">
        <f>"20"&amp;RIGHT($10:$10,2)&amp;"-T"&amp;MID($10:$10,2,1)</f>
        <v>2017-T2</v>
      </c>
      <c r="AD565" s="390" t="str">
        <f>$A:$A</f>
        <v>Coûts d'intégration Santander/Kas Bank (GC)</v>
      </c>
      <c r="AE565" s="390" t="str">
        <f>$B:$B</f>
        <v>GC</v>
      </c>
      <c r="AF565" s="391" t="str">
        <f>"20"&amp;RIGHT($10:$10,2)&amp;"-T"&amp;MID($10:$10,2,1)</f>
        <v>2017-T3</v>
      </c>
      <c r="AG565" s="390" t="str">
        <f>$A:$A</f>
        <v>Coûts d'intégration Santander/Kas Bank (GC)</v>
      </c>
      <c r="AH565" s="390" t="str">
        <f>$B:$B</f>
        <v>GC</v>
      </c>
      <c r="AI565" s="391" t="str">
        <f>"20"&amp;RIGHT($10:$10,2)&amp;"-T"&amp;MID($10:$10,2,1)</f>
        <v>2017-T4</v>
      </c>
      <c r="AJ565" s="387"/>
      <c r="AK565" s="390" t="str">
        <f>$A:$A</f>
        <v>Coûts d'intégration Santander/Kas Bank (GC)</v>
      </c>
      <c r="AL565" s="390" t="str">
        <f>$B:$B</f>
        <v>GC</v>
      </c>
      <c r="AM565" s="391" t="str">
        <f>"20"&amp;RIGHT($10:$10,2)&amp;"-T"&amp;MID($10:$10,2,1)</f>
        <v>2018-T1</v>
      </c>
      <c r="AN565" s="390" t="str">
        <f>$A:$A</f>
        <v>Coûts d'intégration Santander/Kas Bank (GC)</v>
      </c>
      <c r="AO565" s="390" t="str">
        <f>$B:$B</f>
        <v>GC</v>
      </c>
      <c r="AP565" s="391" t="str">
        <f>"20"&amp;RIGHT($10:$10,2)&amp;"-T"&amp;MID($10:$10,2,1)</f>
        <v>2018-T2</v>
      </c>
      <c r="AQ565" s="390" t="str">
        <f>$A:$A</f>
        <v>Coûts d'intégration Santander/Kas Bank (GC)</v>
      </c>
      <c r="AR565" s="390" t="str">
        <f>$B:$B</f>
        <v>GC</v>
      </c>
      <c r="AS565" s="391" t="str">
        <f>"20"&amp;RIGHT($10:$10,2)&amp;"-T"&amp;MID($10:$10,2,1)</f>
        <v>2018-T3</v>
      </c>
      <c r="AT565" s="390" t="str">
        <f>$A:$A</f>
        <v>Coûts d'intégration Santander/Kas Bank (GC)</v>
      </c>
      <c r="AU565" s="390" t="str">
        <f>$B:$B</f>
        <v>GC</v>
      </c>
      <c r="AV565" s="391" t="str">
        <f>"20"&amp;RIGHT($10:$10,2)&amp;"-T"&amp;MID($10:$10,2,1)</f>
        <v>2018-T4</v>
      </c>
      <c r="AW565" s="387"/>
      <c r="AX565" s="390" t="str">
        <f>$A:$A</f>
        <v>Coûts d'intégration Santander/Kas Bank (GC)</v>
      </c>
      <c r="AY565" s="390" t="str">
        <f>$B:$B</f>
        <v>GC</v>
      </c>
      <c r="AZ565" s="391" t="str">
        <f>"20"&amp;RIGHT($10:$10,2)&amp;"-T"&amp;MID($10:$10,2,1)</f>
        <v>2019-T1</v>
      </c>
      <c r="BA565" s="390" t="str">
        <f>$A:$A</f>
        <v>Coûts d'intégration Santander/Kas Bank (GC)</v>
      </c>
      <c r="BB565" s="390" t="str">
        <f>$B:$B</f>
        <v>GC</v>
      </c>
      <c r="BC565" s="391" t="str">
        <f>"20"&amp;RIGHT($10:$10,2)&amp;"-T"&amp;MID($10:$10,2,1)</f>
        <v>2019-T2</v>
      </c>
      <c r="BD565" s="390" t="str">
        <f>$A:$A</f>
        <v>Coûts d'intégration Santander/Kas Bank (GC)</v>
      </c>
      <c r="BE565" s="390" t="str">
        <f>$B:$B</f>
        <v>GC</v>
      </c>
      <c r="BF565" s="391" t="str">
        <f>"20"&amp;RIGHT($10:$10,2)&amp;"-T"&amp;MID($10:$10,2,1)</f>
        <v>2019-T3</v>
      </c>
      <c r="BG565" s="390" t="str">
        <f>$A:$A</f>
        <v>Coûts d'intégration Santander/Kas Bank (GC)</v>
      </c>
      <c r="BH565" s="390" t="str">
        <f>$B:$B</f>
        <v>GC</v>
      </c>
      <c r="BI565" s="391" t="str">
        <f>"20"&amp;RIGHT($10:$10,2)&amp;"-T"&amp;MID($10:$10,2,1)</f>
        <v>2019-T4</v>
      </c>
      <c r="BJ565" s="387"/>
      <c r="BK565" s="390" t="str">
        <f>$A:$A</f>
        <v>Coûts d'intégration Santander/Kas Bank (GC)</v>
      </c>
      <c r="BL565" s="390" t="str">
        <f>$B:$B</f>
        <v>GC</v>
      </c>
      <c r="BM565" s="391" t="str">
        <f>"20"&amp;RIGHT($10:$10,2)&amp;"-T"&amp;MID($10:$10,2,1)</f>
        <v>2020-T1</v>
      </c>
      <c r="BN565" s="390" t="str">
        <f>$A:$A</f>
        <v>Coûts d'intégration Santander/Kas Bank (GC)</v>
      </c>
      <c r="BO565" s="390" t="str">
        <f>$B:$B</f>
        <v>GC</v>
      </c>
      <c r="BP565" s="391" t="str">
        <f>"20"&amp;RIGHT($10:$10,2)&amp;"-T"&amp;MID($10:$10,2,1)</f>
        <v>2020-T2</v>
      </c>
      <c r="BQ565" s="391"/>
      <c r="BR565" s="391"/>
      <c r="BS565" s="393" t="e">
        <v>#VALUE!</v>
      </c>
      <c r="BT565" s="391"/>
      <c r="BU565" s="391"/>
      <c r="BV565" s="393" t="e">
        <v>#VALUE!</v>
      </c>
      <c r="BW565" s="387"/>
    </row>
    <row r="566" spans="1:75" ht="13" hidden="1" collapsed="1">
      <c r="A566" s="403" t="s">
        <v>547</v>
      </c>
      <c r="B566" s="403"/>
      <c r="C566" s="383"/>
      <c r="D566" s="384" t="s">
        <v>557</v>
      </c>
      <c r="E566" s="385" t="s">
        <v>505</v>
      </c>
      <c r="F566" s="386"/>
      <c r="G566" s="386"/>
      <c r="H566" s="386"/>
      <c r="I566" s="386"/>
      <c r="J566" s="387">
        <f>SUM(F566:I566)</f>
        <v>0</v>
      </c>
      <c r="K566" s="405"/>
      <c r="L566" s="405"/>
      <c r="M566" s="405">
        <v>0</v>
      </c>
      <c r="N566" s="393"/>
      <c r="O566" s="393"/>
      <c r="P566" s="393">
        <v>0</v>
      </c>
      <c r="Q566" s="393"/>
      <c r="R566" s="393"/>
      <c r="S566" s="393">
        <v>0</v>
      </c>
      <c r="T566" s="393"/>
      <c r="U566" s="393"/>
      <c r="V566" s="393">
        <v>0</v>
      </c>
      <c r="W566" s="387">
        <f>SUM(K566:V566)</f>
        <v>0</v>
      </c>
      <c r="X566" s="393"/>
      <c r="Y566" s="393"/>
      <c r="Z566" s="393">
        <v>0</v>
      </c>
      <c r="AA566" s="393"/>
      <c r="AB566" s="393"/>
      <c r="AC566" s="393">
        <v>0</v>
      </c>
      <c r="AD566" s="393"/>
      <c r="AE566" s="393"/>
      <c r="AF566" s="393">
        <v>0</v>
      </c>
      <c r="AG566" s="393"/>
      <c r="AH566" s="393"/>
      <c r="AI566" s="393">
        <v>0</v>
      </c>
      <c r="AJ566" s="387">
        <f>SUM(X566:AI566)</f>
        <v>0</v>
      </c>
      <c r="AK566" s="393"/>
      <c r="AL566" s="393"/>
      <c r="AM566" s="393">
        <v>0</v>
      </c>
      <c r="AN566" s="393"/>
      <c r="AO566" s="393"/>
      <c r="AP566" s="393">
        <v>0</v>
      </c>
      <c r="AQ566" s="393"/>
      <c r="AR566" s="393"/>
      <c r="AS566" s="393">
        <v>0</v>
      </c>
      <c r="AT566" s="393"/>
      <c r="AU566" s="393"/>
      <c r="AV566" s="393">
        <v>0</v>
      </c>
      <c r="AW566" s="387">
        <f>SUM(AK566:AV566)</f>
        <v>0</v>
      </c>
      <c r="AX566" s="393"/>
      <c r="AY566" s="393"/>
      <c r="AZ566" s="393">
        <v>0</v>
      </c>
      <c r="BA566" s="393"/>
      <c r="BB566" s="393"/>
      <c r="BC566" s="393">
        <v>0</v>
      </c>
      <c r="BD566" s="393"/>
      <c r="BE566" s="393"/>
      <c r="BF566" s="393">
        <v>0</v>
      </c>
      <c r="BG566" s="393"/>
      <c r="BH566" s="393"/>
      <c r="BI566" s="393">
        <v>0</v>
      </c>
      <c r="BJ566" s="387">
        <f>SUM(AX566:BI566)</f>
        <v>0</v>
      </c>
      <c r="BK566" s="393"/>
      <c r="BL566" s="393"/>
      <c r="BM566" s="393">
        <v>0</v>
      </c>
      <c r="BN566" s="393"/>
      <c r="BO566" s="393"/>
      <c r="BP566" s="393">
        <v>0</v>
      </c>
      <c r="BQ566" s="393"/>
      <c r="BR566" s="393"/>
      <c r="BS566" s="393">
        <v>0</v>
      </c>
      <c r="BT566" s="393"/>
      <c r="BU566" s="393"/>
      <c r="BV566" s="393">
        <v>0</v>
      </c>
      <c r="BW566" s="387">
        <f>SUM(BK566:BV566)</f>
        <v>0</v>
      </c>
    </row>
    <row r="567" spans="1:75" ht="13" hidden="1" outlineLevel="1">
      <c r="A567" s="402" t="s">
        <v>465</v>
      </c>
      <c r="B567" s="382" t="s">
        <v>466</v>
      </c>
      <c r="C567" s="383"/>
      <c r="D567" s="384"/>
      <c r="E567" s="385"/>
      <c r="F567" s="386"/>
      <c r="G567" s="386"/>
      <c r="H567" s="386"/>
      <c r="I567" s="386"/>
      <c r="J567" s="387"/>
      <c r="K567" s="388" t="str">
        <f>$A:$A</f>
        <v>Nature de l'ajustement</v>
      </c>
      <c r="L567" s="388" t="str">
        <f>$B:$B</f>
        <v>Pôle</v>
      </c>
      <c r="M567" s="388" t="s">
        <v>515</v>
      </c>
      <c r="N567" s="388" t="str">
        <f>$A:$A</f>
        <v>Nature de l'ajustement</v>
      </c>
      <c r="O567" s="388" t="str">
        <f>$B:$B</f>
        <v>Pôle</v>
      </c>
      <c r="P567" s="388" t="s">
        <v>515</v>
      </c>
      <c r="Q567" s="388" t="str">
        <f>$A:$A</f>
        <v>Nature de l'ajustement</v>
      </c>
      <c r="R567" s="388" t="str">
        <f>$B:$B</f>
        <v>Pôle</v>
      </c>
      <c r="S567" s="388" t="s">
        <v>515</v>
      </c>
      <c r="T567" s="388" t="str">
        <f>$A:$A</f>
        <v>Nature de l'ajustement</v>
      </c>
      <c r="U567" s="388" t="str">
        <f>$B:$B</f>
        <v>Pôle</v>
      </c>
      <c r="V567" s="388" t="s">
        <v>515</v>
      </c>
      <c r="W567" s="387"/>
      <c r="X567" s="388" t="str">
        <f>$A:$A</f>
        <v>Nature de l'ajustement</v>
      </c>
      <c r="Y567" s="388" t="str">
        <f>$B:$B</f>
        <v>Pôle</v>
      </c>
      <c r="Z567" s="388" t="s">
        <v>515</v>
      </c>
      <c r="AA567" s="388" t="str">
        <f>$A:$A</f>
        <v>Nature de l'ajustement</v>
      </c>
      <c r="AB567" s="388" t="str">
        <f>$B:$B</f>
        <v>Pôle</v>
      </c>
      <c r="AC567" s="388" t="s">
        <v>515</v>
      </c>
      <c r="AD567" s="388" t="str">
        <f>$A:$A</f>
        <v>Nature de l'ajustement</v>
      </c>
      <c r="AE567" s="388" t="str">
        <f>$B:$B</f>
        <v>Pôle</v>
      </c>
      <c r="AF567" s="388" t="s">
        <v>515</v>
      </c>
      <c r="AG567" s="388" t="str">
        <f>$A:$A</f>
        <v>Nature de l'ajustement</v>
      </c>
      <c r="AH567" s="388" t="str">
        <f>$B:$B</f>
        <v>Pôle</v>
      </c>
      <c r="AI567" s="388" t="s">
        <v>515</v>
      </c>
      <c r="AJ567" s="387"/>
      <c r="AK567" s="388" t="str">
        <f>$A:$A</f>
        <v>Nature de l'ajustement</v>
      </c>
      <c r="AL567" s="388" t="str">
        <f>$B:$B</f>
        <v>Pôle</v>
      </c>
      <c r="AM567" s="388" t="s">
        <v>515</v>
      </c>
      <c r="AN567" s="388" t="str">
        <f>$A:$A</f>
        <v>Nature de l'ajustement</v>
      </c>
      <c r="AO567" s="388" t="str">
        <f>$B:$B</f>
        <v>Pôle</v>
      </c>
      <c r="AP567" s="388" t="s">
        <v>515</v>
      </c>
      <c r="AQ567" s="388" t="str">
        <f>$A:$A</f>
        <v>Nature de l'ajustement</v>
      </c>
      <c r="AR567" s="388" t="str">
        <f>$B:$B</f>
        <v>Pôle</v>
      </c>
      <c r="AS567" s="388" t="s">
        <v>515</v>
      </c>
      <c r="AT567" s="388" t="str">
        <f>$A:$A</f>
        <v>Nature de l'ajustement</v>
      </c>
      <c r="AU567" s="388" t="str">
        <f>$B:$B</f>
        <v>Pôle</v>
      </c>
      <c r="AV567" s="388" t="s">
        <v>515</v>
      </c>
      <c r="AW567" s="387"/>
      <c r="AX567" s="388" t="str">
        <f>$A:$A</f>
        <v>Nature de l'ajustement</v>
      </c>
      <c r="AY567" s="388" t="str">
        <f>$B:$B</f>
        <v>Pôle</v>
      </c>
      <c r="AZ567" s="388" t="s">
        <v>515</v>
      </c>
      <c r="BA567" s="388" t="str">
        <f>$A:$A</f>
        <v>Nature de l'ajustement</v>
      </c>
      <c r="BB567" s="388" t="str">
        <f>$B:$B</f>
        <v>Pôle</v>
      </c>
      <c r="BC567" s="388" t="s">
        <v>515</v>
      </c>
      <c r="BD567" s="388" t="str">
        <f>$A:$A</f>
        <v>Nature de l'ajustement</v>
      </c>
      <c r="BE567" s="388" t="str">
        <f>$B:$B</f>
        <v>Pôle</v>
      </c>
      <c r="BF567" s="388" t="s">
        <v>515</v>
      </c>
      <c r="BG567" s="388" t="str">
        <f>$A:$A</f>
        <v>Nature de l'ajustement</v>
      </c>
      <c r="BH567" s="388" t="str">
        <f>$B:$B</f>
        <v>Pôle</v>
      </c>
      <c r="BI567" s="388" t="s">
        <v>515</v>
      </c>
      <c r="BJ567" s="387"/>
      <c r="BK567" s="388" t="str">
        <f>$A:$A</f>
        <v>Nature de l'ajustement</v>
      </c>
      <c r="BL567" s="388" t="str">
        <f>$B:$B</f>
        <v>Pôle</v>
      </c>
      <c r="BM567" s="388" t="s">
        <v>515</v>
      </c>
      <c r="BN567" s="388" t="str">
        <f>$A:$A</f>
        <v>Nature de l'ajustement</v>
      </c>
      <c r="BO567" s="388" t="str">
        <f>$B:$B</f>
        <v>Pôle</v>
      </c>
      <c r="BP567" s="388" t="s">
        <v>515</v>
      </c>
      <c r="BQ567" s="388"/>
      <c r="BR567" s="388"/>
      <c r="BS567" s="393">
        <v>0</v>
      </c>
      <c r="BT567" s="388"/>
      <c r="BU567" s="388"/>
      <c r="BV567" s="393">
        <v>0</v>
      </c>
      <c r="BW567" s="387"/>
    </row>
    <row r="568" spans="1:75" ht="13" hidden="1" outlineLevel="1">
      <c r="A568" s="394" t="s">
        <v>587</v>
      </c>
      <c r="B568" s="394" t="s">
        <v>511</v>
      </c>
      <c r="C568" s="383"/>
      <c r="D568" s="384"/>
      <c r="E568" s="385"/>
      <c r="F568" s="386"/>
      <c r="G568" s="386"/>
      <c r="H568" s="386"/>
      <c r="I568" s="386"/>
      <c r="J568" s="387"/>
      <c r="K568" s="390" t="str">
        <f>$A:$A</f>
        <v>Coûts d'intégration Kas Bank / S3 (GC)</v>
      </c>
      <c r="L568" s="390" t="str">
        <f>$B:$B</f>
        <v>GC</v>
      </c>
      <c r="M568" s="391" t="str">
        <f>"20"&amp;RIGHT($10:$10,2)&amp;"-T"&amp;MID($10:$10,2,1)</f>
        <v>2016-T1</v>
      </c>
      <c r="N568" s="390" t="str">
        <f>$A:$A</f>
        <v>Coûts d'intégration Kas Bank / S3 (GC)</v>
      </c>
      <c r="O568" s="390" t="str">
        <f>$B:$B</f>
        <v>GC</v>
      </c>
      <c r="P568" s="391" t="str">
        <f>"20"&amp;RIGHT($10:$10,2)&amp;"-T"&amp;MID($10:$10,2,1)</f>
        <v>2016-T2</v>
      </c>
      <c r="Q568" s="390" t="str">
        <f>$A:$A</f>
        <v>Coûts d'intégration Kas Bank / S3 (GC)</v>
      </c>
      <c r="R568" s="390" t="str">
        <f>$B:$B</f>
        <v>GC</v>
      </c>
      <c r="S568" s="391" t="str">
        <f>"20"&amp;RIGHT($10:$10,2)&amp;"-T"&amp;MID($10:$10,2,1)</f>
        <v>2016-T3</v>
      </c>
      <c r="T568" s="390" t="str">
        <f>$A:$A</f>
        <v>Coûts d'intégration Kas Bank / S3 (GC)</v>
      </c>
      <c r="U568" s="390" t="str">
        <f>$B:$B</f>
        <v>GC</v>
      </c>
      <c r="V568" s="391" t="str">
        <f>"20"&amp;RIGHT($10:$10,2)&amp;"-T"&amp;MID($10:$10,2,1)</f>
        <v>2016-T4</v>
      </c>
      <c r="W568" s="387"/>
      <c r="X568" s="390" t="str">
        <f>$A:$A</f>
        <v>Coûts d'intégration Kas Bank / S3 (GC)</v>
      </c>
      <c r="Y568" s="390" t="str">
        <f>$B:$B</f>
        <v>GC</v>
      </c>
      <c r="Z568" s="391" t="str">
        <f>"20"&amp;RIGHT($10:$10,2)&amp;"-T"&amp;MID($10:$10,2,1)</f>
        <v>2017-T1</v>
      </c>
      <c r="AA568" s="390" t="str">
        <f>$A:$A</f>
        <v>Coûts d'intégration Kas Bank / S3 (GC)</v>
      </c>
      <c r="AB568" s="390" t="str">
        <f>$B:$B</f>
        <v>GC</v>
      </c>
      <c r="AC568" s="391" t="str">
        <f>"20"&amp;RIGHT($10:$10,2)&amp;"-T"&amp;MID($10:$10,2,1)</f>
        <v>2017-T2</v>
      </c>
      <c r="AD568" s="390" t="str">
        <f>$A:$A</f>
        <v>Coûts d'intégration Kas Bank / S3 (GC)</v>
      </c>
      <c r="AE568" s="390" t="str">
        <f>$B:$B</f>
        <v>GC</v>
      </c>
      <c r="AF568" s="391" t="str">
        <f>"20"&amp;RIGHT($10:$10,2)&amp;"-T"&amp;MID($10:$10,2,1)</f>
        <v>2017-T3</v>
      </c>
      <c r="AG568" s="390" t="str">
        <f>$A:$A</f>
        <v>Coûts d'intégration Kas Bank / S3 (GC)</v>
      </c>
      <c r="AH568" s="390" t="str">
        <f>$B:$B</f>
        <v>GC</v>
      </c>
      <c r="AI568" s="391" t="str">
        <f>"20"&amp;RIGHT($10:$10,2)&amp;"-T"&amp;MID($10:$10,2,1)</f>
        <v>2017-T4</v>
      </c>
      <c r="AJ568" s="387"/>
      <c r="AK568" s="390" t="str">
        <f>$A:$A</f>
        <v>Coûts d'intégration Kas Bank / S3 (GC)</v>
      </c>
      <c r="AL568" s="390" t="str">
        <f>$B:$B</f>
        <v>GC</v>
      </c>
      <c r="AM568" s="391" t="str">
        <f>"20"&amp;RIGHT($10:$10,2)&amp;"-T"&amp;MID($10:$10,2,1)</f>
        <v>2018-T1</v>
      </c>
      <c r="AN568" s="390" t="str">
        <f>$A:$A</f>
        <v>Coûts d'intégration Kas Bank / S3 (GC)</v>
      </c>
      <c r="AO568" s="390" t="str">
        <f>$B:$B</f>
        <v>GC</v>
      </c>
      <c r="AP568" s="391" t="str">
        <f>"20"&amp;RIGHT($10:$10,2)&amp;"-T"&amp;MID($10:$10,2,1)</f>
        <v>2018-T2</v>
      </c>
      <c r="AQ568" s="390" t="str">
        <f>$A:$A</f>
        <v>Coûts d'intégration Kas Bank / S3 (GC)</v>
      </c>
      <c r="AR568" s="390" t="str">
        <f>$B:$B</f>
        <v>GC</v>
      </c>
      <c r="AS568" s="391" t="str">
        <f>"20"&amp;RIGHT($10:$10,2)&amp;"-T"&amp;MID($10:$10,2,1)</f>
        <v>2018-T3</v>
      </c>
      <c r="AT568" s="390" t="str">
        <f>$A:$A</f>
        <v>Coûts d'intégration Kas Bank / S3 (GC)</v>
      </c>
      <c r="AU568" s="390" t="str">
        <f>$B:$B</f>
        <v>GC</v>
      </c>
      <c r="AV568" s="391" t="str">
        <f>"20"&amp;RIGHT($10:$10,2)&amp;"-T"&amp;MID($10:$10,2,1)</f>
        <v>2018-T4</v>
      </c>
      <c r="AW568" s="387"/>
      <c r="AX568" s="390" t="str">
        <f>$A:$A</f>
        <v>Coûts d'intégration Kas Bank / S3 (GC)</v>
      </c>
      <c r="AY568" s="390" t="str">
        <f>$B:$B</f>
        <v>GC</v>
      </c>
      <c r="AZ568" s="391" t="str">
        <f>"20"&amp;RIGHT($10:$10,2)&amp;"-T"&amp;MID($10:$10,2,1)</f>
        <v>2019-T1</v>
      </c>
      <c r="BA568" s="390" t="str">
        <f>$A:$A</f>
        <v>Coûts d'intégration Kas Bank / S3 (GC)</v>
      </c>
      <c r="BB568" s="390" t="str">
        <f>$B:$B</f>
        <v>GC</v>
      </c>
      <c r="BC568" s="391" t="str">
        <f>"20"&amp;RIGHT($10:$10,2)&amp;"-T"&amp;MID($10:$10,2,1)</f>
        <v>2019-T2</v>
      </c>
      <c r="BD568" s="390" t="str">
        <f>$A:$A</f>
        <v>Coûts d'intégration Kas Bank / S3 (GC)</v>
      </c>
      <c r="BE568" s="390" t="str">
        <f>$B:$B</f>
        <v>GC</v>
      </c>
      <c r="BF568" s="391" t="str">
        <f>"20"&amp;RIGHT($10:$10,2)&amp;"-T"&amp;MID($10:$10,2,1)</f>
        <v>2019-T3</v>
      </c>
      <c r="BG568" s="390" t="str">
        <f>$A:$A</f>
        <v>Coûts d'intégration Kas Bank / S3 (GC)</v>
      </c>
      <c r="BH568" s="390" t="str">
        <f>$B:$B</f>
        <v>GC</v>
      </c>
      <c r="BI568" s="391" t="str">
        <f>"20"&amp;RIGHT($10:$10,2)&amp;"-T"&amp;MID($10:$10,2,1)</f>
        <v>2019-T4</v>
      </c>
      <c r="BJ568" s="387"/>
      <c r="BK568" s="390" t="str">
        <f>$A:$A</f>
        <v>Coûts d'intégration Kas Bank / S3 (GC)</v>
      </c>
      <c r="BL568" s="390" t="str">
        <f>$B:$B</f>
        <v>GC</v>
      </c>
      <c r="BM568" s="391" t="str">
        <f>"20"&amp;RIGHT($10:$10,2)&amp;"-T"&amp;MID($10:$10,2,1)</f>
        <v>2020-T1</v>
      </c>
      <c r="BN568" s="390" t="str">
        <f>$A:$A</f>
        <v>Coûts d'intégration Kas Bank / S3 (GC)</v>
      </c>
      <c r="BO568" s="390" t="str">
        <f>$B:$B</f>
        <v>GC</v>
      </c>
      <c r="BP568" s="391" t="str">
        <f>"20"&amp;RIGHT($10:$10,2)&amp;"-T"&amp;MID($10:$10,2,1)</f>
        <v>2020-T2</v>
      </c>
      <c r="BQ568" s="391"/>
      <c r="BR568" s="391"/>
      <c r="BS568" s="393" t="e">
        <v>#VALUE!</v>
      </c>
      <c r="BT568" s="391"/>
      <c r="BU568" s="391"/>
      <c r="BV568" s="393" t="e">
        <v>#VALUE!</v>
      </c>
      <c r="BW568" s="387"/>
    </row>
    <row r="569" spans="1:75" ht="13" hidden="1" collapsed="1">
      <c r="A569" s="403" t="s">
        <v>547</v>
      </c>
      <c r="B569" s="403"/>
      <c r="C569" s="383"/>
      <c r="D569" s="384" t="s">
        <v>588</v>
      </c>
      <c r="E569" s="385" t="s">
        <v>505</v>
      </c>
      <c r="F569" s="386"/>
      <c r="G569" s="386"/>
      <c r="H569" s="386"/>
      <c r="I569" s="386"/>
      <c r="J569" s="387">
        <f>SUM(F569:I569)</f>
        <v>0</v>
      </c>
      <c r="K569" s="405"/>
      <c r="L569" s="405"/>
      <c r="M569" s="405">
        <v>0</v>
      </c>
      <c r="N569" s="393"/>
      <c r="O569" s="393"/>
      <c r="P569" s="393">
        <v>0</v>
      </c>
      <c r="Q569" s="393"/>
      <c r="R569" s="393"/>
      <c r="S569" s="393">
        <v>0</v>
      </c>
      <c r="T569" s="393"/>
      <c r="U569" s="393"/>
      <c r="V569" s="393">
        <v>0</v>
      </c>
      <c r="W569" s="387">
        <f>SUM(K569:V569)</f>
        <v>0</v>
      </c>
      <c r="X569" s="393"/>
      <c r="Y569" s="393"/>
      <c r="Z569" s="393">
        <v>0</v>
      </c>
      <c r="AA569" s="393"/>
      <c r="AB569" s="393"/>
      <c r="AC569" s="393">
        <v>0</v>
      </c>
      <c r="AD569" s="393"/>
      <c r="AE569" s="393"/>
      <c r="AF569" s="393">
        <v>0</v>
      </c>
      <c r="AG569" s="393"/>
      <c r="AH569" s="393"/>
      <c r="AI569" s="393">
        <v>0</v>
      </c>
      <c r="AJ569" s="387">
        <f>SUM(X569:AI569)</f>
        <v>0</v>
      </c>
      <c r="AK569" s="393"/>
      <c r="AL569" s="393"/>
      <c r="AM569" s="393">
        <v>0</v>
      </c>
      <c r="AN569" s="393"/>
      <c r="AO569" s="393"/>
      <c r="AP569" s="393">
        <v>0</v>
      </c>
      <c r="AQ569" s="393"/>
      <c r="AR569" s="393"/>
      <c r="AS569" s="393">
        <v>0</v>
      </c>
      <c r="AT569" s="393"/>
      <c r="AU569" s="393"/>
      <c r="AV569" s="393">
        <v>0</v>
      </c>
      <c r="AW569" s="387">
        <f>SUM(AK569:AV569)</f>
        <v>0</v>
      </c>
      <c r="AX569" s="393"/>
      <c r="AY569" s="393"/>
      <c r="AZ569" s="393">
        <v>0</v>
      </c>
      <c r="BA569" s="393"/>
      <c r="BB569" s="393"/>
      <c r="BC569" s="393">
        <v>0</v>
      </c>
      <c r="BD569" s="393"/>
      <c r="BE569" s="393"/>
      <c r="BF569" s="393">
        <v>0</v>
      </c>
      <c r="BG569" s="393"/>
      <c r="BH569" s="393"/>
      <c r="BI569" s="393">
        <v>-10.667</v>
      </c>
      <c r="BJ569" s="387">
        <f>SUM(AX569:BI569)</f>
        <v>-10.667</v>
      </c>
      <c r="BK569" s="393"/>
      <c r="BL569" s="393"/>
      <c r="BM569" s="393">
        <v>-1.9619185579000002</v>
      </c>
      <c r="BN569" s="393"/>
      <c r="BO569" s="393"/>
      <c r="BP569" s="393">
        <v>-2.3535515888611549</v>
      </c>
      <c r="BQ569" s="393"/>
      <c r="BR569" s="393"/>
      <c r="BS569" s="393">
        <v>0</v>
      </c>
      <c r="BT569" s="393"/>
      <c r="BU569" s="393"/>
      <c r="BV569" s="393">
        <v>0</v>
      </c>
      <c r="BW569" s="387">
        <f>SUM(BK569:BV569)</f>
        <v>-4.3154701467611556</v>
      </c>
    </row>
    <row r="570" spans="1:75" ht="13" hidden="1" outlineLevel="1">
      <c r="A570" s="402" t="s">
        <v>465</v>
      </c>
      <c r="B570" s="382" t="s">
        <v>466</v>
      </c>
      <c r="C570" s="383"/>
      <c r="D570" s="384"/>
      <c r="E570" s="385"/>
      <c r="F570" s="386"/>
      <c r="G570" s="386"/>
      <c r="H570" s="386"/>
      <c r="I570" s="386"/>
      <c r="J570" s="387"/>
      <c r="K570" s="388" t="str">
        <f>$A:$A</f>
        <v>Nature de l'ajustement</v>
      </c>
      <c r="L570" s="388" t="str">
        <f>$B:$B</f>
        <v>Pôle</v>
      </c>
      <c r="M570" s="388" t="s">
        <v>515</v>
      </c>
      <c r="N570" s="388" t="str">
        <f>$A:$A</f>
        <v>Nature de l'ajustement</v>
      </c>
      <c r="O570" s="388" t="str">
        <f>$B:$B</f>
        <v>Pôle</v>
      </c>
      <c r="P570" s="388" t="s">
        <v>515</v>
      </c>
      <c r="Q570" s="388" t="str">
        <f>$A:$A</f>
        <v>Nature de l'ajustement</v>
      </c>
      <c r="R570" s="388" t="str">
        <f>$B:$B</f>
        <v>Pôle</v>
      </c>
      <c r="S570" s="388" t="s">
        <v>515</v>
      </c>
      <c r="T570" s="388" t="str">
        <f>$A:$A</f>
        <v>Nature de l'ajustement</v>
      </c>
      <c r="U570" s="388" t="str">
        <f>$B:$B</f>
        <v>Pôle</v>
      </c>
      <c r="V570" s="388" t="s">
        <v>515</v>
      </c>
      <c r="W570" s="387"/>
      <c r="X570" s="388" t="str">
        <f>$A:$A</f>
        <v>Nature de l'ajustement</v>
      </c>
      <c r="Y570" s="388" t="str">
        <f>$B:$B</f>
        <v>Pôle</v>
      </c>
      <c r="Z570" s="388" t="s">
        <v>515</v>
      </c>
      <c r="AA570" s="388" t="str">
        <f>$A:$A</f>
        <v>Nature de l'ajustement</v>
      </c>
      <c r="AB570" s="388" t="str">
        <f>$B:$B</f>
        <v>Pôle</v>
      </c>
      <c r="AC570" s="388" t="s">
        <v>515</v>
      </c>
      <c r="AD570" s="388" t="str">
        <f>$A:$A</f>
        <v>Nature de l'ajustement</v>
      </c>
      <c r="AE570" s="388" t="str">
        <f>$B:$B</f>
        <v>Pôle</v>
      </c>
      <c r="AF570" s="388" t="s">
        <v>515</v>
      </c>
      <c r="AG570" s="388" t="str">
        <f>$A:$A</f>
        <v>Nature de l'ajustement</v>
      </c>
      <c r="AH570" s="388" t="str">
        <f>$B:$B</f>
        <v>Pôle</v>
      </c>
      <c r="AI570" s="388" t="s">
        <v>515</v>
      </c>
      <c r="AJ570" s="387"/>
      <c r="AK570" s="388" t="str">
        <f>$A:$A</f>
        <v>Nature de l'ajustement</v>
      </c>
      <c r="AL570" s="388" t="str">
        <f>$B:$B</f>
        <v>Pôle</v>
      </c>
      <c r="AM570" s="388" t="s">
        <v>515</v>
      </c>
      <c r="AN570" s="388" t="str">
        <f>$A:$A</f>
        <v>Nature de l'ajustement</v>
      </c>
      <c r="AO570" s="388" t="str">
        <f>$B:$B</f>
        <v>Pôle</v>
      </c>
      <c r="AP570" s="388" t="s">
        <v>515</v>
      </c>
      <c r="AQ570" s="388" t="str">
        <f>$A:$A</f>
        <v>Nature de l'ajustement</v>
      </c>
      <c r="AR570" s="388" t="str">
        <f>$B:$B</f>
        <v>Pôle</v>
      </c>
      <c r="AS570" s="388" t="s">
        <v>515</v>
      </c>
      <c r="AT570" s="388" t="str">
        <f>$A:$A</f>
        <v>Nature de l'ajustement</v>
      </c>
      <c r="AU570" s="388" t="str">
        <f>$B:$B</f>
        <v>Pôle</v>
      </c>
      <c r="AV570" s="388" t="s">
        <v>515</v>
      </c>
      <c r="AW570" s="387"/>
      <c r="AX570" s="388" t="str">
        <f>$A:$A</f>
        <v>Nature de l'ajustement</v>
      </c>
      <c r="AY570" s="388" t="str">
        <f>$B:$B</f>
        <v>Pôle</v>
      </c>
      <c r="AZ570" s="388" t="s">
        <v>515</v>
      </c>
      <c r="BA570" s="388" t="str">
        <f>$A:$A</f>
        <v>Nature de l'ajustement</v>
      </c>
      <c r="BB570" s="388" t="str">
        <f>$B:$B</f>
        <v>Pôle</v>
      </c>
      <c r="BC570" s="388" t="s">
        <v>515</v>
      </c>
      <c r="BD570" s="388" t="str">
        <f>$A:$A</f>
        <v>Nature de l'ajustement</v>
      </c>
      <c r="BE570" s="388" t="str">
        <f>$B:$B</f>
        <v>Pôle</v>
      </c>
      <c r="BF570" s="388" t="s">
        <v>515</v>
      </c>
      <c r="BG570" s="388" t="str">
        <f>$A:$A</f>
        <v>Nature de l'ajustement</v>
      </c>
      <c r="BH570" s="388" t="str">
        <f>$B:$B</f>
        <v>Pôle</v>
      </c>
      <c r="BI570" s="388" t="s">
        <v>515</v>
      </c>
      <c r="BJ570" s="387"/>
      <c r="BK570" s="388" t="str">
        <f>$A:$A</f>
        <v>Nature de l'ajustement</v>
      </c>
      <c r="BL570" s="388" t="str">
        <f>$B:$B</f>
        <v>Pôle</v>
      </c>
      <c r="BM570" s="388" t="s">
        <v>515</v>
      </c>
      <c r="BN570" s="388" t="str">
        <f>$A:$A</f>
        <v>Nature de l'ajustement</v>
      </c>
      <c r="BO570" s="388" t="str">
        <f>$B:$B</f>
        <v>Pôle</v>
      </c>
      <c r="BP570" s="388" t="s">
        <v>515</v>
      </c>
      <c r="BQ570" s="388"/>
      <c r="BR570" s="388"/>
      <c r="BS570" s="393">
        <v>0</v>
      </c>
      <c r="BT570" s="388"/>
      <c r="BU570" s="388"/>
      <c r="BV570" s="393">
        <v>0</v>
      </c>
      <c r="BW570" s="387"/>
    </row>
    <row r="571" spans="1:75" ht="13" hidden="1" outlineLevel="1">
      <c r="A571" s="394" t="s">
        <v>561</v>
      </c>
      <c r="B571" s="394" t="s">
        <v>511</v>
      </c>
      <c r="C571" s="383"/>
      <c r="D571" s="384"/>
      <c r="E571" s="385"/>
      <c r="F571" s="386"/>
      <c r="G571" s="386"/>
      <c r="H571" s="386"/>
      <c r="I571" s="386"/>
      <c r="J571" s="387"/>
      <c r="K571" s="390" t="str">
        <f>$A:$A</f>
        <v>Badwill Kas Bank (GC)</v>
      </c>
      <c r="L571" s="390" t="str">
        <f>$B:$B</f>
        <v>GC</v>
      </c>
      <c r="M571" s="391" t="str">
        <f>"20"&amp;RIGHT($10:$10,2)&amp;"-T"&amp;MID($10:$10,2,1)</f>
        <v>2016-T1</v>
      </c>
      <c r="N571" s="390" t="str">
        <f>$A:$A</f>
        <v>Badwill Kas Bank (GC)</v>
      </c>
      <c r="O571" s="390" t="str">
        <f>$B:$B</f>
        <v>GC</v>
      </c>
      <c r="P571" s="391" t="str">
        <f>"20"&amp;RIGHT($10:$10,2)&amp;"-T"&amp;MID($10:$10,2,1)</f>
        <v>2016-T2</v>
      </c>
      <c r="Q571" s="390" t="str">
        <f>$A:$A</f>
        <v>Badwill Kas Bank (GC)</v>
      </c>
      <c r="R571" s="390" t="str">
        <f>$B:$B</f>
        <v>GC</v>
      </c>
      <c r="S571" s="391" t="str">
        <f>"20"&amp;RIGHT($10:$10,2)&amp;"-T"&amp;MID($10:$10,2,1)</f>
        <v>2016-T3</v>
      </c>
      <c r="T571" s="390" t="str">
        <f>$A:$A</f>
        <v>Badwill Kas Bank (GC)</v>
      </c>
      <c r="U571" s="390" t="str">
        <f>$B:$B</f>
        <v>GC</v>
      </c>
      <c r="V571" s="391" t="str">
        <f>"20"&amp;RIGHT($10:$10,2)&amp;"-T"&amp;MID($10:$10,2,1)</f>
        <v>2016-T4</v>
      </c>
      <c r="W571" s="387"/>
      <c r="X571" s="390" t="str">
        <f>$A:$A</f>
        <v>Badwill Kas Bank (GC)</v>
      </c>
      <c r="Y571" s="390" t="str">
        <f>$B:$B</f>
        <v>GC</v>
      </c>
      <c r="Z571" s="391" t="str">
        <f>"20"&amp;RIGHT($10:$10,2)&amp;"-T"&amp;MID($10:$10,2,1)</f>
        <v>2017-T1</v>
      </c>
      <c r="AA571" s="390" t="str">
        <f>$A:$A</f>
        <v>Badwill Kas Bank (GC)</v>
      </c>
      <c r="AB571" s="390" t="str">
        <f>$B:$B</f>
        <v>GC</v>
      </c>
      <c r="AC571" s="391" t="str">
        <f>"20"&amp;RIGHT($10:$10,2)&amp;"-T"&amp;MID($10:$10,2,1)</f>
        <v>2017-T2</v>
      </c>
      <c r="AD571" s="390" t="str">
        <f>$A:$A</f>
        <v>Badwill Kas Bank (GC)</v>
      </c>
      <c r="AE571" s="390" t="str">
        <f>$B:$B</f>
        <v>GC</v>
      </c>
      <c r="AF571" s="391" t="str">
        <f>"20"&amp;RIGHT($10:$10,2)&amp;"-T"&amp;MID($10:$10,2,1)</f>
        <v>2017-T3</v>
      </c>
      <c r="AG571" s="390" t="str">
        <f>$A:$A</f>
        <v>Badwill Kas Bank (GC)</v>
      </c>
      <c r="AH571" s="390" t="str">
        <f>$B:$B</f>
        <v>GC</v>
      </c>
      <c r="AI571" s="391" t="str">
        <f>"20"&amp;RIGHT($10:$10,2)&amp;"-T"&amp;MID($10:$10,2,1)</f>
        <v>2017-T4</v>
      </c>
      <c r="AJ571" s="387"/>
      <c r="AK571" s="390" t="str">
        <f>$A:$A</f>
        <v>Badwill Kas Bank (GC)</v>
      </c>
      <c r="AL571" s="390" t="str">
        <f>$B:$B</f>
        <v>GC</v>
      </c>
      <c r="AM571" s="391" t="str">
        <f>"20"&amp;RIGHT($10:$10,2)&amp;"-T"&amp;MID($10:$10,2,1)</f>
        <v>2018-T1</v>
      </c>
      <c r="AN571" s="390" t="str">
        <f>$A:$A</f>
        <v>Badwill Kas Bank (GC)</v>
      </c>
      <c r="AO571" s="390" t="str">
        <f>$B:$B</f>
        <v>GC</v>
      </c>
      <c r="AP571" s="391" t="str">
        <f>"20"&amp;RIGHT($10:$10,2)&amp;"-T"&amp;MID($10:$10,2,1)</f>
        <v>2018-T2</v>
      </c>
      <c r="AQ571" s="390" t="str">
        <f>$A:$A</f>
        <v>Badwill Kas Bank (GC)</v>
      </c>
      <c r="AR571" s="390" t="str">
        <f>$B:$B</f>
        <v>GC</v>
      </c>
      <c r="AS571" s="391" t="str">
        <f>"20"&amp;RIGHT($10:$10,2)&amp;"-T"&amp;MID($10:$10,2,1)</f>
        <v>2018-T3</v>
      </c>
      <c r="AT571" s="390" t="str">
        <f>$A:$A</f>
        <v>Badwill Kas Bank (GC)</v>
      </c>
      <c r="AU571" s="390" t="str">
        <f>$B:$B</f>
        <v>GC</v>
      </c>
      <c r="AV571" s="391" t="str">
        <f>"20"&amp;RIGHT($10:$10,2)&amp;"-T"&amp;MID($10:$10,2,1)</f>
        <v>2018-T4</v>
      </c>
      <c r="AW571" s="387"/>
      <c r="AX571" s="390" t="str">
        <f>$A:$A</f>
        <v>Badwill Kas Bank (GC)</v>
      </c>
      <c r="AY571" s="390" t="str">
        <f>$B:$B</f>
        <v>GC</v>
      </c>
      <c r="AZ571" s="391" t="str">
        <f>"20"&amp;RIGHT($10:$10,2)&amp;"-T"&amp;MID($10:$10,2,1)</f>
        <v>2019-T1</v>
      </c>
      <c r="BA571" s="390" t="str">
        <f>$A:$A</f>
        <v>Badwill Kas Bank (GC)</v>
      </c>
      <c r="BB571" s="390" t="str">
        <f>$B:$B</f>
        <v>GC</v>
      </c>
      <c r="BC571" s="391" t="str">
        <f>"20"&amp;RIGHT($10:$10,2)&amp;"-T"&amp;MID($10:$10,2,1)</f>
        <v>2019-T2</v>
      </c>
      <c r="BD571" s="390" t="str">
        <f>$A:$A</f>
        <v>Badwill Kas Bank (GC)</v>
      </c>
      <c r="BE571" s="390" t="str">
        <f>$B:$B</f>
        <v>GC</v>
      </c>
      <c r="BF571" s="391" t="str">
        <f>"20"&amp;RIGHT($10:$10,2)&amp;"-T"&amp;MID($10:$10,2,1)</f>
        <v>2019-T3</v>
      </c>
      <c r="BG571" s="390" t="str">
        <f>$A:$A</f>
        <v>Badwill Kas Bank (GC)</v>
      </c>
      <c r="BH571" s="390" t="str">
        <f>$B:$B</f>
        <v>GC</v>
      </c>
      <c r="BI571" s="391" t="str">
        <f>"20"&amp;RIGHT($10:$10,2)&amp;"-T"&amp;MID($10:$10,2,1)</f>
        <v>2019-T4</v>
      </c>
      <c r="BJ571" s="387"/>
      <c r="BK571" s="390" t="str">
        <f>$A:$A</f>
        <v>Badwill Kas Bank (GC)</v>
      </c>
      <c r="BL571" s="390" t="str">
        <f>$B:$B</f>
        <v>GC</v>
      </c>
      <c r="BM571" s="391" t="str">
        <f>"20"&amp;RIGHT($10:$10,2)&amp;"-T"&amp;MID($10:$10,2,1)</f>
        <v>2020-T1</v>
      </c>
      <c r="BN571" s="390" t="str">
        <f>$A:$A</f>
        <v>Badwill Kas Bank (GC)</v>
      </c>
      <c r="BO571" s="390" t="str">
        <f>$B:$B</f>
        <v>GC</v>
      </c>
      <c r="BP571" s="391" t="str">
        <f>"20"&amp;RIGHT($10:$10,2)&amp;"-T"&amp;MID($10:$10,2,1)</f>
        <v>2020-T2</v>
      </c>
      <c r="BQ571" s="391"/>
      <c r="BR571" s="391"/>
      <c r="BS571" s="393" t="e">
        <v>#VALUE!</v>
      </c>
      <c r="BT571" s="391"/>
      <c r="BU571" s="391"/>
      <c r="BV571" s="393" t="e">
        <v>#VALUE!</v>
      </c>
      <c r="BW571" s="387"/>
    </row>
    <row r="572" spans="1:75" ht="13" hidden="1" collapsed="1">
      <c r="A572" s="403" t="s">
        <v>547</v>
      </c>
      <c r="B572" s="403"/>
      <c r="C572" s="383"/>
      <c r="D572" s="384" t="s">
        <v>562</v>
      </c>
      <c r="E572" s="385" t="s">
        <v>505</v>
      </c>
      <c r="F572" s="386"/>
      <c r="G572" s="386"/>
      <c r="H572" s="386"/>
      <c r="I572" s="386"/>
      <c r="J572" s="387">
        <f>SUM(F572:I572)</f>
        <v>0</v>
      </c>
      <c r="K572" s="405"/>
      <c r="L572" s="405"/>
      <c r="M572" s="405">
        <v>0</v>
      </c>
      <c r="N572" s="393"/>
      <c r="O572" s="393"/>
      <c r="P572" s="393">
        <v>0</v>
      </c>
      <c r="Q572" s="393"/>
      <c r="R572" s="393"/>
      <c r="S572" s="393">
        <v>0</v>
      </c>
      <c r="T572" s="393"/>
      <c r="U572" s="393"/>
      <c r="V572" s="393">
        <v>0</v>
      </c>
      <c r="W572" s="387">
        <f>SUM(K572:V572)</f>
        <v>0</v>
      </c>
      <c r="X572" s="393"/>
      <c r="Y572" s="393"/>
      <c r="Z572" s="393">
        <v>0</v>
      </c>
      <c r="AA572" s="393"/>
      <c r="AB572" s="393"/>
      <c r="AC572" s="393">
        <v>0</v>
      </c>
      <c r="AD572" s="393"/>
      <c r="AE572" s="393"/>
      <c r="AF572" s="393">
        <v>0</v>
      </c>
      <c r="AG572" s="393"/>
      <c r="AH572" s="393"/>
      <c r="AI572" s="393">
        <v>0</v>
      </c>
      <c r="AJ572" s="387">
        <f>SUM(X572:AI572)</f>
        <v>0</v>
      </c>
      <c r="AK572" s="393"/>
      <c r="AL572" s="393"/>
      <c r="AM572" s="393">
        <v>0</v>
      </c>
      <c r="AN572" s="393"/>
      <c r="AO572" s="393"/>
      <c r="AP572" s="393">
        <v>0</v>
      </c>
      <c r="AQ572" s="393"/>
      <c r="AR572" s="393"/>
      <c r="AS572" s="393">
        <v>0</v>
      </c>
      <c r="AT572" s="393"/>
      <c r="AU572" s="393"/>
      <c r="AV572" s="393">
        <v>0</v>
      </c>
      <c r="AW572" s="387">
        <f>SUM(AK572:AV572)</f>
        <v>0</v>
      </c>
      <c r="AX572" s="393"/>
      <c r="AY572" s="393"/>
      <c r="AZ572" s="393">
        <v>0</v>
      </c>
      <c r="BA572" s="393"/>
      <c r="BB572" s="393"/>
      <c r="BC572" s="393">
        <v>0</v>
      </c>
      <c r="BD572" s="393"/>
      <c r="BE572" s="393"/>
      <c r="BF572" s="393">
        <v>0</v>
      </c>
      <c r="BG572" s="393"/>
      <c r="BH572" s="393"/>
      <c r="BI572" s="393">
        <v>21.661000000000001</v>
      </c>
      <c r="BJ572" s="387">
        <f>SUM(AX572:BI572)</f>
        <v>21.661000000000001</v>
      </c>
      <c r="BK572" s="393"/>
      <c r="BL572" s="393"/>
      <c r="BM572" s="393">
        <v>0</v>
      </c>
      <c r="BN572" s="393"/>
      <c r="BO572" s="393"/>
      <c r="BP572" s="393">
        <v>0</v>
      </c>
      <c r="BQ572" s="393"/>
      <c r="BR572" s="393"/>
      <c r="BS572" s="393">
        <v>0</v>
      </c>
      <c r="BT572" s="393"/>
      <c r="BU572" s="393"/>
      <c r="BV572" s="393">
        <v>0</v>
      </c>
      <c r="BW572" s="387">
        <f>SUM(BK572:BV572)</f>
        <v>0</v>
      </c>
    </row>
    <row r="573" spans="1:75" ht="13" hidden="1" outlineLevel="1">
      <c r="A573" s="402" t="s">
        <v>465</v>
      </c>
      <c r="B573" s="382" t="s">
        <v>466</v>
      </c>
      <c r="C573" s="383"/>
      <c r="D573" s="384"/>
      <c r="E573" s="385"/>
      <c r="F573" s="386"/>
      <c r="G573" s="386"/>
      <c r="H573" s="386"/>
      <c r="I573" s="386"/>
      <c r="J573" s="387"/>
      <c r="K573" s="388" t="str">
        <f>$A:$A</f>
        <v>Nature de l'ajustement</v>
      </c>
      <c r="L573" s="388" t="str">
        <f>$B:$B</f>
        <v>Pôle</v>
      </c>
      <c r="M573" s="388" t="s">
        <v>515</v>
      </c>
      <c r="N573" s="388" t="str">
        <f>$A:$A</f>
        <v>Nature de l'ajustement</v>
      </c>
      <c r="O573" s="388" t="str">
        <f>$B:$B</f>
        <v>Pôle</v>
      </c>
      <c r="P573" s="388" t="s">
        <v>515</v>
      </c>
      <c r="Q573" s="388" t="str">
        <f>$A:$A</f>
        <v>Nature de l'ajustement</v>
      </c>
      <c r="R573" s="388" t="str">
        <f>$B:$B</f>
        <v>Pôle</v>
      </c>
      <c r="S573" s="388" t="s">
        <v>515</v>
      </c>
      <c r="T573" s="388" t="str">
        <f>$A:$A</f>
        <v>Nature de l'ajustement</v>
      </c>
      <c r="U573" s="388" t="str">
        <f>$B:$B</f>
        <v>Pôle</v>
      </c>
      <c r="V573" s="388" t="s">
        <v>515</v>
      </c>
      <c r="W573" s="387"/>
      <c r="X573" s="388" t="str">
        <f>$A:$A</f>
        <v>Nature de l'ajustement</v>
      </c>
      <c r="Y573" s="388" t="str">
        <f>$B:$B</f>
        <v>Pôle</v>
      </c>
      <c r="Z573" s="388" t="s">
        <v>515</v>
      </c>
      <c r="AA573" s="388" t="str">
        <f>$A:$A</f>
        <v>Nature de l'ajustement</v>
      </c>
      <c r="AB573" s="388" t="str">
        <f>$B:$B</f>
        <v>Pôle</v>
      </c>
      <c r="AC573" s="388" t="s">
        <v>515</v>
      </c>
      <c r="AD573" s="388" t="str">
        <f>$A:$A</f>
        <v>Nature de l'ajustement</v>
      </c>
      <c r="AE573" s="388" t="str">
        <f>$B:$B</f>
        <v>Pôle</v>
      </c>
      <c r="AF573" s="388" t="s">
        <v>515</v>
      </c>
      <c r="AG573" s="388" t="str">
        <f>$A:$A</f>
        <v>Nature de l'ajustement</v>
      </c>
      <c r="AH573" s="388" t="str">
        <f>$B:$B</f>
        <v>Pôle</v>
      </c>
      <c r="AI573" s="388" t="s">
        <v>515</v>
      </c>
      <c r="AJ573" s="387"/>
      <c r="AK573" s="388" t="str">
        <f>$A:$A</f>
        <v>Nature de l'ajustement</v>
      </c>
      <c r="AL573" s="388" t="str">
        <f>$B:$B</f>
        <v>Pôle</v>
      </c>
      <c r="AM573" s="388" t="s">
        <v>515</v>
      </c>
      <c r="AN573" s="388" t="str">
        <f>$A:$A</f>
        <v>Nature de l'ajustement</v>
      </c>
      <c r="AO573" s="388" t="str">
        <f>$B:$B</f>
        <v>Pôle</v>
      </c>
      <c r="AP573" s="388" t="s">
        <v>515</v>
      </c>
      <c r="AQ573" s="388" t="str">
        <f>$A:$A</f>
        <v>Nature de l'ajustement</v>
      </c>
      <c r="AR573" s="388" t="str">
        <f>$B:$B</f>
        <v>Pôle</v>
      </c>
      <c r="AS573" s="388" t="s">
        <v>515</v>
      </c>
      <c r="AT573" s="388" t="str">
        <f>$A:$A</f>
        <v>Nature de l'ajustement</v>
      </c>
      <c r="AU573" s="388" t="str">
        <f>$B:$B</f>
        <v>Pôle</v>
      </c>
      <c r="AV573" s="388" t="s">
        <v>515</v>
      </c>
      <c r="AW573" s="387"/>
      <c r="AX573" s="388" t="str">
        <f>$A:$A</f>
        <v>Nature de l'ajustement</v>
      </c>
      <c r="AY573" s="388" t="str">
        <f>$B:$B</f>
        <v>Pôle</v>
      </c>
      <c r="AZ573" s="388" t="s">
        <v>515</v>
      </c>
      <c r="BA573" s="388" t="str">
        <f>$A:$A</f>
        <v>Nature de l'ajustement</v>
      </c>
      <c r="BB573" s="388" t="str">
        <f>$B:$B</f>
        <v>Pôle</v>
      </c>
      <c r="BC573" s="388" t="s">
        <v>515</v>
      </c>
      <c r="BD573" s="388" t="str">
        <f>$A:$A</f>
        <v>Nature de l'ajustement</v>
      </c>
      <c r="BE573" s="388" t="str">
        <f>$B:$B</f>
        <v>Pôle</v>
      </c>
      <c r="BF573" s="388" t="s">
        <v>515</v>
      </c>
      <c r="BG573" s="388" t="str">
        <f>$A:$A</f>
        <v>Nature de l'ajustement</v>
      </c>
      <c r="BH573" s="388" t="str">
        <f>$B:$B</f>
        <v>Pôle</v>
      </c>
      <c r="BI573" s="388" t="s">
        <v>515</v>
      </c>
      <c r="BJ573" s="387"/>
      <c r="BK573" s="388" t="str">
        <f>$A:$A</f>
        <v>Nature de l'ajustement</v>
      </c>
      <c r="BL573" s="388" t="str">
        <f>$B:$B</f>
        <v>Pôle</v>
      </c>
      <c r="BM573" s="388" t="s">
        <v>515</v>
      </c>
      <c r="BN573" s="388" t="str">
        <f>$A:$A</f>
        <v>Nature de l'ajustement</v>
      </c>
      <c r="BO573" s="388" t="str">
        <f>$B:$B</f>
        <v>Pôle</v>
      </c>
      <c r="BP573" s="388" t="s">
        <v>515</v>
      </c>
      <c r="BQ573" s="388"/>
      <c r="BR573" s="388"/>
      <c r="BS573" s="393">
        <v>0</v>
      </c>
      <c r="BT573" s="388"/>
      <c r="BU573" s="388"/>
      <c r="BV573" s="393">
        <v>0</v>
      </c>
      <c r="BW573" s="387"/>
    </row>
    <row r="574" spans="1:75" ht="13" hidden="1" outlineLevel="1">
      <c r="A574" s="394" t="s">
        <v>563</v>
      </c>
      <c r="B574" s="394" t="s">
        <v>468</v>
      </c>
      <c r="C574" s="383"/>
      <c r="D574" s="384"/>
      <c r="E574" s="385"/>
      <c r="F574" s="386"/>
      <c r="G574" s="386"/>
      <c r="H574" s="386"/>
      <c r="I574" s="386"/>
      <c r="J574" s="387"/>
      <c r="K574" s="390" t="str">
        <f>$A:$A</f>
        <v>Dépréciation écart d'acquisition LCL (AHM)</v>
      </c>
      <c r="L574" s="390" t="str">
        <f>$B:$B</f>
        <v>AHM</v>
      </c>
      <c r="M574" s="391" t="str">
        <f>"20"&amp;RIGHT($10:$10,2)&amp;"-T"&amp;MID($10:$10,2,1)</f>
        <v>2016-T1</v>
      </c>
      <c r="N574" s="390" t="str">
        <f>$A:$A</f>
        <v>Dépréciation écart d'acquisition LCL (AHM)</v>
      </c>
      <c r="O574" s="390" t="str">
        <f>$B:$B</f>
        <v>AHM</v>
      </c>
      <c r="P574" s="391" t="str">
        <f>"20"&amp;RIGHT($10:$10,2)&amp;"-T"&amp;MID($10:$10,2,1)</f>
        <v>2016-T2</v>
      </c>
      <c r="Q574" s="390" t="str">
        <f>$A:$A</f>
        <v>Dépréciation écart d'acquisition LCL (AHM)</v>
      </c>
      <c r="R574" s="390" t="str">
        <f>$B:$B</f>
        <v>AHM</v>
      </c>
      <c r="S574" s="391" t="str">
        <f>"20"&amp;RIGHT($10:$10,2)&amp;"-T"&amp;MID($10:$10,2,1)</f>
        <v>2016-T3</v>
      </c>
      <c r="T574" s="390" t="str">
        <f>$A:$A</f>
        <v>Dépréciation écart d'acquisition LCL (AHM)</v>
      </c>
      <c r="U574" s="390" t="str">
        <f>$B:$B</f>
        <v>AHM</v>
      </c>
      <c r="V574" s="391" t="str">
        <f>"20"&amp;RIGHT($10:$10,2)&amp;"-T"&amp;MID($10:$10,2,1)</f>
        <v>2016-T4</v>
      </c>
      <c r="W574" s="387"/>
      <c r="X574" s="390" t="str">
        <f>$A:$A</f>
        <v>Dépréciation écart d'acquisition LCL (AHM)</v>
      </c>
      <c r="Y574" s="390" t="str">
        <f>$B:$B</f>
        <v>AHM</v>
      </c>
      <c r="Z574" s="391" t="str">
        <f>"20"&amp;RIGHT($10:$10,2)&amp;"-T"&amp;MID($10:$10,2,1)</f>
        <v>2017-T1</v>
      </c>
      <c r="AA574" s="390" t="str">
        <f>$A:$A</f>
        <v>Dépréciation écart d'acquisition LCL (AHM)</v>
      </c>
      <c r="AB574" s="390" t="str">
        <f>$B:$B</f>
        <v>AHM</v>
      </c>
      <c r="AC574" s="391" t="str">
        <f>"20"&amp;RIGHT($10:$10,2)&amp;"-T"&amp;MID($10:$10,2,1)</f>
        <v>2017-T2</v>
      </c>
      <c r="AD574" s="390" t="str">
        <f>$A:$A</f>
        <v>Dépréciation écart d'acquisition LCL (AHM)</v>
      </c>
      <c r="AE574" s="390" t="str">
        <f>$B:$B</f>
        <v>AHM</v>
      </c>
      <c r="AF574" s="391" t="str">
        <f>"20"&amp;RIGHT($10:$10,2)&amp;"-T"&amp;MID($10:$10,2,1)</f>
        <v>2017-T3</v>
      </c>
      <c r="AG574" s="390" t="str">
        <f>$A:$A</f>
        <v>Dépréciation écart d'acquisition LCL (AHM)</v>
      </c>
      <c r="AH574" s="390" t="str">
        <f>$B:$B</f>
        <v>AHM</v>
      </c>
      <c r="AI574" s="391" t="str">
        <f>"20"&amp;RIGHT($10:$10,2)&amp;"-T"&amp;MID($10:$10,2,1)</f>
        <v>2017-T4</v>
      </c>
      <c r="AJ574" s="387"/>
      <c r="AK574" s="390" t="str">
        <f>$A:$A</f>
        <v>Dépréciation écart d'acquisition LCL (AHM)</v>
      </c>
      <c r="AL574" s="390" t="str">
        <f>$B:$B</f>
        <v>AHM</v>
      </c>
      <c r="AM574" s="391" t="str">
        <f>"20"&amp;RIGHT($10:$10,2)&amp;"-T"&amp;MID($10:$10,2,1)</f>
        <v>2018-T1</v>
      </c>
      <c r="AN574" s="390" t="str">
        <f>$A:$A</f>
        <v>Dépréciation écart d'acquisition LCL (AHM)</v>
      </c>
      <c r="AO574" s="390" t="str">
        <f>$B:$B</f>
        <v>AHM</v>
      </c>
      <c r="AP574" s="391" t="str">
        <f>"20"&amp;RIGHT($10:$10,2)&amp;"-T"&amp;MID($10:$10,2,1)</f>
        <v>2018-T2</v>
      </c>
      <c r="AQ574" s="390" t="str">
        <f>$A:$A</f>
        <v>Dépréciation écart d'acquisition LCL (AHM)</v>
      </c>
      <c r="AR574" s="390" t="str">
        <f>$B:$B</f>
        <v>AHM</v>
      </c>
      <c r="AS574" s="391" t="str">
        <f>"20"&amp;RIGHT($10:$10,2)&amp;"-T"&amp;MID($10:$10,2,1)</f>
        <v>2018-T3</v>
      </c>
      <c r="AT574" s="390" t="str">
        <f>$A:$A</f>
        <v>Dépréciation écart d'acquisition LCL (AHM)</v>
      </c>
      <c r="AU574" s="390" t="str">
        <f>$B:$B</f>
        <v>AHM</v>
      </c>
      <c r="AV574" s="391" t="str">
        <f>"20"&amp;RIGHT($10:$10,2)&amp;"-T"&amp;MID($10:$10,2,1)</f>
        <v>2018-T4</v>
      </c>
      <c r="AW574" s="387"/>
      <c r="AX574" s="390" t="str">
        <f>$A:$A</f>
        <v>Dépréciation écart d'acquisition LCL (AHM)</v>
      </c>
      <c r="AY574" s="390" t="str">
        <f>$B:$B</f>
        <v>AHM</v>
      </c>
      <c r="AZ574" s="391" t="str">
        <f>"20"&amp;RIGHT($10:$10,2)&amp;"-T"&amp;MID($10:$10,2,1)</f>
        <v>2019-T1</v>
      </c>
      <c r="BA574" s="390" t="str">
        <f>$A:$A</f>
        <v>Dépréciation écart d'acquisition LCL (AHM)</v>
      </c>
      <c r="BB574" s="390" t="str">
        <f>$B:$B</f>
        <v>AHM</v>
      </c>
      <c r="BC574" s="391" t="str">
        <f>"20"&amp;RIGHT($10:$10,2)&amp;"-T"&amp;MID($10:$10,2,1)</f>
        <v>2019-T2</v>
      </c>
      <c r="BD574" s="390" t="str">
        <f>$A:$A</f>
        <v>Dépréciation écart d'acquisition LCL (AHM)</v>
      </c>
      <c r="BE574" s="390" t="str">
        <f>$B:$B</f>
        <v>AHM</v>
      </c>
      <c r="BF574" s="391" t="str">
        <f>"20"&amp;RIGHT($10:$10,2)&amp;"-T"&amp;MID($10:$10,2,1)</f>
        <v>2019-T3</v>
      </c>
      <c r="BG574" s="390" t="str">
        <f>$A:$A</f>
        <v>Dépréciation écart d'acquisition LCL (AHM)</v>
      </c>
      <c r="BH574" s="390" t="str">
        <f>$B:$B</f>
        <v>AHM</v>
      </c>
      <c r="BI574" s="391" t="str">
        <f>"20"&amp;RIGHT($10:$10,2)&amp;"-T"&amp;MID($10:$10,2,1)</f>
        <v>2019-T4</v>
      </c>
      <c r="BJ574" s="387"/>
      <c r="BK574" s="390" t="str">
        <f>$A:$A</f>
        <v>Dépréciation écart d'acquisition LCL (AHM)</v>
      </c>
      <c r="BL574" s="390" t="str">
        <f>$B:$B</f>
        <v>AHM</v>
      </c>
      <c r="BM574" s="391" t="str">
        <f>"20"&amp;RIGHT($10:$10,2)&amp;"-T"&amp;MID($10:$10,2,1)</f>
        <v>2020-T1</v>
      </c>
      <c r="BN574" s="390" t="str">
        <f>$A:$A</f>
        <v>Dépréciation écart d'acquisition LCL (AHM)</v>
      </c>
      <c r="BO574" s="390" t="str">
        <f>$B:$B</f>
        <v>AHM</v>
      </c>
      <c r="BP574" s="391" t="str">
        <f>"20"&amp;RIGHT($10:$10,2)&amp;"-T"&amp;MID($10:$10,2,1)</f>
        <v>2020-T2</v>
      </c>
      <c r="BQ574" s="391"/>
      <c r="BR574" s="391"/>
      <c r="BS574" s="393" t="e">
        <v>#VALUE!</v>
      </c>
      <c r="BT574" s="391"/>
      <c r="BU574" s="391"/>
      <c r="BV574" s="393" t="e">
        <v>#VALUE!</v>
      </c>
      <c r="BW574" s="387"/>
    </row>
    <row r="575" spans="1:75" ht="13" hidden="1" collapsed="1">
      <c r="A575" s="403" t="s">
        <v>547</v>
      </c>
      <c r="B575" s="403"/>
      <c r="C575" s="383"/>
      <c r="D575" s="384" t="s">
        <v>564</v>
      </c>
      <c r="E575" s="385" t="s">
        <v>504</v>
      </c>
      <c r="F575" s="386"/>
      <c r="G575" s="386"/>
      <c r="H575" s="386"/>
      <c r="I575" s="386"/>
      <c r="J575" s="387">
        <f>SUM(F575:I575)</f>
        <v>0</v>
      </c>
      <c r="K575" s="405"/>
      <c r="L575" s="405"/>
      <c r="M575" s="405">
        <v>0</v>
      </c>
      <c r="N575" s="393"/>
      <c r="O575" s="393"/>
      <c r="P575" s="393">
        <v>0</v>
      </c>
      <c r="Q575" s="393"/>
      <c r="R575" s="393"/>
      <c r="S575" s="393">
        <v>0</v>
      </c>
      <c r="T575" s="393"/>
      <c r="U575" s="393"/>
      <c r="V575" s="393">
        <v>0</v>
      </c>
      <c r="W575" s="387">
        <f>SUM(K575:V575)</f>
        <v>0</v>
      </c>
      <c r="X575" s="393"/>
      <c r="Y575" s="393"/>
      <c r="Z575" s="393">
        <v>0</v>
      </c>
      <c r="AA575" s="393"/>
      <c r="AB575" s="393"/>
      <c r="AC575" s="393">
        <v>0</v>
      </c>
      <c r="AD575" s="393"/>
      <c r="AE575" s="393"/>
      <c r="AF575" s="393">
        <v>0</v>
      </c>
      <c r="AG575" s="393"/>
      <c r="AH575" s="393"/>
      <c r="AI575" s="393">
        <v>0</v>
      </c>
      <c r="AJ575" s="387">
        <f>SUM(X575:AI575)</f>
        <v>0</v>
      </c>
      <c r="AK575" s="393"/>
      <c r="AL575" s="393"/>
      <c r="AM575" s="393">
        <v>0</v>
      </c>
      <c r="AN575" s="393"/>
      <c r="AO575" s="393"/>
      <c r="AP575" s="393">
        <v>0</v>
      </c>
      <c r="AQ575" s="393"/>
      <c r="AR575" s="393"/>
      <c r="AS575" s="393">
        <v>0</v>
      </c>
      <c r="AT575" s="393"/>
      <c r="AU575" s="393"/>
      <c r="AV575" s="393">
        <v>0</v>
      </c>
      <c r="AW575" s="387">
        <f>SUM(AK575:AV575)</f>
        <v>0</v>
      </c>
      <c r="AX575" s="393"/>
      <c r="AY575" s="393"/>
      <c r="AZ575" s="393">
        <v>0</v>
      </c>
      <c r="BA575" s="393"/>
      <c r="BB575" s="393"/>
      <c r="BC575" s="393">
        <v>0</v>
      </c>
      <c r="BD575" s="393"/>
      <c r="BE575" s="393"/>
      <c r="BF575" s="393">
        <v>0</v>
      </c>
      <c r="BG575" s="393"/>
      <c r="BH575" s="393"/>
      <c r="BI575" s="393">
        <v>-611.09199999999998</v>
      </c>
      <c r="BJ575" s="387">
        <f>SUM(AX575:BI575)</f>
        <v>-611.09199999999998</v>
      </c>
      <c r="BK575" s="393"/>
      <c r="BL575" s="393"/>
      <c r="BM575" s="393">
        <v>0</v>
      </c>
      <c r="BN575" s="393"/>
      <c r="BO575" s="393"/>
      <c r="BP575" s="393">
        <v>0</v>
      </c>
      <c r="BQ575" s="393"/>
      <c r="BR575" s="393"/>
      <c r="BS575" s="393">
        <v>0</v>
      </c>
      <c r="BT575" s="393"/>
      <c r="BU575" s="393"/>
      <c r="BV575" s="393">
        <v>0</v>
      </c>
      <c r="BW575" s="387">
        <f>SUM(BK575:BV575)</f>
        <v>0</v>
      </c>
    </row>
    <row r="576" spans="1:75" ht="13" hidden="1" outlineLevel="1">
      <c r="A576" s="402" t="s">
        <v>465</v>
      </c>
      <c r="B576" s="382" t="s">
        <v>466</v>
      </c>
      <c r="C576" s="383"/>
      <c r="D576" s="384"/>
      <c r="E576" s="385"/>
      <c r="F576" s="386"/>
      <c r="G576" s="386"/>
      <c r="H576" s="386"/>
      <c r="I576" s="386"/>
      <c r="J576" s="387"/>
      <c r="K576" s="388" t="str">
        <f>$A:$A</f>
        <v>Nature de l'ajustement</v>
      </c>
      <c r="L576" s="388" t="str">
        <f>$B:$B</f>
        <v>Pôle</v>
      </c>
      <c r="M576" s="388" t="s">
        <v>515</v>
      </c>
      <c r="N576" s="388" t="str">
        <f>$A:$A</f>
        <v>Nature de l'ajustement</v>
      </c>
      <c r="O576" s="388" t="str">
        <f>$B:$B</f>
        <v>Pôle</v>
      </c>
      <c r="P576" s="388" t="s">
        <v>515</v>
      </c>
      <c r="Q576" s="388" t="str">
        <f>$A:$A</f>
        <v>Nature de l'ajustement</v>
      </c>
      <c r="R576" s="388" t="str">
        <f>$B:$B</f>
        <v>Pôle</v>
      </c>
      <c r="S576" s="388" t="s">
        <v>515</v>
      </c>
      <c r="T576" s="388" t="str">
        <f>$A:$A</f>
        <v>Nature de l'ajustement</v>
      </c>
      <c r="U576" s="388" t="str">
        <f>$B:$B</f>
        <v>Pôle</v>
      </c>
      <c r="V576" s="388" t="s">
        <v>515</v>
      </c>
      <c r="W576" s="387"/>
      <c r="X576" s="388" t="str">
        <f>$A:$A</f>
        <v>Nature de l'ajustement</v>
      </c>
      <c r="Y576" s="388" t="str">
        <f>$B:$B</f>
        <v>Pôle</v>
      </c>
      <c r="Z576" s="388" t="s">
        <v>515</v>
      </c>
      <c r="AA576" s="388" t="str">
        <f>$A:$A</f>
        <v>Nature de l'ajustement</v>
      </c>
      <c r="AB576" s="388" t="str">
        <f>$B:$B</f>
        <v>Pôle</v>
      </c>
      <c r="AC576" s="388" t="s">
        <v>515</v>
      </c>
      <c r="AD576" s="388" t="str">
        <f>$A:$A</f>
        <v>Nature de l'ajustement</v>
      </c>
      <c r="AE576" s="388" t="str">
        <f>$B:$B</f>
        <v>Pôle</v>
      </c>
      <c r="AF576" s="388" t="s">
        <v>515</v>
      </c>
      <c r="AG576" s="388" t="str">
        <f>$A:$A</f>
        <v>Nature de l'ajustement</v>
      </c>
      <c r="AH576" s="388" t="str">
        <f>$B:$B</f>
        <v>Pôle</v>
      </c>
      <c r="AI576" s="388" t="s">
        <v>515</v>
      </c>
      <c r="AJ576" s="387"/>
      <c r="AK576" s="388" t="str">
        <f>$A:$A</f>
        <v>Nature de l'ajustement</v>
      </c>
      <c r="AL576" s="388" t="str">
        <f>$B:$B</f>
        <v>Pôle</v>
      </c>
      <c r="AM576" s="388" t="s">
        <v>515</v>
      </c>
      <c r="AN576" s="388" t="str">
        <f>$A:$A</f>
        <v>Nature de l'ajustement</v>
      </c>
      <c r="AO576" s="388" t="str">
        <f>$B:$B</f>
        <v>Pôle</v>
      </c>
      <c r="AP576" s="388" t="s">
        <v>515</v>
      </c>
      <c r="AQ576" s="388" t="str">
        <f>$A:$A</f>
        <v>Nature de l'ajustement</v>
      </c>
      <c r="AR576" s="388" t="str">
        <f>$B:$B</f>
        <v>Pôle</v>
      </c>
      <c r="AS576" s="388" t="s">
        <v>515</v>
      </c>
      <c r="AT576" s="388" t="str">
        <f>$A:$A</f>
        <v>Nature de l'ajustement</v>
      </c>
      <c r="AU576" s="388" t="str">
        <f>$B:$B</f>
        <v>Pôle</v>
      </c>
      <c r="AV576" s="388" t="s">
        <v>515</v>
      </c>
      <c r="AW576" s="387"/>
      <c r="AX576" s="388" t="str">
        <f>$A:$A</f>
        <v>Nature de l'ajustement</v>
      </c>
      <c r="AY576" s="388" t="str">
        <f>$B:$B</f>
        <v>Pôle</v>
      </c>
      <c r="AZ576" s="388" t="s">
        <v>515</v>
      </c>
      <c r="BA576" s="388" t="str">
        <f>$A:$A</f>
        <v>Nature de l'ajustement</v>
      </c>
      <c r="BB576" s="388" t="str">
        <f>$B:$B</f>
        <v>Pôle</v>
      </c>
      <c r="BC576" s="388" t="s">
        <v>515</v>
      </c>
      <c r="BD576" s="388" t="str">
        <f>$A:$A</f>
        <v>Nature de l'ajustement</v>
      </c>
      <c r="BE576" s="388" t="str">
        <f>$B:$B</f>
        <v>Pôle</v>
      </c>
      <c r="BF576" s="388" t="s">
        <v>515</v>
      </c>
      <c r="BG576" s="388" t="str">
        <f>$A:$A</f>
        <v>Nature de l'ajustement</v>
      </c>
      <c r="BH576" s="388" t="str">
        <f>$B:$B</f>
        <v>Pôle</v>
      </c>
      <c r="BI576" s="388" t="s">
        <v>515</v>
      </c>
      <c r="BJ576" s="387"/>
      <c r="BK576" s="388" t="str">
        <f>$A:$A</f>
        <v>Nature de l'ajustement</v>
      </c>
      <c r="BL576" s="388" t="str">
        <f>$B:$B</f>
        <v>Pôle</v>
      </c>
      <c r="BM576" s="388" t="s">
        <v>515</v>
      </c>
      <c r="BN576" s="388" t="str">
        <f>$A:$A</f>
        <v>Nature de l'ajustement</v>
      </c>
      <c r="BO576" s="388" t="str">
        <f>$B:$B</f>
        <v>Pôle</v>
      </c>
      <c r="BP576" s="388" t="s">
        <v>515</v>
      </c>
      <c r="BQ576" s="388"/>
      <c r="BR576" s="388"/>
      <c r="BS576" s="393">
        <v>0</v>
      </c>
      <c r="BT576" s="388"/>
      <c r="BU576" s="388"/>
      <c r="BV576" s="393">
        <v>0</v>
      </c>
      <c r="BW576" s="387"/>
    </row>
    <row r="577" spans="1:75" ht="13" hidden="1" outlineLevel="1">
      <c r="A577" s="394" t="s">
        <v>567</v>
      </c>
      <c r="B577" s="394" t="s">
        <v>513</v>
      </c>
      <c r="C577" s="383"/>
      <c r="D577" s="384"/>
      <c r="E577" s="385"/>
      <c r="F577" s="386"/>
      <c r="G577" s="386"/>
      <c r="H577" s="386"/>
      <c r="I577" s="386"/>
      <c r="J577" s="387"/>
      <c r="K577" s="390" t="str">
        <f>$A:$A</f>
        <v>Déclassement d'actifs en cours de cession (BPI)</v>
      </c>
      <c r="L577" s="390" t="str">
        <f>$B:$B</f>
        <v>BPI</v>
      </c>
      <c r="M577" s="391" t="str">
        <f>"20"&amp;RIGHT($10:$10,2)&amp;"-T"&amp;MID($10:$10,2,1)</f>
        <v>2016-T1</v>
      </c>
      <c r="N577" s="390" t="str">
        <f>$A:$A</f>
        <v>Déclassement d'actifs en cours de cession (BPI)</v>
      </c>
      <c r="O577" s="390" t="str">
        <f>$B:$B</f>
        <v>BPI</v>
      </c>
      <c r="P577" s="391" t="str">
        <f>"20"&amp;RIGHT($10:$10,2)&amp;"-T"&amp;MID($10:$10,2,1)</f>
        <v>2016-T2</v>
      </c>
      <c r="Q577" s="390" t="str">
        <f>$A:$A</f>
        <v>Déclassement d'actifs en cours de cession (BPI)</v>
      </c>
      <c r="R577" s="390" t="str">
        <f>$B:$B</f>
        <v>BPI</v>
      </c>
      <c r="S577" s="391" t="str">
        <f>"20"&amp;RIGHT($10:$10,2)&amp;"-T"&amp;MID($10:$10,2,1)</f>
        <v>2016-T3</v>
      </c>
      <c r="T577" s="390" t="str">
        <f>$A:$A</f>
        <v>Déclassement d'actifs en cours de cession (BPI)</v>
      </c>
      <c r="U577" s="390" t="str">
        <f>$B:$B</f>
        <v>BPI</v>
      </c>
      <c r="V577" s="391" t="str">
        <f>"20"&amp;RIGHT($10:$10,2)&amp;"-T"&amp;MID($10:$10,2,1)</f>
        <v>2016-T4</v>
      </c>
      <c r="W577" s="387"/>
      <c r="X577" s="390" t="str">
        <f>$A:$A</f>
        <v>Déclassement d'actifs en cours de cession (BPI)</v>
      </c>
      <c r="Y577" s="390" t="str">
        <f>$B:$B</f>
        <v>BPI</v>
      </c>
      <c r="Z577" s="391" t="str">
        <f>"20"&amp;RIGHT($10:$10,2)&amp;"-T"&amp;MID($10:$10,2,1)</f>
        <v>2017-T1</v>
      </c>
      <c r="AA577" s="390" t="str">
        <f>$A:$A</f>
        <v>Déclassement d'actifs en cours de cession (BPI)</v>
      </c>
      <c r="AB577" s="390" t="str">
        <f>$B:$B</f>
        <v>BPI</v>
      </c>
      <c r="AC577" s="391" t="str">
        <f>"20"&amp;RIGHT($10:$10,2)&amp;"-T"&amp;MID($10:$10,2,1)</f>
        <v>2017-T2</v>
      </c>
      <c r="AD577" s="390" t="str">
        <f>$A:$A</f>
        <v>Déclassement d'actifs en cours de cession (BPI)</v>
      </c>
      <c r="AE577" s="390" t="str">
        <f>$B:$B</f>
        <v>BPI</v>
      </c>
      <c r="AF577" s="391" t="str">
        <f>"20"&amp;RIGHT($10:$10,2)&amp;"-T"&amp;MID($10:$10,2,1)</f>
        <v>2017-T3</v>
      </c>
      <c r="AG577" s="390" t="str">
        <f>$A:$A</f>
        <v>Déclassement d'actifs en cours de cession (BPI)</v>
      </c>
      <c r="AH577" s="390" t="str">
        <f>$B:$B</f>
        <v>BPI</v>
      </c>
      <c r="AI577" s="391" t="str">
        <f>"20"&amp;RIGHT($10:$10,2)&amp;"-T"&amp;MID($10:$10,2,1)</f>
        <v>2017-T4</v>
      </c>
      <c r="AJ577" s="387"/>
      <c r="AK577" s="390" t="str">
        <f>$A:$A</f>
        <v>Déclassement d'actifs en cours de cession (BPI)</v>
      </c>
      <c r="AL577" s="390" t="str">
        <f>$B:$B</f>
        <v>BPI</v>
      </c>
      <c r="AM577" s="391" t="str">
        <f>"20"&amp;RIGHT($10:$10,2)&amp;"-T"&amp;MID($10:$10,2,1)</f>
        <v>2018-T1</v>
      </c>
      <c r="AN577" s="390" t="str">
        <f>$A:$A</f>
        <v>Déclassement d'actifs en cours de cession (BPI)</v>
      </c>
      <c r="AO577" s="390" t="str">
        <f>$B:$B</f>
        <v>BPI</v>
      </c>
      <c r="AP577" s="391" t="str">
        <f>"20"&amp;RIGHT($10:$10,2)&amp;"-T"&amp;MID($10:$10,2,1)</f>
        <v>2018-T2</v>
      </c>
      <c r="AQ577" s="390" t="str">
        <f>$A:$A</f>
        <v>Déclassement d'actifs en cours de cession (BPI)</v>
      </c>
      <c r="AR577" s="390" t="str">
        <f>$B:$B</f>
        <v>BPI</v>
      </c>
      <c r="AS577" s="391" t="str">
        <f>"20"&amp;RIGHT($10:$10,2)&amp;"-T"&amp;MID($10:$10,2,1)</f>
        <v>2018-T3</v>
      </c>
      <c r="AT577" s="390" t="str">
        <f>$A:$A</f>
        <v>Déclassement d'actifs en cours de cession (BPI)</v>
      </c>
      <c r="AU577" s="390" t="str">
        <f>$B:$B</f>
        <v>BPI</v>
      </c>
      <c r="AV577" s="391" t="str">
        <f>"20"&amp;RIGHT($10:$10,2)&amp;"-T"&amp;MID($10:$10,2,1)</f>
        <v>2018-T4</v>
      </c>
      <c r="AW577" s="387"/>
      <c r="AX577" s="390" t="str">
        <f>$A:$A</f>
        <v>Déclassement d'actifs en cours de cession (BPI)</v>
      </c>
      <c r="AY577" s="390" t="str">
        <f>$B:$B</f>
        <v>BPI</v>
      </c>
      <c r="AZ577" s="391" t="str">
        <f>"20"&amp;RIGHT($10:$10,2)&amp;"-T"&amp;MID($10:$10,2,1)</f>
        <v>2019-T1</v>
      </c>
      <c r="BA577" s="390" t="str">
        <f>$A:$A</f>
        <v>Déclassement d'actifs en cours de cession (BPI)</v>
      </c>
      <c r="BB577" s="390" t="str">
        <f>$B:$B</f>
        <v>BPI</v>
      </c>
      <c r="BC577" s="391" t="str">
        <f>"20"&amp;RIGHT($10:$10,2)&amp;"-T"&amp;MID($10:$10,2,1)</f>
        <v>2019-T2</v>
      </c>
      <c r="BD577" s="390" t="str">
        <f>$A:$A</f>
        <v>Déclassement d'actifs en cours de cession (BPI)</v>
      </c>
      <c r="BE577" s="390" t="str">
        <f>$B:$B</f>
        <v>BPI</v>
      </c>
      <c r="BF577" s="391" t="str">
        <f>"20"&amp;RIGHT($10:$10,2)&amp;"-T"&amp;MID($10:$10,2,1)</f>
        <v>2019-T3</v>
      </c>
      <c r="BG577" s="390" t="str">
        <f>$A:$A</f>
        <v>Déclassement d'actifs en cours de cession (BPI)</v>
      </c>
      <c r="BH577" s="390" t="str">
        <f>$B:$B</f>
        <v>BPI</v>
      </c>
      <c r="BI577" s="391" t="str">
        <f>"20"&amp;RIGHT($10:$10,2)&amp;"-T"&amp;MID($10:$10,2,1)</f>
        <v>2019-T4</v>
      </c>
      <c r="BJ577" s="387"/>
      <c r="BK577" s="390" t="str">
        <f>$A:$A</f>
        <v>Déclassement d'actifs en cours de cession (BPI)</v>
      </c>
      <c r="BL577" s="390" t="str">
        <f>$B:$B</f>
        <v>BPI</v>
      </c>
      <c r="BM577" s="391" t="str">
        <f>"20"&amp;RIGHT($10:$10,2)&amp;"-T"&amp;MID($10:$10,2,1)</f>
        <v>2020-T1</v>
      </c>
      <c r="BN577" s="390" t="str">
        <f>$A:$A</f>
        <v>Déclassement d'actifs en cours de cession (BPI)</v>
      </c>
      <c r="BO577" s="390" t="str">
        <f>$B:$B</f>
        <v>BPI</v>
      </c>
      <c r="BP577" s="391" t="str">
        <f>"20"&amp;RIGHT($10:$10,2)&amp;"-T"&amp;MID($10:$10,2,1)</f>
        <v>2020-T2</v>
      </c>
      <c r="BQ577" s="391"/>
      <c r="BR577" s="391"/>
      <c r="BS577" s="393" t="e">
        <v>#VALUE!</v>
      </c>
      <c r="BT577" s="391"/>
      <c r="BU577" s="391"/>
      <c r="BV577" s="393" t="e">
        <v>#VALUE!</v>
      </c>
      <c r="BW577" s="387"/>
    </row>
    <row r="578" spans="1:75" ht="13" hidden="1" collapsed="1">
      <c r="A578" s="403" t="s">
        <v>547</v>
      </c>
      <c r="B578" s="403"/>
      <c r="C578" s="383"/>
      <c r="D578" s="384" t="s">
        <v>568</v>
      </c>
      <c r="E578" s="385" t="s">
        <v>507</v>
      </c>
      <c r="F578" s="386"/>
      <c r="G578" s="386"/>
      <c r="H578" s="386"/>
      <c r="I578" s="386"/>
      <c r="J578" s="387">
        <f>SUM(F578:I578)</f>
        <v>0</v>
      </c>
      <c r="K578" s="405"/>
      <c r="L578" s="405"/>
      <c r="M578" s="405">
        <v>0</v>
      </c>
      <c r="N578" s="393"/>
      <c r="O578" s="393"/>
      <c r="P578" s="393">
        <v>0</v>
      </c>
      <c r="Q578" s="393"/>
      <c r="R578" s="393"/>
      <c r="S578" s="393">
        <v>0</v>
      </c>
      <c r="T578" s="393"/>
      <c r="U578" s="393"/>
      <c r="V578" s="393">
        <v>0</v>
      </c>
      <c r="W578" s="387">
        <f>SUM(K578:V578)</f>
        <v>0</v>
      </c>
      <c r="X578" s="393"/>
      <c r="Y578" s="393"/>
      <c r="Z578" s="393">
        <v>0</v>
      </c>
      <c r="AA578" s="393"/>
      <c r="AB578" s="393"/>
      <c r="AC578" s="393">
        <v>0</v>
      </c>
      <c r="AD578" s="393"/>
      <c r="AE578" s="393"/>
      <c r="AF578" s="393">
        <v>0</v>
      </c>
      <c r="AG578" s="393"/>
      <c r="AH578" s="393"/>
      <c r="AI578" s="393">
        <v>0</v>
      </c>
      <c r="AJ578" s="387">
        <f>SUM(X578:AI578)</f>
        <v>0</v>
      </c>
      <c r="AK578" s="393"/>
      <c r="AL578" s="393"/>
      <c r="AM578" s="393">
        <v>0</v>
      </c>
      <c r="AN578" s="393"/>
      <c r="AO578" s="393"/>
      <c r="AP578" s="393">
        <v>0</v>
      </c>
      <c r="AQ578" s="393"/>
      <c r="AR578" s="393"/>
      <c r="AS578" s="393">
        <v>0</v>
      </c>
      <c r="AT578" s="393"/>
      <c r="AU578" s="393"/>
      <c r="AV578" s="393">
        <v>0</v>
      </c>
      <c r="AW578" s="387">
        <f>SUM(AK578:AV578)</f>
        <v>0</v>
      </c>
      <c r="AX578" s="393"/>
      <c r="AY578" s="393"/>
      <c r="AZ578" s="393">
        <v>0</v>
      </c>
      <c r="BA578" s="393"/>
      <c r="BB578" s="393"/>
      <c r="BC578" s="393">
        <v>0</v>
      </c>
      <c r="BD578" s="393"/>
      <c r="BE578" s="393"/>
      <c r="BF578" s="393">
        <v>0</v>
      </c>
      <c r="BG578" s="393"/>
      <c r="BH578" s="393"/>
      <c r="BI578" s="393">
        <v>-45.761000000000003</v>
      </c>
      <c r="BJ578" s="387">
        <f>SUM(AX578:BI578)</f>
        <v>-45.761000000000003</v>
      </c>
      <c r="BK578" s="393"/>
      <c r="BL578" s="393"/>
      <c r="BM578" s="393">
        <v>0</v>
      </c>
      <c r="BN578" s="393"/>
      <c r="BO578" s="393"/>
      <c r="BP578" s="393">
        <v>0</v>
      </c>
      <c r="BQ578" s="393"/>
      <c r="BR578" s="393"/>
      <c r="BS578" s="393">
        <v>0</v>
      </c>
      <c r="BT578" s="393"/>
      <c r="BU578" s="393"/>
      <c r="BV578" s="393">
        <v>0</v>
      </c>
      <c r="BW578" s="387">
        <f>SUM(BK578:BV578)</f>
        <v>0</v>
      </c>
    </row>
    <row r="579" spans="1:75" ht="13" hidden="1" outlineLevel="1">
      <c r="A579" s="402" t="s">
        <v>465</v>
      </c>
      <c r="B579" s="382" t="s">
        <v>466</v>
      </c>
      <c r="C579" s="383"/>
      <c r="D579" s="384"/>
      <c r="E579" s="385"/>
      <c r="F579" s="386"/>
      <c r="G579" s="386"/>
      <c r="H579" s="386"/>
      <c r="I579" s="386"/>
      <c r="J579" s="387"/>
      <c r="K579" s="388" t="str">
        <f>$A:$A</f>
        <v>Nature de l'ajustement</v>
      </c>
      <c r="L579" s="388" t="str">
        <f>$B:$B</f>
        <v>Pôle</v>
      </c>
      <c r="M579" s="388" t="s">
        <v>515</v>
      </c>
      <c r="N579" s="388" t="str">
        <f>$A:$A</f>
        <v>Nature de l'ajustement</v>
      </c>
      <c r="O579" s="388" t="str">
        <f>$B:$B</f>
        <v>Pôle</v>
      </c>
      <c r="P579" s="388" t="s">
        <v>515</v>
      </c>
      <c r="Q579" s="388" t="str">
        <f>$A:$A</f>
        <v>Nature de l'ajustement</v>
      </c>
      <c r="R579" s="388" t="str">
        <f>$B:$B</f>
        <v>Pôle</v>
      </c>
      <c r="S579" s="388" t="s">
        <v>515</v>
      </c>
      <c r="T579" s="388" t="str">
        <f>$A:$A</f>
        <v>Nature de l'ajustement</v>
      </c>
      <c r="U579" s="388" t="str">
        <f>$B:$B</f>
        <v>Pôle</v>
      </c>
      <c r="V579" s="388" t="s">
        <v>515</v>
      </c>
      <c r="W579" s="387"/>
      <c r="X579" s="388" t="str">
        <f>$A:$A</f>
        <v>Nature de l'ajustement</v>
      </c>
      <c r="Y579" s="388" t="str">
        <f>$B:$B</f>
        <v>Pôle</v>
      </c>
      <c r="Z579" s="388" t="s">
        <v>515</v>
      </c>
      <c r="AA579" s="388" t="str">
        <f>$A:$A</f>
        <v>Nature de l'ajustement</v>
      </c>
      <c r="AB579" s="388" t="str">
        <f>$B:$B</f>
        <v>Pôle</v>
      </c>
      <c r="AC579" s="388" t="s">
        <v>515</v>
      </c>
      <c r="AD579" s="388" t="str">
        <f>$A:$A</f>
        <v>Nature de l'ajustement</v>
      </c>
      <c r="AE579" s="388" t="str">
        <f>$B:$B</f>
        <v>Pôle</v>
      </c>
      <c r="AF579" s="388" t="s">
        <v>515</v>
      </c>
      <c r="AG579" s="388" t="str">
        <f>$A:$A</f>
        <v>Nature de l'ajustement</v>
      </c>
      <c r="AH579" s="388" t="str">
        <f>$B:$B</f>
        <v>Pôle</v>
      </c>
      <c r="AI579" s="388" t="s">
        <v>515</v>
      </c>
      <c r="AJ579" s="387"/>
      <c r="AK579" s="388" t="str">
        <f>$A:$A</f>
        <v>Nature de l'ajustement</v>
      </c>
      <c r="AL579" s="388" t="str">
        <f>$B:$B</f>
        <v>Pôle</v>
      </c>
      <c r="AM579" s="388" t="s">
        <v>515</v>
      </c>
      <c r="AN579" s="388" t="str">
        <f>$A:$A</f>
        <v>Nature de l'ajustement</v>
      </c>
      <c r="AO579" s="388" t="str">
        <f>$B:$B</f>
        <v>Pôle</v>
      </c>
      <c r="AP579" s="388" t="s">
        <v>515</v>
      </c>
      <c r="AQ579" s="388" t="str">
        <f>$A:$A</f>
        <v>Nature de l'ajustement</v>
      </c>
      <c r="AR579" s="388" t="str">
        <f>$B:$B</f>
        <v>Pôle</v>
      </c>
      <c r="AS579" s="388" t="s">
        <v>515</v>
      </c>
      <c r="AT579" s="388" t="str">
        <f>$A:$A</f>
        <v>Nature de l'ajustement</v>
      </c>
      <c r="AU579" s="388" t="str">
        <f>$B:$B</f>
        <v>Pôle</v>
      </c>
      <c r="AV579" s="388" t="s">
        <v>515</v>
      </c>
      <c r="AW579" s="387"/>
      <c r="AX579" s="388" t="str">
        <f>$A:$A</f>
        <v>Nature de l'ajustement</v>
      </c>
      <c r="AY579" s="388" t="str">
        <f>$B:$B</f>
        <v>Pôle</v>
      </c>
      <c r="AZ579" s="388" t="s">
        <v>515</v>
      </c>
      <c r="BA579" s="388" t="str">
        <f>$A:$A</f>
        <v>Nature de l'ajustement</v>
      </c>
      <c r="BB579" s="388" t="str">
        <f>$B:$B</f>
        <v>Pôle</v>
      </c>
      <c r="BC579" s="388" t="s">
        <v>515</v>
      </c>
      <c r="BD579" s="388" t="str">
        <f>$A:$A</f>
        <v>Nature de l'ajustement</v>
      </c>
      <c r="BE579" s="388" t="str">
        <f>$B:$B</f>
        <v>Pôle</v>
      </c>
      <c r="BF579" s="388" t="s">
        <v>515</v>
      </c>
      <c r="BG579" s="388" t="str">
        <f>$A:$A</f>
        <v>Nature de l'ajustement</v>
      </c>
      <c r="BH579" s="388" t="str">
        <f>$B:$B</f>
        <v>Pôle</v>
      </c>
      <c r="BI579" s="388" t="s">
        <v>515</v>
      </c>
      <c r="BJ579" s="387"/>
      <c r="BK579" s="388" t="str">
        <f>$A:$A</f>
        <v>Nature de l'ajustement</v>
      </c>
      <c r="BL579" s="388" t="str">
        <f>$B:$B</f>
        <v>Pôle</v>
      </c>
      <c r="BM579" s="388" t="s">
        <v>515</v>
      </c>
      <c r="BN579" s="388" t="str">
        <f>$A:$A</f>
        <v>Nature de l'ajustement</v>
      </c>
      <c r="BO579" s="388" t="str">
        <f>$B:$B</f>
        <v>Pôle</v>
      </c>
      <c r="BP579" s="388" t="s">
        <v>515</v>
      </c>
      <c r="BQ579" s="388"/>
      <c r="BR579" s="388"/>
      <c r="BS579" s="393">
        <v>0</v>
      </c>
      <c r="BT579" s="388"/>
      <c r="BU579" s="388"/>
      <c r="BV579" s="393">
        <v>0</v>
      </c>
      <c r="BW579" s="387"/>
    </row>
    <row r="580" spans="1:75" ht="13" hidden="1" outlineLevel="1">
      <c r="A580" s="394" t="s">
        <v>565</v>
      </c>
      <c r="B580" s="394" t="s">
        <v>468</v>
      </c>
      <c r="C580" s="383"/>
      <c r="D580" s="384"/>
      <c r="E580" s="385"/>
      <c r="F580" s="386"/>
      <c r="G580" s="386"/>
      <c r="H580" s="386"/>
      <c r="I580" s="386"/>
      <c r="J580" s="387"/>
      <c r="K580" s="390" t="str">
        <f>$A:$A</f>
        <v>Litige Emporiki (AHM)</v>
      </c>
      <c r="L580" s="390" t="str">
        <f>$B:$B</f>
        <v>AHM</v>
      </c>
      <c r="M580" s="391" t="str">
        <f>"20"&amp;RIGHT($10:$10,2)&amp;"-T"&amp;MID($10:$10,2,1)</f>
        <v>2016-T1</v>
      </c>
      <c r="N580" s="390" t="str">
        <f>$A:$A</f>
        <v>Litige Emporiki (AHM)</v>
      </c>
      <c r="O580" s="390" t="str">
        <f>$B:$B</f>
        <v>AHM</v>
      </c>
      <c r="P580" s="391" t="str">
        <f>"20"&amp;RIGHT($10:$10,2)&amp;"-T"&amp;MID($10:$10,2,1)</f>
        <v>2016-T2</v>
      </c>
      <c r="Q580" s="390" t="str">
        <f>$A:$A</f>
        <v>Litige Emporiki (AHM)</v>
      </c>
      <c r="R580" s="390" t="str">
        <f>$B:$B</f>
        <v>AHM</v>
      </c>
      <c r="S580" s="391" t="str">
        <f>"20"&amp;RIGHT($10:$10,2)&amp;"-T"&amp;MID($10:$10,2,1)</f>
        <v>2016-T3</v>
      </c>
      <c r="T580" s="390" t="str">
        <f>$A:$A</f>
        <v>Litige Emporiki (AHM)</v>
      </c>
      <c r="U580" s="390" t="str">
        <f>$B:$B</f>
        <v>AHM</v>
      </c>
      <c r="V580" s="391" t="str">
        <f>"20"&amp;RIGHT($10:$10,2)&amp;"-T"&amp;MID($10:$10,2,1)</f>
        <v>2016-T4</v>
      </c>
      <c r="W580" s="387"/>
      <c r="X580" s="390" t="str">
        <f>$A:$A</f>
        <v>Litige Emporiki (AHM)</v>
      </c>
      <c r="Y580" s="390" t="str">
        <f>$B:$B</f>
        <v>AHM</v>
      </c>
      <c r="Z580" s="391" t="str">
        <f>"20"&amp;RIGHT($10:$10,2)&amp;"-T"&amp;MID($10:$10,2,1)</f>
        <v>2017-T1</v>
      </c>
      <c r="AA580" s="390" t="str">
        <f>$A:$A</f>
        <v>Litige Emporiki (AHM)</v>
      </c>
      <c r="AB580" s="390" t="str">
        <f>$B:$B</f>
        <v>AHM</v>
      </c>
      <c r="AC580" s="391" t="str">
        <f>"20"&amp;RIGHT($10:$10,2)&amp;"-T"&amp;MID($10:$10,2,1)</f>
        <v>2017-T2</v>
      </c>
      <c r="AD580" s="390" t="str">
        <f>$A:$A</f>
        <v>Litige Emporiki (AHM)</v>
      </c>
      <c r="AE580" s="390" t="str">
        <f>$B:$B</f>
        <v>AHM</v>
      </c>
      <c r="AF580" s="391" t="str">
        <f>"20"&amp;RIGHT($10:$10,2)&amp;"-T"&amp;MID($10:$10,2,1)</f>
        <v>2017-T3</v>
      </c>
      <c r="AG580" s="390" t="str">
        <f>$A:$A</f>
        <v>Litige Emporiki (AHM)</v>
      </c>
      <c r="AH580" s="390" t="str">
        <f>$B:$B</f>
        <v>AHM</v>
      </c>
      <c r="AI580" s="391" t="str">
        <f>"20"&amp;RIGHT($10:$10,2)&amp;"-T"&amp;MID($10:$10,2,1)</f>
        <v>2017-T4</v>
      </c>
      <c r="AJ580" s="387"/>
      <c r="AK580" s="390" t="str">
        <f>$A:$A</f>
        <v>Litige Emporiki (AHM)</v>
      </c>
      <c r="AL580" s="390" t="str">
        <f>$B:$B</f>
        <v>AHM</v>
      </c>
      <c r="AM580" s="391" t="str">
        <f>"20"&amp;RIGHT($10:$10,2)&amp;"-T"&amp;MID($10:$10,2,1)</f>
        <v>2018-T1</v>
      </c>
      <c r="AN580" s="390" t="str">
        <f>$A:$A</f>
        <v>Litige Emporiki (AHM)</v>
      </c>
      <c r="AO580" s="390" t="str">
        <f>$B:$B</f>
        <v>AHM</v>
      </c>
      <c r="AP580" s="391" t="str">
        <f>"20"&amp;RIGHT($10:$10,2)&amp;"-T"&amp;MID($10:$10,2,1)</f>
        <v>2018-T2</v>
      </c>
      <c r="AQ580" s="390" t="str">
        <f>$A:$A</f>
        <v>Litige Emporiki (AHM)</v>
      </c>
      <c r="AR580" s="390" t="str">
        <f>$B:$B</f>
        <v>AHM</v>
      </c>
      <c r="AS580" s="391" t="str">
        <f>"20"&amp;RIGHT($10:$10,2)&amp;"-T"&amp;MID($10:$10,2,1)</f>
        <v>2018-T3</v>
      </c>
      <c r="AT580" s="390" t="str">
        <f>$A:$A</f>
        <v>Litige Emporiki (AHM)</v>
      </c>
      <c r="AU580" s="390" t="str">
        <f>$B:$B</f>
        <v>AHM</v>
      </c>
      <c r="AV580" s="391" t="str">
        <f>"20"&amp;RIGHT($10:$10,2)&amp;"-T"&amp;MID($10:$10,2,1)</f>
        <v>2018-T4</v>
      </c>
      <c r="AW580" s="387"/>
      <c r="AX580" s="390" t="str">
        <f>$A:$A</f>
        <v>Litige Emporiki (AHM)</v>
      </c>
      <c r="AY580" s="390" t="str">
        <f>$B:$B</f>
        <v>AHM</v>
      </c>
      <c r="AZ580" s="391" t="str">
        <f>"20"&amp;RIGHT($10:$10,2)&amp;"-T"&amp;MID($10:$10,2,1)</f>
        <v>2019-T1</v>
      </c>
      <c r="BA580" s="390" t="str">
        <f>$A:$A</f>
        <v>Litige Emporiki (AHM)</v>
      </c>
      <c r="BB580" s="390" t="str">
        <f>$B:$B</f>
        <v>AHM</v>
      </c>
      <c r="BC580" s="391" t="str">
        <f>"20"&amp;RIGHT($10:$10,2)&amp;"-T"&amp;MID($10:$10,2,1)</f>
        <v>2019-T2</v>
      </c>
      <c r="BD580" s="390" t="str">
        <f>$A:$A</f>
        <v>Litige Emporiki (AHM)</v>
      </c>
      <c r="BE580" s="390" t="str">
        <f>$B:$B</f>
        <v>AHM</v>
      </c>
      <c r="BF580" s="391" t="str">
        <f>"20"&amp;RIGHT($10:$10,2)&amp;"-T"&amp;MID($10:$10,2,1)</f>
        <v>2019-T3</v>
      </c>
      <c r="BG580" s="390" t="str">
        <f>$A:$A</f>
        <v>Litige Emporiki (AHM)</v>
      </c>
      <c r="BH580" s="390" t="str">
        <f>$B:$B</f>
        <v>AHM</v>
      </c>
      <c r="BI580" s="391" t="str">
        <f>"20"&amp;RIGHT($10:$10,2)&amp;"-T"&amp;MID($10:$10,2,1)</f>
        <v>2019-T4</v>
      </c>
      <c r="BJ580" s="387"/>
      <c r="BK580" s="390" t="str">
        <f>$A:$A</f>
        <v>Litige Emporiki (AHM)</v>
      </c>
      <c r="BL580" s="390" t="str">
        <f>$B:$B</f>
        <v>AHM</v>
      </c>
      <c r="BM580" s="391" t="str">
        <f>"20"&amp;RIGHT($10:$10,2)&amp;"-T"&amp;MID($10:$10,2,1)</f>
        <v>2020-T1</v>
      </c>
      <c r="BN580" s="390" t="str">
        <f>$A:$A</f>
        <v>Litige Emporiki (AHM)</v>
      </c>
      <c r="BO580" s="390" t="str">
        <f>$B:$B</f>
        <v>AHM</v>
      </c>
      <c r="BP580" s="391" t="str">
        <f>"20"&amp;RIGHT($10:$10,2)&amp;"-T"&amp;MID($10:$10,2,1)</f>
        <v>2020-T2</v>
      </c>
      <c r="BQ580" s="391"/>
      <c r="BR580" s="391"/>
      <c r="BS580" s="393" t="e">
        <v>#VALUE!</v>
      </c>
      <c r="BT580" s="391"/>
      <c r="BU580" s="391"/>
      <c r="BV580" s="393" t="e">
        <v>#VALUE!</v>
      </c>
      <c r="BW580" s="387"/>
    </row>
    <row r="581" spans="1:75" ht="13" hidden="1" collapsed="1">
      <c r="A581" s="403" t="s">
        <v>547</v>
      </c>
      <c r="B581" s="403"/>
      <c r="C581" s="383"/>
      <c r="D581" s="384" t="s">
        <v>566</v>
      </c>
      <c r="E581" s="385" t="s">
        <v>504</v>
      </c>
      <c r="F581" s="386"/>
      <c r="G581" s="386"/>
      <c r="H581" s="386"/>
      <c r="I581" s="386"/>
      <c r="J581" s="387">
        <f>SUM(F581:I581)</f>
        <v>0</v>
      </c>
      <c r="K581" s="405"/>
      <c r="L581" s="405"/>
      <c r="M581" s="405">
        <v>0</v>
      </c>
      <c r="N581" s="393"/>
      <c r="O581" s="393"/>
      <c r="P581" s="393">
        <v>0</v>
      </c>
      <c r="Q581" s="393"/>
      <c r="R581" s="393"/>
      <c r="S581" s="393">
        <v>0</v>
      </c>
      <c r="T581" s="393"/>
      <c r="U581" s="393"/>
      <c r="V581" s="393">
        <v>0</v>
      </c>
      <c r="W581" s="387">
        <f>SUM(K581:V581)</f>
        <v>0</v>
      </c>
      <c r="X581" s="393"/>
      <c r="Y581" s="393"/>
      <c r="Z581" s="393">
        <v>0</v>
      </c>
      <c r="AA581" s="393"/>
      <c r="AB581" s="393"/>
      <c r="AC581" s="393">
        <v>0</v>
      </c>
      <c r="AD581" s="393"/>
      <c r="AE581" s="393"/>
      <c r="AF581" s="393">
        <v>0</v>
      </c>
      <c r="AG581" s="393"/>
      <c r="AH581" s="393"/>
      <c r="AI581" s="393">
        <v>0</v>
      </c>
      <c r="AJ581" s="387">
        <f>SUM(X581:AI581)</f>
        <v>0</v>
      </c>
      <c r="AK581" s="393"/>
      <c r="AL581" s="393"/>
      <c r="AM581" s="393">
        <v>0</v>
      </c>
      <c r="AN581" s="393"/>
      <c r="AO581" s="393"/>
      <c r="AP581" s="393">
        <v>0</v>
      </c>
      <c r="AQ581" s="393"/>
      <c r="AR581" s="393"/>
      <c r="AS581" s="393">
        <v>0</v>
      </c>
      <c r="AT581" s="393"/>
      <c r="AU581" s="393"/>
      <c r="AV581" s="393">
        <v>0</v>
      </c>
      <c r="AW581" s="387">
        <f>SUM(AK581:AV581)</f>
        <v>0</v>
      </c>
      <c r="AX581" s="393"/>
      <c r="AY581" s="393"/>
      <c r="AZ581" s="393">
        <v>0</v>
      </c>
      <c r="BA581" s="393"/>
      <c r="BB581" s="393"/>
      <c r="BC581" s="393">
        <v>0</v>
      </c>
      <c r="BD581" s="393"/>
      <c r="BE581" s="393"/>
      <c r="BF581" s="393">
        <v>0</v>
      </c>
      <c r="BG581" s="393"/>
      <c r="BH581" s="393"/>
      <c r="BI581" s="393">
        <v>1037.93</v>
      </c>
      <c r="BJ581" s="387">
        <f>SUM(AX581:BI581)</f>
        <v>1037.93</v>
      </c>
      <c r="BK581" s="393"/>
      <c r="BL581" s="393"/>
      <c r="BM581" s="393">
        <v>0</v>
      </c>
      <c r="BN581" s="393"/>
      <c r="BO581" s="393"/>
      <c r="BP581" s="393">
        <v>0</v>
      </c>
      <c r="BQ581" s="393"/>
      <c r="BR581" s="393"/>
      <c r="BS581" s="393">
        <v>0</v>
      </c>
      <c r="BT581" s="393"/>
      <c r="BU581" s="393"/>
      <c r="BV581" s="393">
        <v>0</v>
      </c>
      <c r="BW581" s="387">
        <f>SUM(BK581:BV581)</f>
        <v>0</v>
      </c>
    </row>
    <row r="582" spans="1:75" ht="13" hidden="1" outlineLevel="1">
      <c r="A582" s="402" t="s">
        <v>465</v>
      </c>
      <c r="B582" s="382" t="s">
        <v>466</v>
      </c>
      <c r="C582" s="383"/>
      <c r="D582" s="384"/>
      <c r="E582" s="385"/>
      <c r="F582" s="386"/>
      <c r="G582" s="386"/>
      <c r="H582" s="386"/>
      <c r="I582" s="386"/>
      <c r="J582" s="387"/>
      <c r="K582" s="388" t="str">
        <f>$A:$A</f>
        <v>Nature de l'ajustement</v>
      </c>
      <c r="L582" s="388" t="str">
        <f>$B:$B</f>
        <v>Pôle</v>
      </c>
      <c r="M582" s="388" t="s">
        <v>515</v>
      </c>
      <c r="N582" s="388" t="str">
        <f>$A:$A</f>
        <v>Nature de l'ajustement</v>
      </c>
      <c r="O582" s="388" t="str">
        <f>$B:$B</f>
        <v>Pôle</v>
      </c>
      <c r="P582" s="388" t="s">
        <v>515</v>
      </c>
      <c r="Q582" s="388" t="str">
        <f>$A:$A</f>
        <v>Nature de l'ajustement</v>
      </c>
      <c r="R582" s="388" t="str">
        <f>$B:$B</f>
        <v>Pôle</v>
      </c>
      <c r="S582" s="388" t="s">
        <v>515</v>
      </c>
      <c r="T582" s="388" t="str">
        <f>$A:$A</f>
        <v>Nature de l'ajustement</v>
      </c>
      <c r="U582" s="388" t="str">
        <f>$B:$B</f>
        <v>Pôle</v>
      </c>
      <c r="V582" s="388" t="s">
        <v>515</v>
      </c>
      <c r="W582" s="387"/>
      <c r="X582" s="388" t="str">
        <f>$A:$A</f>
        <v>Nature de l'ajustement</v>
      </c>
      <c r="Y582" s="388" t="str">
        <f>$B:$B</f>
        <v>Pôle</v>
      </c>
      <c r="Z582" s="388" t="s">
        <v>515</v>
      </c>
      <c r="AA582" s="388" t="str">
        <f>$A:$A</f>
        <v>Nature de l'ajustement</v>
      </c>
      <c r="AB582" s="388" t="str">
        <f>$B:$B</f>
        <v>Pôle</v>
      </c>
      <c r="AC582" s="388" t="s">
        <v>515</v>
      </c>
      <c r="AD582" s="388" t="str">
        <f>$A:$A</f>
        <v>Nature de l'ajustement</v>
      </c>
      <c r="AE582" s="388" t="str">
        <f>$B:$B</f>
        <v>Pôle</v>
      </c>
      <c r="AF582" s="388" t="s">
        <v>515</v>
      </c>
      <c r="AG582" s="388" t="str">
        <f>$A:$A</f>
        <v>Nature de l'ajustement</v>
      </c>
      <c r="AH582" s="388" t="str">
        <f>$B:$B</f>
        <v>Pôle</v>
      </c>
      <c r="AI582" s="388" t="s">
        <v>515</v>
      </c>
      <c r="AJ582" s="387"/>
      <c r="AK582" s="388" t="str">
        <f>$A:$A</f>
        <v>Nature de l'ajustement</v>
      </c>
      <c r="AL582" s="388" t="str">
        <f>$B:$B</f>
        <v>Pôle</v>
      </c>
      <c r="AM582" s="388" t="s">
        <v>515</v>
      </c>
      <c r="AN582" s="388" t="str">
        <f>$A:$A</f>
        <v>Nature de l'ajustement</v>
      </c>
      <c r="AO582" s="388" t="str">
        <f>$B:$B</f>
        <v>Pôle</v>
      </c>
      <c r="AP582" s="388" t="s">
        <v>515</v>
      </c>
      <c r="AQ582" s="388" t="str">
        <f>$A:$A</f>
        <v>Nature de l'ajustement</v>
      </c>
      <c r="AR582" s="388" t="str">
        <f>$B:$B</f>
        <v>Pôle</v>
      </c>
      <c r="AS582" s="388" t="s">
        <v>515</v>
      </c>
      <c r="AT582" s="388" t="str">
        <f>$A:$A</f>
        <v>Nature de l'ajustement</v>
      </c>
      <c r="AU582" s="388" t="str">
        <f>$B:$B</f>
        <v>Pôle</v>
      </c>
      <c r="AV582" s="388" t="s">
        <v>515</v>
      </c>
      <c r="AW582" s="387"/>
      <c r="AX582" s="388" t="str">
        <f>$A:$A</f>
        <v>Nature de l'ajustement</v>
      </c>
      <c r="AY582" s="388" t="str">
        <f>$B:$B</f>
        <v>Pôle</v>
      </c>
      <c r="AZ582" s="388" t="s">
        <v>515</v>
      </c>
      <c r="BA582" s="388" t="str">
        <f>$A:$A</f>
        <v>Nature de l'ajustement</v>
      </c>
      <c r="BB582" s="388" t="str">
        <f>$B:$B</f>
        <v>Pôle</v>
      </c>
      <c r="BC582" s="388" t="s">
        <v>515</v>
      </c>
      <c r="BD582" s="388" t="str">
        <f>$A:$A</f>
        <v>Nature de l'ajustement</v>
      </c>
      <c r="BE582" s="388" t="str">
        <f>$B:$B</f>
        <v>Pôle</v>
      </c>
      <c r="BF582" s="388" t="s">
        <v>515</v>
      </c>
      <c r="BG582" s="388" t="str">
        <f>$A:$A</f>
        <v>Nature de l'ajustement</v>
      </c>
      <c r="BH582" s="388" t="str">
        <f>$B:$B</f>
        <v>Pôle</v>
      </c>
      <c r="BI582" s="388" t="s">
        <v>515</v>
      </c>
      <c r="BJ582" s="387"/>
      <c r="BK582" s="388" t="str">
        <f>$A:$A</f>
        <v>Nature de l'ajustement</v>
      </c>
      <c r="BL582" s="388" t="str">
        <f>$B:$B</f>
        <v>Pôle</v>
      </c>
      <c r="BM582" s="388" t="s">
        <v>515</v>
      </c>
      <c r="BN582" s="388" t="str">
        <f>$A:$A</f>
        <v>Nature de l'ajustement</v>
      </c>
      <c r="BO582" s="388" t="str">
        <f>$B:$B</f>
        <v>Pôle</v>
      </c>
      <c r="BP582" s="388" t="s">
        <v>515</v>
      </c>
      <c r="BQ582" s="388"/>
      <c r="BR582" s="388"/>
      <c r="BS582" s="393">
        <v>0</v>
      </c>
      <c r="BT582" s="388"/>
      <c r="BU582" s="388"/>
      <c r="BV582" s="393">
        <v>0</v>
      </c>
      <c r="BW582" s="387"/>
    </row>
    <row r="583" spans="1:75" ht="13" hidden="1" outlineLevel="1">
      <c r="A583" s="408" t="s">
        <v>574</v>
      </c>
      <c r="B583" s="394" t="s">
        <v>513</v>
      </c>
      <c r="C583" s="383"/>
      <c r="D583" s="384"/>
      <c r="E583" s="385"/>
      <c r="F583" s="386"/>
      <c r="G583" s="386"/>
      <c r="H583" s="386"/>
      <c r="I583" s="386"/>
      <c r="J583" s="387"/>
      <c r="K583" s="390" t="str">
        <f>$A:$A</f>
        <v>Don solidaire Covid-19 (BPI)</v>
      </c>
      <c r="L583" s="390" t="str">
        <f>$B:$B</f>
        <v>BPI</v>
      </c>
      <c r="M583" s="391" t="str">
        <f>"20"&amp;RIGHT($10:$10,2)&amp;"-T"&amp;MID($10:$10,2,1)</f>
        <v>2016-T1</v>
      </c>
      <c r="N583" s="390" t="str">
        <f>$A:$A</f>
        <v>Don solidaire Covid-19 (BPI)</v>
      </c>
      <c r="O583" s="390" t="str">
        <f>$B:$B</f>
        <v>BPI</v>
      </c>
      <c r="P583" s="391" t="str">
        <f>"20"&amp;RIGHT($10:$10,2)&amp;"-T"&amp;MID($10:$10,2,1)</f>
        <v>2016-T2</v>
      </c>
      <c r="Q583" s="390" t="str">
        <f>$A:$A</f>
        <v>Don solidaire Covid-19 (BPI)</v>
      </c>
      <c r="R583" s="390" t="str">
        <f>$B:$B</f>
        <v>BPI</v>
      </c>
      <c r="S583" s="391" t="str">
        <f>"20"&amp;RIGHT($10:$10,2)&amp;"-T"&amp;MID($10:$10,2,1)</f>
        <v>2016-T3</v>
      </c>
      <c r="T583" s="390" t="str">
        <f>$A:$A</f>
        <v>Don solidaire Covid-19 (BPI)</v>
      </c>
      <c r="U583" s="390" t="str">
        <f>$B:$B</f>
        <v>BPI</v>
      </c>
      <c r="V583" s="391" t="str">
        <f>"20"&amp;RIGHT($10:$10,2)&amp;"-T"&amp;MID($10:$10,2,1)</f>
        <v>2016-T4</v>
      </c>
      <c r="W583" s="387"/>
      <c r="X583" s="390" t="str">
        <f>$A:$A</f>
        <v>Don solidaire Covid-19 (BPI)</v>
      </c>
      <c r="Y583" s="390" t="str">
        <f>$B:$B</f>
        <v>BPI</v>
      </c>
      <c r="Z583" s="391" t="str">
        <f>"20"&amp;RIGHT($10:$10,2)&amp;"-T"&amp;MID($10:$10,2,1)</f>
        <v>2017-T1</v>
      </c>
      <c r="AA583" s="390" t="str">
        <f>$A:$A</f>
        <v>Don solidaire Covid-19 (BPI)</v>
      </c>
      <c r="AB583" s="390" t="str">
        <f>$B:$B</f>
        <v>BPI</v>
      </c>
      <c r="AC583" s="391" t="str">
        <f>"20"&amp;RIGHT($10:$10,2)&amp;"-T"&amp;MID($10:$10,2,1)</f>
        <v>2017-T2</v>
      </c>
      <c r="AD583" s="390" t="str">
        <f>$A:$A</f>
        <v>Don solidaire Covid-19 (BPI)</v>
      </c>
      <c r="AE583" s="390" t="str">
        <f>$B:$B</f>
        <v>BPI</v>
      </c>
      <c r="AF583" s="391" t="str">
        <f>"20"&amp;RIGHT($10:$10,2)&amp;"-T"&amp;MID($10:$10,2,1)</f>
        <v>2017-T3</v>
      </c>
      <c r="AG583" s="390" t="str">
        <f>$A:$A</f>
        <v>Don solidaire Covid-19 (BPI)</v>
      </c>
      <c r="AH583" s="390" t="str">
        <f>$B:$B</f>
        <v>BPI</v>
      </c>
      <c r="AI583" s="391" t="str">
        <f>"20"&amp;RIGHT($10:$10,2)&amp;"-T"&amp;MID($10:$10,2,1)</f>
        <v>2017-T4</v>
      </c>
      <c r="AJ583" s="387"/>
      <c r="AK583" s="390" t="str">
        <f>$A:$A</f>
        <v>Don solidaire Covid-19 (BPI)</v>
      </c>
      <c r="AL583" s="390" t="str">
        <f>$B:$B</f>
        <v>BPI</v>
      </c>
      <c r="AM583" s="391" t="str">
        <f>"20"&amp;RIGHT($10:$10,2)&amp;"-T"&amp;MID($10:$10,2,1)</f>
        <v>2018-T1</v>
      </c>
      <c r="AN583" s="390" t="str">
        <f>$A:$A</f>
        <v>Don solidaire Covid-19 (BPI)</v>
      </c>
      <c r="AO583" s="390" t="str">
        <f>$B:$B</f>
        <v>BPI</v>
      </c>
      <c r="AP583" s="391" t="str">
        <f>"20"&amp;RIGHT($10:$10,2)&amp;"-T"&amp;MID($10:$10,2,1)</f>
        <v>2018-T2</v>
      </c>
      <c r="AQ583" s="390" t="str">
        <f>$A:$A</f>
        <v>Don solidaire Covid-19 (BPI)</v>
      </c>
      <c r="AR583" s="390" t="str">
        <f>$B:$B</f>
        <v>BPI</v>
      </c>
      <c r="AS583" s="391" t="str">
        <f>"20"&amp;RIGHT($10:$10,2)&amp;"-T"&amp;MID($10:$10,2,1)</f>
        <v>2018-T3</v>
      </c>
      <c r="AT583" s="390" t="str">
        <f>$A:$A</f>
        <v>Don solidaire Covid-19 (BPI)</v>
      </c>
      <c r="AU583" s="390" t="str">
        <f>$B:$B</f>
        <v>BPI</v>
      </c>
      <c r="AV583" s="391" t="str">
        <f>"20"&amp;RIGHT($10:$10,2)&amp;"-T"&amp;MID($10:$10,2,1)</f>
        <v>2018-T4</v>
      </c>
      <c r="AW583" s="387"/>
      <c r="AX583" s="390" t="str">
        <f>$A:$A</f>
        <v>Don solidaire Covid-19 (BPI)</v>
      </c>
      <c r="AY583" s="390" t="str">
        <f>$B:$B</f>
        <v>BPI</v>
      </c>
      <c r="AZ583" s="391" t="str">
        <f>"20"&amp;RIGHT($10:$10,2)&amp;"-T"&amp;MID($10:$10,2,1)</f>
        <v>2019-T1</v>
      </c>
      <c r="BA583" s="390" t="str">
        <f>$A:$A</f>
        <v>Don solidaire Covid-19 (BPI)</v>
      </c>
      <c r="BB583" s="390" t="str">
        <f>$B:$B</f>
        <v>BPI</v>
      </c>
      <c r="BC583" s="391" t="str">
        <f>"20"&amp;RIGHT($10:$10,2)&amp;"-T"&amp;MID($10:$10,2,1)</f>
        <v>2019-T2</v>
      </c>
      <c r="BD583" s="390" t="str">
        <f>$A:$A</f>
        <v>Don solidaire Covid-19 (BPI)</v>
      </c>
      <c r="BE583" s="390" t="str">
        <f>$B:$B</f>
        <v>BPI</v>
      </c>
      <c r="BF583" s="391" t="str">
        <f>"20"&amp;RIGHT($10:$10,2)&amp;"-T"&amp;MID($10:$10,2,1)</f>
        <v>2019-T3</v>
      </c>
      <c r="BG583" s="390" t="str">
        <f>$A:$A</f>
        <v>Don solidaire Covid-19 (BPI)</v>
      </c>
      <c r="BH583" s="390" t="str">
        <f>$B:$B</f>
        <v>BPI</v>
      </c>
      <c r="BI583" s="391" t="str">
        <f>"20"&amp;RIGHT($10:$10,2)&amp;"-T"&amp;MID($10:$10,2,1)</f>
        <v>2019-T4</v>
      </c>
      <c r="BJ583" s="387"/>
      <c r="BK583" s="390" t="str">
        <f>$A:$A</f>
        <v>Don solidaire Covid-19 (BPI)</v>
      </c>
      <c r="BL583" s="390" t="str">
        <f>$B:$B</f>
        <v>BPI</v>
      </c>
      <c r="BM583" s="391" t="str">
        <f>"20"&amp;RIGHT($10:$10,2)&amp;"-T"&amp;MID($10:$10,2,1)</f>
        <v>2020-T1</v>
      </c>
      <c r="BN583" s="390" t="str">
        <f>$A:$A</f>
        <v>Don solidaire Covid-19 (BPI)</v>
      </c>
      <c r="BO583" s="390" t="str">
        <f>$B:$B</f>
        <v>BPI</v>
      </c>
      <c r="BP583" s="391" t="str">
        <f>"20"&amp;RIGHT($10:$10,2)&amp;"-T"&amp;MID($10:$10,2,1)</f>
        <v>2020-T2</v>
      </c>
      <c r="BQ583" s="391"/>
      <c r="BR583" s="391"/>
      <c r="BS583" s="393" t="e">
        <v>#VALUE!</v>
      </c>
      <c r="BT583" s="391"/>
      <c r="BU583" s="391"/>
      <c r="BV583" s="393" t="e">
        <v>#VALUE!</v>
      </c>
      <c r="BW583" s="387"/>
    </row>
    <row r="584" spans="1:75" ht="13" hidden="1" collapsed="1">
      <c r="A584" s="403" t="s">
        <v>547</v>
      </c>
      <c r="B584" s="403"/>
      <c r="C584" s="383"/>
      <c r="D584" s="384" t="s">
        <v>571</v>
      </c>
      <c r="E584" s="385" t="s">
        <v>507</v>
      </c>
      <c r="F584" s="386"/>
      <c r="G584" s="386"/>
      <c r="H584" s="386"/>
      <c r="I584" s="386"/>
      <c r="J584" s="387">
        <f>SUM(F584:I584)</f>
        <v>0</v>
      </c>
      <c r="K584" s="405"/>
      <c r="L584" s="405"/>
      <c r="M584" s="405">
        <v>0</v>
      </c>
      <c r="N584" s="393"/>
      <c r="O584" s="393"/>
      <c r="P584" s="393">
        <v>0</v>
      </c>
      <c r="Q584" s="393"/>
      <c r="R584" s="393"/>
      <c r="S584" s="393">
        <v>0</v>
      </c>
      <c r="T584" s="393"/>
      <c r="U584" s="393"/>
      <c r="V584" s="393">
        <v>0</v>
      </c>
      <c r="W584" s="387">
        <f>SUM(K584:V584)</f>
        <v>0</v>
      </c>
      <c r="X584" s="393"/>
      <c r="Y584" s="393"/>
      <c r="Z584" s="393">
        <v>0</v>
      </c>
      <c r="AA584" s="393"/>
      <c r="AB584" s="393"/>
      <c r="AC584" s="393">
        <v>0</v>
      </c>
      <c r="AD584" s="393"/>
      <c r="AE584" s="393"/>
      <c r="AF584" s="393">
        <v>0</v>
      </c>
      <c r="AG584" s="393"/>
      <c r="AH584" s="393"/>
      <c r="AI584" s="393">
        <v>0</v>
      </c>
      <c r="AJ584" s="387">
        <f>SUM(X584:AI584)</f>
        <v>0</v>
      </c>
      <c r="AK584" s="393"/>
      <c r="AL584" s="393"/>
      <c r="AM584" s="393">
        <v>0</v>
      </c>
      <c r="AN584" s="393"/>
      <c r="AO584" s="393"/>
      <c r="AP584" s="393">
        <v>0</v>
      </c>
      <c r="AQ584" s="393"/>
      <c r="AR584" s="393"/>
      <c r="AS584" s="393">
        <v>0</v>
      </c>
      <c r="AT584" s="393"/>
      <c r="AU584" s="393"/>
      <c r="AV584" s="393">
        <v>0</v>
      </c>
      <c r="AW584" s="387">
        <f>SUM(AK584:AV584)</f>
        <v>0</v>
      </c>
      <c r="AX584" s="393"/>
      <c r="AY584" s="393"/>
      <c r="AZ584" s="393">
        <v>0</v>
      </c>
      <c r="BA584" s="393"/>
      <c r="BB584" s="393"/>
      <c r="BC584" s="393">
        <v>0</v>
      </c>
      <c r="BD584" s="393"/>
      <c r="BE584" s="393"/>
      <c r="BF584" s="393">
        <v>0</v>
      </c>
      <c r="BG584" s="393"/>
      <c r="BH584" s="393"/>
      <c r="BI584" s="393">
        <v>0</v>
      </c>
      <c r="BJ584" s="387">
        <f>SUM(AX584:BI584)</f>
        <v>0</v>
      </c>
      <c r="BK584" s="393"/>
      <c r="BL584" s="393"/>
      <c r="BM584" s="393">
        <v>-3.9111450000000003</v>
      </c>
      <c r="BN584" s="393"/>
      <c r="BO584" s="393"/>
      <c r="BP584" s="393">
        <v>0</v>
      </c>
      <c r="BQ584" s="393"/>
      <c r="BR584" s="393"/>
      <c r="BS584" s="393">
        <v>0</v>
      </c>
      <c r="BT584" s="393"/>
      <c r="BU584" s="393"/>
      <c r="BV584" s="393">
        <v>0</v>
      </c>
      <c r="BW584" s="387">
        <f>SUM(BK584:BV584)</f>
        <v>-3.9111450000000003</v>
      </c>
    </row>
    <row r="585" spans="1:75" ht="13" hidden="1" outlineLevel="1">
      <c r="A585" s="402" t="s">
        <v>465</v>
      </c>
      <c r="B585" s="382" t="s">
        <v>466</v>
      </c>
      <c r="C585" s="383"/>
      <c r="D585" s="384"/>
      <c r="E585" s="385"/>
      <c r="F585" s="386"/>
      <c r="G585" s="386"/>
      <c r="H585" s="386"/>
      <c r="I585" s="386"/>
      <c r="J585" s="387"/>
      <c r="K585" s="388" t="str">
        <f>$A:$A</f>
        <v>Nature de l'ajustement</v>
      </c>
      <c r="L585" s="388" t="str">
        <f>$B:$B</f>
        <v>Pôle</v>
      </c>
      <c r="M585" s="388" t="s">
        <v>515</v>
      </c>
      <c r="N585" s="388" t="str">
        <f>$A:$A</f>
        <v>Nature de l'ajustement</v>
      </c>
      <c r="O585" s="388" t="str">
        <f>$B:$B</f>
        <v>Pôle</v>
      </c>
      <c r="P585" s="388" t="s">
        <v>515</v>
      </c>
      <c r="Q585" s="388" t="str">
        <f>$A:$A</f>
        <v>Nature de l'ajustement</v>
      </c>
      <c r="R585" s="388" t="str">
        <f>$B:$B</f>
        <v>Pôle</v>
      </c>
      <c r="S585" s="388" t="s">
        <v>515</v>
      </c>
      <c r="T585" s="388" t="str">
        <f>$A:$A</f>
        <v>Nature de l'ajustement</v>
      </c>
      <c r="U585" s="388" t="str">
        <f>$B:$B</f>
        <v>Pôle</v>
      </c>
      <c r="V585" s="388" t="s">
        <v>515</v>
      </c>
      <c r="W585" s="387"/>
      <c r="X585" s="388" t="str">
        <f>$A:$A</f>
        <v>Nature de l'ajustement</v>
      </c>
      <c r="Y585" s="388" t="str">
        <f>$B:$B</f>
        <v>Pôle</v>
      </c>
      <c r="Z585" s="388" t="s">
        <v>515</v>
      </c>
      <c r="AA585" s="388" t="str">
        <f>$A:$A</f>
        <v>Nature de l'ajustement</v>
      </c>
      <c r="AB585" s="388" t="str">
        <f>$B:$B</f>
        <v>Pôle</v>
      </c>
      <c r="AC585" s="388" t="s">
        <v>515</v>
      </c>
      <c r="AD585" s="388" t="str">
        <f>$A:$A</f>
        <v>Nature de l'ajustement</v>
      </c>
      <c r="AE585" s="388" t="str">
        <f>$B:$B</f>
        <v>Pôle</v>
      </c>
      <c r="AF585" s="388" t="s">
        <v>515</v>
      </c>
      <c r="AG585" s="388" t="str">
        <f>$A:$A</f>
        <v>Nature de l'ajustement</v>
      </c>
      <c r="AH585" s="388" t="str">
        <f>$B:$B</f>
        <v>Pôle</v>
      </c>
      <c r="AI585" s="388" t="s">
        <v>515</v>
      </c>
      <c r="AJ585" s="387"/>
      <c r="AK585" s="388" t="str">
        <f>$A:$A</f>
        <v>Nature de l'ajustement</v>
      </c>
      <c r="AL585" s="388" t="str">
        <f>$B:$B</f>
        <v>Pôle</v>
      </c>
      <c r="AM585" s="388" t="s">
        <v>515</v>
      </c>
      <c r="AN585" s="388" t="str">
        <f>$A:$A</f>
        <v>Nature de l'ajustement</v>
      </c>
      <c r="AO585" s="388" t="str">
        <f>$B:$B</f>
        <v>Pôle</v>
      </c>
      <c r="AP585" s="388" t="s">
        <v>515</v>
      </c>
      <c r="AQ585" s="388" t="str">
        <f>$A:$A</f>
        <v>Nature de l'ajustement</v>
      </c>
      <c r="AR585" s="388" t="str">
        <f>$B:$B</f>
        <v>Pôle</v>
      </c>
      <c r="AS585" s="388" t="s">
        <v>515</v>
      </c>
      <c r="AT585" s="388" t="str">
        <f>$A:$A</f>
        <v>Nature de l'ajustement</v>
      </c>
      <c r="AU585" s="388" t="str">
        <f>$B:$B</f>
        <v>Pôle</v>
      </c>
      <c r="AV585" s="388" t="s">
        <v>515</v>
      </c>
      <c r="AW585" s="387"/>
      <c r="AX585" s="388" t="str">
        <f>$A:$A</f>
        <v>Nature de l'ajustement</v>
      </c>
      <c r="AY585" s="388" t="str">
        <f>$B:$B</f>
        <v>Pôle</v>
      </c>
      <c r="AZ585" s="388" t="s">
        <v>515</v>
      </c>
      <c r="BA585" s="388" t="str">
        <f>$A:$A</f>
        <v>Nature de l'ajustement</v>
      </c>
      <c r="BB585" s="388" t="str">
        <f>$B:$B</f>
        <v>Pôle</v>
      </c>
      <c r="BC585" s="388" t="s">
        <v>515</v>
      </c>
      <c r="BD585" s="388" t="str">
        <f>$A:$A</f>
        <v>Nature de l'ajustement</v>
      </c>
      <c r="BE585" s="388" t="str">
        <f>$B:$B</f>
        <v>Pôle</v>
      </c>
      <c r="BF585" s="388" t="s">
        <v>515</v>
      </c>
      <c r="BG585" s="388" t="str">
        <f>$A:$A</f>
        <v>Nature de l'ajustement</v>
      </c>
      <c r="BH585" s="388" t="str">
        <f>$B:$B</f>
        <v>Pôle</v>
      </c>
      <c r="BI585" s="388" t="s">
        <v>515</v>
      </c>
      <c r="BJ585" s="387"/>
      <c r="BK585" s="388" t="str">
        <f>$A:$A</f>
        <v>Nature de l'ajustement</v>
      </c>
      <c r="BL585" s="388" t="str">
        <f>$B:$B</f>
        <v>Pôle</v>
      </c>
      <c r="BM585" s="388" t="s">
        <v>515</v>
      </c>
      <c r="BN585" s="388" t="str">
        <f>$A:$A</f>
        <v>Nature de l'ajustement</v>
      </c>
      <c r="BO585" s="388" t="str">
        <f>$B:$B</f>
        <v>Pôle</v>
      </c>
      <c r="BP585" s="388" t="s">
        <v>515</v>
      </c>
      <c r="BQ585" s="388"/>
      <c r="BR585" s="388"/>
      <c r="BS585" s="393">
        <v>0</v>
      </c>
      <c r="BT585" s="388"/>
      <c r="BU585" s="388"/>
      <c r="BV585" s="393">
        <v>0</v>
      </c>
      <c r="BW585" s="387"/>
    </row>
    <row r="586" spans="1:75" ht="13" hidden="1" outlineLevel="1">
      <c r="A586" s="408" t="s">
        <v>575</v>
      </c>
      <c r="B586" s="394" t="s">
        <v>514</v>
      </c>
      <c r="C586" s="383"/>
      <c r="D586" s="384"/>
      <c r="E586" s="385"/>
      <c r="F586" s="386"/>
      <c r="G586" s="386"/>
      <c r="H586" s="386"/>
      <c r="I586" s="386"/>
      <c r="J586" s="387"/>
      <c r="K586" s="390" t="str">
        <f>$A:$A</f>
        <v>Don solidaire Covid-19 (GEA)</v>
      </c>
      <c r="L586" s="390" t="str">
        <f>$B:$B</f>
        <v>GEA</v>
      </c>
      <c r="M586" s="391" t="str">
        <f>"20"&amp;RIGHT($10:$10,2)&amp;"-T"&amp;MID($10:$10,2,1)</f>
        <v>2016-T1</v>
      </c>
      <c r="N586" s="390" t="str">
        <f>$A:$A</f>
        <v>Don solidaire Covid-19 (GEA)</v>
      </c>
      <c r="O586" s="390" t="str">
        <f>$B:$B</f>
        <v>GEA</v>
      </c>
      <c r="P586" s="391" t="str">
        <f>"20"&amp;RIGHT($10:$10,2)&amp;"-T"&amp;MID($10:$10,2,1)</f>
        <v>2016-T2</v>
      </c>
      <c r="Q586" s="390" t="str">
        <f>$A:$A</f>
        <v>Don solidaire Covid-19 (GEA)</v>
      </c>
      <c r="R586" s="390" t="str">
        <f>$B:$B</f>
        <v>GEA</v>
      </c>
      <c r="S586" s="391" t="str">
        <f>"20"&amp;RIGHT($10:$10,2)&amp;"-T"&amp;MID($10:$10,2,1)</f>
        <v>2016-T3</v>
      </c>
      <c r="T586" s="390" t="str">
        <f>$A:$A</f>
        <v>Don solidaire Covid-19 (GEA)</v>
      </c>
      <c r="U586" s="390" t="str">
        <f>$B:$B</f>
        <v>GEA</v>
      </c>
      <c r="V586" s="391" t="str">
        <f>"20"&amp;RIGHT($10:$10,2)&amp;"-T"&amp;MID($10:$10,2,1)</f>
        <v>2016-T4</v>
      </c>
      <c r="W586" s="387"/>
      <c r="X586" s="390" t="str">
        <f>$A:$A</f>
        <v>Don solidaire Covid-19 (GEA)</v>
      </c>
      <c r="Y586" s="390" t="str">
        <f>$B:$B</f>
        <v>GEA</v>
      </c>
      <c r="Z586" s="391" t="str">
        <f>"20"&amp;RIGHT($10:$10,2)&amp;"-T"&amp;MID($10:$10,2,1)</f>
        <v>2017-T1</v>
      </c>
      <c r="AA586" s="390" t="str">
        <f>$A:$A</f>
        <v>Don solidaire Covid-19 (GEA)</v>
      </c>
      <c r="AB586" s="390" t="str">
        <f>$B:$B</f>
        <v>GEA</v>
      </c>
      <c r="AC586" s="391" t="str">
        <f>"20"&amp;RIGHT($10:$10,2)&amp;"-T"&amp;MID($10:$10,2,1)</f>
        <v>2017-T2</v>
      </c>
      <c r="AD586" s="390" t="str">
        <f>$A:$A</f>
        <v>Don solidaire Covid-19 (GEA)</v>
      </c>
      <c r="AE586" s="390" t="str">
        <f>$B:$B</f>
        <v>GEA</v>
      </c>
      <c r="AF586" s="391" t="str">
        <f>"20"&amp;RIGHT($10:$10,2)&amp;"-T"&amp;MID($10:$10,2,1)</f>
        <v>2017-T3</v>
      </c>
      <c r="AG586" s="390" t="str">
        <f>$A:$A</f>
        <v>Don solidaire Covid-19 (GEA)</v>
      </c>
      <c r="AH586" s="390" t="str">
        <f>$B:$B</f>
        <v>GEA</v>
      </c>
      <c r="AI586" s="391" t="str">
        <f>"20"&amp;RIGHT($10:$10,2)&amp;"-T"&amp;MID($10:$10,2,1)</f>
        <v>2017-T4</v>
      </c>
      <c r="AJ586" s="387"/>
      <c r="AK586" s="390" t="str">
        <f>$A:$A</f>
        <v>Don solidaire Covid-19 (GEA)</v>
      </c>
      <c r="AL586" s="390" t="str">
        <f>$B:$B</f>
        <v>GEA</v>
      </c>
      <c r="AM586" s="391" t="str">
        <f>"20"&amp;RIGHT($10:$10,2)&amp;"-T"&amp;MID($10:$10,2,1)</f>
        <v>2018-T1</v>
      </c>
      <c r="AN586" s="390" t="str">
        <f>$A:$A</f>
        <v>Don solidaire Covid-19 (GEA)</v>
      </c>
      <c r="AO586" s="390" t="str">
        <f>$B:$B</f>
        <v>GEA</v>
      </c>
      <c r="AP586" s="391" t="str">
        <f>"20"&amp;RIGHT($10:$10,2)&amp;"-T"&amp;MID($10:$10,2,1)</f>
        <v>2018-T2</v>
      </c>
      <c r="AQ586" s="390" t="str">
        <f>$A:$A</f>
        <v>Don solidaire Covid-19 (GEA)</v>
      </c>
      <c r="AR586" s="390" t="str">
        <f>$B:$B</f>
        <v>GEA</v>
      </c>
      <c r="AS586" s="391" t="str">
        <f>"20"&amp;RIGHT($10:$10,2)&amp;"-T"&amp;MID($10:$10,2,1)</f>
        <v>2018-T3</v>
      </c>
      <c r="AT586" s="390" t="str">
        <f>$A:$A</f>
        <v>Don solidaire Covid-19 (GEA)</v>
      </c>
      <c r="AU586" s="390" t="str">
        <f>$B:$B</f>
        <v>GEA</v>
      </c>
      <c r="AV586" s="391" t="str">
        <f>"20"&amp;RIGHT($10:$10,2)&amp;"-T"&amp;MID($10:$10,2,1)</f>
        <v>2018-T4</v>
      </c>
      <c r="AW586" s="387"/>
      <c r="AX586" s="390" t="str">
        <f>$A:$A</f>
        <v>Don solidaire Covid-19 (GEA)</v>
      </c>
      <c r="AY586" s="390" t="str">
        <f>$B:$B</f>
        <v>GEA</v>
      </c>
      <c r="AZ586" s="391" t="str">
        <f>"20"&amp;RIGHT($10:$10,2)&amp;"-T"&amp;MID($10:$10,2,1)</f>
        <v>2019-T1</v>
      </c>
      <c r="BA586" s="390" t="str">
        <f>$A:$A</f>
        <v>Don solidaire Covid-19 (GEA)</v>
      </c>
      <c r="BB586" s="390" t="str">
        <f>$B:$B</f>
        <v>GEA</v>
      </c>
      <c r="BC586" s="391" t="str">
        <f>"20"&amp;RIGHT($10:$10,2)&amp;"-T"&amp;MID($10:$10,2,1)</f>
        <v>2019-T2</v>
      </c>
      <c r="BD586" s="390" t="str">
        <f>$A:$A</f>
        <v>Don solidaire Covid-19 (GEA)</v>
      </c>
      <c r="BE586" s="390" t="str">
        <f>$B:$B</f>
        <v>GEA</v>
      </c>
      <c r="BF586" s="391" t="str">
        <f>"20"&amp;RIGHT($10:$10,2)&amp;"-T"&amp;MID($10:$10,2,1)</f>
        <v>2019-T3</v>
      </c>
      <c r="BG586" s="390" t="str">
        <f>$A:$A</f>
        <v>Don solidaire Covid-19 (GEA)</v>
      </c>
      <c r="BH586" s="390" t="str">
        <f>$B:$B</f>
        <v>GEA</v>
      </c>
      <c r="BI586" s="391" t="str">
        <f>"20"&amp;RIGHT($10:$10,2)&amp;"-T"&amp;MID($10:$10,2,1)</f>
        <v>2019-T4</v>
      </c>
      <c r="BJ586" s="387"/>
      <c r="BK586" s="390" t="str">
        <f>$A:$A</f>
        <v>Don solidaire Covid-19 (GEA)</v>
      </c>
      <c r="BL586" s="390" t="str">
        <f>$B:$B</f>
        <v>GEA</v>
      </c>
      <c r="BM586" s="391" t="str">
        <f>"20"&amp;RIGHT($10:$10,2)&amp;"-T"&amp;MID($10:$10,2,1)</f>
        <v>2020-T1</v>
      </c>
      <c r="BN586" s="390" t="str">
        <f>$A:$A</f>
        <v>Don solidaire Covid-19 (GEA)</v>
      </c>
      <c r="BO586" s="390" t="str">
        <f>$B:$B</f>
        <v>GEA</v>
      </c>
      <c r="BP586" s="391" t="str">
        <f>"20"&amp;RIGHT($10:$10,2)&amp;"-T"&amp;MID($10:$10,2,1)</f>
        <v>2020-T2</v>
      </c>
      <c r="BQ586" s="391"/>
      <c r="BR586" s="391"/>
      <c r="BS586" s="393" t="e">
        <v>#VALUE!</v>
      </c>
      <c r="BT586" s="391"/>
      <c r="BU586" s="391"/>
      <c r="BV586" s="393" t="e">
        <v>#VALUE!</v>
      </c>
      <c r="BW586" s="387"/>
    </row>
    <row r="587" spans="1:75" ht="13" hidden="1" collapsed="1">
      <c r="A587" s="403" t="s">
        <v>547</v>
      </c>
      <c r="B587" s="403"/>
      <c r="C587" s="383"/>
      <c r="D587" s="384" t="s">
        <v>577</v>
      </c>
      <c r="E587" s="385" t="s">
        <v>508</v>
      </c>
      <c r="F587" s="386"/>
      <c r="G587" s="386"/>
      <c r="H587" s="386"/>
      <c r="I587" s="386"/>
      <c r="J587" s="387">
        <f>SUM(F587:I587)</f>
        <v>0</v>
      </c>
      <c r="K587" s="405"/>
      <c r="L587" s="405"/>
      <c r="M587" s="405">
        <v>0</v>
      </c>
      <c r="N587" s="393"/>
      <c r="O587" s="393"/>
      <c r="P587" s="393">
        <v>0</v>
      </c>
      <c r="Q587" s="393"/>
      <c r="R587" s="393"/>
      <c r="S587" s="393">
        <v>0</v>
      </c>
      <c r="T587" s="393"/>
      <c r="U587" s="393"/>
      <c r="V587" s="393">
        <v>0</v>
      </c>
      <c r="W587" s="387">
        <f>SUM(K587:V587)</f>
        <v>0</v>
      </c>
      <c r="X587" s="393"/>
      <c r="Y587" s="393"/>
      <c r="Z587" s="393">
        <v>0</v>
      </c>
      <c r="AA587" s="393"/>
      <c r="AB587" s="393"/>
      <c r="AC587" s="393">
        <v>0</v>
      </c>
      <c r="AD587" s="393"/>
      <c r="AE587" s="393"/>
      <c r="AF587" s="393">
        <v>0</v>
      </c>
      <c r="AG587" s="393"/>
      <c r="AH587" s="393"/>
      <c r="AI587" s="393">
        <v>0</v>
      </c>
      <c r="AJ587" s="387">
        <f>SUM(X587:AI587)</f>
        <v>0</v>
      </c>
      <c r="AK587" s="393"/>
      <c r="AL587" s="393"/>
      <c r="AM587" s="393">
        <v>0</v>
      </c>
      <c r="AN587" s="393"/>
      <c r="AO587" s="393"/>
      <c r="AP587" s="393">
        <v>0</v>
      </c>
      <c r="AQ587" s="393"/>
      <c r="AR587" s="393"/>
      <c r="AS587" s="393">
        <v>0</v>
      </c>
      <c r="AT587" s="393"/>
      <c r="AU587" s="393"/>
      <c r="AV587" s="393">
        <v>0</v>
      </c>
      <c r="AW587" s="387">
        <f>SUM(AK587:AV587)</f>
        <v>0</v>
      </c>
      <c r="AX587" s="393"/>
      <c r="AY587" s="393"/>
      <c r="AZ587" s="393">
        <v>0</v>
      </c>
      <c r="BA587" s="393"/>
      <c r="BB587" s="393"/>
      <c r="BC587" s="393">
        <v>0</v>
      </c>
      <c r="BD587" s="393"/>
      <c r="BE587" s="393"/>
      <c r="BF587" s="393">
        <v>0</v>
      </c>
      <c r="BG587" s="393"/>
      <c r="BH587" s="393"/>
      <c r="BI587" s="393">
        <v>0</v>
      </c>
      <c r="BJ587" s="387">
        <f>SUM(AX587:BI587)</f>
        <v>0</v>
      </c>
      <c r="BK587" s="393"/>
      <c r="BL587" s="393"/>
      <c r="BM587" s="393">
        <v>-38.4</v>
      </c>
      <c r="BN587" s="393"/>
      <c r="BO587" s="393"/>
      <c r="BP587" s="393">
        <v>0</v>
      </c>
      <c r="BQ587" s="393"/>
      <c r="BR587" s="393"/>
      <c r="BS587" s="393">
        <v>0</v>
      </c>
      <c r="BT587" s="393"/>
      <c r="BU587" s="393"/>
      <c r="BV587" s="393">
        <v>0</v>
      </c>
      <c r="BW587" s="387">
        <f>SUM(BK587:BV587)</f>
        <v>-38.4</v>
      </c>
    </row>
    <row r="588" spans="1:75" ht="18" hidden="1" customHeight="1" outlineLevel="1">
      <c r="A588" s="402" t="s">
        <v>465</v>
      </c>
      <c r="B588" s="382" t="s">
        <v>466</v>
      </c>
      <c r="C588" s="383"/>
      <c r="D588" s="384"/>
      <c r="E588" s="385"/>
      <c r="F588" s="386"/>
      <c r="G588" s="386"/>
      <c r="H588" s="386"/>
      <c r="I588" s="386"/>
      <c r="J588" s="387"/>
      <c r="K588" s="388" t="str">
        <f>$A:$A</f>
        <v>Nature de l'ajustement</v>
      </c>
      <c r="L588" s="388" t="str">
        <f>$B:$B</f>
        <v>Pôle</v>
      </c>
      <c r="M588" s="388" t="s">
        <v>515</v>
      </c>
      <c r="N588" s="388" t="str">
        <f>$A:$A</f>
        <v>Nature de l'ajustement</v>
      </c>
      <c r="O588" s="388" t="str">
        <f>$B:$B</f>
        <v>Pôle</v>
      </c>
      <c r="P588" s="388" t="s">
        <v>515</v>
      </c>
      <c r="Q588" s="388" t="str">
        <f>$A:$A</f>
        <v>Nature de l'ajustement</v>
      </c>
      <c r="R588" s="388" t="str">
        <f>$B:$B</f>
        <v>Pôle</v>
      </c>
      <c r="S588" s="388" t="s">
        <v>515</v>
      </c>
      <c r="T588" s="388" t="str">
        <f>$A:$A</f>
        <v>Nature de l'ajustement</v>
      </c>
      <c r="U588" s="388" t="str">
        <f>$B:$B</f>
        <v>Pôle</v>
      </c>
      <c r="V588" s="388" t="s">
        <v>515</v>
      </c>
      <c r="W588" s="387"/>
      <c r="X588" s="388" t="str">
        <f>$A:$A</f>
        <v>Nature de l'ajustement</v>
      </c>
      <c r="Y588" s="388" t="str">
        <f>$B:$B</f>
        <v>Pôle</v>
      </c>
      <c r="Z588" s="388" t="s">
        <v>515</v>
      </c>
      <c r="AA588" s="388" t="str">
        <f>$A:$A</f>
        <v>Nature de l'ajustement</v>
      </c>
      <c r="AB588" s="388" t="str">
        <f>$B:$B</f>
        <v>Pôle</v>
      </c>
      <c r="AC588" s="388" t="s">
        <v>515</v>
      </c>
      <c r="AD588" s="388" t="str">
        <f>$A:$A</f>
        <v>Nature de l'ajustement</v>
      </c>
      <c r="AE588" s="388" t="str">
        <f>$B:$B</f>
        <v>Pôle</v>
      </c>
      <c r="AF588" s="388" t="s">
        <v>515</v>
      </c>
      <c r="AG588" s="388" t="str">
        <f>$A:$A</f>
        <v>Nature de l'ajustement</v>
      </c>
      <c r="AH588" s="388" t="str">
        <f>$B:$B</f>
        <v>Pôle</v>
      </c>
      <c r="AI588" s="388" t="s">
        <v>515</v>
      </c>
      <c r="AJ588" s="387"/>
      <c r="AK588" s="388" t="str">
        <f>$A:$A</f>
        <v>Nature de l'ajustement</v>
      </c>
      <c r="AL588" s="388" t="str">
        <f>$B:$B</f>
        <v>Pôle</v>
      </c>
      <c r="AM588" s="388" t="s">
        <v>515</v>
      </c>
      <c r="AN588" s="388" t="str">
        <f>$A:$A</f>
        <v>Nature de l'ajustement</v>
      </c>
      <c r="AO588" s="388" t="str">
        <f>$B:$B</f>
        <v>Pôle</v>
      </c>
      <c r="AP588" s="388" t="s">
        <v>515</v>
      </c>
      <c r="AQ588" s="388" t="str">
        <f>$A:$A</f>
        <v>Nature de l'ajustement</v>
      </c>
      <c r="AR588" s="388" t="str">
        <f>$B:$B</f>
        <v>Pôle</v>
      </c>
      <c r="AS588" s="388" t="s">
        <v>515</v>
      </c>
      <c r="AT588" s="388" t="str">
        <f>$A:$A</f>
        <v>Nature de l'ajustement</v>
      </c>
      <c r="AU588" s="388" t="str">
        <f>$B:$B</f>
        <v>Pôle</v>
      </c>
      <c r="AV588" s="388" t="s">
        <v>515</v>
      </c>
      <c r="AW588" s="387"/>
      <c r="AX588" s="388" t="str">
        <f>$A:$A</f>
        <v>Nature de l'ajustement</v>
      </c>
      <c r="AY588" s="388" t="str">
        <f>$B:$B</f>
        <v>Pôle</v>
      </c>
      <c r="AZ588" s="388" t="s">
        <v>515</v>
      </c>
      <c r="BA588" s="388" t="str">
        <f>$A:$A</f>
        <v>Nature de l'ajustement</v>
      </c>
      <c r="BB588" s="388" t="str">
        <f>$B:$B</f>
        <v>Pôle</v>
      </c>
      <c r="BC588" s="388" t="s">
        <v>515</v>
      </c>
      <c r="BD588" s="388" t="str">
        <f>$A:$A</f>
        <v>Nature de l'ajustement</v>
      </c>
      <c r="BE588" s="388" t="str">
        <f>$B:$B</f>
        <v>Pôle</v>
      </c>
      <c r="BF588" s="388" t="s">
        <v>515</v>
      </c>
      <c r="BG588" s="388" t="str">
        <f>$A:$A</f>
        <v>Nature de l'ajustement</v>
      </c>
      <c r="BH588" s="388" t="str">
        <f>$B:$B</f>
        <v>Pôle</v>
      </c>
      <c r="BI588" s="388" t="s">
        <v>515</v>
      </c>
      <c r="BJ588" s="387"/>
      <c r="BK588" s="388" t="str">
        <f>$A:$A</f>
        <v>Nature de l'ajustement</v>
      </c>
      <c r="BL588" s="388" t="str">
        <f>$B:$B</f>
        <v>Pôle</v>
      </c>
      <c r="BM588" s="388" t="s">
        <v>515</v>
      </c>
      <c r="BN588" s="388" t="str">
        <f>$A:$A</f>
        <v>Nature de l'ajustement</v>
      </c>
      <c r="BO588" s="388" t="str">
        <f>$B:$B</f>
        <v>Pôle</v>
      </c>
      <c r="BP588" s="388" t="s">
        <v>515</v>
      </c>
      <c r="BQ588" s="388"/>
      <c r="BR588" s="388"/>
      <c r="BS588" s="393">
        <v>0</v>
      </c>
      <c r="BT588" s="388"/>
      <c r="BU588" s="388"/>
      <c r="BV588" s="393">
        <v>0</v>
      </c>
      <c r="BW588" s="387"/>
    </row>
    <row r="589" spans="1:75" ht="13" hidden="1" outlineLevel="1">
      <c r="A589" s="408" t="s">
        <v>576</v>
      </c>
      <c r="B589" s="394" t="s">
        <v>468</v>
      </c>
      <c r="C589" s="383"/>
      <c r="D589" s="384"/>
      <c r="E589" s="385"/>
      <c r="F589" s="386"/>
      <c r="G589" s="386"/>
      <c r="H589" s="386"/>
      <c r="I589" s="386"/>
      <c r="J589" s="387"/>
      <c r="K589" s="390" t="str">
        <f>$A:$A</f>
        <v>Don solidaire Covid-19 (AHM)</v>
      </c>
      <c r="L589" s="390" t="str">
        <f>$B:$B</f>
        <v>AHM</v>
      </c>
      <c r="M589" s="391" t="str">
        <f>"20"&amp;RIGHT($10:$10,2)&amp;"-T"&amp;MID($10:$10,2,1)</f>
        <v>2016-T1</v>
      </c>
      <c r="N589" s="390" t="str">
        <f>$A:$A</f>
        <v>Don solidaire Covid-19 (AHM)</v>
      </c>
      <c r="O589" s="390" t="str">
        <f>$B:$B</f>
        <v>AHM</v>
      </c>
      <c r="P589" s="391" t="str">
        <f>"20"&amp;RIGHT($10:$10,2)&amp;"-T"&amp;MID($10:$10,2,1)</f>
        <v>2016-T2</v>
      </c>
      <c r="Q589" s="390" t="str">
        <f>$A:$A</f>
        <v>Don solidaire Covid-19 (AHM)</v>
      </c>
      <c r="R589" s="390" t="str">
        <f>$B:$B</f>
        <v>AHM</v>
      </c>
      <c r="S589" s="391" t="str">
        <f>"20"&amp;RIGHT($10:$10,2)&amp;"-T"&amp;MID($10:$10,2,1)</f>
        <v>2016-T3</v>
      </c>
      <c r="T589" s="390" t="str">
        <f>$A:$A</f>
        <v>Don solidaire Covid-19 (AHM)</v>
      </c>
      <c r="U589" s="390" t="str">
        <f>$B:$B</f>
        <v>AHM</v>
      </c>
      <c r="V589" s="391" t="str">
        <f>"20"&amp;RIGHT($10:$10,2)&amp;"-T"&amp;MID($10:$10,2,1)</f>
        <v>2016-T4</v>
      </c>
      <c r="W589" s="387"/>
      <c r="X589" s="390" t="str">
        <f>$A:$A</f>
        <v>Don solidaire Covid-19 (AHM)</v>
      </c>
      <c r="Y589" s="390" t="str">
        <f>$B:$B</f>
        <v>AHM</v>
      </c>
      <c r="Z589" s="391" t="str">
        <f>"20"&amp;RIGHT($10:$10,2)&amp;"-T"&amp;MID($10:$10,2,1)</f>
        <v>2017-T1</v>
      </c>
      <c r="AA589" s="390" t="str">
        <f>$A:$A</f>
        <v>Don solidaire Covid-19 (AHM)</v>
      </c>
      <c r="AB589" s="390" t="str">
        <f>$B:$B</f>
        <v>AHM</v>
      </c>
      <c r="AC589" s="391" t="str">
        <f>"20"&amp;RIGHT($10:$10,2)&amp;"-T"&amp;MID($10:$10,2,1)</f>
        <v>2017-T2</v>
      </c>
      <c r="AD589" s="390" t="str">
        <f>$A:$A</f>
        <v>Don solidaire Covid-19 (AHM)</v>
      </c>
      <c r="AE589" s="390" t="str">
        <f>$B:$B</f>
        <v>AHM</v>
      </c>
      <c r="AF589" s="391" t="str">
        <f>"20"&amp;RIGHT($10:$10,2)&amp;"-T"&amp;MID($10:$10,2,1)</f>
        <v>2017-T3</v>
      </c>
      <c r="AG589" s="390" t="str">
        <f>$A:$A</f>
        <v>Don solidaire Covid-19 (AHM)</v>
      </c>
      <c r="AH589" s="390" t="str">
        <f>$B:$B</f>
        <v>AHM</v>
      </c>
      <c r="AI589" s="391" t="str">
        <f>"20"&amp;RIGHT($10:$10,2)&amp;"-T"&amp;MID($10:$10,2,1)</f>
        <v>2017-T4</v>
      </c>
      <c r="AJ589" s="387"/>
      <c r="AK589" s="390" t="str">
        <f>$A:$A</f>
        <v>Don solidaire Covid-19 (AHM)</v>
      </c>
      <c r="AL589" s="390" t="str">
        <f>$B:$B</f>
        <v>AHM</v>
      </c>
      <c r="AM589" s="391" t="str">
        <f>"20"&amp;RIGHT($10:$10,2)&amp;"-T"&amp;MID($10:$10,2,1)</f>
        <v>2018-T1</v>
      </c>
      <c r="AN589" s="390" t="str">
        <f>$A:$A</f>
        <v>Don solidaire Covid-19 (AHM)</v>
      </c>
      <c r="AO589" s="390" t="str">
        <f>$B:$B</f>
        <v>AHM</v>
      </c>
      <c r="AP589" s="391" t="str">
        <f>"20"&amp;RIGHT($10:$10,2)&amp;"-T"&amp;MID($10:$10,2,1)</f>
        <v>2018-T2</v>
      </c>
      <c r="AQ589" s="390" t="str">
        <f>$A:$A</f>
        <v>Don solidaire Covid-19 (AHM)</v>
      </c>
      <c r="AR589" s="390" t="str">
        <f>$B:$B</f>
        <v>AHM</v>
      </c>
      <c r="AS589" s="391" t="str">
        <f>"20"&amp;RIGHT($10:$10,2)&amp;"-T"&amp;MID($10:$10,2,1)</f>
        <v>2018-T3</v>
      </c>
      <c r="AT589" s="390" t="str">
        <f>$A:$A</f>
        <v>Don solidaire Covid-19 (AHM)</v>
      </c>
      <c r="AU589" s="390" t="str">
        <f>$B:$B</f>
        <v>AHM</v>
      </c>
      <c r="AV589" s="391" t="str">
        <f>"20"&amp;RIGHT($10:$10,2)&amp;"-T"&amp;MID($10:$10,2,1)</f>
        <v>2018-T4</v>
      </c>
      <c r="AW589" s="387"/>
      <c r="AX589" s="390" t="str">
        <f>$A:$A</f>
        <v>Don solidaire Covid-19 (AHM)</v>
      </c>
      <c r="AY589" s="390" t="str">
        <f>$B:$B</f>
        <v>AHM</v>
      </c>
      <c r="AZ589" s="391" t="str">
        <f>"20"&amp;RIGHT($10:$10,2)&amp;"-T"&amp;MID($10:$10,2,1)</f>
        <v>2019-T1</v>
      </c>
      <c r="BA589" s="390" t="str">
        <f>$A:$A</f>
        <v>Don solidaire Covid-19 (AHM)</v>
      </c>
      <c r="BB589" s="390" t="str">
        <f>$B:$B</f>
        <v>AHM</v>
      </c>
      <c r="BC589" s="391" t="str">
        <f>"20"&amp;RIGHT($10:$10,2)&amp;"-T"&amp;MID($10:$10,2,1)</f>
        <v>2019-T2</v>
      </c>
      <c r="BD589" s="390" t="str">
        <f>$A:$A</f>
        <v>Don solidaire Covid-19 (AHM)</v>
      </c>
      <c r="BE589" s="390" t="str">
        <f>$B:$B</f>
        <v>AHM</v>
      </c>
      <c r="BF589" s="391" t="str">
        <f>"20"&amp;RIGHT($10:$10,2)&amp;"-T"&amp;MID($10:$10,2,1)</f>
        <v>2019-T3</v>
      </c>
      <c r="BG589" s="390" t="str">
        <f>$A:$A</f>
        <v>Don solidaire Covid-19 (AHM)</v>
      </c>
      <c r="BH589" s="390" t="str">
        <f>$B:$B</f>
        <v>AHM</v>
      </c>
      <c r="BI589" s="391" t="str">
        <f>"20"&amp;RIGHT($10:$10,2)&amp;"-T"&amp;MID($10:$10,2,1)</f>
        <v>2019-T4</v>
      </c>
      <c r="BJ589" s="387"/>
      <c r="BK589" s="390" t="str">
        <f>$A:$A</f>
        <v>Don solidaire Covid-19 (AHM)</v>
      </c>
      <c r="BL589" s="390" t="str">
        <f>$B:$B</f>
        <v>AHM</v>
      </c>
      <c r="BM589" s="391" t="str">
        <f>"20"&amp;RIGHT($10:$10,2)&amp;"-T"&amp;MID($10:$10,2,1)</f>
        <v>2020-T1</v>
      </c>
      <c r="BN589" s="390" t="str">
        <f>$A:$A</f>
        <v>Don solidaire Covid-19 (AHM)</v>
      </c>
      <c r="BO589" s="390" t="str">
        <f>$B:$B</f>
        <v>AHM</v>
      </c>
      <c r="BP589" s="391" t="str">
        <f>"20"&amp;RIGHT($10:$10,2)&amp;"-T"&amp;MID($10:$10,2,1)</f>
        <v>2020-T2</v>
      </c>
      <c r="BQ589" s="391"/>
      <c r="BR589" s="391"/>
      <c r="BS589" s="393" t="e">
        <v>#VALUE!</v>
      </c>
      <c r="BT589" s="391"/>
      <c r="BU589" s="391"/>
      <c r="BV589" s="393" t="e">
        <v>#VALUE!</v>
      </c>
      <c r="BW589" s="387"/>
    </row>
    <row r="590" spans="1:75" ht="13" hidden="1" collapsed="1">
      <c r="A590" s="403" t="s">
        <v>547</v>
      </c>
      <c r="B590" s="403"/>
      <c r="C590" s="383"/>
      <c r="D590" s="384" t="s">
        <v>578</v>
      </c>
      <c r="E590" s="385" t="s">
        <v>504</v>
      </c>
      <c r="F590" s="386"/>
      <c r="G590" s="386"/>
      <c r="H590" s="386"/>
      <c r="I590" s="386"/>
      <c r="J590" s="387">
        <f>SUM(F590:I590)</f>
        <v>0</v>
      </c>
      <c r="K590" s="405"/>
      <c r="L590" s="405"/>
      <c r="M590" s="405">
        <v>0</v>
      </c>
      <c r="N590" s="393"/>
      <c r="O590" s="393"/>
      <c r="P590" s="393">
        <v>0</v>
      </c>
      <c r="Q590" s="393"/>
      <c r="R590" s="393"/>
      <c r="S590" s="393">
        <v>0</v>
      </c>
      <c r="T590" s="393"/>
      <c r="U590" s="393"/>
      <c r="V590" s="393">
        <v>0</v>
      </c>
      <c r="W590" s="387">
        <f>SUM(K590:V590)</f>
        <v>0</v>
      </c>
      <c r="X590" s="393"/>
      <c r="Y590" s="393"/>
      <c r="Z590" s="393">
        <v>0</v>
      </c>
      <c r="AA590" s="393"/>
      <c r="AB590" s="393"/>
      <c r="AC590" s="393">
        <v>0</v>
      </c>
      <c r="AD590" s="393"/>
      <c r="AE590" s="393"/>
      <c r="AF590" s="393">
        <v>0</v>
      </c>
      <c r="AG590" s="393"/>
      <c r="AH590" s="393"/>
      <c r="AI590" s="393">
        <v>0</v>
      </c>
      <c r="AJ590" s="387">
        <f>SUM(X590:AI590)</f>
        <v>0</v>
      </c>
      <c r="AK590" s="393"/>
      <c r="AL590" s="393"/>
      <c r="AM590" s="393">
        <v>0</v>
      </c>
      <c r="AN590" s="393"/>
      <c r="AO590" s="393"/>
      <c r="AP590" s="393">
        <v>0</v>
      </c>
      <c r="AQ590" s="393"/>
      <c r="AR590" s="393"/>
      <c r="AS590" s="393">
        <v>0</v>
      </c>
      <c r="AT590" s="393"/>
      <c r="AU590" s="393"/>
      <c r="AV590" s="393">
        <v>0</v>
      </c>
      <c r="AW590" s="387">
        <f>SUM(AK590:AV590)</f>
        <v>0</v>
      </c>
      <c r="AX590" s="393"/>
      <c r="AY590" s="393"/>
      <c r="AZ590" s="393">
        <v>0</v>
      </c>
      <c r="BA590" s="393"/>
      <c r="BB590" s="393"/>
      <c r="BC590" s="393">
        <v>0</v>
      </c>
      <c r="BD590" s="393"/>
      <c r="BE590" s="393"/>
      <c r="BF590" s="393">
        <v>0</v>
      </c>
      <c r="BG590" s="393"/>
      <c r="BH590" s="393"/>
      <c r="BI590" s="393">
        <v>0</v>
      </c>
      <c r="BJ590" s="387">
        <f>SUM(AX590:BI590)</f>
        <v>0</v>
      </c>
      <c r="BK590" s="393"/>
      <c r="BL590" s="393"/>
      <c r="BM590" s="393">
        <v>-10</v>
      </c>
      <c r="BN590" s="393"/>
      <c r="BO590" s="393"/>
      <c r="BP590" s="393">
        <v>0</v>
      </c>
      <c r="BQ590" s="393"/>
      <c r="BR590" s="393"/>
      <c r="BS590" s="393">
        <v>0</v>
      </c>
      <c r="BT590" s="393"/>
      <c r="BU590" s="393"/>
      <c r="BV590" s="393">
        <v>0</v>
      </c>
      <c r="BW590" s="387">
        <f>SUM(BK590:BV590)</f>
        <v>-10</v>
      </c>
    </row>
    <row r="591" spans="1:75" ht="13" hidden="1" outlineLevel="1">
      <c r="A591" s="402" t="s">
        <v>465</v>
      </c>
      <c r="B591" s="382" t="s">
        <v>466</v>
      </c>
      <c r="C591" s="383"/>
      <c r="D591" s="384"/>
      <c r="E591" s="385"/>
      <c r="F591" s="386"/>
      <c r="G591" s="386"/>
      <c r="H591" s="386"/>
      <c r="I591" s="386"/>
      <c r="J591" s="387"/>
      <c r="K591" s="388" t="str">
        <f>$A:$A</f>
        <v>Nature de l'ajustement</v>
      </c>
      <c r="L591" s="388" t="str">
        <f>$B:$B</f>
        <v>Pôle</v>
      </c>
      <c r="M591" s="388" t="s">
        <v>515</v>
      </c>
      <c r="N591" s="388" t="str">
        <f>$A:$A</f>
        <v>Nature de l'ajustement</v>
      </c>
      <c r="O591" s="388" t="str">
        <f>$B:$B</f>
        <v>Pôle</v>
      </c>
      <c r="P591" s="388" t="s">
        <v>515</v>
      </c>
      <c r="Q591" s="388" t="str">
        <f>$A:$A</f>
        <v>Nature de l'ajustement</v>
      </c>
      <c r="R591" s="388" t="str">
        <f>$B:$B</f>
        <v>Pôle</v>
      </c>
      <c r="S591" s="388" t="s">
        <v>515</v>
      </c>
      <c r="T591" s="388" t="str">
        <f>$A:$A</f>
        <v>Nature de l'ajustement</v>
      </c>
      <c r="U591" s="388" t="str">
        <f>$B:$B</f>
        <v>Pôle</v>
      </c>
      <c r="V591" s="388" t="s">
        <v>515</v>
      </c>
      <c r="W591" s="387"/>
      <c r="X591" s="388" t="str">
        <f>$A:$A</f>
        <v>Nature de l'ajustement</v>
      </c>
      <c r="Y591" s="388" t="str">
        <f>$B:$B</f>
        <v>Pôle</v>
      </c>
      <c r="Z591" s="388" t="s">
        <v>515</v>
      </c>
      <c r="AA591" s="388" t="str">
        <f>$A:$A</f>
        <v>Nature de l'ajustement</v>
      </c>
      <c r="AB591" s="388" t="str">
        <f>$B:$B</f>
        <v>Pôle</v>
      </c>
      <c r="AC591" s="388" t="s">
        <v>515</v>
      </c>
      <c r="AD591" s="388" t="str">
        <f>$A:$A</f>
        <v>Nature de l'ajustement</v>
      </c>
      <c r="AE591" s="388" t="str">
        <f>$B:$B</f>
        <v>Pôle</v>
      </c>
      <c r="AF591" s="388" t="s">
        <v>515</v>
      </c>
      <c r="AG591" s="388" t="str">
        <f>$A:$A</f>
        <v>Nature de l'ajustement</v>
      </c>
      <c r="AH591" s="388" t="str">
        <f>$B:$B</f>
        <v>Pôle</v>
      </c>
      <c r="AI591" s="388" t="s">
        <v>515</v>
      </c>
      <c r="AJ591" s="387"/>
      <c r="AK591" s="388" t="str">
        <f>$A:$A</f>
        <v>Nature de l'ajustement</v>
      </c>
      <c r="AL591" s="388" t="str">
        <f>$B:$B</f>
        <v>Pôle</v>
      </c>
      <c r="AM591" s="388" t="s">
        <v>515</v>
      </c>
      <c r="AN591" s="388" t="str">
        <f>$A:$A</f>
        <v>Nature de l'ajustement</v>
      </c>
      <c r="AO591" s="388" t="str">
        <f>$B:$B</f>
        <v>Pôle</v>
      </c>
      <c r="AP591" s="388" t="s">
        <v>515</v>
      </c>
      <c r="AQ591" s="388" t="str">
        <f>$A:$A</f>
        <v>Nature de l'ajustement</v>
      </c>
      <c r="AR591" s="388" t="str">
        <f>$B:$B</f>
        <v>Pôle</v>
      </c>
      <c r="AS591" s="388" t="s">
        <v>515</v>
      </c>
      <c r="AT591" s="388" t="str">
        <f>$A:$A</f>
        <v>Nature de l'ajustement</v>
      </c>
      <c r="AU591" s="388" t="str">
        <f>$B:$B</f>
        <v>Pôle</v>
      </c>
      <c r="AV591" s="388" t="s">
        <v>515</v>
      </c>
      <c r="AW591" s="387"/>
      <c r="AX591" s="388" t="str">
        <f>$A:$A</f>
        <v>Nature de l'ajustement</v>
      </c>
      <c r="AY591" s="388" t="str">
        <f>$B:$B</f>
        <v>Pôle</v>
      </c>
      <c r="AZ591" s="388" t="s">
        <v>515</v>
      </c>
      <c r="BA591" s="388" t="str">
        <f>$A:$A</f>
        <v>Nature de l'ajustement</v>
      </c>
      <c r="BB591" s="388" t="str">
        <f>$B:$B</f>
        <v>Pôle</v>
      </c>
      <c r="BC591" s="388" t="s">
        <v>515</v>
      </c>
      <c r="BD591" s="388" t="str">
        <f>$A:$A</f>
        <v>Nature de l'ajustement</v>
      </c>
      <c r="BE591" s="388" t="str">
        <f>$B:$B</f>
        <v>Pôle</v>
      </c>
      <c r="BF591" s="388" t="s">
        <v>515</v>
      </c>
      <c r="BG591" s="388" t="str">
        <f>$A:$A</f>
        <v>Nature de l'ajustement</v>
      </c>
      <c r="BH591" s="388" t="str">
        <f>$B:$B</f>
        <v>Pôle</v>
      </c>
      <c r="BI591" s="388" t="s">
        <v>515</v>
      </c>
      <c r="BJ591" s="387"/>
      <c r="BK591" s="388" t="str">
        <f>$A:$A</f>
        <v>Nature de l'ajustement</v>
      </c>
      <c r="BL591" s="388" t="str">
        <f>$B:$B</f>
        <v>Pôle</v>
      </c>
      <c r="BM591" s="388" t="s">
        <v>515</v>
      </c>
      <c r="BN591" s="388" t="str">
        <f>$A:$A</f>
        <v>Nature de l'ajustement</v>
      </c>
      <c r="BO591" s="388" t="str">
        <f>$B:$B</f>
        <v>Pôle</v>
      </c>
      <c r="BP591" s="388" t="s">
        <v>515</v>
      </c>
      <c r="BQ591" s="388"/>
      <c r="BR591" s="388"/>
      <c r="BS591" s="393">
        <v>0</v>
      </c>
      <c r="BT591" s="388"/>
      <c r="BU591" s="388"/>
      <c r="BV591" s="393">
        <v>0</v>
      </c>
      <c r="BW591" s="387"/>
    </row>
    <row r="592" spans="1:75" ht="13" hidden="1" outlineLevel="1">
      <c r="A592" s="408" t="s">
        <v>583</v>
      </c>
      <c r="B592" s="394" t="s">
        <v>512</v>
      </c>
      <c r="C592" s="383"/>
      <c r="D592" s="384"/>
      <c r="E592" s="385"/>
      <c r="F592" s="386"/>
      <c r="G592" s="386"/>
      <c r="H592" s="386"/>
      <c r="I592" s="386"/>
      <c r="J592" s="387"/>
      <c r="K592" s="390" t="str">
        <f>$A:$A</f>
        <v>Soutien aux assurés pros Covid-19 (LCL)</v>
      </c>
      <c r="L592" s="390" t="str">
        <f>$B:$B</f>
        <v>BPF</v>
      </c>
      <c r="M592" s="391" t="str">
        <f>"20"&amp;RIGHT($10:$10,2)&amp;"-T"&amp;MID($10:$10,2,1)</f>
        <v>2016-T1</v>
      </c>
      <c r="N592" s="390" t="str">
        <f>$A:$A</f>
        <v>Soutien aux assurés pros Covid-19 (LCL)</v>
      </c>
      <c r="O592" s="390" t="str">
        <f>$B:$B</f>
        <v>BPF</v>
      </c>
      <c r="P592" s="391" t="str">
        <f>"20"&amp;RIGHT($10:$10,2)&amp;"-T"&amp;MID($10:$10,2,1)</f>
        <v>2016-T2</v>
      </c>
      <c r="Q592" s="390" t="str">
        <f>$A:$A</f>
        <v>Soutien aux assurés pros Covid-19 (LCL)</v>
      </c>
      <c r="R592" s="390" t="str">
        <f>$B:$B</f>
        <v>BPF</v>
      </c>
      <c r="S592" s="391" t="str">
        <f>"20"&amp;RIGHT($10:$10,2)&amp;"-T"&amp;MID($10:$10,2,1)</f>
        <v>2016-T3</v>
      </c>
      <c r="T592" s="390" t="str">
        <f>$A:$A</f>
        <v>Soutien aux assurés pros Covid-19 (LCL)</v>
      </c>
      <c r="U592" s="390" t="str">
        <f>$B:$B</f>
        <v>BPF</v>
      </c>
      <c r="V592" s="391" t="str">
        <f>"20"&amp;RIGHT($10:$10,2)&amp;"-T"&amp;MID($10:$10,2,1)</f>
        <v>2016-T4</v>
      </c>
      <c r="W592" s="387"/>
      <c r="X592" s="390" t="str">
        <f>$A:$A</f>
        <v>Soutien aux assurés pros Covid-19 (LCL)</v>
      </c>
      <c r="Y592" s="390" t="str">
        <f>$B:$B</f>
        <v>BPF</v>
      </c>
      <c r="Z592" s="391" t="str">
        <f>"20"&amp;RIGHT($10:$10,2)&amp;"-T"&amp;MID($10:$10,2,1)</f>
        <v>2017-T1</v>
      </c>
      <c r="AA592" s="390" t="str">
        <f>$A:$A</f>
        <v>Soutien aux assurés pros Covid-19 (LCL)</v>
      </c>
      <c r="AB592" s="390" t="str">
        <f>$B:$B</f>
        <v>BPF</v>
      </c>
      <c r="AC592" s="391" t="str">
        <f>"20"&amp;RIGHT($10:$10,2)&amp;"-T"&amp;MID($10:$10,2,1)</f>
        <v>2017-T2</v>
      </c>
      <c r="AD592" s="390" t="str">
        <f>$A:$A</f>
        <v>Soutien aux assurés pros Covid-19 (LCL)</v>
      </c>
      <c r="AE592" s="390" t="str">
        <f>$B:$B</f>
        <v>BPF</v>
      </c>
      <c r="AF592" s="391" t="str">
        <f>"20"&amp;RIGHT($10:$10,2)&amp;"-T"&amp;MID($10:$10,2,1)</f>
        <v>2017-T3</v>
      </c>
      <c r="AG592" s="390" t="str">
        <f>$A:$A</f>
        <v>Soutien aux assurés pros Covid-19 (LCL)</v>
      </c>
      <c r="AH592" s="390" t="str">
        <f>$B:$B</f>
        <v>BPF</v>
      </c>
      <c r="AI592" s="391" t="str">
        <f>"20"&amp;RIGHT($10:$10,2)&amp;"-T"&amp;MID($10:$10,2,1)</f>
        <v>2017-T4</v>
      </c>
      <c r="AJ592" s="387"/>
      <c r="AK592" s="390" t="str">
        <f>$A:$A</f>
        <v>Soutien aux assurés pros Covid-19 (LCL)</v>
      </c>
      <c r="AL592" s="390" t="str">
        <f>$B:$B</f>
        <v>BPF</v>
      </c>
      <c r="AM592" s="391" t="str">
        <f>"20"&amp;RIGHT($10:$10,2)&amp;"-T"&amp;MID($10:$10,2,1)</f>
        <v>2018-T1</v>
      </c>
      <c r="AN592" s="390" t="str">
        <f>$A:$A</f>
        <v>Soutien aux assurés pros Covid-19 (LCL)</v>
      </c>
      <c r="AO592" s="390" t="str">
        <f>$B:$B</f>
        <v>BPF</v>
      </c>
      <c r="AP592" s="391" t="str">
        <f>"20"&amp;RIGHT($10:$10,2)&amp;"-T"&amp;MID($10:$10,2,1)</f>
        <v>2018-T2</v>
      </c>
      <c r="AQ592" s="390" t="str">
        <f>$A:$A</f>
        <v>Soutien aux assurés pros Covid-19 (LCL)</v>
      </c>
      <c r="AR592" s="390" t="str">
        <f>$B:$B</f>
        <v>BPF</v>
      </c>
      <c r="AS592" s="391" t="str">
        <f>"20"&amp;RIGHT($10:$10,2)&amp;"-T"&amp;MID($10:$10,2,1)</f>
        <v>2018-T3</v>
      </c>
      <c r="AT592" s="390" t="str">
        <f>$A:$A</f>
        <v>Soutien aux assurés pros Covid-19 (LCL)</v>
      </c>
      <c r="AU592" s="390" t="str">
        <f>$B:$B</f>
        <v>BPF</v>
      </c>
      <c r="AV592" s="391" t="str">
        <f>"20"&amp;RIGHT($10:$10,2)&amp;"-T"&amp;MID($10:$10,2,1)</f>
        <v>2018-T4</v>
      </c>
      <c r="AW592" s="387"/>
      <c r="AX592" s="390" t="str">
        <f>$A:$A</f>
        <v>Soutien aux assurés pros Covid-19 (LCL)</v>
      </c>
      <c r="AY592" s="390" t="str">
        <f>$B:$B</f>
        <v>BPF</v>
      </c>
      <c r="AZ592" s="391" t="str">
        <f>"20"&amp;RIGHT($10:$10,2)&amp;"-T"&amp;MID($10:$10,2,1)</f>
        <v>2019-T1</v>
      </c>
      <c r="BA592" s="390" t="str">
        <f>$A:$A</f>
        <v>Soutien aux assurés pros Covid-19 (LCL)</v>
      </c>
      <c r="BB592" s="390" t="str">
        <f>$B:$B</f>
        <v>BPF</v>
      </c>
      <c r="BC592" s="391" t="str">
        <f>"20"&amp;RIGHT($10:$10,2)&amp;"-T"&amp;MID($10:$10,2,1)</f>
        <v>2019-T2</v>
      </c>
      <c r="BD592" s="390" t="str">
        <f>$A:$A</f>
        <v>Soutien aux assurés pros Covid-19 (LCL)</v>
      </c>
      <c r="BE592" s="390" t="str">
        <f>$B:$B</f>
        <v>BPF</v>
      </c>
      <c r="BF592" s="391" t="str">
        <f>"20"&amp;RIGHT($10:$10,2)&amp;"-T"&amp;MID($10:$10,2,1)</f>
        <v>2019-T3</v>
      </c>
      <c r="BG592" s="390" t="str">
        <f>$A:$A</f>
        <v>Soutien aux assurés pros Covid-19 (LCL)</v>
      </c>
      <c r="BH592" s="390" t="str">
        <f>$B:$B</f>
        <v>BPF</v>
      </c>
      <c r="BI592" s="391" t="str">
        <f>"20"&amp;RIGHT($10:$10,2)&amp;"-T"&amp;MID($10:$10,2,1)</f>
        <v>2019-T4</v>
      </c>
      <c r="BJ592" s="387"/>
      <c r="BK592" s="390" t="str">
        <f>$A:$A</f>
        <v>Soutien aux assurés pros Covid-19 (LCL)</v>
      </c>
      <c r="BL592" s="390" t="str">
        <f>$B:$B</f>
        <v>BPF</v>
      </c>
      <c r="BM592" s="391" t="str">
        <f>"20"&amp;RIGHT($10:$10,2)&amp;"-T"&amp;MID($10:$10,2,1)</f>
        <v>2020-T1</v>
      </c>
      <c r="BN592" s="390" t="str">
        <f>$A:$A</f>
        <v>Soutien aux assurés pros Covid-19 (LCL)</v>
      </c>
      <c r="BO592" s="390" t="str">
        <f>$B:$B</f>
        <v>BPF</v>
      </c>
      <c r="BP592" s="391" t="str">
        <f>"20"&amp;RIGHT($10:$10,2)&amp;"-T"&amp;MID($10:$10,2,1)</f>
        <v>2020-T2</v>
      </c>
      <c r="BQ592" s="391"/>
      <c r="BR592" s="391"/>
      <c r="BS592" s="393" t="e">
        <v>#VALUE!</v>
      </c>
      <c r="BT592" s="391"/>
      <c r="BU592" s="391"/>
      <c r="BV592" s="393" t="e">
        <v>#VALUE!</v>
      </c>
      <c r="BW592" s="387"/>
    </row>
    <row r="593" spans="1:75" ht="13" hidden="1" collapsed="1">
      <c r="A593" s="403" t="s">
        <v>547</v>
      </c>
      <c r="B593" s="403"/>
      <c r="C593" s="383"/>
      <c r="D593" s="384" t="s">
        <v>584</v>
      </c>
      <c r="E593" s="385" t="s">
        <v>592</v>
      </c>
      <c r="F593" s="386"/>
      <c r="G593" s="386"/>
      <c r="H593" s="386"/>
      <c r="I593" s="386"/>
      <c r="J593" s="387">
        <f>SUM(F593:I593)</f>
        <v>0</v>
      </c>
      <c r="K593" s="405"/>
      <c r="L593" s="405"/>
      <c r="M593" s="405">
        <v>0</v>
      </c>
      <c r="N593" s="393"/>
      <c r="O593" s="393"/>
      <c r="P593" s="393">
        <v>0</v>
      </c>
      <c r="Q593" s="393"/>
      <c r="R593" s="393"/>
      <c r="S593" s="393">
        <v>0</v>
      </c>
      <c r="T593" s="393"/>
      <c r="U593" s="393"/>
      <c r="V593" s="393">
        <v>0</v>
      </c>
      <c r="W593" s="387">
        <f>SUM(K593:V593)</f>
        <v>0</v>
      </c>
      <c r="X593" s="393"/>
      <c r="Y593" s="393"/>
      <c r="Z593" s="393">
        <v>0</v>
      </c>
      <c r="AA593" s="393"/>
      <c r="AB593" s="393"/>
      <c r="AC593" s="393">
        <v>0</v>
      </c>
      <c r="AD593" s="393"/>
      <c r="AE593" s="393"/>
      <c r="AF593" s="393">
        <v>0</v>
      </c>
      <c r="AG593" s="393"/>
      <c r="AH593" s="393"/>
      <c r="AI593" s="393">
        <v>0</v>
      </c>
      <c r="AJ593" s="387">
        <f>SUM(X593:AI593)</f>
        <v>0</v>
      </c>
      <c r="AK593" s="393"/>
      <c r="AL593" s="393"/>
      <c r="AM593" s="393">
        <v>0</v>
      </c>
      <c r="AN593" s="393"/>
      <c r="AO593" s="393"/>
      <c r="AP593" s="393">
        <v>0</v>
      </c>
      <c r="AQ593" s="393"/>
      <c r="AR593" s="393"/>
      <c r="AS593" s="393">
        <v>0</v>
      </c>
      <c r="AT593" s="393"/>
      <c r="AU593" s="393"/>
      <c r="AV593" s="393">
        <v>0</v>
      </c>
      <c r="AW593" s="387">
        <f>SUM(AK593:AV593)</f>
        <v>0</v>
      </c>
      <c r="AX593" s="393"/>
      <c r="AY593" s="393"/>
      <c r="AZ593" s="393">
        <v>0</v>
      </c>
      <c r="BA593" s="393"/>
      <c r="BB593" s="393"/>
      <c r="BC593" s="393">
        <v>0</v>
      </c>
      <c r="BD593" s="393"/>
      <c r="BE593" s="393"/>
      <c r="BF593" s="393">
        <v>0</v>
      </c>
      <c r="BG593" s="393"/>
      <c r="BH593" s="393"/>
      <c r="BI593" s="393">
        <v>0</v>
      </c>
      <c r="BJ593" s="387">
        <f>SUM(AX593:BI593)</f>
        <v>0</v>
      </c>
      <c r="BK593" s="393"/>
      <c r="BL593" s="393"/>
      <c r="BM593" s="393">
        <v>0</v>
      </c>
      <c r="BN593" s="393"/>
      <c r="BO593" s="393"/>
      <c r="BP593" s="393">
        <v>-1.364206306744512</v>
      </c>
      <c r="BQ593" s="393"/>
      <c r="BR593" s="393"/>
      <c r="BS593" s="393">
        <v>0</v>
      </c>
      <c r="BT593" s="393"/>
      <c r="BU593" s="393"/>
      <c r="BV593" s="393">
        <v>0</v>
      </c>
      <c r="BW593" s="387">
        <f>SUM(BK593:BV593)</f>
        <v>-1.364206306744512</v>
      </c>
    </row>
    <row r="594" spans="1:75" ht="13" hidden="1" outlineLevel="1">
      <c r="A594" s="402" t="s">
        <v>465</v>
      </c>
      <c r="B594" s="382" t="s">
        <v>466</v>
      </c>
      <c r="C594" s="383"/>
      <c r="D594" s="384"/>
      <c r="E594" s="385"/>
      <c r="F594" s="386"/>
      <c r="G594" s="386"/>
      <c r="H594" s="386"/>
      <c r="I594" s="386"/>
      <c r="J594" s="387"/>
      <c r="K594" s="388" t="str">
        <f>$A:$A</f>
        <v>Nature de l'ajustement</v>
      </c>
      <c r="L594" s="388" t="str">
        <f>$B:$B</f>
        <v>Pôle</v>
      </c>
      <c r="M594" s="388" t="s">
        <v>515</v>
      </c>
      <c r="N594" s="388" t="str">
        <f>$A:$A</f>
        <v>Nature de l'ajustement</v>
      </c>
      <c r="O594" s="388" t="str">
        <f>$B:$B</f>
        <v>Pôle</v>
      </c>
      <c r="P594" s="388" t="s">
        <v>515</v>
      </c>
      <c r="Q594" s="388" t="str">
        <f>$A:$A</f>
        <v>Nature de l'ajustement</v>
      </c>
      <c r="R594" s="388" t="str">
        <f>$B:$B</f>
        <v>Pôle</v>
      </c>
      <c r="S594" s="388" t="s">
        <v>515</v>
      </c>
      <c r="T594" s="388" t="str">
        <f>$A:$A</f>
        <v>Nature de l'ajustement</v>
      </c>
      <c r="U594" s="388" t="str">
        <f>$B:$B</f>
        <v>Pôle</v>
      </c>
      <c r="V594" s="388" t="s">
        <v>515</v>
      </c>
      <c r="W594" s="387"/>
      <c r="X594" s="388" t="str">
        <f>$A:$A</f>
        <v>Nature de l'ajustement</v>
      </c>
      <c r="Y594" s="388" t="str">
        <f>$B:$B</f>
        <v>Pôle</v>
      </c>
      <c r="Z594" s="388" t="s">
        <v>515</v>
      </c>
      <c r="AA594" s="388" t="str">
        <f>$A:$A</f>
        <v>Nature de l'ajustement</v>
      </c>
      <c r="AB594" s="388" t="str">
        <f>$B:$B</f>
        <v>Pôle</v>
      </c>
      <c r="AC594" s="388" t="s">
        <v>515</v>
      </c>
      <c r="AD594" s="388" t="str">
        <f>$A:$A</f>
        <v>Nature de l'ajustement</v>
      </c>
      <c r="AE594" s="388" t="str">
        <f>$B:$B</f>
        <v>Pôle</v>
      </c>
      <c r="AF594" s="388" t="s">
        <v>515</v>
      </c>
      <c r="AG594" s="388" t="str">
        <f>$A:$A</f>
        <v>Nature de l'ajustement</v>
      </c>
      <c r="AH594" s="388" t="str">
        <f>$B:$B</f>
        <v>Pôle</v>
      </c>
      <c r="AI594" s="388" t="s">
        <v>515</v>
      </c>
      <c r="AJ594" s="387"/>
      <c r="AK594" s="388" t="str">
        <f>$A:$A</f>
        <v>Nature de l'ajustement</v>
      </c>
      <c r="AL594" s="388" t="str">
        <f>$B:$B</f>
        <v>Pôle</v>
      </c>
      <c r="AM594" s="388" t="s">
        <v>515</v>
      </c>
      <c r="AN594" s="388" t="str">
        <f>$A:$A</f>
        <v>Nature de l'ajustement</v>
      </c>
      <c r="AO594" s="388" t="str">
        <f>$B:$B</f>
        <v>Pôle</v>
      </c>
      <c r="AP594" s="388" t="s">
        <v>515</v>
      </c>
      <c r="AQ594" s="388" t="str">
        <f>$A:$A</f>
        <v>Nature de l'ajustement</v>
      </c>
      <c r="AR594" s="388" t="str">
        <f>$B:$B</f>
        <v>Pôle</v>
      </c>
      <c r="AS594" s="388" t="s">
        <v>515</v>
      </c>
      <c r="AT594" s="388" t="str">
        <f>$A:$A</f>
        <v>Nature de l'ajustement</v>
      </c>
      <c r="AU594" s="388" t="str">
        <f>$B:$B</f>
        <v>Pôle</v>
      </c>
      <c r="AV594" s="388" t="s">
        <v>515</v>
      </c>
      <c r="AW594" s="387"/>
      <c r="AX594" s="388" t="str">
        <f>$A:$A</f>
        <v>Nature de l'ajustement</v>
      </c>
      <c r="AY594" s="388" t="str">
        <f>$B:$B</f>
        <v>Pôle</v>
      </c>
      <c r="AZ594" s="388" t="s">
        <v>515</v>
      </c>
      <c r="BA594" s="388" t="str">
        <f>$A:$A</f>
        <v>Nature de l'ajustement</v>
      </c>
      <c r="BB594" s="388" t="str">
        <f>$B:$B</f>
        <v>Pôle</v>
      </c>
      <c r="BC594" s="388" t="s">
        <v>515</v>
      </c>
      <c r="BD594" s="388" t="str">
        <f>$A:$A</f>
        <v>Nature de l'ajustement</v>
      </c>
      <c r="BE594" s="388" t="str">
        <f>$B:$B</f>
        <v>Pôle</v>
      </c>
      <c r="BF594" s="388" t="s">
        <v>515</v>
      </c>
      <c r="BG594" s="388" t="str">
        <f>$A:$A</f>
        <v>Nature de l'ajustement</v>
      </c>
      <c r="BH594" s="388" t="str">
        <f>$B:$B</f>
        <v>Pôle</v>
      </c>
      <c r="BI594" s="388" t="s">
        <v>515</v>
      </c>
      <c r="BJ594" s="387"/>
      <c r="BK594" s="388" t="str">
        <f>$A:$A</f>
        <v>Nature de l'ajustement</v>
      </c>
      <c r="BL594" s="388" t="str">
        <f>$B:$B</f>
        <v>Pôle</v>
      </c>
      <c r="BM594" s="388" t="s">
        <v>515</v>
      </c>
      <c r="BN594" s="388" t="str">
        <f>$A:$A</f>
        <v>Nature de l'ajustement</v>
      </c>
      <c r="BO594" s="388" t="str">
        <f>$B:$B</f>
        <v>Pôle</v>
      </c>
      <c r="BP594" s="388" t="s">
        <v>515</v>
      </c>
      <c r="BQ594" s="388"/>
      <c r="BR594" s="388"/>
      <c r="BS594" s="393">
        <v>0</v>
      </c>
      <c r="BT594" s="388"/>
      <c r="BU594" s="388"/>
      <c r="BV594" s="393">
        <v>0</v>
      </c>
      <c r="BW594" s="387"/>
    </row>
    <row r="595" spans="1:75" ht="13" hidden="1" outlineLevel="1">
      <c r="A595" s="408" t="s">
        <v>585</v>
      </c>
      <c r="B595" s="394" t="s">
        <v>514</v>
      </c>
      <c r="C595" s="383"/>
      <c r="D595" s="384"/>
      <c r="E595" s="385"/>
      <c r="F595" s="386"/>
      <c r="G595" s="386"/>
      <c r="H595" s="386"/>
      <c r="I595" s="386"/>
      <c r="J595" s="387"/>
      <c r="K595" s="390" t="str">
        <f>$A:$A</f>
        <v>Soutien aux assurés pros Covid-19 (GEA)</v>
      </c>
      <c r="L595" s="390" t="str">
        <f>$B:$B</f>
        <v>GEA</v>
      </c>
      <c r="M595" s="391" t="str">
        <f>"20"&amp;RIGHT($10:$10,2)&amp;"-T"&amp;MID($10:$10,2,1)</f>
        <v>2016-T1</v>
      </c>
      <c r="N595" s="390" t="str">
        <f>$A:$A</f>
        <v>Soutien aux assurés pros Covid-19 (GEA)</v>
      </c>
      <c r="O595" s="390" t="str">
        <f>$B:$B</f>
        <v>GEA</v>
      </c>
      <c r="P595" s="391" t="str">
        <f>"20"&amp;RIGHT($10:$10,2)&amp;"-T"&amp;MID($10:$10,2,1)</f>
        <v>2016-T2</v>
      </c>
      <c r="Q595" s="390" t="str">
        <f>$A:$A</f>
        <v>Soutien aux assurés pros Covid-19 (GEA)</v>
      </c>
      <c r="R595" s="390" t="str">
        <f>$B:$B</f>
        <v>GEA</v>
      </c>
      <c r="S595" s="391" t="str">
        <f>"20"&amp;RIGHT($10:$10,2)&amp;"-T"&amp;MID($10:$10,2,1)</f>
        <v>2016-T3</v>
      </c>
      <c r="T595" s="390" t="str">
        <f>$A:$A</f>
        <v>Soutien aux assurés pros Covid-19 (GEA)</v>
      </c>
      <c r="U595" s="390" t="str">
        <f>$B:$B</f>
        <v>GEA</v>
      </c>
      <c r="V595" s="391" t="str">
        <f>"20"&amp;RIGHT($10:$10,2)&amp;"-T"&amp;MID($10:$10,2,1)</f>
        <v>2016-T4</v>
      </c>
      <c r="W595" s="387"/>
      <c r="X595" s="390" t="str">
        <f>$A:$A</f>
        <v>Soutien aux assurés pros Covid-19 (GEA)</v>
      </c>
      <c r="Y595" s="390" t="str">
        <f>$B:$B</f>
        <v>GEA</v>
      </c>
      <c r="Z595" s="391" t="str">
        <f>"20"&amp;RIGHT($10:$10,2)&amp;"-T"&amp;MID($10:$10,2,1)</f>
        <v>2017-T1</v>
      </c>
      <c r="AA595" s="390" t="str">
        <f>$A:$A</f>
        <v>Soutien aux assurés pros Covid-19 (GEA)</v>
      </c>
      <c r="AB595" s="390" t="str">
        <f>$B:$B</f>
        <v>GEA</v>
      </c>
      <c r="AC595" s="391" t="str">
        <f>"20"&amp;RIGHT($10:$10,2)&amp;"-T"&amp;MID($10:$10,2,1)</f>
        <v>2017-T2</v>
      </c>
      <c r="AD595" s="390" t="str">
        <f>$A:$A</f>
        <v>Soutien aux assurés pros Covid-19 (GEA)</v>
      </c>
      <c r="AE595" s="390" t="str">
        <f>$B:$B</f>
        <v>GEA</v>
      </c>
      <c r="AF595" s="391" t="str">
        <f>"20"&amp;RIGHT($10:$10,2)&amp;"-T"&amp;MID($10:$10,2,1)</f>
        <v>2017-T3</v>
      </c>
      <c r="AG595" s="390" t="str">
        <f>$A:$A</f>
        <v>Soutien aux assurés pros Covid-19 (GEA)</v>
      </c>
      <c r="AH595" s="390" t="str">
        <f>$B:$B</f>
        <v>GEA</v>
      </c>
      <c r="AI595" s="391" t="str">
        <f>"20"&amp;RIGHT($10:$10,2)&amp;"-T"&amp;MID($10:$10,2,1)</f>
        <v>2017-T4</v>
      </c>
      <c r="AJ595" s="387"/>
      <c r="AK595" s="390" t="str">
        <f>$A:$A</f>
        <v>Soutien aux assurés pros Covid-19 (GEA)</v>
      </c>
      <c r="AL595" s="390" t="str">
        <f>$B:$B</f>
        <v>GEA</v>
      </c>
      <c r="AM595" s="391" t="str">
        <f>"20"&amp;RIGHT($10:$10,2)&amp;"-T"&amp;MID($10:$10,2,1)</f>
        <v>2018-T1</v>
      </c>
      <c r="AN595" s="390" t="str">
        <f>$A:$A</f>
        <v>Soutien aux assurés pros Covid-19 (GEA)</v>
      </c>
      <c r="AO595" s="390" t="str">
        <f>$B:$B</f>
        <v>GEA</v>
      </c>
      <c r="AP595" s="391" t="str">
        <f>"20"&amp;RIGHT($10:$10,2)&amp;"-T"&amp;MID($10:$10,2,1)</f>
        <v>2018-T2</v>
      </c>
      <c r="AQ595" s="390" t="str">
        <f>$A:$A</f>
        <v>Soutien aux assurés pros Covid-19 (GEA)</v>
      </c>
      <c r="AR595" s="390" t="str">
        <f>$B:$B</f>
        <v>GEA</v>
      </c>
      <c r="AS595" s="391" t="str">
        <f>"20"&amp;RIGHT($10:$10,2)&amp;"-T"&amp;MID($10:$10,2,1)</f>
        <v>2018-T3</v>
      </c>
      <c r="AT595" s="390" t="str">
        <f>$A:$A</f>
        <v>Soutien aux assurés pros Covid-19 (GEA)</v>
      </c>
      <c r="AU595" s="390" t="str">
        <f>$B:$B</f>
        <v>GEA</v>
      </c>
      <c r="AV595" s="391" t="str">
        <f>"20"&amp;RIGHT($10:$10,2)&amp;"-T"&amp;MID($10:$10,2,1)</f>
        <v>2018-T4</v>
      </c>
      <c r="AW595" s="387"/>
      <c r="AX595" s="390" t="str">
        <f>$A:$A</f>
        <v>Soutien aux assurés pros Covid-19 (GEA)</v>
      </c>
      <c r="AY595" s="390" t="str">
        <f>$B:$B</f>
        <v>GEA</v>
      </c>
      <c r="AZ595" s="391" t="str">
        <f>"20"&amp;RIGHT($10:$10,2)&amp;"-T"&amp;MID($10:$10,2,1)</f>
        <v>2019-T1</v>
      </c>
      <c r="BA595" s="390" t="str">
        <f>$A:$A</f>
        <v>Soutien aux assurés pros Covid-19 (GEA)</v>
      </c>
      <c r="BB595" s="390" t="str">
        <f>$B:$B</f>
        <v>GEA</v>
      </c>
      <c r="BC595" s="391" t="str">
        <f>"20"&amp;RIGHT($10:$10,2)&amp;"-T"&amp;MID($10:$10,2,1)</f>
        <v>2019-T2</v>
      </c>
      <c r="BD595" s="390" t="str">
        <f>$A:$A</f>
        <v>Soutien aux assurés pros Covid-19 (GEA)</v>
      </c>
      <c r="BE595" s="390" t="str">
        <f>$B:$B</f>
        <v>GEA</v>
      </c>
      <c r="BF595" s="391" t="str">
        <f>"20"&amp;RIGHT($10:$10,2)&amp;"-T"&amp;MID($10:$10,2,1)</f>
        <v>2019-T3</v>
      </c>
      <c r="BG595" s="390" t="str">
        <f>$A:$A</f>
        <v>Soutien aux assurés pros Covid-19 (GEA)</v>
      </c>
      <c r="BH595" s="390" t="str">
        <f>$B:$B</f>
        <v>GEA</v>
      </c>
      <c r="BI595" s="391" t="str">
        <f>"20"&amp;RIGHT($10:$10,2)&amp;"-T"&amp;MID($10:$10,2,1)</f>
        <v>2019-T4</v>
      </c>
      <c r="BJ595" s="387"/>
      <c r="BK595" s="390" t="str">
        <f>$A:$A</f>
        <v>Soutien aux assurés pros Covid-19 (GEA)</v>
      </c>
      <c r="BL595" s="390" t="str">
        <f>$B:$B</f>
        <v>GEA</v>
      </c>
      <c r="BM595" s="391" t="str">
        <f>"20"&amp;RIGHT($10:$10,2)&amp;"-T"&amp;MID($10:$10,2,1)</f>
        <v>2020-T1</v>
      </c>
      <c r="BN595" s="390" t="str">
        <f>$A:$A</f>
        <v>Soutien aux assurés pros Covid-19 (GEA)</v>
      </c>
      <c r="BO595" s="390" t="str">
        <f>$B:$B</f>
        <v>GEA</v>
      </c>
      <c r="BP595" s="391" t="str">
        <f>"20"&amp;RIGHT($10:$10,2)&amp;"-T"&amp;MID($10:$10,2,1)</f>
        <v>2020-T2</v>
      </c>
      <c r="BQ595" s="391"/>
      <c r="BR595" s="391"/>
      <c r="BS595" s="393" t="e">
        <v>#VALUE!</v>
      </c>
      <c r="BT595" s="391"/>
      <c r="BU595" s="391"/>
      <c r="BV595" s="393" t="e">
        <v>#VALUE!</v>
      </c>
      <c r="BW595" s="387"/>
    </row>
    <row r="596" spans="1:75" ht="13" hidden="1" collapsed="1">
      <c r="A596" s="403" t="s">
        <v>547</v>
      </c>
      <c r="B596" s="403"/>
      <c r="C596" s="383"/>
      <c r="D596" s="384" t="s">
        <v>586</v>
      </c>
      <c r="E596" s="385" t="s">
        <v>508</v>
      </c>
      <c r="F596" s="386"/>
      <c r="G596" s="386"/>
      <c r="H596" s="386"/>
      <c r="I596" s="386"/>
      <c r="J596" s="387">
        <f>SUM(F596:I596)</f>
        <v>0</v>
      </c>
      <c r="K596" s="405"/>
      <c r="L596" s="405"/>
      <c r="M596" s="405">
        <v>0</v>
      </c>
      <c r="N596" s="393"/>
      <c r="O596" s="393"/>
      <c r="P596" s="393">
        <v>0</v>
      </c>
      <c r="Q596" s="393"/>
      <c r="R596" s="393"/>
      <c r="S596" s="393">
        <v>0</v>
      </c>
      <c r="T596" s="393"/>
      <c r="U596" s="393"/>
      <c r="V596" s="393">
        <v>0</v>
      </c>
      <c r="W596" s="387">
        <f>SUM(K596:V596)</f>
        <v>0</v>
      </c>
      <c r="X596" s="393"/>
      <c r="Y596" s="393"/>
      <c r="Z596" s="393">
        <v>0</v>
      </c>
      <c r="AA596" s="393"/>
      <c r="AB596" s="393"/>
      <c r="AC596" s="393">
        <v>0</v>
      </c>
      <c r="AD596" s="393"/>
      <c r="AE596" s="393"/>
      <c r="AF596" s="393">
        <v>0</v>
      </c>
      <c r="AG596" s="393"/>
      <c r="AH596" s="393"/>
      <c r="AI596" s="393">
        <v>0</v>
      </c>
      <c r="AJ596" s="387">
        <f>SUM(X596:AI596)</f>
        <v>0</v>
      </c>
      <c r="AK596" s="393"/>
      <c r="AL596" s="393"/>
      <c r="AM596" s="393">
        <v>0</v>
      </c>
      <c r="AN596" s="393"/>
      <c r="AO596" s="393"/>
      <c r="AP596" s="393">
        <v>0</v>
      </c>
      <c r="AQ596" s="393"/>
      <c r="AR596" s="393"/>
      <c r="AS596" s="393">
        <v>0</v>
      </c>
      <c r="AT596" s="393"/>
      <c r="AU596" s="393"/>
      <c r="AV596" s="393">
        <v>0</v>
      </c>
      <c r="AW596" s="387">
        <f>SUM(AK596:AV596)</f>
        <v>0</v>
      </c>
      <c r="AX596" s="393"/>
      <c r="AY596" s="393"/>
      <c r="AZ596" s="393">
        <v>0</v>
      </c>
      <c r="BA596" s="393"/>
      <c r="BB596" s="393"/>
      <c r="BC596" s="393">
        <v>0</v>
      </c>
      <c r="BD596" s="393"/>
      <c r="BE596" s="393"/>
      <c r="BF596" s="393">
        <v>0</v>
      </c>
      <c r="BG596" s="393"/>
      <c r="BH596" s="393"/>
      <c r="BI596" s="393">
        <v>0</v>
      </c>
      <c r="BJ596" s="387">
        <f>SUM(AX596:BI596)</f>
        <v>0</v>
      </c>
      <c r="BK596" s="393"/>
      <c r="BL596" s="393"/>
      <c r="BM596" s="393">
        <v>0</v>
      </c>
      <c r="BN596" s="393"/>
      <c r="BO596" s="393"/>
      <c r="BP596" s="393">
        <v>-97.075440000000015</v>
      </c>
      <c r="BQ596" s="393"/>
      <c r="BR596" s="393"/>
      <c r="BS596" s="393">
        <v>0</v>
      </c>
      <c r="BT596" s="393"/>
      <c r="BU596" s="393"/>
      <c r="BV596" s="393">
        <v>0</v>
      </c>
      <c r="BW596" s="387">
        <f>SUM(BK596:BV596)</f>
        <v>-97.075440000000015</v>
      </c>
    </row>
    <row r="597" spans="1:75" ht="13" hidden="1" outlineLevel="1">
      <c r="A597" s="402" t="s">
        <v>465</v>
      </c>
      <c r="B597" s="382" t="s">
        <v>466</v>
      </c>
      <c r="C597" s="383"/>
      <c r="D597" s="384"/>
      <c r="E597" s="385"/>
      <c r="F597" s="386"/>
      <c r="G597" s="386"/>
      <c r="H597" s="386"/>
      <c r="I597" s="386"/>
      <c r="J597" s="387"/>
      <c r="K597" s="388" t="str">
        <f>$A:$A</f>
        <v>Nature de l'ajustement</v>
      </c>
      <c r="L597" s="388" t="str">
        <f>$B:$B</f>
        <v>Pôle</v>
      </c>
      <c r="M597" s="388" t="s">
        <v>515</v>
      </c>
      <c r="N597" s="388" t="str">
        <f>$A:$A</f>
        <v>Nature de l'ajustement</v>
      </c>
      <c r="O597" s="388" t="str">
        <f>$B:$B</f>
        <v>Pôle</v>
      </c>
      <c r="P597" s="388" t="s">
        <v>515</v>
      </c>
      <c r="Q597" s="388" t="str">
        <f>$A:$A</f>
        <v>Nature de l'ajustement</v>
      </c>
      <c r="R597" s="388" t="str">
        <f>$B:$B</f>
        <v>Pôle</v>
      </c>
      <c r="S597" s="388" t="s">
        <v>515</v>
      </c>
      <c r="T597" s="388" t="str">
        <f>$A:$A</f>
        <v>Nature de l'ajustement</v>
      </c>
      <c r="U597" s="388" t="str">
        <f>$B:$B</f>
        <v>Pôle</v>
      </c>
      <c r="V597" s="388" t="s">
        <v>515</v>
      </c>
      <c r="W597" s="387"/>
      <c r="X597" s="388" t="str">
        <f>$A:$A</f>
        <v>Nature de l'ajustement</v>
      </c>
      <c r="Y597" s="388" t="str">
        <f>$B:$B</f>
        <v>Pôle</v>
      </c>
      <c r="Z597" s="388" t="s">
        <v>515</v>
      </c>
      <c r="AA597" s="388" t="str">
        <f>$A:$A</f>
        <v>Nature de l'ajustement</v>
      </c>
      <c r="AB597" s="388" t="str">
        <f>$B:$B</f>
        <v>Pôle</v>
      </c>
      <c r="AC597" s="388" t="s">
        <v>515</v>
      </c>
      <c r="AD597" s="388" t="str">
        <f>$A:$A</f>
        <v>Nature de l'ajustement</v>
      </c>
      <c r="AE597" s="388" t="str">
        <f>$B:$B</f>
        <v>Pôle</v>
      </c>
      <c r="AF597" s="388" t="s">
        <v>515</v>
      </c>
      <c r="AG597" s="388" t="str">
        <f>$A:$A</f>
        <v>Nature de l'ajustement</v>
      </c>
      <c r="AH597" s="388" t="str">
        <f>$B:$B</f>
        <v>Pôle</v>
      </c>
      <c r="AI597" s="388" t="s">
        <v>515</v>
      </c>
      <c r="AJ597" s="387"/>
      <c r="AK597" s="388" t="str">
        <f>$A:$A</f>
        <v>Nature de l'ajustement</v>
      </c>
      <c r="AL597" s="388" t="str">
        <f>$B:$B</f>
        <v>Pôle</v>
      </c>
      <c r="AM597" s="388" t="s">
        <v>515</v>
      </c>
      <c r="AN597" s="388" t="str">
        <f>$A:$A</f>
        <v>Nature de l'ajustement</v>
      </c>
      <c r="AO597" s="388" t="str">
        <f>$B:$B</f>
        <v>Pôle</v>
      </c>
      <c r="AP597" s="388" t="s">
        <v>515</v>
      </c>
      <c r="AQ597" s="388" t="str">
        <f>$A:$A</f>
        <v>Nature de l'ajustement</v>
      </c>
      <c r="AR597" s="388" t="str">
        <f>$B:$B</f>
        <v>Pôle</v>
      </c>
      <c r="AS597" s="388" t="s">
        <v>515</v>
      </c>
      <c r="AT597" s="388" t="str">
        <f>$A:$A</f>
        <v>Nature de l'ajustement</v>
      </c>
      <c r="AU597" s="388" t="str">
        <f>$B:$B</f>
        <v>Pôle</v>
      </c>
      <c r="AV597" s="388" t="s">
        <v>515</v>
      </c>
      <c r="AW597" s="387"/>
      <c r="AX597" s="388" t="str">
        <f>$A:$A</f>
        <v>Nature de l'ajustement</v>
      </c>
      <c r="AY597" s="388" t="str">
        <f>$B:$B</f>
        <v>Pôle</v>
      </c>
      <c r="AZ597" s="388" t="s">
        <v>515</v>
      </c>
      <c r="BA597" s="388" t="str">
        <f>$A:$A</f>
        <v>Nature de l'ajustement</v>
      </c>
      <c r="BB597" s="388" t="str">
        <f>$B:$B</f>
        <v>Pôle</v>
      </c>
      <c r="BC597" s="388" t="s">
        <v>515</v>
      </c>
      <c r="BD597" s="388" t="str">
        <f>$A:$A</f>
        <v>Nature de l'ajustement</v>
      </c>
      <c r="BE597" s="388" t="str">
        <f>$B:$B</f>
        <v>Pôle</v>
      </c>
      <c r="BF597" s="388" t="s">
        <v>515</v>
      </c>
      <c r="BG597" s="388" t="str">
        <f>$A:$A</f>
        <v>Nature de l'ajustement</v>
      </c>
      <c r="BH597" s="388" t="str">
        <f>$B:$B</f>
        <v>Pôle</v>
      </c>
      <c r="BI597" s="388" t="s">
        <v>515</v>
      </c>
      <c r="BJ597" s="387"/>
      <c r="BK597" s="388" t="str">
        <f>$A:$A</f>
        <v>Nature de l'ajustement</v>
      </c>
      <c r="BL597" s="388" t="str">
        <f>$B:$B</f>
        <v>Pôle</v>
      </c>
      <c r="BM597" s="388" t="s">
        <v>515</v>
      </c>
      <c r="BN597" s="388" t="str">
        <f>$A:$A</f>
        <v>Nature de l'ajustement</v>
      </c>
      <c r="BO597" s="388" t="str">
        <f>$B:$B</f>
        <v>Pôle</v>
      </c>
      <c r="BP597" s="388" t="s">
        <v>515</v>
      </c>
      <c r="BQ597" s="388"/>
      <c r="BR597" s="388"/>
      <c r="BS597" s="393">
        <v>0</v>
      </c>
      <c r="BT597" s="388"/>
      <c r="BU597" s="388"/>
      <c r="BV597" s="393">
        <v>0</v>
      </c>
      <c r="BW597" s="387"/>
    </row>
    <row r="598" spans="1:75" ht="13" hidden="1" outlineLevel="1">
      <c r="A598" s="408" t="s">
        <v>590</v>
      </c>
      <c r="B598" s="394" t="s">
        <v>514</v>
      </c>
      <c r="C598" s="383"/>
      <c r="D598" s="384"/>
      <c r="E598" s="385"/>
      <c r="F598" s="386"/>
      <c r="G598" s="386"/>
      <c r="H598" s="386"/>
      <c r="I598" s="386"/>
      <c r="J598" s="387"/>
      <c r="K598" s="390" t="str">
        <f>$A:$A</f>
        <v>Activation du Switch2 (GEA)</v>
      </c>
      <c r="L598" s="390" t="str">
        <f>$B:$B</f>
        <v>GEA</v>
      </c>
      <c r="M598" s="391" t="str">
        <f>"20"&amp;RIGHT($10:$10,2)&amp;"-T"&amp;MID($10:$10,2,1)</f>
        <v>2016-T1</v>
      </c>
      <c r="N598" s="390" t="str">
        <f>$A:$A</f>
        <v>Activation du Switch2 (GEA)</v>
      </c>
      <c r="O598" s="390" t="str">
        <f>$B:$B</f>
        <v>GEA</v>
      </c>
      <c r="P598" s="391" t="str">
        <f>"20"&amp;RIGHT($10:$10,2)&amp;"-T"&amp;MID($10:$10,2,1)</f>
        <v>2016-T2</v>
      </c>
      <c r="Q598" s="390" t="str">
        <f>$A:$A</f>
        <v>Activation du Switch2 (GEA)</v>
      </c>
      <c r="R598" s="390" t="str">
        <f>$B:$B</f>
        <v>GEA</v>
      </c>
      <c r="S598" s="391" t="str">
        <f>"20"&amp;RIGHT($10:$10,2)&amp;"-T"&amp;MID($10:$10,2,1)</f>
        <v>2016-T3</v>
      </c>
      <c r="T598" s="390" t="str">
        <f>$A:$A</f>
        <v>Activation du Switch2 (GEA)</v>
      </c>
      <c r="U598" s="390" t="str">
        <f>$B:$B</f>
        <v>GEA</v>
      </c>
      <c r="V598" s="391" t="str">
        <f>"20"&amp;RIGHT($10:$10,2)&amp;"-T"&amp;MID($10:$10,2,1)</f>
        <v>2016-T4</v>
      </c>
      <c r="W598" s="387"/>
      <c r="X598" s="390" t="str">
        <f>$A:$A</f>
        <v>Activation du Switch2 (GEA)</v>
      </c>
      <c r="Y598" s="390" t="str">
        <f>$B:$B</f>
        <v>GEA</v>
      </c>
      <c r="Z598" s="391" t="str">
        <f>"20"&amp;RIGHT($10:$10,2)&amp;"-T"&amp;MID($10:$10,2,1)</f>
        <v>2017-T1</v>
      </c>
      <c r="AA598" s="390" t="str">
        <f>$A:$A</f>
        <v>Activation du Switch2 (GEA)</v>
      </c>
      <c r="AB598" s="390" t="str">
        <f>$B:$B</f>
        <v>GEA</v>
      </c>
      <c r="AC598" s="391" t="str">
        <f>"20"&amp;RIGHT($10:$10,2)&amp;"-T"&amp;MID($10:$10,2,1)</f>
        <v>2017-T2</v>
      </c>
      <c r="AD598" s="390" t="str">
        <f>$A:$A</f>
        <v>Activation du Switch2 (GEA)</v>
      </c>
      <c r="AE598" s="390" t="str">
        <f>$B:$B</f>
        <v>GEA</v>
      </c>
      <c r="AF598" s="391" t="str">
        <f>"20"&amp;RIGHT($10:$10,2)&amp;"-T"&amp;MID($10:$10,2,1)</f>
        <v>2017-T3</v>
      </c>
      <c r="AG598" s="390" t="str">
        <f>$A:$A</f>
        <v>Activation du Switch2 (GEA)</v>
      </c>
      <c r="AH598" s="390" t="str">
        <f>$B:$B</f>
        <v>GEA</v>
      </c>
      <c r="AI598" s="391" t="str">
        <f>"20"&amp;RIGHT($10:$10,2)&amp;"-T"&amp;MID($10:$10,2,1)</f>
        <v>2017-T4</v>
      </c>
      <c r="AJ598" s="387"/>
      <c r="AK598" s="390" t="str">
        <f>$A:$A</f>
        <v>Activation du Switch2 (GEA)</v>
      </c>
      <c r="AL598" s="390" t="str">
        <f>$B:$B</f>
        <v>GEA</v>
      </c>
      <c r="AM598" s="391" t="str">
        <f>"20"&amp;RIGHT($10:$10,2)&amp;"-T"&amp;MID($10:$10,2,1)</f>
        <v>2018-T1</v>
      </c>
      <c r="AN598" s="390" t="str">
        <f>$A:$A</f>
        <v>Activation du Switch2 (GEA)</v>
      </c>
      <c r="AO598" s="390" t="str">
        <f>$B:$B</f>
        <v>GEA</v>
      </c>
      <c r="AP598" s="391" t="str">
        <f>"20"&amp;RIGHT($10:$10,2)&amp;"-T"&amp;MID($10:$10,2,1)</f>
        <v>2018-T2</v>
      </c>
      <c r="AQ598" s="390" t="str">
        <f>$A:$A</f>
        <v>Activation du Switch2 (GEA)</v>
      </c>
      <c r="AR598" s="390" t="str">
        <f>$B:$B</f>
        <v>GEA</v>
      </c>
      <c r="AS598" s="391" t="str">
        <f>"20"&amp;RIGHT($10:$10,2)&amp;"-T"&amp;MID($10:$10,2,1)</f>
        <v>2018-T3</v>
      </c>
      <c r="AT598" s="390" t="str">
        <f>$A:$A</f>
        <v>Activation du Switch2 (GEA)</v>
      </c>
      <c r="AU598" s="390" t="str">
        <f>$B:$B</f>
        <v>GEA</v>
      </c>
      <c r="AV598" s="391" t="str">
        <f>"20"&amp;RIGHT($10:$10,2)&amp;"-T"&amp;MID($10:$10,2,1)</f>
        <v>2018-T4</v>
      </c>
      <c r="AW598" s="387"/>
      <c r="AX598" s="390" t="str">
        <f>$A:$A</f>
        <v>Activation du Switch2 (GEA)</v>
      </c>
      <c r="AY598" s="390" t="str">
        <f>$B:$B</f>
        <v>GEA</v>
      </c>
      <c r="AZ598" s="391" t="str">
        <f>"20"&amp;RIGHT($10:$10,2)&amp;"-T"&amp;MID($10:$10,2,1)</f>
        <v>2019-T1</v>
      </c>
      <c r="BA598" s="390" t="str">
        <f>$A:$A</f>
        <v>Activation du Switch2 (GEA)</v>
      </c>
      <c r="BB598" s="390" t="str">
        <f>$B:$B</f>
        <v>GEA</v>
      </c>
      <c r="BC598" s="391" t="str">
        <f>"20"&amp;RIGHT($10:$10,2)&amp;"-T"&amp;MID($10:$10,2,1)</f>
        <v>2019-T2</v>
      </c>
      <c r="BD598" s="390" t="str">
        <f>$A:$A</f>
        <v>Activation du Switch2 (GEA)</v>
      </c>
      <c r="BE598" s="390" t="str">
        <f>$B:$B</f>
        <v>GEA</v>
      </c>
      <c r="BF598" s="391" t="str">
        <f>"20"&amp;RIGHT($10:$10,2)&amp;"-T"&amp;MID($10:$10,2,1)</f>
        <v>2019-T3</v>
      </c>
      <c r="BG598" s="390" t="str">
        <f>$A:$A</f>
        <v>Activation du Switch2 (GEA)</v>
      </c>
      <c r="BH598" s="390" t="str">
        <f>$B:$B</f>
        <v>GEA</v>
      </c>
      <c r="BI598" s="391" t="str">
        <f>"20"&amp;RIGHT($10:$10,2)&amp;"-T"&amp;MID($10:$10,2,1)</f>
        <v>2019-T4</v>
      </c>
      <c r="BJ598" s="387"/>
      <c r="BK598" s="390" t="str">
        <f>$A:$A</f>
        <v>Activation du Switch2 (GEA)</v>
      </c>
      <c r="BL598" s="390" t="str">
        <f>$B:$B</f>
        <v>GEA</v>
      </c>
      <c r="BM598" s="391" t="str">
        <f>"20"&amp;RIGHT($10:$10,2)&amp;"-T"&amp;MID($10:$10,2,1)</f>
        <v>2020-T1</v>
      </c>
      <c r="BN598" s="390" t="str">
        <f>$A:$A</f>
        <v>Activation du Switch2 (GEA)</v>
      </c>
      <c r="BO598" s="390" t="str">
        <f>$B:$B</f>
        <v>GEA</v>
      </c>
      <c r="BP598" s="391" t="str">
        <f>"20"&amp;RIGHT($10:$10,2)&amp;"-T"&amp;MID($10:$10,2,1)</f>
        <v>2020-T2</v>
      </c>
      <c r="BQ598" s="391"/>
      <c r="BR598" s="391"/>
      <c r="BS598" s="393" t="e">
        <v>#VALUE!</v>
      </c>
      <c r="BT598" s="391"/>
      <c r="BU598" s="391"/>
      <c r="BV598" s="393" t="e">
        <v>#VALUE!</v>
      </c>
      <c r="BW598" s="387"/>
    </row>
    <row r="599" spans="1:75" ht="13" hidden="1" collapsed="1">
      <c r="A599" s="403" t="s">
        <v>547</v>
      </c>
      <c r="B599" s="403"/>
      <c r="C599" s="383"/>
      <c r="D599" s="384" t="s">
        <v>591</v>
      </c>
      <c r="E599" s="385" t="s">
        <v>508</v>
      </c>
      <c r="F599" s="386"/>
      <c r="G599" s="386"/>
      <c r="H599" s="386"/>
      <c r="I599" s="386"/>
      <c r="J599" s="387">
        <f>SUM(F599:I599)</f>
        <v>0</v>
      </c>
      <c r="K599" s="405"/>
      <c r="L599" s="405"/>
      <c r="M599" s="405">
        <v>0</v>
      </c>
      <c r="N599" s="393"/>
      <c r="O599" s="393"/>
      <c r="P599" s="393">
        <v>0</v>
      </c>
      <c r="Q599" s="393"/>
      <c r="R599" s="393"/>
      <c r="S599" s="393">
        <v>0</v>
      </c>
      <c r="T599" s="393"/>
      <c r="U599" s="393"/>
      <c r="V599" s="393">
        <v>0</v>
      </c>
      <c r="W599" s="387">
        <f>SUM(K599:V599)</f>
        <v>0</v>
      </c>
      <c r="X599" s="393"/>
      <c r="Y599" s="393"/>
      <c r="Z599" s="393">
        <v>0</v>
      </c>
      <c r="AA599" s="393"/>
      <c r="AB599" s="393"/>
      <c r="AC599" s="393">
        <v>0</v>
      </c>
      <c r="AD599" s="393"/>
      <c r="AE599" s="393"/>
      <c r="AF599" s="393">
        <v>0</v>
      </c>
      <c r="AG599" s="393"/>
      <c r="AH599" s="393"/>
      <c r="AI599" s="393">
        <v>0</v>
      </c>
      <c r="AJ599" s="387">
        <f>SUM(X599:AI599)</f>
        <v>0</v>
      </c>
      <c r="AK599" s="393"/>
      <c r="AL599" s="393"/>
      <c r="AM599" s="393">
        <v>0</v>
      </c>
      <c r="AN599" s="393"/>
      <c r="AO599" s="393"/>
      <c r="AP599" s="393">
        <v>0</v>
      </c>
      <c r="AQ599" s="393"/>
      <c r="AR599" s="393"/>
      <c r="AS599" s="393">
        <v>0</v>
      </c>
      <c r="AT599" s="393"/>
      <c r="AU599" s="393"/>
      <c r="AV599" s="393">
        <v>0</v>
      </c>
      <c r="AW599" s="387">
        <f>SUM(AK599:AV599)</f>
        <v>0</v>
      </c>
      <c r="AX599" s="393"/>
      <c r="AY599" s="393"/>
      <c r="AZ599" s="393">
        <v>0</v>
      </c>
      <c r="BA599" s="393"/>
      <c r="BB599" s="393"/>
      <c r="BC599" s="393">
        <v>0</v>
      </c>
      <c r="BD599" s="393"/>
      <c r="BE599" s="393"/>
      <c r="BF599" s="393">
        <v>0</v>
      </c>
      <c r="BG599" s="393"/>
      <c r="BH599" s="393"/>
      <c r="BI599" s="393">
        <v>0</v>
      </c>
      <c r="BJ599" s="387">
        <f>SUM(AX599:BI599)</f>
        <v>0</v>
      </c>
      <c r="BK599" s="393"/>
      <c r="BL599" s="393"/>
      <c r="BM599" s="393">
        <v>0</v>
      </c>
      <c r="BN599" s="393"/>
      <c r="BO599" s="393"/>
      <c r="BP599" s="393">
        <v>44.458920000000006</v>
      </c>
      <c r="BQ599" s="393"/>
      <c r="BR599" s="393"/>
      <c r="BS599" s="393">
        <v>0</v>
      </c>
      <c r="BT599" s="393"/>
      <c r="BU599" s="393"/>
      <c r="BV599" s="393">
        <v>0</v>
      </c>
      <c r="BW599" s="387">
        <f>SUM(BK599:BV599)</f>
        <v>44.458920000000006</v>
      </c>
    </row>
    <row r="600" spans="1:75" ht="12.5">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row>
    <row r="601" spans="1:75" ht="12.5">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row>
    <row r="602" spans="1:75" ht="12.5">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row>
    <row r="603" spans="1:75" ht="12.5">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row>
    <row r="604" spans="1:75" ht="12.5">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row>
    <row r="605" spans="1:75" ht="12.5">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row>
    <row r="606" spans="1:75" ht="12.5">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row>
    <row r="607" spans="1:75" ht="12.5">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row>
    <row r="608" spans="1:75" ht="12.5">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row>
    <row r="609" spans="1:75" ht="12.5">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row>
    <row r="610" spans="1:75" ht="12.5">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row>
    <row r="611" spans="1:75" ht="12.5">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row>
    <row r="612" spans="1:75" ht="12.5">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row>
    <row r="613" spans="1:75" ht="12.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row>
    <row r="614" spans="1:75" ht="12.5">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row>
    <row r="615" spans="1:75" ht="12.5">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row>
    <row r="616" spans="1:75" ht="12.5">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row>
    <row r="617" spans="1:75" ht="12.5">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row>
    <row r="618" spans="1:75" ht="12.5">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row>
    <row r="619" spans="1:75" ht="12.5">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row>
    <row r="620" spans="1:75" ht="12.5">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row>
    <row r="621" spans="1:75" ht="12.5">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row>
    <row r="622" spans="1:75" ht="12.5">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row>
    <row r="623" spans="1:75" ht="12.5">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row>
    <row r="624" spans="1:75" ht="12.5">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row>
    <row r="625" spans="1:75" ht="12.5">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row>
    <row r="626" spans="1:75" ht="12.5">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row>
    <row r="627" spans="1:75" ht="12.5">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row>
    <row r="628" spans="1:75" ht="12.5">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row>
    <row r="629" spans="1:75" ht="12.5">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row>
    <row r="630" spans="1:75" ht="12.5">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row>
    <row r="631" spans="1:75" ht="12.5">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row>
    <row r="632" spans="1:75" ht="12.5">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row>
    <row r="633" spans="1:75" ht="12.5">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row>
    <row r="634" spans="1:75" ht="12.5">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row>
    <row r="635" spans="1:75" ht="12.5">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row>
    <row r="636" spans="1:75" ht="12.5">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row>
    <row r="637" spans="1:75" ht="12.5">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row>
    <row r="638" spans="1:75" ht="12.5">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row>
    <row r="639" spans="1:75" ht="12.5">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row>
    <row r="640" spans="1:75" ht="12.5">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row>
    <row r="641" spans="1:75" ht="12.5">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row>
    <row r="642" spans="1:75" ht="12.5">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row>
    <row r="643" spans="1:75" ht="12.5">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row>
    <row r="644" spans="1:75" ht="12.5">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row>
    <row r="645" spans="1:75" ht="12.5">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row>
    <row r="646" spans="1:75" ht="12.5">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row>
    <row r="647" spans="1:75" ht="12.5">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row>
    <row r="648" spans="1:75" ht="12.5">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row>
    <row r="649" spans="1:75" ht="12.5">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row>
    <row r="650" spans="1:75" ht="12.5">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row>
    <row r="651" spans="1:75" ht="12.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row>
    <row r="652" spans="1:75" ht="12.5">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row>
    <row r="653" spans="1:75" ht="12.5">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row>
    <row r="654" spans="1:75" ht="12.5">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row>
    <row r="655" spans="1:75" ht="12.5">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row>
    <row r="656" spans="1:75" ht="12.5">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row>
    <row r="657" spans="1:75" ht="12.5">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row>
    <row r="658" spans="1:75" ht="12.5">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row>
    <row r="659" spans="1:75" ht="12.5">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row>
    <row r="660" spans="1:75" ht="12.5">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row>
    <row r="661" spans="1:75" ht="12.5">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row>
    <row r="662" spans="1:75" ht="12.5">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row>
    <row r="663" spans="1:75" ht="12.5">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row>
    <row r="664" spans="1:75" ht="12.5">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row>
    <row r="665" spans="1:75" ht="12.5">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row>
    <row r="666" spans="1:75" ht="12.5">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row>
    <row r="667" spans="1:75" ht="12.5">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row>
    <row r="668" spans="1:75" ht="12.5">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row>
    <row r="669" spans="1:75" ht="12.5">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row>
    <row r="670" spans="1:75" ht="12.5">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row>
    <row r="671" spans="1:75" ht="12.5">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row>
    <row r="672" spans="1:75" ht="12.5">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row>
    <row r="673" spans="1:75" ht="12.5">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row>
    <row r="674" spans="1:75" ht="12.5">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row>
    <row r="675" spans="1:75" ht="12.5"/>
    <row r="676" spans="1:75" ht="12.5"/>
    <row r="677" spans="1:75" ht="12.5"/>
    <row r="678" spans="1:75" ht="12.5"/>
    <row r="679" spans="1:75" ht="12.5"/>
    <row r="680" spans="1:75" ht="12.5"/>
    <row r="681" spans="1:75" ht="12.5"/>
  </sheetData>
  <pageMargins left="0" right="0" top="0" bottom="0" header="0.31496062992125984" footer="0.31496062992125984"/>
  <pageSetup paperSize="9" scale="49" fitToHeight="0" orientation="landscape" r:id="rId1"/>
  <rowBreaks count="4" manualBreakCount="4">
    <brk id="147" min="3" max="51" man="1"/>
    <brk id="309" min="3" max="51" man="1"/>
    <brk id="446" min="3" max="51" man="1"/>
    <brk id="582" min="3" max="5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FFFF00"/>
    <pageSetUpPr fitToPage="1"/>
  </sheetPr>
  <dimension ref="A1:AB66"/>
  <sheetViews>
    <sheetView showGridLines="0" topLeftCell="B7" zoomScale="85" zoomScaleNormal="85" workbookViewId="0">
      <selection activeCell="AB22" sqref="AB22"/>
    </sheetView>
  </sheetViews>
  <sheetFormatPr baseColWidth="10" defaultColWidth="12.54296875" defaultRowHeight="0" customHeight="1" zeroHeight="1" outlineLevelCol="3"/>
  <cols>
    <col min="1" max="1" width="5.54296875" style="1" hidden="1" customWidth="1" outlineLevel="1"/>
    <col min="2" max="2" width="65.54296875" style="1" customWidth="1" collapsed="1"/>
    <col min="3" max="3" width="12.54296875" style="1" hidden="1" customWidth="1" outlineLevel="1"/>
    <col min="4" max="6" width="12.54296875" style="1" hidden="1" customWidth="1" outlineLevel="3"/>
    <col min="7" max="9" width="11.81640625" style="1" hidden="1" customWidth="1" outlineLevel="3"/>
    <col min="10" max="10" width="8.1796875" style="1" hidden="1" customWidth="1" outlineLevel="3"/>
    <col min="11" max="18" width="11.81640625" style="1" hidden="1" customWidth="1" outlineLevel="2"/>
    <col min="19" max="19" width="11.81640625" style="1" customWidth="1" collapsed="1"/>
    <col min="20" max="26" width="11.81640625" style="1" customWidth="1"/>
    <col min="27" max="27" width="12.54296875" style="1"/>
    <col min="28" max="28" width="11.81640625" style="1" customWidth="1"/>
    <col min="29" max="16384" width="12.54296875" style="1"/>
  </cols>
  <sheetData>
    <row r="1" spans="2:28" ht="13.5" customHeight="1"/>
    <row r="2" spans="2:28" ht="13.5" customHeight="1"/>
    <row r="3" spans="2:28" ht="13.5" customHeight="1"/>
    <row r="4" spans="2:28" ht="13.5" customHeight="1"/>
    <row r="5" spans="2:28" ht="13.5" customHeight="1"/>
    <row r="6" spans="2:28" ht="13.5" customHeight="1"/>
    <row r="7" spans="2:28" ht="13.5" customHeight="1"/>
    <row r="8" spans="2:28" ht="19">
      <c r="B8" s="2" t="s">
        <v>12</v>
      </c>
    </row>
    <row r="9" spans="2:28" ht="13.5" customHeight="1">
      <c r="B9" s="2"/>
    </row>
    <row r="10" spans="2:28" ht="17.5" customHeight="1" thickBot="1">
      <c r="B10" s="14" t="s">
        <v>13</v>
      </c>
      <c r="C10" s="15"/>
      <c r="D10" s="15"/>
      <c r="E10" s="15"/>
      <c r="F10" s="15"/>
      <c r="G10" s="15"/>
      <c r="H10" s="15"/>
      <c r="I10" s="15"/>
      <c r="J10" s="15"/>
      <c r="K10" s="15"/>
      <c r="L10" s="15"/>
      <c r="M10" s="15"/>
      <c r="N10" s="15"/>
      <c r="O10" s="15"/>
      <c r="P10" s="15"/>
      <c r="Q10" s="15"/>
      <c r="R10" s="15"/>
      <c r="S10" s="15"/>
      <c r="T10" s="15"/>
      <c r="U10" s="15"/>
      <c r="V10" s="15"/>
      <c r="W10" s="15"/>
      <c r="X10" s="15"/>
      <c r="Y10" s="3"/>
      <c r="Z10" s="3"/>
      <c r="AB10" s="29" t="s">
        <v>581</v>
      </c>
    </row>
    <row r="11" spans="2:28" ht="12.5"/>
    <row r="12" spans="2:28" ht="13">
      <c r="B12" s="16" t="s">
        <v>14</v>
      </c>
      <c r="C12" s="17">
        <v>42094</v>
      </c>
      <c r="D12" s="17">
        <v>42185</v>
      </c>
      <c r="E12" s="17">
        <v>42277</v>
      </c>
      <c r="F12" s="17">
        <v>42369</v>
      </c>
      <c r="G12" s="17">
        <v>42460</v>
      </c>
      <c r="H12" s="17">
        <v>42551</v>
      </c>
      <c r="I12" s="17">
        <v>42643</v>
      </c>
      <c r="J12" s="17">
        <v>42735</v>
      </c>
      <c r="K12" s="17">
        <v>42825</v>
      </c>
      <c r="L12" s="17">
        <v>42916</v>
      </c>
      <c r="M12" s="17">
        <v>43008</v>
      </c>
      <c r="N12" s="17">
        <v>43100</v>
      </c>
      <c r="O12" s="17">
        <v>43190</v>
      </c>
      <c r="P12" s="17">
        <v>43281</v>
      </c>
      <c r="Q12" s="17">
        <v>43373</v>
      </c>
      <c r="R12" s="17">
        <v>43465</v>
      </c>
      <c r="S12" s="17">
        <v>43555</v>
      </c>
      <c r="T12" s="17">
        <v>43646</v>
      </c>
      <c r="U12" s="17">
        <v>43738</v>
      </c>
      <c r="V12" s="17">
        <v>43830</v>
      </c>
      <c r="W12" s="17">
        <v>43921</v>
      </c>
      <c r="X12" s="17">
        <v>44012</v>
      </c>
      <c r="Y12" s="17">
        <v>44104</v>
      </c>
      <c r="Z12" s="17">
        <v>44196</v>
      </c>
      <c r="AB12" s="17">
        <v>44196</v>
      </c>
    </row>
    <row r="13" spans="2:28" ht="5.15" customHeight="1"/>
    <row r="14" spans="2:28" ht="13">
      <c r="B14" s="5" t="s">
        <v>15</v>
      </c>
      <c r="C14" s="18"/>
      <c r="D14" s="18"/>
      <c r="E14" s="18"/>
      <c r="F14" s="18"/>
      <c r="G14" s="18"/>
      <c r="H14" s="18"/>
      <c r="I14" s="18"/>
      <c r="J14" s="18"/>
      <c r="K14" s="18"/>
      <c r="L14" s="18"/>
      <c r="M14" s="18"/>
      <c r="N14" s="18"/>
      <c r="O14" s="18"/>
      <c r="P14" s="18"/>
      <c r="Q14" s="18"/>
      <c r="R14" s="18"/>
      <c r="S14" s="18"/>
      <c r="T14" s="18"/>
      <c r="U14" s="18"/>
      <c r="V14" s="18"/>
      <c r="W14" s="18"/>
      <c r="X14" s="18"/>
      <c r="Y14" s="18"/>
      <c r="Z14" s="18"/>
      <c r="AB14" s="18"/>
    </row>
    <row r="15" spans="2:28" ht="5.15" customHeight="1"/>
    <row r="16" spans="2:28" ht="12.5">
      <c r="B16" s="1" t="s">
        <v>16</v>
      </c>
      <c r="C16" s="19">
        <v>31.7</v>
      </c>
      <c r="D16" s="19">
        <v>30.9</v>
      </c>
      <c r="E16" s="19">
        <v>31.4</v>
      </c>
      <c r="F16" s="19">
        <v>32.799999999999997</v>
      </c>
      <c r="G16" s="19">
        <v>32.9</v>
      </c>
      <c r="H16" s="19">
        <v>35</v>
      </c>
      <c r="I16" s="19">
        <v>36.1</v>
      </c>
      <c r="J16" s="19">
        <v>36.299999999999997</v>
      </c>
      <c r="K16" s="19">
        <v>35.799999999999997</v>
      </c>
      <c r="L16" s="19">
        <v>36.6</v>
      </c>
      <c r="M16" s="19">
        <v>35.235784453135899</v>
      </c>
      <c r="N16" s="19">
        <v>34.765599946822</v>
      </c>
      <c r="O16" s="19">
        <v>33.937768156289735</v>
      </c>
      <c r="P16" s="19">
        <v>34.994999999999997</v>
      </c>
      <c r="Q16" s="19">
        <v>35.404104962925828</v>
      </c>
      <c r="R16" s="19">
        <v>35.351904466093032</v>
      </c>
      <c r="S16" s="19">
        <v>36.914000000000001</v>
      </c>
      <c r="T16" s="19">
        <v>37.391641488242946</v>
      </c>
      <c r="U16" s="19">
        <v>38.502902899118453</v>
      </c>
      <c r="V16" s="19">
        <v>39.210999999999999</v>
      </c>
      <c r="W16" s="19">
        <v>39.446948544623297</v>
      </c>
      <c r="X16" s="19">
        <v>40.589916314918504</v>
      </c>
      <c r="Y16" s="19">
        <v>41.750974739418197</v>
      </c>
      <c r="Z16" s="19">
        <v>43.329568210065695</v>
      </c>
      <c r="AB16" s="19">
        <v>44.179727305065597</v>
      </c>
    </row>
    <row r="17" spans="2:28" ht="12.5">
      <c r="B17" s="1" t="s">
        <v>17</v>
      </c>
      <c r="C17" s="19">
        <v>4.5</v>
      </c>
      <c r="D17" s="19">
        <v>4.4000000000000004</v>
      </c>
      <c r="E17" s="19">
        <v>4.4000000000000004</v>
      </c>
      <c r="F17" s="19">
        <v>4.4000000000000004</v>
      </c>
      <c r="G17" s="19">
        <v>5.3</v>
      </c>
      <c r="H17" s="19">
        <v>5.4</v>
      </c>
      <c r="I17" s="19">
        <v>5.4</v>
      </c>
      <c r="J17" s="19">
        <v>5.5</v>
      </c>
      <c r="K17" s="19">
        <v>5.5</v>
      </c>
      <c r="L17" s="19">
        <v>5.2</v>
      </c>
      <c r="M17" s="19">
        <v>5.1286181079999995</v>
      </c>
      <c r="N17" s="19">
        <v>5.0549988110000008</v>
      </c>
      <c r="O17" s="19">
        <v>4.9603106609999994</v>
      </c>
      <c r="P17" s="19">
        <v>4.9939999999999998</v>
      </c>
      <c r="Q17" s="19">
        <v>5.0033482810000001</v>
      </c>
      <c r="R17" s="19">
        <v>5.0007845809999996</v>
      </c>
      <c r="S17" s="19">
        <v>6.2140000000000004</v>
      </c>
      <c r="T17" s="19">
        <v>4.5796028099999999</v>
      </c>
      <c r="U17" s="19">
        <v>3.5873372870000004</v>
      </c>
      <c r="V17" s="19">
        <v>3.492</v>
      </c>
      <c r="W17" s="19">
        <v>3.702912086</v>
      </c>
      <c r="X17" s="19">
        <v>3.6258558729999999</v>
      </c>
      <c r="Y17" s="19">
        <v>3.5332172370000001</v>
      </c>
      <c r="Z17" s="19">
        <v>4.1768119480000001</v>
      </c>
      <c r="AB17" s="19">
        <v>5.8469589480000002</v>
      </c>
    </row>
    <row r="18" spans="2:28" ht="12.5">
      <c r="B18" s="1" t="s">
        <v>18</v>
      </c>
      <c r="C18" s="19">
        <v>36.200000000000003</v>
      </c>
      <c r="D18" s="19">
        <v>35.299999999999997</v>
      </c>
      <c r="E18" s="19">
        <v>35.799999999999997</v>
      </c>
      <c r="F18" s="19">
        <v>37.200000000000003</v>
      </c>
      <c r="G18" s="19">
        <v>38.200000000000003</v>
      </c>
      <c r="H18" s="19">
        <v>40.4</v>
      </c>
      <c r="I18" s="19">
        <v>41.5</v>
      </c>
      <c r="J18" s="19">
        <v>41.8</v>
      </c>
      <c r="K18" s="19">
        <v>41.3</v>
      </c>
      <c r="L18" s="19">
        <v>41.8</v>
      </c>
      <c r="M18" s="19">
        <v>40.364402561135996</v>
      </c>
      <c r="N18" s="19">
        <v>39.820598757821998</v>
      </c>
      <c r="O18" s="19">
        <v>38.898078817289729</v>
      </c>
      <c r="P18" s="19">
        <v>39.988999999999997</v>
      </c>
      <c r="Q18" s="19">
        <v>40.407453243925822</v>
      </c>
      <c r="R18" s="19">
        <v>40.35268904709303</v>
      </c>
      <c r="S18" s="19">
        <v>43.128</v>
      </c>
      <c r="T18" s="19">
        <v>41.971244298242951</v>
      </c>
      <c r="U18" s="19">
        <v>42.090240186118457</v>
      </c>
      <c r="V18" s="19">
        <v>42.703000000000003</v>
      </c>
      <c r="W18" s="19">
        <v>43.149860630623401</v>
      </c>
      <c r="X18" s="19">
        <v>44.215772187918503</v>
      </c>
      <c r="Y18" s="19">
        <v>45.284191976418299</v>
      </c>
      <c r="Z18" s="19">
        <v>47.506380158065596</v>
      </c>
      <c r="AB18" s="19">
        <v>50.026686253065698</v>
      </c>
    </row>
    <row r="19" spans="2:28" ht="12.5">
      <c r="B19" s="1" t="s">
        <v>19</v>
      </c>
      <c r="C19" s="19">
        <v>16.7</v>
      </c>
      <c r="D19" s="19">
        <v>15</v>
      </c>
      <c r="E19" s="19">
        <v>16.399999999999999</v>
      </c>
      <c r="F19" s="19">
        <v>17.5</v>
      </c>
      <c r="G19" s="19">
        <v>15.3</v>
      </c>
      <c r="H19" s="19">
        <v>13.6</v>
      </c>
      <c r="I19" s="19">
        <v>14.5</v>
      </c>
      <c r="J19" s="19">
        <v>14.2</v>
      </c>
      <c r="K19" s="19">
        <v>13.5</v>
      </c>
      <c r="L19" s="19">
        <v>12.6</v>
      </c>
      <c r="M19" s="19">
        <v>12.2814365469279</v>
      </c>
      <c r="N19" s="19">
        <v>11.866894442574599</v>
      </c>
      <c r="O19" s="19">
        <v>12.773128854361396</v>
      </c>
      <c r="P19" s="19">
        <v>12.474</v>
      </c>
      <c r="Q19" s="19">
        <v>12.108205327795883</v>
      </c>
      <c r="R19" s="19">
        <v>12.372203335215515</v>
      </c>
      <c r="S19" s="19">
        <v>13.481</v>
      </c>
      <c r="T19" s="19">
        <v>13.624710896091209</v>
      </c>
      <c r="U19" s="19">
        <v>12.270153248791628</v>
      </c>
      <c r="V19" s="19">
        <v>12.071</v>
      </c>
      <c r="W19" s="19">
        <v>13.241852785677299</v>
      </c>
      <c r="X19" s="19">
        <v>14.0772425767609</v>
      </c>
      <c r="Y19" s="19">
        <v>13.749746158082599</v>
      </c>
      <c r="Z19" s="19">
        <v>14.410151967185801</v>
      </c>
      <c r="AB19" s="19">
        <v>14.462681552947</v>
      </c>
    </row>
    <row r="20" spans="2:28" ht="5.15" customHeight="1">
      <c r="C20" s="19"/>
      <c r="D20" s="19"/>
      <c r="E20" s="19"/>
      <c r="F20" s="19"/>
      <c r="G20" s="19"/>
      <c r="H20" s="19"/>
      <c r="I20" s="19"/>
      <c r="J20" s="19"/>
      <c r="K20" s="19"/>
      <c r="L20" s="19"/>
      <c r="M20" s="19"/>
      <c r="N20" s="19"/>
      <c r="O20" s="19"/>
      <c r="P20" s="19"/>
      <c r="Q20" s="19"/>
      <c r="R20" s="19"/>
      <c r="S20" s="19"/>
      <c r="T20" s="19"/>
      <c r="U20" s="19"/>
      <c r="V20" s="19"/>
      <c r="W20" s="19"/>
      <c r="X20" s="19"/>
      <c r="Y20" s="19"/>
      <c r="Z20" s="19"/>
      <c r="AB20" s="19"/>
    </row>
    <row r="21" spans="2:28" ht="13">
      <c r="B21" s="20" t="s">
        <v>20</v>
      </c>
      <c r="C21" s="21">
        <v>52.9</v>
      </c>
      <c r="D21" s="21">
        <v>50.3</v>
      </c>
      <c r="E21" s="21">
        <v>52.2</v>
      </c>
      <c r="F21" s="21">
        <v>54.7</v>
      </c>
      <c r="G21" s="21">
        <v>53.5</v>
      </c>
      <c r="H21" s="21">
        <v>54</v>
      </c>
      <c r="I21" s="21">
        <v>56</v>
      </c>
      <c r="J21" s="21">
        <v>56</v>
      </c>
      <c r="K21" s="21">
        <v>54.8</v>
      </c>
      <c r="L21" s="21">
        <f>L18+L19</f>
        <v>54.4</v>
      </c>
      <c r="M21" s="21">
        <v>52.6</v>
      </c>
      <c r="N21" s="21">
        <f t="shared" ref="N21:R21" si="0">+N18+N19</f>
        <v>51.687493200396595</v>
      </c>
      <c r="O21" s="21">
        <f t="shared" si="0"/>
        <v>51.671207671651125</v>
      </c>
      <c r="P21" s="21">
        <f t="shared" si="0"/>
        <v>52.462999999999994</v>
      </c>
      <c r="Q21" s="21">
        <f t="shared" si="0"/>
        <v>52.515658571721701</v>
      </c>
      <c r="R21" s="21">
        <f t="shared" si="0"/>
        <v>52.724892382308546</v>
      </c>
      <c r="S21" s="21">
        <f t="shared" ref="S21" si="1">+S18+S19</f>
        <v>56.609000000000002</v>
      </c>
      <c r="T21" s="21">
        <v>55.595955194334159</v>
      </c>
      <c r="U21" s="21">
        <f t="shared" ref="U21:V21" si="2">+U18+U19</f>
        <v>54.360393434910087</v>
      </c>
      <c r="V21" s="21">
        <f t="shared" si="2"/>
        <v>54.774000000000001</v>
      </c>
      <c r="W21" s="21">
        <f t="shared" ref="W21:X21" si="3">+W18+W19</f>
        <v>56.391713416300703</v>
      </c>
      <c r="X21" s="21">
        <f t="shared" si="3"/>
        <v>58.293014764679405</v>
      </c>
      <c r="Y21" s="21">
        <v>59.0339381345009</v>
      </c>
      <c r="Z21" s="21">
        <v>61.9165321252514</v>
      </c>
      <c r="AB21" s="21">
        <v>64.489367806012808</v>
      </c>
    </row>
    <row r="22" spans="2:28" ht="12.5">
      <c r="C22" s="19"/>
      <c r="D22" s="19"/>
      <c r="E22" s="19"/>
      <c r="F22" s="19"/>
      <c r="G22" s="19"/>
      <c r="H22" s="19"/>
      <c r="I22" s="19"/>
      <c r="J22" s="19"/>
      <c r="K22" s="19"/>
      <c r="L22" s="19"/>
      <c r="M22" s="19"/>
      <c r="N22" s="19"/>
      <c r="O22" s="19"/>
      <c r="P22" s="19"/>
      <c r="Q22" s="19"/>
      <c r="R22" s="19"/>
      <c r="S22" s="19"/>
      <c r="T22" s="19"/>
      <c r="U22" s="19"/>
      <c r="V22" s="19"/>
      <c r="W22" s="19"/>
      <c r="X22" s="19"/>
      <c r="Y22" s="19"/>
      <c r="Z22" s="19"/>
      <c r="AB22" s="19"/>
    </row>
    <row r="23" spans="2:28" ht="13">
      <c r="B23" s="5" t="s">
        <v>21</v>
      </c>
      <c r="C23" s="22"/>
      <c r="D23" s="22"/>
      <c r="E23" s="22"/>
      <c r="F23" s="22"/>
      <c r="G23" s="22"/>
      <c r="H23" s="22"/>
      <c r="I23" s="22"/>
      <c r="J23" s="22"/>
      <c r="K23" s="22"/>
      <c r="L23" s="22"/>
      <c r="M23" s="22"/>
      <c r="N23" s="22"/>
      <c r="O23" s="22"/>
      <c r="P23" s="22"/>
      <c r="Q23" s="22"/>
      <c r="R23" s="22"/>
      <c r="S23" s="22"/>
      <c r="T23" s="22"/>
      <c r="U23" s="22"/>
      <c r="V23" s="22"/>
      <c r="W23" s="22"/>
      <c r="X23" s="22"/>
      <c r="Y23" s="22"/>
      <c r="Z23" s="22"/>
      <c r="AB23" s="22"/>
    </row>
    <row r="24" spans="2:28" ht="5.15" customHeight="1">
      <c r="C24" s="19"/>
      <c r="D24" s="19"/>
      <c r="E24" s="19"/>
      <c r="F24" s="19"/>
      <c r="G24" s="19"/>
      <c r="H24" s="19"/>
      <c r="I24" s="19"/>
      <c r="J24" s="19"/>
      <c r="K24" s="19"/>
      <c r="L24" s="19"/>
      <c r="M24" s="19"/>
      <c r="N24" s="19"/>
      <c r="O24" s="19"/>
      <c r="P24" s="19"/>
      <c r="Q24" s="19"/>
      <c r="R24" s="19"/>
      <c r="S24" s="19"/>
      <c r="T24" s="19"/>
      <c r="U24" s="19"/>
      <c r="V24" s="19"/>
      <c r="W24" s="19"/>
      <c r="X24" s="19"/>
      <c r="Y24" s="19"/>
      <c r="Z24" s="19"/>
      <c r="AB24" s="19"/>
    </row>
    <row r="25" spans="2:28" ht="12.5">
      <c r="B25" s="1" t="s">
        <v>22</v>
      </c>
      <c r="C25" s="19">
        <v>272.2</v>
      </c>
      <c r="D25" s="19">
        <v>265.5</v>
      </c>
      <c r="E25" s="19">
        <v>267</v>
      </c>
      <c r="F25" s="19">
        <v>267.89999999999998</v>
      </c>
      <c r="G25" s="19">
        <v>265.39999999999998</v>
      </c>
      <c r="H25" s="19">
        <v>273</v>
      </c>
      <c r="I25" s="23">
        <v>260.3</v>
      </c>
      <c r="J25" s="23">
        <v>261.60000000000002</v>
      </c>
      <c r="K25" s="23">
        <v>261.2</v>
      </c>
      <c r="L25" s="23">
        <v>256.3</v>
      </c>
      <c r="M25" s="23">
        <v>250.4</v>
      </c>
      <c r="N25" s="23">
        <v>255.04300000000001</v>
      </c>
      <c r="O25" s="23">
        <v>256.64236945406907</v>
      </c>
      <c r="P25" s="23">
        <v>262.77705081441064</v>
      </c>
      <c r="Q25" s="23">
        <v>263.98980495526382</v>
      </c>
      <c r="R25" s="23">
        <v>261.30099999999999</v>
      </c>
      <c r="S25" s="23">
        <f>278.853-S28</f>
        <v>274.89499999999998</v>
      </c>
      <c r="T25" s="23">
        <v>277.26336611817101</v>
      </c>
      <c r="U25" s="23">
        <v>282.37742000000003</v>
      </c>
      <c r="V25" s="23">
        <v>274.37187703612403</v>
      </c>
      <c r="W25" s="23">
        <v>296.39453824605823</v>
      </c>
      <c r="X25" s="412">
        <v>293.63463593264277</v>
      </c>
      <c r="Y25" s="412">
        <v>286.08954005994013</v>
      </c>
      <c r="Z25" s="412">
        <v>285.16299152959027</v>
      </c>
      <c r="AB25" s="412">
        <v>285.71620552959126</v>
      </c>
    </row>
    <row r="26" spans="2:28" ht="12.5">
      <c r="B26" s="1" t="s">
        <v>23</v>
      </c>
      <c r="C26" s="19">
        <v>10.9</v>
      </c>
      <c r="D26" s="19">
        <v>11.9</v>
      </c>
      <c r="E26" s="19">
        <v>9.3000000000000007</v>
      </c>
      <c r="F26" s="19">
        <v>7.6</v>
      </c>
      <c r="G26" s="19">
        <v>7.6</v>
      </c>
      <c r="H26" s="19">
        <v>7</v>
      </c>
      <c r="I26" s="23">
        <v>7.9</v>
      </c>
      <c r="J26" s="23">
        <v>7.7</v>
      </c>
      <c r="K26" s="23">
        <v>7.9</v>
      </c>
      <c r="L26" s="23">
        <v>6.8</v>
      </c>
      <c r="M26" s="23">
        <v>10.4</v>
      </c>
      <c r="N26" s="23">
        <v>10.522858984439999</v>
      </c>
      <c r="O26" s="23">
        <v>11.191473811374902</v>
      </c>
      <c r="P26" s="23">
        <v>12.525834391868699</v>
      </c>
      <c r="Q26" s="23">
        <v>11.3826431395876</v>
      </c>
      <c r="R26" s="23">
        <v>10.589</v>
      </c>
      <c r="S26" s="23">
        <v>10.281000000000001</v>
      </c>
      <c r="T26" s="23">
        <v>10.257507020498</v>
      </c>
      <c r="U26" s="23">
        <v>11.746</v>
      </c>
      <c r="V26" s="23">
        <v>11.594571535967699</v>
      </c>
      <c r="W26" s="23">
        <v>12.1338913556464</v>
      </c>
      <c r="X26" s="23">
        <v>13.230484195032401</v>
      </c>
      <c r="Y26" s="23">
        <v>11.881126573484501</v>
      </c>
      <c r="Z26" s="23">
        <v>11.833069522338599</v>
      </c>
      <c r="AB26" s="23">
        <v>11.833069522338599</v>
      </c>
    </row>
    <row r="27" spans="2:28" ht="12.5">
      <c r="B27" s="1" t="s">
        <v>24</v>
      </c>
      <c r="C27" s="19">
        <v>22.1</v>
      </c>
      <c r="D27" s="19">
        <v>22.1</v>
      </c>
      <c r="E27" s="19">
        <v>23.8</v>
      </c>
      <c r="F27" s="19">
        <v>26.1</v>
      </c>
      <c r="G27" s="19">
        <v>26.6</v>
      </c>
      <c r="H27" s="19">
        <v>26.6</v>
      </c>
      <c r="I27" s="23">
        <v>28.4</v>
      </c>
      <c r="J27" s="23">
        <v>27.5</v>
      </c>
      <c r="K27" s="23">
        <v>27.4</v>
      </c>
      <c r="L27" s="23">
        <v>27.7</v>
      </c>
      <c r="M27" s="23">
        <v>29.1</v>
      </c>
      <c r="N27" s="23">
        <v>27.965423613999999</v>
      </c>
      <c r="O27" s="23">
        <v>28.090134974000001</v>
      </c>
      <c r="P27" s="23">
        <v>28.2688427125</v>
      </c>
      <c r="Q27" s="23">
        <v>28.460917850000001</v>
      </c>
      <c r="R27" s="23">
        <v>31.4</v>
      </c>
      <c r="S27" s="23">
        <v>31.468</v>
      </c>
      <c r="T27" s="23">
        <v>31.980770886999998</v>
      </c>
      <c r="U27" s="23">
        <v>32.179000000000002</v>
      </c>
      <c r="V27" s="23">
        <v>33.972806912999999</v>
      </c>
      <c r="W27" s="23">
        <v>34.052185299999998</v>
      </c>
      <c r="X27" s="23">
        <v>34.574224567999998</v>
      </c>
      <c r="Y27" s="23">
        <v>34.383553223</v>
      </c>
      <c r="Z27" s="23">
        <v>34.166549494000002</v>
      </c>
      <c r="AB27" s="23">
        <v>34.166549494000002</v>
      </c>
    </row>
    <row r="28" spans="2:28" ht="12.5">
      <c r="B28" s="1" t="s">
        <v>25</v>
      </c>
      <c r="C28" s="19">
        <v>5.9</v>
      </c>
      <c r="D28" s="19">
        <v>4.7</v>
      </c>
      <c r="E28" s="19">
        <v>4.5999999999999996</v>
      </c>
      <c r="F28" s="19">
        <v>4</v>
      </c>
      <c r="G28" s="19">
        <v>4.7</v>
      </c>
      <c r="H28" s="19">
        <v>4.5999999999999996</v>
      </c>
      <c r="I28" s="23">
        <v>4.4000000000000004</v>
      </c>
      <c r="J28" s="23">
        <v>3.9</v>
      </c>
      <c r="K28" s="23">
        <v>3.6</v>
      </c>
      <c r="L28" s="23">
        <v>3.2</v>
      </c>
      <c r="M28" s="23">
        <v>2.7412085117570602</v>
      </c>
      <c r="N28" s="23">
        <v>2.8571240067911301</v>
      </c>
      <c r="O28" s="23">
        <v>2.84860072842794</v>
      </c>
      <c r="P28" s="23">
        <v>3.1749999999999998</v>
      </c>
      <c r="Q28" s="23">
        <v>3.423</v>
      </c>
      <c r="R28" s="23">
        <v>3.6030000000000002</v>
      </c>
      <c r="S28" s="23">
        <v>3.9580000000000002</v>
      </c>
      <c r="T28" s="23">
        <v>3.9</v>
      </c>
      <c r="U28" s="23">
        <v>3.9365800000000002</v>
      </c>
      <c r="V28" s="23">
        <v>3.738585</v>
      </c>
      <c r="W28" s="23">
        <f>4949.26299757915/1000</f>
        <v>4.94926299757915</v>
      </c>
      <c r="X28" s="23">
        <v>5.4732391531692297</v>
      </c>
      <c r="Y28" s="23">
        <v>4.7434729528038799</v>
      </c>
      <c r="Z28" s="23">
        <v>4.3282127356307205</v>
      </c>
      <c r="AB28" s="23">
        <v>4.3282127356307205</v>
      </c>
    </row>
    <row r="29" spans="2:28" ht="5.15" customHeight="1">
      <c r="C29" s="19"/>
      <c r="D29" s="19"/>
      <c r="E29" s="19"/>
      <c r="F29" s="19"/>
      <c r="G29" s="19"/>
      <c r="H29" s="19"/>
      <c r="I29" s="19"/>
      <c r="J29" s="19"/>
      <c r="K29" s="19"/>
      <c r="L29" s="19"/>
      <c r="M29" s="19"/>
      <c r="N29" s="19"/>
      <c r="O29" s="19"/>
      <c r="P29" s="19"/>
      <c r="Q29" s="19"/>
      <c r="R29" s="19"/>
      <c r="S29" s="19"/>
      <c r="T29" s="19"/>
      <c r="U29" s="19"/>
      <c r="V29" s="19"/>
      <c r="W29" s="19"/>
      <c r="X29" s="19"/>
      <c r="Y29" s="19"/>
      <c r="Z29" s="19"/>
      <c r="AB29" s="19"/>
    </row>
    <row r="30" spans="2:28" ht="13">
      <c r="B30" s="20" t="s">
        <v>26</v>
      </c>
      <c r="C30" s="21">
        <v>311.10000000000002</v>
      </c>
      <c r="D30" s="21">
        <v>304.2</v>
      </c>
      <c r="E30" s="21">
        <v>304.7</v>
      </c>
      <c r="F30" s="21">
        <v>305.60000000000002</v>
      </c>
      <c r="G30" s="21">
        <v>304.3</v>
      </c>
      <c r="H30" s="21">
        <v>311.2</v>
      </c>
      <c r="I30" s="21">
        <v>301</v>
      </c>
      <c r="J30" s="21">
        <v>300.7</v>
      </c>
      <c r="K30" s="21">
        <v>300.10000000000002</v>
      </c>
      <c r="L30" s="21">
        <f>SUM(L24:L29)</f>
        <v>294</v>
      </c>
      <c r="M30" s="21">
        <v>292.7</v>
      </c>
      <c r="N30" s="21">
        <f t="shared" ref="N30:R30" si="4">+SUM(N25:N28)</f>
        <v>296.38840660523113</v>
      </c>
      <c r="O30" s="21">
        <f t="shared" si="4"/>
        <v>298.77257896787194</v>
      </c>
      <c r="P30" s="21">
        <f t="shared" si="4"/>
        <v>306.74672791877936</v>
      </c>
      <c r="Q30" s="21">
        <f t="shared" si="4"/>
        <v>307.25636594485138</v>
      </c>
      <c r="R30" s="21">
        <f t="shared" si="4"/>
        <v>306.89299999999997</v>
      </c>
      <c r="S30" s="21">
        <f t="shared" ref="S30" si="5">+SUM(S25:S28)</f>
        <v>320.60200000000003</v>
      </c>
      <c r="T30" s="21">
        <v>323.40164402566899</v>
      </c>
      <c r="U30" s="21">
        <f t="shared" ref="U30:V30" si="6">+SUM(U25:U28)</f>
        <v>330.23899999999998</v>
      </c>
      <c r="V30" s="21">
        <f t="shared" si="6"/>
        <v>323.67784048509174</v>
      </c>
      <c r="W30" s="21">
        <f t="shared" ref="W30:X30" si="7">+SUM(W25:W28)</f>
        <v>347.5298778992838</v>
      </c>
      <c r="X30" s="21">
        <f t="shared" si="7"/>
        <v>346.91258384884435</v>
      </c>
      <c r="Y30" s="21">
        <v>337.09769280922904</v>
      </c>
      <c r="Z30" s="21">
        <v>335.49082328155998</v>
      </c>
      <c r="AB30" s="21">
        <f>+SUM(AB25:AB28)</f>
        <v>336.04403728156052</v>
      </c>
    </row>
    <row r="31" spans="2:28" ht="12.5"/>
    <row r="32" spans="2:28" ht="13">
      <c r="B32" s="5" t="s">
        <v>27</v>
      </c>
      <c r="C32" s="18"/>
      <c r="D32" s="18"/>
      <c r="E32" s="18"/>
      <c r="F32" s="18"/>
      <c r="G32" s="18"/>
      <c r="H32" s="18"/>
      <c r="I32" s="18"/>
      <c r="J32" s="18"/>
      <c r="K32" s="18"/>
      <c r="L32" s="24"/>
      <c r="M32" s="24"/>
      <c r="N32" s="24"/>
      <c r="O32" s="24"/>
      <c r="P32" s="24"/>
      <c r="Q32" s="24"/>
      <c r="R32" s="24"/>
      <c r="S32" s="24"/>
      <c r="T32" s="24"/>
      <c r="U32" s="24"/>
      <c r="V32" s="24"/>
      <c r="W32" s="24"/>
      <c r="X32" s="24"/>
      <c r="Y32" s="24"/>
      <c r="Z32" s="24"/>
      <c r="AB32" s="24"/>
    </row>
    <row r="33" spans="2:28" ht="5.15" customHeight="1"/>
    <row r="34" spans="2:28" ht="12.5">
      <c r="B34" s="1" t="s">
        <v>28</v>
      </c>
      <c r="C34" s="25">
        <v>0.10199999999999999</v>
      </c>
      <c r="D34" s="25">
        <v>0.10199999999999999</v>
      </c>
      <c r="E34" s="25">
        <v>0.10299999999999999</v>
      </c>
      <c r="F34" s="25">
        <v>0.107</v>
      </c>
      <c r="G34" s="25">
        <v>0.108</v>
      </c>
      <c r="H34" s="25">
        <v>0.112</v>
      </c>
      <c r="I34" s="25">
        <v>0.12</v>
      </c>
      <c r="J34" s="25">
        <v>0.1207</v>
      </c>
      <c r="K34" s="25">
        <v>0.1192</v>
      </c>
      <c r="L34" s="25">
        <v>0.1245</v>
      </c>
      <c r="M34" s="25">
        <v>0.120389700881322</v>
      </c>
      <c r="N34" s="25">
        <v>0.1173</v>
      </c>
      <c r="O34" s="25">
        <v>0.1135904789130535</v>
      </c>
      <c r="P34" s="25">
        <v>0.11410172807303554</v>
      </c>
      <c r="Q34" s="25">
        <v>0.11522653762701546</v>
      </c>
      <c r="R34" s="25">
        <v>0.11519293195378531</v>
      </c>
      <c r="S34" s="25">
        <v>0.11513998148637</v>
      </c>
      <c r="T34" s="25">
        <f t="shared" ref="T34:Y34" si="8">+T16/T30</f>
        <v>0.11561982500396659</v>
      </c>
      <c r="U34" s="25">
        <f t="shared" si="8"/>
        <v>0.11659102316539978</v>
      </c>
      <c r="V34" s="25">
        <f t="shared" si="8"/>
        <v>0.12114205884849882</v>
      </c>
      <c r="W34" s="25">
        <f t="shared" si="8"/>
        <v>0.11350663943793418</v>
      </c>
      <c r="X34" s="25">
        <f t="shared" si="8"/>
        <v>0.11700329767398757</v>
      </c>
      <c r="Y34" s="25">
        <f t="shared" si="8"/>
        <v>0.1238542286999454</v>
      </c>
      <c r="Z34" s="25">
        <f t="shared" ref="Z34" si="9">+Z16/Z30</f>
        <v>0.12915276723888641</v>
      </c>
      <c r="AB34" s="25">
        <f>+AB16/AB30</f>
        <v>0.13147005274207207</v>
      </c>
    </row>
    <row r="35" spans="2:28" ht="12.5">
      <c r="B35" s="1" t="s">
        <v>29</v>
      </c>
      <c r="C35" s="25">
        <v>0.11600000000000001</v>
      </c>
      <c r="D35" s="25">
        <v>0.11600000000000001</v>
      </c>
      <c r="E35" s="25">
        <v>0.11700000000000001</v>
      </c>
      <c r="F35" s="25">
        <v>0.122</v>
      </c>
      <c r="G35" s="25">
        <v>0.126</v>
      </c>
      <c r="H35" s="25">
        <v>0.13</v>
      </c>
      <c r="I35" s="25">
        <v>0.13800000000000001</v>
      </c>
      <c r="J35" s="25">
        <v>0.1391</v>
      </c>
      <c r="K35" s="25">
        <v>0.13750000000000001</v>
      </c>
      <c r="L35" s="25">
        <v>0.14219999999999999</v>
      </c>
      <c r="M35" s="25">
        <v>0.137912591588575</v>
      </c>
      <c r="N35" s="25">
        <v>0.13439999999999999</v>
      </c>
      <c r="O35" s="25">
        <v>0.13019275107620074</v>
      </c>
      <c r="P35" s="25">
        <v>0.13038474078904466</v>
      </c>
      <c r="Q35" s="25">
        <v>0.13151048265444723</v>
      </c>
      <c r="R35" s="25">
        <v>0.1314878118663281</v>
      </c>
      <c r="S35" s="25">
        <v>0.134522049550928</v>
      </c>
      <c r="T35" s="25">
        <f t="shared" ref="T35:Y35" si="10">+T18/T30</f>
        <v>0.12978055329524427</v>
      </c>
      <c r="U35" s="25">
        <f t="shared" si="10"/>
        <v>0.12745387487885579</v>
      </c>
      <c r="V35" s="25">
        <f t="shared" si="10"/>
        <v>0.13193056384706958</v>
      </c>
      <c r="W35" s="25">
        <f t="shared" si="10"/>
        <v>0.12416158544828333</v>
      </c>
      <c r="X35" s="25">
        <f t="shared" si="10"/>
        <v>0.12745508305684311</v>
      </c>
      <c r="Y35" s="25">
        <f t="shared" si="10"/>
        <v>0.13433551442918246</v>
      </c>
      <c r="Z35" s="25">
        <f t="shared" ref="Z35" si="11">+Z18/Z30</f>
        <v>0.14160262177483157</v>
      </c>
      <c r="AB35" s="25">
        <f>+AB18/AB30</f>
        <v>0.14886943585655693</v>
      </c>
    </row>
    <row r="36" spans="2:28" ht="12.5">
      <c r="B36" s="1" t="s">
        <v>30</v>
      </c>
      <c r="C36" s="25">
        <v>0.17</v>
      </c>
      <c r="D36" s="25">
        <v>0.16500000000000001</v>
      </c>
      <c r="E36" s="25">
        <v>0.17100000000000001</v>
      </c>
      <c r="F36" s="25">
        <v>0.17899999999999999</v>
      </c>
      <c r="G36" s="25">
        <v>0.17599999999999999</v>
      </c>
      <c r="H36" s="25">
        <v>0.17399999999999999</v>
      </c>
      <c r="I36" s="25">
        <v>0.186</v>
      </c>
      <c r="J36" s="25">
        <v>0.1862</v>
      </c>
      <c r="K36" s="25">
        <v>0.18240000000000001</v>
      </c>
      <c r="L36" s="25">
        <v>0.1852</v>
      </c>
      <c r="M36" s="25">
        <v>0.17987443507311801</v>
      </c>
      <c r="N36" s="25">
        <v>0.1744</v>
      </c>
      <c r="O36" s="25">
        <v>0.17294470273970913</v>
      </c>
      <c r="P36" s="25">
        <v>0.17105640691229215</v>
      </c>
      <c r="Q36" s="25">
        <v>0.17091796317852492</v>
      </c>
      <c r="R36" s="25">
        <v>0.17180219940600974</v>
      </c>
      <c r="S36" s="25">
        <v>0.17656964673130701</v>
      </c>
      <c r="T36" s="25">
        <f t="shared" ref="T36:Y36" si="12">+T21/T30</f>
        <v>0.17190993373528246</v>
      </c>
      <c r="U36" s="25">
        <f t="shared" si="12"/>
        <v>0.16460924795348245</v>
      </c>
      <c r="V36" s="25">
        <f t="shared" si="12"/>
        <v>0.16922381809613821</v>
      </c>
      <c r="W36" s="25">
        <f t="shared" si="12"/>
        <v>0.16226436057000934</v>
      </c>
      <c r="X36" s="25">
        <f t="shared" si="12"/>
        <v>0.16803372803010988</v>
      </c>
      <c r="Y36" s="25">
        <f t="shared" si="12"/>
        <v>0.17512412393729879</v>
      </c>
      <c r="Z36" s="25">
        <f t="shared" ref="Z36" si="13">+Z21/Z30</f>
        <v>0.18455506925531634</v>
      </c>
      <c r="AB36" s="25">
        <f>+AB21/AB30</f>
        <v>0.19190749024354578</v>
      </c>
    </row>
    <row r="37" spans="2:28" ht="12.5">
      <c r="B37" s="1" t="s">
        <v>31</v>
      </c>
      <c r="C37" s="25"/>
      <c r="D37" s="25"/>
      <c r="E37" s="25"/>
      <c r="F37" s="25"/>
      <c r="G37" s="25"/>
      <c r="H37" s="25"/>
      <c r="I37" s="25"/>
      <c r="J37" s="25"/>
      <c r="K37" s="25"/>
      <c r="L37" s="25"/>
      <c r="M37" s="25"/>
      <c r="N37" s="25"/>
      <c r="O37" s="25"/>
      <c r="P37" s="25"/>
      <c r="Q37" s="25"/>
      <c r="R37" s="25"/>
      <c r="S37" s="25"/>
      <c r="T37" s="25"/>
      <c r="U37" s="25"/>
      <c r="V37" s="25"/>
      <c r="W37" s="25"/>
      <c r="X37" s="25"/>
      <c r="Y37" s="25"/>
      <c r="Z37" s="25"/>
      <c r="AB37" s="25"/>
    </row>
    <row r="38" spans="2:28" ht="12.5"/>
    <row r="39" spans="2:28" ht="18.649999999999999" customHeight="1" thickBot="1">
      <c r="B39" s="14" t="s">
        <v>32</v>
      </c>
      <c r="C39" s="15"/>
      <c r="D39" s="15"/>
      <c r="E39" s="15"/>
      <c r="F39" s="15"/>
      <c r="G39" s="15"/>
      <c r="H39" s="15"/>
      <c r="I39" s="15"/>
      <c r="J39" s="15"/>
      <c r="K39" s="15"/>
      <c r="L39" s="15"/>
      <c r="M39" s="15"/>
      <c r="N39" s="15"/>
      <c r="O39" s="15"/>
      <c r="P39" s="15"/>
      <c r="Q39" s="15"/>
      <c r="R39" s="15"/>
      <c r="S39" s="15"/>
      <c r="T39" s="15"/>
      <c r="U39" s="15"/>
      <c r="V39" s="15"/>
      <c r="W39" s="15"/>
      <c r="X39" s="15"/>
      <c r="Y39" s="3"/>
      <c r="Z39" s="3"/>
      <c r="AB39" s="29" t="s">
        <v>582</v>
      </c>
    </row>
    <row r="40" spans="2:28" ht="12.5"/>
    <row r="41" spans="2:28" ht="13">
      <c r="B41" s="16" t="s">
        <v>14</v>
      </c>
      <c r="C41" s="17">
        <f t="shared" ref="C41:T41" si="14">C12</f>
        <v>42094</v>
      </c>
      <c r="D41" s="17">
        <f t="shared" si="14"/>
        <v>42185</v>
      </c>
      <c r="E41" s="17">
        <f t="shared" si="14"/>
        <v>42277</v>
      </c>
      <c r="F41" s="17">
        <f t="shared" si="14"/>
        <v>42369</v>
      </c>
      <c r="G41" s="17">
        <f t="shared" si="14"/>
        <v>42460</v>
      </c>
      <c r="H41" s="17">
        <f t="shared" si="14"/>
        <v>42551</v>
      </c>
      <c r="I41" s="17">
        <f t="shared" si="14"/>
        <v>42643</v>
      </c>
      <c r="J41" s="17">
        <f t="shared" si="14"/>
        <v>42735</v>
      </c>
      <c r="K41" s="17">
        <f t="shared" si="14"/>
        <v>42825</v>
      </c>
      <c r="L41" s="17">
        <f t="shared" si="14"/>
        <v>42916</v>
      </c>
      <c r="M41" s="17">
        <f t="shared" si="14"/>
        <v>43008</v>
      </c>
      <c r="N41" s="17">
        <f t="shared" si="14"/>
        <v>43100</v>
      </c>
      <c r="O41" s="17">
        <f t="shared" si="14"/>
        <v>43190</v>
      </c>
      <c r="P41" s="17">
        <f t="shared" si="14"/>
        <v>43281</v>
      </c>
      <c r="Q41" s="17">
        <f t="shared" si="14"/>
        <v>43373</v>
      </c>
      <c r="R41" s="17">
        <f t="shared" si="14"/>
        <v>43465</v>
      </c>
      <c r="S41" s="17">
        <f t="shared" ref="S41" si="15">S12</f>
        <v>43555</v>
      </c>
      <c r="T41" s="17">
        <f t="shared" si="14"/>
        <v>43646</v>
      </c>
      <c r="U41" s="17">
        <f t="shared" ref="U41:V41" si="16">U12</f>
        <v>43738</v>
      </c>
      <c r="V41" s="17">
        <f t="shared" si="16"/>
        <v>43830</v>
      </c>
      <c r="W41" s="17">
        <f t="shared" ref="W41:X41" si="17">W12</f>
        <v>43921</v>
      </c>
      <c r="X41" s="17">
        <f t="shared" si="17"/>
        <v>44012</v>
      </c>
      <c r="Y41" s="17">
        <v>44104</v>
      </c>
      <c r="Z41" s="17">
        <v>44196</v>
      </c>
      <c r="AB41" s="17">
        <f t="shared" ref="AB41" si="18">AB12</f>
        <v>44196</v>
      </c>
    </row>
    <row r="42" spans="2:28" ht="5.15" customHeight="1"/>
    <row r="43" spans="2:28" ht="13">
      <c r="B43" s="5" t="s">
        <v>15</v>
      </c>
      <c r="C43" s="18"/>
      <c r="D43" s="18"/>
      <c r="E43" s="18"/>
      <c r="F43" s="18"/>
      <c r="G43" s="18"/>
      <c r="H43" s="18"/>
      <c r="I43" s="18"/>
      <c r="J43" s="18"/>
      <c r="K43" s="18"/>
      <c r="L43" s="18"/>
      <c r="M43" s="18"/>
      <c r="N43" s="18"/>
      <c r="O43" s="18"/>
      <c r="P43" s="18"/>
      <c r="Q43" s="18"/>
      <c r="R43" s="18"/>
      <c r="S43" s="18"/>
      <c r="T43" s="18"/>
      <c r="U43" s="18"/>
      <c r="V43" s="18"/>
      <c r="W43" s="18"/>
      <c r="X43" s="18"/>
      <c r="Y43" s="18"/>
      <c r="Z43" s="18"/>
      <c r="AB43" s="18"/>
    </row>
    <row r="44" spans="2:28" ht="5.15" customHeight="1"/>
    <row r="45" spans="2:28" ht="13.4" customHeight="1">
      <c r="B45" s="1" t="s">
        <v>16</v>
      </c>
      <c r="C45" s="19">
        <v>66.900000000000006</v>
      </c>
      <c r="D45" s="19">
        <v>66.7</v>
      </c>
      <c r="E45" s="19">
        <v>67.8</v>
      </c>
      <c r="F45" s="19">
        <v>69.7</v>
      </c>
      <c r="G45" s="19">
        <v>70.400000000000006</v>
      </c>
      <c r="H45" s="19">
        <v>73.5</v>
      </c>
      <c r="I45" s="19">
        <v>74.8</v>
      </c>
      <c r="J45" s="19">
        <v>75.5</v>
      </c>
      <c r="K45" s="19">
        <v>76.099999999999994</v>
      </c>
      <c r="L45" s="19">
        <v>77.900000000000006</v>
      </c>
      <c r="M45" s="19">
        <v>77.3</v>
      </c>
      <c r="N45" s="19">
        <v>77.598534557531195</v>
      </c>
      <c r="O45" s="19">
        <v>76.692372667923706</v>
      </c>
      <c r="P45" s="19">
        <v>78.814999999999998</v>
      </c>
      <c r="Q45" s="19">
        <v>80.176812591717635</v>
      </c>
      <c r="R45" s="19">
        <v>80.998999999999995</v>
      </c>
      <c r="S45" s="19">
        <v>83.533000000000001</v>
      </c>
      <c r="T45" s="19">
        <v>85.011958670099887</v>
      </c>
      <c r="U45" s="19">
        <v>87.104138089062829</v>
      </c>
      <c r="V45" s="19">
        <v>89.052000000000007</v>
      </c>
      <c r="W45" s="19">
        <v>88.598654314658702</v>
      </c>
      <c r="X45" s="19">
        <v>90.612821958587404</v>
      </c>
      <c r="Y45" s="19">
        <v>93.517074354377101</v>
      </c>
      <c r="Z45" s="19">
        <v>95.123309820082</v>
      </c>
      <c r="AB45" s="19">
        <v>96.941760013082103</v>
      </c>
    </row>
    <row r="46" spans="2:28" ht="13.4" customHeight="1">
      <c r="B46" s="1" t="s">
        <v>17</v>
      </c>
      <c r="C46" s="19">
        <v>4.5</v>
      </c>
      <c r="D46" s="19">
        <v>4.4000000000000004</v>
      </c>
      <c r="E46" s="19">
        <v>4.4000000000000004</v>
      </c>
      <c r="F46" s="19">
        <v>4.4000000000000004</v>
      </c>
      <c r="G46" s="19">
        <v>5.2</v>
      </c>
      <c r="H46" s="19">
        <v>5.3</v>
      </c>
      <c r="I46" s="19">
        <v>5.3</v>
      </c>
      <c r="J46" s="19">
        <v>5.4</v>
      </c>
      <c r="K46" s="19">
        <v>5.4</v>
      </c>
      <c r="L46" s="19">
        <v>5.0999999999999996</v>
      </c>
      <c r="M46" s="19">
        <v>5</v>
      </c>
      <c r="N46" s="19">
        <v>4.9630468160000003</v>
      </c>
      <c r="O46" s="19">
        <v>4.8703147529999997</v>
      </c>
      <c r="P46" s="19">
        <v>4.9779999999999998</v>
      </c>
      <c r="Q46" s="19">
        <v>4.9919248639999996</v>
      </c>
      <c r="R46" s="19">
        <v>5.009766333</v>
      </c>
      <c r="S46" s="19">
        <v>6.226</v>
      </c>
      <c r="T46" s="19">
        <v>4.6130629570000004</v>
      </c>
      <c r="U46" s="19">
        <v>3.6214552469999997</v>
      </c>
      <c r="V46" s="19">
        <v>3.5139999999999998</v>
      </c>
      <c r="W46" s="19">
        <v>3.645851205</v>
      </c>
      <c r="X46" s="19">
        <v>3.5622740249999998</v>
      </c>
      <c r="Y46" s="19">
        <v>3.4669283229999999</v>
      </c>
      <c r="Z46" s="19">
        <v>4.1103242959999999</v>
      </c>
      <c r="AB46" s="19">
        <v>5.780471296</v>
      </c>
    </row>
    <row r="47" spans="2:28" ht="13.4" customHeight="1">
      <c r="B47" s="1" t="s">
        <v>18</v>
      </c>
      <c r="C47" s="19">
        <v>71.400000000000006</v>
      </c>
      <c r="D47" s="19">
        <v>71.099999999999994</v>
      </c>
      <c r="E47" s="19">
        <v>72.2</v>
      </c>
      <c r="F47" s="19">
        <v>74.099999999999994</v>
      </c>
      <c r="G47" s="19">
        <v>75.599999999999994</v>
      </c>
      <c r="H47" s="19">
        <v>78.8</v>
      </c>
      <c r="I47" s="19">
        <v>80.099999999999994</v>
      </c>
      <c r="J47" s="19">
        <v>80.900000000000006</v>
      </c>
      <c r="K47" s="19">
        <v>81.5</v>
      </c>
      <c r="L47" s="19">
        <v>83</v>
      </c>
      <c r="M47" s="19">
        <v>82.3</v>
      </c>
      <c r="N47" s="19">
        <v>82.561581373531197</v>
      </c>
      <c r="O47" s="19">
        <v>81.562687420923695</v>
      </c>
      <c r="P47" s="19">
        <v>83.793000000000006</v>
      </c>
      <c r="Q47" s="19">
        <v>85.168737455717604</v>
      </c>
      <c r="R47" s="19">
        <v>86.008766332999997</v>
      </c>
      <c r="S47" s="19">
        <f>+S45+S46</f>
        <v>89.759</v>
      </c>
      <c r="T47" s="19">
        <v>89.625021627099883</v>
      </c>
      <c r="U47" s="19">
        <f>+U45+U46</f>
        <v>90.725593336062829</v>
      </c>
      <c r="V47" s="19">
        <v>92.566000000000003</v>
      </c>
      <c r="W47" s="19">
        <v>92.244505519658802</v>
      </c>
      <c r="X47" s="19">
        <v>94.175095983587397</v>
      </c>
      <c r="Y47" s="19">
        <v>96.984002677376992</v>
      </c>
      <c r="Z47" s="19">
        <v>99.233634116082001</v>
      </c>
      <c r="AB47" s="19">
        <v>102.72223130908201</v>
      </c>
    </row>
    <row r="48" spans="2:28" ht="13.4" customHeight="1">
      <c r="B48" s="1" t="s">
        <v>19</v>
      </c>
      <c r="C48" s="19">
        <v>17.600000000000001</v>
      </c>
      <c r="D48" s="19">
        <v>16</v>
      </c>
      <c r="E48" s="19">
        <v>17.399999999999999</v>
      </c>
      <c r="F48" s="19">
        <v>18.399999999999999</v>
      </c>
      <c r="G48" s="19">
        <v>16.399999999999999</v>
      </c>
      <c r="H48" s="19">
        <v>15.4</v>
      </c>
      <c r="I48" s="19">
        <v>16.399999999999999</v>
      </c>
      <c r="J48" s="19">
        <v>15.8</v>
      </c>
      <c r="K48" s="19">
        <v>15.1</v>
      </c>
      <c r="L48" s="19">
        <v>13.5</v>
      </c>
      <c r="M48" s="19">
        <v>12.8</v>
      </c>
      <c r="N48" s="19">
        <v>12.3497757390401</v>
      </c>
      <c r="O48" s="19">
        <v>13.420169241013138</v>
      </c>
      <c r="P48" s="19">
        <v>13.212</v>
      </c>
      <c r="Q48" s="19">
        <v>12.81972477342862</v>
      </c>
      <c r="R48" s="19">
        <v>13.1929253541789</v>
      </c>
      <c r="S48" s="19">
        <v>14.31</v>
      </c>
      <c r="T48" s="19">
        <v>14.567502298905637</v>
      </c>
      <c r="U48" s="19">
        <v>13.496724315138209</v>
      </c>
      <c r="V48" s="19">
        <v>13.32</v>
      </c>
      <c r="W48" s="19">
        <v>14.5328514552606</v>
      </c>
      <c r="X48" s="19">
        <v>15.040056079605302</v>
      </c>
      <c r="Y48" s="19">
        <v>14.8140481475891</v>
      </c>
      <c r="Z48" s="19">
        <v>15.5372632907245</v>
      </c>
      <c r="AB48" s="19">
        <v>15.602505679773399</v>
      </c>
    </row>
    <row r="49" spans="2:28" ht="5.15" customHeight="1">
      <c r="C49" s="19"/>
      <c r="D49" s="19"/>
      <c r="E49" s="19"/>
      <c r="F49" s="19"/>
      <c r="G49" s="19"/>
      <c r="H49" s="19"/>
      <c r="I49" s="19"/>
      <c r="J49" s="19"/>
      <c r="K49" s="19"/>
      <c r="L49" s="19"/>
      <c r="M49" s="19"/>
      <c r="N49" s="19"/>
      <c r="O49" s="19"/>
      <c r="P49" s="19"/>
      <c r="Q49" s="19"/>
      <c r="R49" s="19"/>
      <c r="S49" s="19"/>
      <c r="T49" s="19"/>
      <c r="U49" s="19"/>
      <c r="V49" s="19"/>
      <c r="W49" s="19"/>
      <c r="X49" s="19"/>
      <c r="Y49" s="19"/>
      <c r="Z49" s="19"/>
      <c r="AB49" s="19"/>
    </row>
    <row r="50" spans="2:28" ht="13">
      <c r="B50" s="20" t="s">
        <v>20</v>
      </c>
      <c r="C50" s="21">
        <v>89</v>
      </c>
      <c r="D50" s="21">
        <v>87.1</v>
      </c>
      <c r="E50" s="21">
        <v>89.6</v>
      </c>
      <c r="F50" s="21">
        <v>92.5</v>
      </c>
      <c r="G50" s="21">
        <v>92</v>
      </c>
      <c r="H50" s="21">
        <v>94.3</v>
      </c>
      <c r="I50" s="21">
        <v>96.5</v>
      </c>
      <c r="J50" s="21">
        <v>96.7</v>
      </c>
      <c r="K50" s="21">
        <v>96.5</v>
      </c>
      <c r="L50" s="21">
        <f>L47+L48</f>
        <v>96.5</v>
      </c>
      <c r="M50" s="21">
        <v>95.1</v>
      </c>
      <c r="N50" s="21">
        <f t="shared" ref="N50:T50" si="19">+N47+N48</f>
        <v>94.911357112571295</v>
      </c>
      <c r="O50" s="21">
        <f t="shared" si="19"/>
        <v>94.982856661936836</v>
      </c>
      <c r="P50" s="21">
        <f t="shared" si="19"/>
        <v>97.00500000000001</v>
      </c>
      <c r="Q50" s="21">
        <f t="shared" si="19"/>
        <v>97.988462229146222</v>
      </c>
      <c r="R50" s="21">
        <f t="shared" si="19"/>
        <v>99.201691687178894</v>
      </c>
      <c r="S50" s="21">
        <f t="shared" ref="S50" si="20">+S47+S48</f>
        <v>104.069</v>
      </c>
      <c r="T50" s="21">
        <f t="shared" si="19"/>
        <v>104.19252392600552</v>
      </c>
      <c r="U50" s="21">
        <f t="shared" ref="U50:V50" si="21">+U47+U48</f>
        <v>104.22231765120104</v>
      </c>
      <c r="V50" s="21">
        <f t="shared" si="21"/>
        <v>105.886</v>
      </c>
      <c r="W50" s="21">
        <f t="shared" ref="W50:Y50" si="22">+W47+W48</f>
        <v>106.7773569749194</v>
      </c>
      <c r="X50" s="21">
        <f t="shared" si="22"/>
        <v>109.2151520631927</v>
      </c>
      <c r="Y50" s="21">
        <f t="shared" si="22"/>
        <v>111.7980508249661</v>
      </c>
      <c r="Z50" s="21">
        <f t="shared" ref="Z50" si="23">+Z47+Z48</f>
        <v>114.7708974068065</v>
      </c>
      <c r="AB50" s="21">
        <f t="shared" ref="AB50" si="24">+AB47+AB48</f>
        <v>118.32473698885541</v>
      </c>
    </row>
    <row r="51" spans="2:28" ht="13.4" customHeight="1">
      <c r="C51" s="19"/>
      <c r="D51" s="19"/>
      <c r="E51" s="19"/>
      <c r="F51" s="19"/>
      <c r="G51" s="19"/>
      <c r="H51" s="19"/>
      <c r="I51" s="19"/>
      <c r="J51" s="19"/>
      <c r="K51" s="19"/>
      <c r="L51" s="19"/>
      <c r="M51" s="19"/>
      <c r="N51" s="19"/>
      <c r="O51" s="19"/>
      <c r="P51" s="19"/>
      <c r="Q51" s="19"/>
      <c r="R51" s="19"/>
      <c r="S51" s="19"/>
      <c r="T51" s="19"/>
      <c r="U51" s="19"/>
      <c r="V51" s="19"/>
      <c r="W51" s="19"/>
      <c r="X51" s="19"/>
      <c r="Y51" s="19"/>
      <c r="Z51" s="19"/>
      <c r="AB51" s="19"/>
    </row>
    <row r="52" spans="2:28" ht="13">
      <c r="B52" s="5" t="s">
        <v>21</v>
      </c>
      <c r="C52" s="22"/>
      <c r="D52" s="22"/>
      <c r="E52" s="22"/>
      <c r="F52" s="22"/>
      <c r="G52" s="22"/>
      <c r="H52" s="22"/>
      <c r="I52" s="22"/>
      <c r="J52" s="22"/>
      <c r="K52" s="22"/>
      <c r="L52" s="22"/>
      <c r="M52" s="22"/>
      <c r="N52" s="22"/>
      <c r="O52" s="22"/>
      <c r="P52" s="22"/>
      <c r="Q52" s="22"/>
      <c r="R52" s="22"/>
      <c r="S52" s="22"/>
      <c r="T52" s="22"/>
      <c r="U52" s="22"/>
      <c r="V52" s="22"/>
      <c r="W52" s="22"/>
      <c r="X52" s="22"/>
      <c r="Y52" s="22"/>
      <c r="Z52" s="22"/>
      <c r="AB52" s="22"/>
    </row>
    <row r="53" spans="2:28" ht="5.15" customHeight="1">
      <c r="C53" s="19"/>
      <c r="D53" s="19"/>
      <c r="E53" s="19"/>
      <c r="F53" s="19"/>
      <c r="G53" s="19"/>
      <c r="H53" s="19"/>
      <c r="I53" s="19"/>
      <c r="J53" s="19"/>
      <c r="K53" s="19"/>
      <c r="L53" s="19"/>
      <c r="M53" s="19"/>
      <c r="N53" s="19"/>
      <c r="O53" s="19"/>
      <c r="P53" s="19"/>
      <c r="Q53" s="19"/>
      <c r="R53" s="19"/>
      <c r="S53" s="19"/>
      <c r="T53" s="19"/>
      <c r="U53" s="19"/>
      <c r="V53" s="19"/>
      <c r="W53" s="19"/>
      <c r="X53" s="19"/>
      <c r="Y53" s="19"/>
      <c r="Z53" s="19"/>
      <c r="AB53" s="19"/>
    </row>
    <row r="54" spans="2:28" ht="13">
      <c r="B54" s="20" t="s">
        <v>26</v>
      </c>
      <c r="C54" s="21">
        <v>513.4</v>
      </c>
      <c r="D54" s="21">
        <v>506.5</v>
      </c>
      <c r="E54" s="21">
        <v>507</v>
      </c>
      <c r="F54" s="21">
        <v>509.4</v>
      </c>
      <c r="G54" s="21">
        <v>509</v>
      </c>
      <c r="H54" s="21">
        <v>518.5</v>
      </c>
      <c r="I54" s="21">
        <v>520.79999999999995</v>
      </c>
      <c r="J54" s="21">
        <v>521</v>
      </c>
      <c r="K54" s="21">
        <v>523.6</v>
      </c>
      <c r="L54" s="21">
        <v>519.9</v>
      </c>
      <c r="M54" s="21">
        <v>517.31851636884596</v>
      </c>
      <c r="N54" s="21">
        <v>521.51612547277603</v>
      </c>
      <c r="O54" s="21">
        <v>524.65700000000004</v>
      </c>
      <c r="P54" s="21">
        <v>533.29999999999995</v>
      </c>
      <c r="Q54" s="21">
        <v>538.04295999999999</v>
      </c>
      <c r="R54" s="21">
        <v>541.77</v>
      </c>
      <c r="S54" s="21">
        <v>547.72799999999995</v>
      </c>
      <c r="T54" s="21">
        <v>552.29999999999995</v>
      </c>
      <c r="U54" s="21">
        <v>562.95600000000002</v>
      </c>
      <c r="V54" s="21">
        <v>559.00931069015201</v>
      </c>
      <c r="W54" s="21">
        <v>571.50343511043297</v>
      </c>
      <c r="X54" s="21">
        <v>572.32322374741796</v>
      </c>
      <c r="Y54" s="21">
        <v>559.835333685808</v>
      </c>
      <c r="Z54" s="21">
        <v>561.46726983728195</v>
      </c>
      <c r="AB54" s="21">
        <v>562.05868883728203</v>
      </c>
    </row>
    <row r="55" spans="2:28" ht="12.5"/>
    <row r="56" spans="2:28" ht="13">
      <c r="B56" s="5" t="s">
        <v>27</v>
      </c>
      <c r="C56" s="18"/>
      <c r="D56" s="18"/>
      <c r="E56" s="18"/>
      <c r="F56" s="18"/>
      <c r="G56" s="18"/>
      <c r="H56" s="18"/>
      <c r="I56" s="18"/>
      <c r="J56" s="18"/>
      <c r="K56" s="18"/>
      <c r="L56" s="18"/>
      <c r="M56" s="18"/>
      <c r="N56" s="18"/>
      <c r="O56" s="18"/>
      <c r="P56" s="18"/>
      <c r="Q56" s="18"/>
      <c r="R56" s="18"/>
      <c r="S56" s="18"/>
      <c r="T56" s="18"/>
      <c r="U56" s="18"/>
      <c r="V56" s="18"/>
      <c r="W56" s="18"/>
      <c r="X56" s="18"/>
      <c r="Y56" s="18"/>
      <c r="Z56" s="18"/>
      <c r="AB56" s="18"/>
    </row>
    <row r="57" spans="2:28" ht="5.15" customHeight="1"/>
    <row r="58" spans="2:28" ht="13.4" customHeight="1">
      <c r="B58" s="1" t="s">
        <v>28</v>
      </c>
      <c r="C58" s="25">
        <v>0.13</v>
      </c>
      <c r="D58" s="25">
        <v>0.13200000000000001</v>
      </c>
      <c r="E58" s="25">
        <v>0.13400000000000001</v>
      </c>
      <c r="F58" s="25">
        <v>0.13700000000000001</v>
      </c>
      <c r="G58" s="25">
        <v>0.13900000000000001</v>
      </c>
      <c r="H58" s="25">
        <v>0.14199999999999999</v>
      </c>
      <c r="I58" s="25">
        <v>0.14399999999999999</v>
      </c>
      <c r="J58" s="25">
        <v>0.1449</v>
      </c>
      <c r="K58" s="25">
        <v>0.14530000000000001</v>
      </c>
      <c r="L58" s="25">
        <v>0.14979999999999999</v>
      </c>
      <c r="M58" s="25">
        <v>0.14899999999999999</v>
      </c>
      <c r="N58" s="25">
        <v>0.14879999999999999</v>
      </c>
      <c r="O58" s="25">
        <v>0.1461762116352659</v>
      </c>
      <c r="P58" s="25">
        <v>0.1477873617101069</v>
      </c>
      <c r="Q58" s="25">
        <v>0.14901563360612996</v>
      </c>
      <c r="R58" s="25">
        <v>0.14950809384055963</v>
      </c>
      <c r="S58" s="25">
        <v>0.15250816408422299</v>
      </c>
      <c r="T58" s="25">
        <f t="shared" ref="T58:Y58" si="25">+T45/T54</f>
        <v>0.15392351741825075</v>
      </c>
      <c r="U58" s="25">
        <f t="shared" si="25"/>
        <v>0.15472636953698482</v>
      </c>
      <c r="V58" s="25">
        <f t="shared" si="25"/>
        <v>0.15930325004794024</v>
      </c>
      <c r="W58" s="25">
        <f t="shared" si="25"/>
        <v>0.15502733469578983</v>
      </c>
      <c r="X58" s="25">
        <f t="shared" si="25"/>
        <v>0.15832455891843616</v>
      </c>
      <c r="Y58" s="25">
        <f t="shared" si="25"/>
        <v>0.1670438943870966</v>
      </c>
      <c r="Z58" s="25">
        <f t="shared" ref="Z58" si="26">+Z45/Z54</f>
        <v>0.16941915393866067</v>
      </c>
      <c r="AB58" s="25">
        <f>+AB45/AB54</f>
        <v>0.17247622345919658</v>
      </c>
    </row>
    <row r="59" spans="2:28" ht="12.5">
      <c r="B59" s="1" t="s">
        <v>29</v>
      </c>
      <c r="C59" s="25">
        <v>0.13900000000000001</v>
      </c>
      <c r="D59" s="25">
        <v>0.14000000000000001</v>
      </c>
      <c r="E59" s="25">
        <v>0.14199999999999999</v>
      </c>
      <c r="F59" s="25">
        <v>0.14499999999999999</v>
      </c>
      <c r="G59" s="25">
        <v>0.14899999999999999</v>
      </c>
      <c r="H59" s="25">
        <v>0.152</v>
      </c>
      <c r="I59" s="25">
        <v>0.154</v>
      </c>
      <c r="J59" s="25">
        <v>0.15529999999999999</v>
      </c>
      <c r="K59" s="25">
        <v>0.1555</v>
      </c>
      <c r="L59" s="25">
        <v>0.15959999999999999</v>
      </c>
      <c r="M59" s="25">
        <v>0.159</v>
      </c>
      <c r="N59" s="25">
        <v>0.1583</v>
      </c>
      <c r="O59" s="25">
        <v>0.15545906643945223</v>
      </c>
      <c r="P59" s="25">
        <v>0.15712169510594415</v>
      </c>
      <c r="Q59" s="25">
        <v>0.15829356350228546</v>
      </c>
      <c r="R59" s="25">
        <v>0.15875512917474205</v>
      </c>
      <c r="S59" s="25">
        <v>0.16387568440269101</v>
      </c>
      <c r="T59" s="25">
        <f t="shared" ref="T59:Y59" si="27">+T47/T54</f>
        <v>0.16227597614901301</v>
      </c>
      <c r="U59" s="25">
        <f t="shared" si="27"/>
        <v>0.16115929723826164</v>
      </c>
      <c r="V59" s="25">
        <f t="shared" si="27"/>
        <v>0.16558937074897404</v>
      </c>
      <c r="W59" s="25">
        <f t="shared" si="27"/>
        <v>0.16140673852963661</v>
      </c>
      <c r="X59" s="25">
        <f t="shared" si="27"/>
        <v>0.16454879354179322</v>
      </c>
      <c r="Y59" s="25">
        <f t="shared" si="27"/>
        <v>0.17323665878475361</v>
      </c>
      <c r="Z59" s="25">
        <f t="shared" ref="Z59" si="28">+Z47/Z54</f>
        <v>0.17673983764866785</v>
      </c>
      <c r="AB59" s="25">
        <f>+AB47/AB54</f>
        <v>0.18276068558175151</v>
      </c>
    </row>
    <row r="60" spans="2:28" ht="12.5">
      <c r="B60" s="1" t="s">
        <v>30</v>
      </c>
      <c r="C60" s="25">
        <v>0.17299999999999999</v>
      </c>
      <c r="D60" s="25">
        <v>0.17199999999999999</v>
      </c>
      <c r="E60" s="25">
        <v>0.17699999999999999</v>
      </c>
      <c r="F60" s="25">
        <v>0.18099999999999999</v>
      </c>
      <c r="G60" s="25">
        <v>0.18099999999999999</v>
      </c>
      <c r="H60" s="25">
        <v>0.182</v>
      </c>
      <c r="I60" s="25">
        <v>0.185</v>
      </c>
      <c r="J60" s="25">
        <v>0.1855</v>
      </c>
      <c r="K60" s="25">
        <v>0.18429999999999999</v>
      </c>
      <c r="L60" s="25">
        <v>0.18559999999999999</v>
      </c>
      <c r="M60" s="25">
        <v>0.184</v>
      </c>
      <c r="N60" s="25">
        <v>0.182</v>
      </c>
      <c r="O60" s="25">
        <v>0.1810380051384749</v>
      </c>
      <c r="P60" s="25">
        <v>0.18189574348396775</v>
      </c>
      <c r="Q60" s="25">
        <v>0.18212014562767675</v>
      </c>
      <c r="R60" s="25">
        <v>0.18310665353780922</v>
      </c>
      <c r="S60" s="25">
        <v>0.19000187383113101</v>
      </c>
      <c r="T60" s="25">
        <f t="shared" ref="T60:Y60" si="29">+T50/T54</f>
        <v>0.18865204404491315</v>
      </c>
      <c r="U60" s="25">
        <f t="shared" si="29"/>
        <v>0.18513403827510683</v>
      </c>
      <c r="V60" s="25">
        <f t="shared" si="29"/>
        <v>0.18941723863109419</v>
      </c>
      <c r="W60" s="25">
        <f t="shared" si="29"/>
        <v>0.18683589706558204</v>
      </c>
      <c r="X60" s="25">
        <f t="shared" si="29"/>
        <v>0.19082774825749926</v>
      </c>
      <c r="Y60" s="25">
        <f t="shared" si="29"/>
        <v>0.1996980970974398</v>
      </c>
      <c r="Z60" s="25">
        <f t="shared" ref="Z60" si="30">+Z50/Z54</f>
        <v>0.20441244498556094</v>
      </c>
      <c r="AB60" s="25">
        <f>+AB50/AB54</f>
        <v>0.21052025231320787</v>
      </c>
    </row>
    <row r="61" spans="2:28" ht="12.5">
      <c r="B61" s="1" t="s">
        <v>31</v>
      </c>
      <c r="C61" s="25"/>
      <c r="D61" s="25"/>
      <c r="E61" s="25"/>
      <c r="F61" s="25"/>
      <c r="G61" s="25"/>
      <c r="H61" s="25"/>
      <c r="I61" s="25"/>
      <c r="J61" s="25"/>
      <c r="K61" s="25"/>
      <c r="L61" s="25"/>
      <c r="M61" s="25"/>
      <c r="N61" s="25"/>
      <c r="O61" s="25"/>
      <c r="P61" s="25"/>
      <c r="Q61" s="25"/>
      <c r="R61" s="25"/>
      <c r="S61" s="25"/>
      <c r="T61" s="25"/>
      <c r="U61" s="25"/>
      <c r="V61" s="25"/>
      <c r="W61" s="25"/>
      <c r="X61" s="25"/>
      <c r="Y61" s="25"/>
      <c r="Z61" s="25"/>
      <c r="AB61" s="25"/>
    </row>
    <row r="62" spans="2:28" ht="12.5"/>
    <row r="63" spans="2:28" ht="12.5"/>
    <row r="64" spans="2:28" ht="13">
      <c r="B64" s="26"/>
    </row>
    <row r="65" ht="12.5"/>
    <row r="66" ht="12.5"/>
  </sheetData>
  <pageMargins left="0" right="0" top="0" bottom="0" header="0.31496062992125984" footer="0.31496062992125984"/>
  <pageSetup paperSize="9" scale="48"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FFFF00"/>
    <pageSetUpPr fitToPage="1"/>
  </sheetPr>
  <dimension ref="A1:AJ64"/>
  <sheetViews>
    <sheetView showGridLines="0" topLeftCell="M19" zoomScale="80" zoomScaleNormal="80" workbookViewId="0">
      <selection activeCell="AH38" sqref="AH38"/>
    </sheetView>
  </sheetViews>
  <sheetFormatPr baseColWidth="10" defaultColWidth="11.453125" defaultRowHeight="12.5" outlineLevelRow="1" outlineLevelCol="1"/>
  <cols>
    <col min="1" max="1" width="27.453125" style="56" hidden="1" customWidth="1" outlineLevel="1"/>
    <col min="2" max="2" width="70.26953125" customWidth="1" collapsed="1"/>
    <col min="3" max="12" width="11.453125" hidden="1" customWidth="1" outlineLevel="1"/>
    <col min="13" max="13" width="11.453125" collapsed="1"/>
    <col min="35" max="35" width="9.81640625" customWidth="1" outlineLevel="1"/>
  </cols>
  <sheetData>
    <row r="1" spans="1:36" s="1" customFormat="1" ht="13.5" customHeight="1" outlineLevel="1">
      <c r="A1" s="27"/>
      <c r="C1" s="57" t="s">
        <v>86</v>
      </c>
      <c r="D1" s="57" t="s">
        <v>87</v>
      </c>
      <c r="E1" s="57" t="s">
        <v>88</v>
      </c>
      <c r="F1" s="57" t="s">
        <v>89</v>
      </c>
      <c r="G1" s="58">
        <v>42369</v>
      </c>
      <c r="H1" s="57" t="s">
        <v>90</v>
      </c>
      <c r="I1" s="57" t="s">
        <v>91</v>
      </c>
      <c r="J1" s="57" t="s">
        <v>92</v>
      </c>
      <c r="K1" s="57" t="s">
        <v>93</v>
      </c>
      <c r="L1" s="58">
        <v>42735</v>
      </c>
      <c r="M1" s="57" t="s">
        <v>94</v>
      </c>
      <c r="N1" s="57" t="s">
        <v>95</v>
      </c>
      <c r="O1" s="57" t="s">
        <v>96</v>
      </c>
      <c r="P1" s="57" t="s">
        <v>97</v>
      </c>
      <c r="Q1" s="58">
        <v>43100</v>
      </c>
      <c r="R1" s="57" t="s">
        <v>98</v>
      </c>
      <c r="S1" s="57" t="s">
        <v>99</v>
      </c>
      <c r="T1" s="57" t="s">
        <v>100</v>
      </c>
      <c r="U1" s="57" t="s">
        <v>101</v>
      </c>
      <c r="V1" s="58">
        <v>43465</v>
      </c>
      <c r="W1" s="57" t="s">
        <v>102</v>
      </c>
      <c r="X1" s="57" t="s">
        <v>551</v>
      </c>
      <c r="Y1" s="57" t="s">
        <v>553</v>
      </c>
      <c r="Z1" s="57" t="s">
        <v>554</v>
      </c>
      <c r="AA1" s="58">
        <v>43830</v>
      </c>
      <c r="AB1" s="57" t="s">
        <v>569</v>
      </c>
      <c r="AC1" s="57" t="s">
        <v>579</v>
      </c>
      <c r="AD1" s="57" t="s">
        <v>593</v>
      </c>
      <c r="AE1" s="57" t="s">
        <v>598</v>
      </c>
      <c r="AF1" s="58">
        <v>44196</v>
      </c>
      <c r="AG1" s="57"/>
      <c r="AH1" s="60"/>
      <c r="AI1" s="60"/>
      <c r="AJ1" s="61" t="s">
        <v>103</v>
      </c>
    </row>
    <row r="2" spans="1:36" s="1" customFormat="1" ht="13.5" customHeight="1" outlineLevel="1">
      <c r="A2" s="27"/>
      <c r="C2" s="62" t="str">
        <f>LEFT(C$1,3)&amp;RIGHT(C$1,2)&amp;"_"&amp;$3:$3</f>
        <v>T1-15_Stated</v>
      </c>
      <c r="D2" s="62" t="str">
        <f>LEFT(D$1,3)&amp;RIGHT(D$1,2)&amp;"_"&amp;$3:$3</f>
        <v>T2-15_Stated</v>
      </c>
      <c r="E2" s="62" t="str">
        <f>LEFT(E$1,3)&amp;RIGHT(E$1,2)&amp;"_"&amp;$3:$3</f>
        <v>T3-15_Stated</v>
      </c>
      <c r="F2" s="62" t="str">
        <f>LEFT(F$1,3)&amp;RIGHT(F$1,2)&amp;"_"&amp;$3:$3</f>
        <v>T4-15_Stated</v>
      </c>
      <c r="G2" s="62"/>
      <c r="H2" s="62" t="str">
        <f>LEFT(H$1,3)&amp;RIGHT(H$1,2)&amp;"_"&amp;$3:$3</f>
        <v>T1-16_Stated</v>
      </c>
      <c r="I2" s="62" t="str">
        <f>LEFT(I$1,3)&amp;RIGHT(I$1,2)&amp;"_"&amp;$3:$3</f>
        <v>T2-16_Stated</v>
      </c>
      <c r="J2" s="62" t="str">
        <f>LEFT(J$1,3)&amp;RIGHT(J$1,2)&amp;"_"&amp;$3:$3</f>
        <v>T3-16_Stated</v>
      </c>
      <c r="K2" s="62" t="str">
        <f>LEFT(K$1,3)&amp;RIGHT(K$1,2)&amp;"_"&amp;$3:$3</f>
        <v>T4-16_Stated</v>
      </c>
      <c r="L2" s="58"/>
      <c r="M2" s="62" t="str">
        <f>LEFT(M$1,3)&amp;RIGHT(M$1,2)&amp;"_"&amp;$3:$3</f>
        <v>T1-17_Stated</v>
      </c>
      <c r="N2" s="62" t="str">
        <f>LEFT(N$1,3)&amp;RIGHT(N$1,2)&amp;"_"&amp;$3:$3</f>
        <v>T2-17_Stated</v>
      </c>
      <c r="O2" s="62" t="str">
        <f>LEFT(O$1,3)&amp;RIGHT(O$1,2)&amp;"_"&amp;$3:$3</f>
        <v>T3-17_Stated</v>
      </c>
      <c r="P2" s="62" t="str">
        <f>LEFT(P$1,3)&amp;RIGHT(P$1,2)&amp;"_"&amp;$3:$3</f>
        <v>T4-17_Stated</v>
      </c>
      <c r="Q2" s="62"/>
      <c r="R2" s="62" t="str">
        <f>LEFT(R$1,3)&amp;RIGHT(R$1,2)&amp;"_"&amp;$3:$3</f>
        <v>T1-18_Stated</v>
      </c>
      <c r="S2" s="62" t="str">
        <f>LEFT(S$1,3)&amp;RIGHT(S$1,2)&amp;"_"&amp;$3:$3</f>
        <v>T2-18_Stated</v>
      </c>
      <c r="T2" s="62" t="str">
        <f>LEFT(T$1,3)&amp;RIGHT(T$1,2)&amp;"_"&amp;$3:$3</f>
        <v>T3-18_Stated</v>
      </c>
      <c r="U2" s="62" t="str">
        <f>LEFT(U$1,3)&amp;RIGHT(U$1,2)&amp;"_"&amp;$3:$3</f>
        <v>T4-18_Stated</v>
      </c>
      <c r="V2" s="62"/>
      <c r="W2" s="62" t="str">
        <f>LEFT(W$1,3)&amp;RIGHT(W$1,2)&amp;"_"&amp;$3:$3</f>
        <v>T1-19_Stated</v>
      </c>
      <c r="X2" s="62" t="str">
        <f>LEFT(X$1,3)&amp;RIGHT(X$1,2)&amp;"_"&amp;$3:$3</f>
        <v>T2-19_Stated</v>
      </c>
      <c r="Y2" s="62" t="str">
        <f>LEFT(Y$1,3)&amp;RIGHT(Y$1,2)&amp;"_"&amp;$3:$3</f>
        <v>T3-19_Stated</v>
      </c>
      <c r="Z2" s="62" t="str">
        <f>LEFT(Z$1,3)&amp;RIGHT(Z$1,2)&amp;"_"&amp;$3:$3</f>
        <v>T4-19_Stated</v>
      </c>
      <c r="AA2" s="62"/>
      <c r="AB2" s="62" t="str">
        <f>LEFT(AB$1,3)&amp;RIGHT(AB$1,2)&amp;"_"&amp;$3:$3</f>
        <v>T1-20_Stated</v>
      </c>
      <c r="AC2" s="62" t="str">
        <f>LEFT(AC$1,3)&amp;RIGHT(AC$1,2)&amp;"_"&amp;$3:$3</f>
        <v>T2-20_Stated</v>
      </c>
      <c r="AD2" s="62" t="str">
        <f>LEFT(AD$1,3)&amp;RIGHT(AD$1,2)&amp;"_"&amp;$3:$3</f>
        <v>T3-20_Stated</v>
      </c>
      <c r="AE2" s="62" t="str">
        <f>LEFT(AE$1,3)&amp;RIGHT(AE$1,2)&amp;"_"&amp;$3:$3</f>
        <v>T4-20_Stated</v>
      </c>
      <c r="AF2" s="62"/>
      <c r="AG2" s="62"/>
      <c r="AH2" s="60"/>
      <c r="AI2" s="60"/>
      <c r="AJ2" s="64" t="s">
        <v>104</v>
      </c>
    </row>
    <row r="3" spans="1:36" s="1" customFormat="1" ht="13.5" customHeight="1" outlineLevel="1">
      <c r="A3" s="27"/>
      <c r="B3" s="28" t="s">
        <v>33</v>
      </c>
      <c r="C3" s="65" t="str">
        <f t="shared" ref="C3:AF3" si="0">$B$3</f>
        <v>Stated</v>
      </c>
      <c r="D3" s="65" t="str">
        <f t="shared" si="0"/>
        <v>Stated</v>
      </c>
      <c r="E3" s="65" t="str">
        <f t="shared" si="0"/>
        <v>Stated</v>
      </c>
      <c r="F3" s="65" t="str">
        <f t="shared" si="0"/>
        <v>Stated</v>
      </c>
      <c r="G3" s="65" t="str">
        <f t="shared" si="0"/>
        <v>Stated</v>
      </c>
      <c r="H3" s="65" t="str">
        <f t="shared" si="0"/>
        <v>Stated</v>
      </c>
      <c r="I3" s="65" t="str">
        <f t="shared" si="0"/>
        <v>Stated</v>
      </c>
      <c r="J3" s="65" t="str">
        <f t="shared" si="0"/>
        <v>Stated</v>
      </c>
      <c r="K3" s="65" t="str">
        <f t="shared" si="0"/>
        <v>Stated</v>
      </c>
      <c r="L3" s="65" t="str">
        <f t="shared" si="0"/>
        <v>Stated</v>
      </c>
      <c r="M3" s="65" t="str">
        <f t="shared" si="0"/>
        <v>Stated</v>
      </c>
      <c r="N3" s="65" t="str">
        <f t="shared" si="0"/>
        <v>Stated</v>
      </c>
      <c r="O3" s="65" t="str">
        <f t="shared" si="0"/>
        <v>Stated</v>
      </c>
      <c r="P3" s="65" t="str">
        <f t="shared" si="0"/>
        <v>Stated</v>
      </c>
      <c r="Q3" s="65" t="str">
        <f t="shared" si="0"/>
        <v>Stated</v>
      </c>
      <c r="R3" s="65" t="str">
        <f t="shared" si="0"/>
        <v>Stated</v>
      </c>
      <c r="S3" s="65" t="str">
        <f t="shared" si="0"/>
        <v>Stated</v>
      </c>
      <c r="T3" s="65" t="str">
        <f t="shared" si="0"/>
        <v>Stated</v>
      </c>
      <c r="U3" s="65" t="str">
        <f t="shared" si="0"/>
        <v>Stated</v>
      </c>
      <c r="V3" s="65" t="str">
        <f t="shared" si="0"/>
        <v>Stated</v>
      </c>
      <c r="W3" s="65" t="str">
        <f t="shared" si="0"/>
        <v>Stated</v>
      </c>
      <c r="X3" s="65" t="str">
        <f t="shared" si="0"/>
        <v>Stated</v>
      </c>
      <c r="Y3" s="65" t="str">
        <f t="shared" si="0"/>
        <v>Stated</v>
      </c>
      <c r="Z3" s="65" t="str">
        <f t="shared" si="0"/>
        <v>Stated</v>
      </c>
      <c r="AA3" s="65" t="str">
        <f t="shared" si="0"/>
        <v>Stated</v>
      </c>
      <c r="AB3" s="65" t="str">
        <f t="shared" si="0"/>
        <v>Stated</v>
      </c>
      <c r="AC3" s="65" t="str">
        <f t="shared" si="0"/>
        <v>Stated</v>
      </c>
      <c r="AD3" s="65" t="str">
        <f t="shared" si="0"/>
        <v>Stated</v>
      </c>
      <c r="AE3" s="65" t="str">
        <f t="shared" si="0"/>
        <v>Stated</v>
      </c>
      <c r="AF3" s="65" t="str">
        <f t="shared" si="0"/>
        <v>Stated</v>
      </c>
      <c r="AG3" s="65"/>
      <c r="AH3" s="60"/>
      <c r="AI3" s="60"/>
      <c r="AJ3" s="64" t="s">
        <v>105</v>
      </c>
    </row>
    <row r="4" spans="1:36" s="1" customFormat="1" ht="13.5" customHeight="1" outlineLevel="1">
      <c r="A4" s="27"/>
      <c r="K4" s="26"/>
      <c r="L4" s="26"/>
      <c r="M4" s="26"/>
      <c r="N4" s="26"/>
      <c r="O4" s="26"/>
      <c r="P4" s="26"/>
      <c r="Q4" s="26"/>
      <c r="R4" s="26"/>
      <c r="S4" s="26"/>
      <c r="T4" s="26"/>
      <c r="U4" s="26"/>
      <c r="V4" s="26"/>
      <c r="W4" s="26"/>
      <c r="X4" s="26"/>
      <c r="Y4" s="26"/>
      <c r="Z4" s="26"/>
      <c r="AA4" s="26"/>
      <c r="AB4" s="26"/>
      <c r="AC4" s="26"/>
      <c r="AD4" s="26"/>
      <c r="AE4" s="26"/>
      <c r="AF4" s="26"/>
      <c r="AG4" s="26"/>
      <c r="AH4" s="60"/>
      <c r="AI4" s="60"/>
      <c r="AJ4" s="68" t="s">
        <v>106</v>
      </c>
    </row>
    <row r="5" spans="1:36" s="1" customFormat="1" ht="13.5" customHeight="1">
      <c r="A5" s="27"/>
      <c r="AH5" s="60"/>
      <c r="AI5" s="60"/>
      <c r="AJ5" s="60"/>
    </row>
    <row r="6" spans="1:36" s="1" customFormat="1" ht="13.5" customHeight="1">
      <c r="A6" s="27"/>
      <c r="C6"/>
      <c r="AH6" s="60"/>
      <c r="AI6" s="60"/>
      <c r="AJ6" s="60"/>
    </row>
    <row r="7" spans="1:36" s="1" customFormat="1" ht="13.5" customHeight="1">
      <c r="A7" s="27"/>
      <c r="C7"/>
      <c r="AH7" s="60"/>
      <c r="AI7" s="60"/>
      <c r="AJ7" s="60"/>
    </row>
    <row r="8" spans="1:36" s="1" customFormat="1" ht="13.5" customHeight="1">
      <c r="A8" s="27"/>
      <c r="C8"/>
      <c r="AH8" s="60"/>
      <c r="AI8" s="60"/>
      <c r="AJ8" s="60"/>
    </row>
    <row r="9" spans="1:36" s="1" customFormat="1" ht="13.5" customHeight="1">
      <c r="A9" s="27"/>
      <c r="C9"/>
      <c r="AH9" s="60"/>
      <c r="AI9" s="60"/>
      <c r="AJ9" s="60"/>
    </row>
    <row r="10" spans="1:36" s="1" customFormat="1" ht="13.5" customHeight="1">
      <c r="A10" s="27"/>
      <c r="AH10" s="60"/>
      <c r="AI10" s="60"/>
      <c r="AJ10" s="60"/>
    </row>
    <row r="11" spans="1:36" s="1" customFormat="1" ht="13.5" customHeight="1">
      <c r="A11" s="27"/>
      <c r="AH11" s="60"/>
      <c r="AI11" s="60"/>
      <c r="AJ11" s="60"/>
    </row>
    <row r="12" spans="1:36" s="1" customFormat="1" ht="19">
      <c r="A12" s="27"/>
      <c r="B12" s="2" t="s">
        <v>34</v>
      </c>
      <c r="AH12" s="60"/>
      <c r="AI12" s="60"/>
      <c r="AJ12" s="60"/>
    </row>
    <row r="13" spans="1:36" s="1" customFormat="1" ht="13.5" customHeight="1">
      <c r="A13" s="27"/>
      <c r="AH13" s="60"/>
      <c r="AI13" s="60"/>
      <c r="AJ13" s="60"/>
    </row>
    <row r="14" spans="1:36" s="1" customFormat="1" ht="16" thickBot="1">
      <c r="A14" s="27"/>
      <c r="B14" s="29" t="s">
        <v>35</v>
      </c>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3"/>
      <c r="AH14" s="60"/>
      <c r="AI14" s="60"/>
      <c r="AJ14" s="60"/>
    </row>
    <row r="15" spans="1:36" ht="13">
      <c r="A15" s="27"/>
      <c r="B15" s="1"/>
    </row>
    <row r="16" spans="1:36" ht="26">
      <c r="A16" s="27"/>
      <c r="B16" s="30" t="s">
        <v>36</v>
      </c>
      <c r="C16" s="69" t="str">
        <f>SUBSTITUTE(SUBSTITUTE($1:$1,"T","Q"),"-20","-")&amp;"
"&amp;$3:$3</f>
        <v>Q1-15
Stated</v>
      </c>
      <c r="D16" s="70" t="str">
        <f>SUBSTITUTE(SUBSTITUTE($1:$1,"T","Q"),"-20","-")&amp;"
"&amp;$3:$3</f>
        <v>Q2-15
Stated</v>
      </c>
      <c r="E16" s="70" t="str">
        <f>SUBSTITUTE(SUBSTITUTE($1:$1,"T","Q"),"-20","-")&amp;"
"&amp;$3:$3</f>
        <v>Q3-15
Stated</v>
      </c>
      <c r="F16" s="70" t="str">
        <f>SUBSTITUTE(SUBSTITUTE($1:$1,"T","Q"),"-20","-")&amp;"
"&amp;$3:$3</f>
        <v>Q4-15
Stated</v>
      </c>
      <c r="G16" s="70" t="str">
        <f>INDEX($AJ$1:$AJ$4,MONTH($1:$1)/3,1)&amp;RIGHT(YEAR($1:$1),2)&amp;"
"&amp;$3:$3</f>
        <v>FY-2015
Stated</v>
      </c>
      <c r="H16" s="70" t="str">
        <f>SUBSTITUTE(SUBSTITUTE($1:$1,"T","Q"),"-20","-")&amp;"
"&amp;$3:$3</f>
        <v>Q1-16
Stated</v>
      </c>
      <c r="I16" s="70" t="str">
        <f>SUBSTITUTE(SUBSTITUTE($1:$1,"T","Q"),"-20","-")&amp;"
"&amp;$3:$3</f>
        <v>Q2-16
Stated</v>
      </c>
      <c r="J16" s="70" t="str">
        <f>SUBSTITUTE(SUBSTITUTE($1:$1,"T","Q"),"-20","-")&amp;"
"&amp;$3:$3</f>
        <v>Q3-16
Stated</v>
      </c>
      <c r="K16" s="70" t="str">
        <f>SUBSTITUTE(SUBSTITUTE($1:$1,"T","Q"),"-20","-")&amp;"
"&amp;$3:$3</f>
        <v>Q4-16
Stated</v>
      </c>
      <c r="L16" s="70" t="str">
        <f>INDEX($AJ$1:$AJ$4,MONTH($1:$1)/3,1)&amp;RIGHT(YEAR($1:$1),2)&amp;"
"&amp;$3:$3</f>
        <v>FY-2016
Stated</v>
      </c>
      <c r="M16" s="70" t="str">
        <f>SUBSTITUTE(SUBSTITUTE($1:$1,"T","Q"),"-20","-")&amp;"
"&amp;$3:$3</f>
        <v>Q1-17
Stated</v>
      </c>
      <c r="N16" s="70" t="str">
        <f>SUBSTITUTE(SUBSTITUTE($1:$1,"T","Q"),"-20","-")&amp;"
"&amp;$3:$3</f>
        <v>Q2-17
Stated</v>
      </c>
      <c r="O16" s="70" t="str">
        <f>SUBSTITUTE(SUBSTITUTE($1:$1,"T","Q"),"-20","-")&amp;"
"&amp;$3:$3</f>
        <v>Q3-17
Stated</v>
      </c>
      <c r="P16" s="70" t="str">
        <f>SUBSTITUTE(SUBSTITUTE($1:$1,"T","Q"),"-20","-")&amp;"
"&amp;$3:$3</f>
        <v>Q4-17
Stated</v>
      </c>
      <c r="Q16" s="70" t="str">
        <f>INDEX($AJ$1:$AJ$4,MONTH($1:$1)/3,1)&amp;RIGHT(YEAR($1:$1),2)&amp;"
"&amp;$3:$3</f>
        <v>FY-2017
Stated</v>
      </c>
      <c r="R16" s="70" t="str">
        <f>SUBSTITUTE(SUBSTITUTE($1:$1,"T","Q"),"-20","-")&amp;"
"&amp;$3:$3</f>
        <v>Q1-18
Stated</v>
      </c>
      <c r="S16" s="70" t="str">
        <f>SUBSTITUTE(SUBSTITUTE($1:$1,"T","Q"),"-20","-")&amp;"
"&amp;$3:$3</f>
        <v>Q2-18
Stated</v>
      </c>
      <c r="T16" s="70" t="str">
        <f>SUBSTITUTE(SUBSTITUTE($1:$1,"T","Q"),"-20","-")&amp;"
"&amp;$3:$3</f>
        <v>Q3-18
Stated</v>
      </c>
      <c r="U16" s="70" t="str">
        <f>SUBSTITUTE(SUBSTITUTE($1:$1,"T","Q"),"-20","-")&amp;"
"&amp;$3:$3</f>
        <v>Q4-18
Stated</v>
      </c>
      <c r="V16" s="70" t="str">
        <f>INDEX($AJ$1:$AJ$4,MONTH($1:$1)/3,1)&amp;RIGHT(YEAR($1:$1),2)&amp;"
"&amp;$3:$3</f>
        <v>FY-2018
Stated</v>
      </c>
      <c r="W16" s="70" t="str">
        <f>SUBSTITUTE(SUBSTITUTE($1:$1,"T","Q"),"-20","-")&amp;"
"&amp;$3:$3</f>
        <v>Q1-19
Stated</v>
      </c>
      <c r="X16" s="70" t="str">
        <f>SUBSTITUTE(SUBSTITUTE($1:$1,"T","Q"),"-20","-")&amp;"
"&amp;$3:$3</f>
        <v>Q2-19
Stated</v>
      </c>
      <c r="Y16" s="70" t="str">
        <f>SUBSTITUTE(SUBSTITUTE($1:$1,"T","Q"),"-20","-")&amp;"
"&amp;$3:$3</f>
        <v>Q3-19
Stated</v>
      </c>
      <c r="Z16" s="70" t="str">
        <f>SUBSTITUTE(SUBSTITUTE($1:$1,"T","Q"),"-20","-")&amp;"
"&amp;$3:$3</f>
        <v>Q4-19
Stated</v>
      </c>
      <c r="AA16" s="70" t="str">
        <f>INDEX($AJ$1:$AJ$4,MONTH($1:$1)/3,1)&amp;RIGHT(YEAR($1:$1),2)&amp;"
"&amp;$3:$3</f>
        <v>FY-2019
Stated</v>
      </c>
      <c r="AB16" s="70" t="str">
        <f>SUBSTITUTE(SUBSTITUTE($1:$1,"T","Q"),"-20","-")&amp;"
"&amp;$3:$3</f>
        <v>Q1-20
Stated</v>
      </c>
      <c r="AC16" s="70" t="str">
        <f>SUBSTITUTE(SUBSTITUTE($1:$1,"T","Q"),"-20","-")&amp;"
"&amp;$3:$3</f>
        <v>Q2-20
Stated</v>
      </c>
      <c r="AD16" s="70" t="str">
        <f>SUBSTITUTE(SUBSTITUTE($1:$1,"T","Q"),"-20","-")&amp;"
"&amp;$3:$3</f>
        <v>Q3-20
Stated</v>
      </c>
      <c r="AE16" s="70" t="str">
        <f>SUBSTITUTE(SUBSTITUTE($1:$1,"T","Q"),"-20","-")&amp;"
"&amp;$3:$3</f>
        <v>Q4-20
Stated</v>
      </c>
      <c r="AF16" s="70" t="str">
        <f>INDEX($AJ$1:$AJ$4,MONTH($1:$1)/3,1)&amp;RIGHT(YEAR($1:$1),2)&amp;"
"&amp;$3:$3</f>
        <v>FY-2020
Stated</v>
      </c>
      <c r="AG16" s="70"/>
      <c r="AH16" s="72" t="str">
        <f>LEFT($Z:$Z,2)&amp;"/"&amp;LEFT(AE:AE,2)</f>
        <v>Q4/Q4</v>
      </c>
      <c r="AI16" s="72" t="str">
        <f>LEFT($AF:$AF,2)&amp;"/"&amp;LEFT($AA:$AA,2)</f>
        <v>FY/FY</v>
      </c>
    </row>
    <row r="17" spans="1:35" ht="13">
      <c r="A17" s="27"/>
      <c r="B17" s="31"/>
    </row>
    <row r="18" spans="1:35" ht="13">
      <c r="A18" s="32" t="s">
        <v>37</v>
      </c>
      <c r="B18" s="33" t="s">
        <v>38</v>
      </c>
      <c r="C18" s="73">
        <v>8035</v>
      </c>
      <c r="D18" s="73">
        <v>8257</v>
      </c>
      <c r="E18" s="73">
        <v>7513</v>
      </c>
      <c r="F18" s="73">
        <v>8031</v>
      </c>
      <c r="G18" s="74">
        <f>C18+D18+E18+F18</f>
        <v>31836</v>
      </c>
      <c r="H18" s="87">
        <v>7158.4562680261597</v>
      </c>
      <c r="I18" s="87">
        <v>8266.7430446650797</v>
      </c>
      <c r="J18" s="87">
        <v>7098.6656842882003</v>
      </c>
      <c r="K18" s="87">
        <v>7903.7149944030398</v>
      </c>
      <c r="L18" s="74">
        <f>H18+I18+J18+K18</f>
        <v>30427.579991382478</v>
      </c>
      <c r="M18" s="87">
        <v>8248.7929046788995</v>
      </c>
      <c r="N18" s="87">
        <v>7928.04258626722</v>
      </c>
      <c r="O18" s="87">
        <v>7885.4988711698597</v>
      </c>
      <c r="P18" s="87">
        <v>8045.4382787494897</v>
      </c>
      <c r="Q18" s="74">
        <f>M18+N18+O18+P18</f>
        <v>32107.772640865471</v>
      </c>
      <c r="R18" s="87">
        <v>8258.0863045374208</v>
      </c>
      <c r="S18" s="87">
        <v>8427.8462735723497</v>
      </c>
      <c r="T18" s="87">
        <v>8042.8890295546098</v>
      </c>
      <c r="U18" s="87">
        <v>8110.02338254592</v>
      </c>
      <c r="V18" s="74">
        <f>R18+S18+T18+U18</f>
        <v>32838.844990210302</v>
      </c>
      <c r="W18" s="87">
        <v>8196.2652259700408</v>
      </c>
      <c r="X18" s="87">
        <v>8485.3586419535095</v>
      </c>
      <c r="Y18" s="87">
        <v>8216.2552567750899</v>
      </c>
      <c r="Z18" s="87">
        <v>8399.2863064227404</v>
      </c>
      <c r="AA18" s="74">
        <f>W18+X18+Y18+Z18</f>
        <v>33297.165431121379</v>
      </c>
      <c r="AB18" s="87">
        <v>8366.2490374429508</v>
      </c>
      <c r="AC18" s="87">
        <v>8095.6660626521098</v>
      </c>
      <c r="AD18" s="87">
        <v>8468.3805236799399</v>
      </c>
      <c r="AE18" s="87">
        <v>8665.4086943929597</v>
      </c>
      <c r="AF18" s="74">
        <f>AB18+AC18+AD18+AE18</f>
        <v>33595.704318167955</v>
      </c>
      <c r="AG18" s="409"/>
      <c r="AH18" s="92">
        <f>AE18/Z18-1</f>
        <v>3.1683928641261128E-2</v>
      </c>
      <c r="AI18" s="92">
        <f>AF18/AA18-1</f>
        <v>8.9658949397399823E-3</v>
      </c>
    </row>
    <row r="19" spans="1:35" ht="13">
      <c r="A19" s="32" t="s">
        <v>39</v>
      </c>
      <c r="B19" s="34" t="s">
        <v>40</v>
      </c>
      <c r="C19" s="75">
        <v>-5330</v>
      </c>
      <c r="D19" s="75">
        <v>-4806</v>
      </c>
      <c r="E19" s="75">
        <v>-4728</v>
      </c>
      <c r="F19" s="75">
        <v>-4971</v>
      </c>
      <c r="G19" s="76">
        <f t="shared" ref="G19:G30" si="1">C19+D19+E19+F19</f>
        <v>-19835</v>
      </c>
      <c r="H19" s="75">
        <v>-5359.7387207114298</v>
      </c>
      <c r="I19" s="75">
        <v>-4969.0949185545896</v>
      </c>
      <c r="J19" s="75">
        <v>-4710.0582205954297</v>
      </c>
      <c r="K19" s="75">
        <v>-5187.4123741671501</v>
      </c>
      <c r="L19" s="76">
        <f t="shared" ref="L19:L30" si="2">H19+I19+J19+K19</f>
        <v>-20226.304234028601</v>
      </c>
      <c r="M19" s="75">
        <v>-5479.7201212937198</v>
      </c>
      <c r="N19" s="75">
        <v>-4998.0899054619003</v>
      </c>
      <c r="O19" s="75">
        <v>-4974.12098222238</v>
      </c>
      <c r="P19" s="75">
        <v>-5459.2522867206098</v>
      </c>
      <c r="Q19" s="76">
        <f t="shared" ref="Q19:Q22" si="3">M19+N19+O19+P19</f>
        <v>-20911.183295698611</v>
      </c>
      <c r="R19" s="75">
        <v>-5702.0617689092896</v>
      </c>
      <c r="S19" s="75">
        <v>-5170.5910414373002</v>
      </c>
      <c r="T19" s="75">
        <v>-5102.4996566979098</v>
      </c>
      <c r="U19" s="75">
        <v>-5478.2218548190804</v>
      </c>
      <c r="V19" s="76">
        <f t="shared" ref="V19:V22" si="4">R19+S19+T19+U19</f>
        <v>-21453.374321863579</v>
      </c>
      <c r="W19" s="75">
        <v>-5699.1846701947998</v>
      </c>
      <c r="X19" s="75">
        <v>-5311.6958708443599</v>
      </c>
      <c r="Y19" s="75">
        <v>-5219.5579934487196</v>
      </c>
      <c r="Z19" s="75">
        <v>-5581.7400762304396</v>
      </c>
      <c r="AA19" s="76">
        <f t="shared" ref="AA19:AA32" si="5">W19+X19+Y19+Z19</f>
        <v>-21812.178610718318</v>
      </c>
      <c r="AB19" s="75">
        <v>-6002.9010740863296</v>
      </c>
      <c r="AC19" s="75">
        <v>-5142.8871438753104</v>
      </c>
      <c r="AD19" s="75">
        <v>-5096.2462407922203</v>
      </c>
      <c r="AE19" s="75">
        <v>-5585.4119993513305</v>
      </c>
      <c r="AF19" s="76">
        <f t="shared" ref="AF19:AF32" si="6">AB19+AC19+AD19+AE19</f>
        <v>-21827.446458105191</v>
      </c>
      <c r="AG19" s="75"/>
      <c r="AH19" s="92">
        <f t="shared" ref="AH19:AH32" si="7">AE19/Z19-1</f>
        <v>6.5784559487602756E-4</v>
      </c>
      <c r="AI19" s="92">
        <f t="shared" ref="AI19:AI32" si="8">AF19/AA19-1</f>
        <v>6.9996893292301188E-4</v>
      </c>
    </row>
    <row r="20" spans="1:35" ht="13">
      <c r="A20" s="35" t="s">
        <v>41</v>
      </c>
      <c r="B20" s="36" t="s">
        <v>42</v>
      </c>
      <c r="C20" s="77">
        <v>0</v>
      </c>
      <c r="D20" s="77">
        <v>0</v>
      </c>
      <c r="E20" s="77">
        <v>0</v>
      </c>
      <c r="F20" s="77">
        <v>0</v>
      </c>
      <c r="G20" s="78">
        <f t="shared" si="1"/>
        <v>0</v>
      </c>
      <c r="H20" s="77">
        <v>-232.01</v>
      </c>
      <c r="I20" s="77">
        <v>-49.949999999999989</v>
      </c>
      <c r="J20" s="77">
        <v>0</v>
      </c>
      <c r="K20" s="77">
        <v>0</v>
      </c>
      <c r="L20" s="78">
        <f t="shared" si="2"/>
        <v>-281.95999999999998</v>
      </c>
      <c r="M20" s="77">
        <v>-273.7753019184301</v>
      </c>
      <c r="N20" s="77">
        <v>-12.364698081569857</v>
      </c>
      <c r="O20" s="77">
        <v>0</v>
      </c>
      <c r="P20" s="77">
        <v>0</v>
      </c>
      <c r="Q20" s="78">
        <f t="shared" si="3"/>
        <v>-286.14</v>
      </c>
      <c r="R20" s="77">
        <v>-359.35256387412971</v>
      </c>
      <c r="S20" s="77">
        <v>-29.921374726370459</v>
      </c>
      <c r="T20" s="77">
        <v>0</v>
      </c>
      <c r="U20" s="77">
        <v>0</v>
      </c>
      <c r="V20" s="78">
        <f t="shared" si="4"/>
        <v>-389.27393860050017</v>
      </c>
      <c r="W20" s="77">
        <v>-421.99900396668568</v>
      </c>
      <c r="X20" s="77">
        <v>-3.8986711717985081</v>
      </c>
      <c r="Y20" s="77">
        <v>0</v>
      </c>
      <c r="Z20" s="77">
        <v>0</v>
      </c>
      <c r="AA20" s="78">
        <f t="shared" si="5"/>
        <v>-425.8976751384842</v>
      </c>
      <c r="AB20" s="77">
        <v>-454.42877207942445</v>
      </c>
      <c r="AC20" s="77">
        <v>-107.11822424559915</v>
      </c>
      <c r="AD20" s="77">
        <v>0</v>
      </c>
      <c r="AE20" s="77">
        <v>0</v>
      </c>
      <c r="AF20" s="78">
        <f t="shared" si="6"/>
        <v>-561.54699632502366</v>
      </c>
      <c r="AG20" s="77"/>
      <c r="AH20" s="92" t="e">
        <f t="shared" si="7"/>
        <v>#DIV/0!</v>
      </c>
      <c r="AI20" s="92">
        <f t="shared" si="8"/>
        <v>0.31850214054921033</v>
      </c>
    </row>
    <row r="21" spans="1:35" ht="13">
      <c r="A21" s="37" t="s">
        <v>43</v>
      </c>
      <c r="B21" s="33" t="s">
        <v>44</v>
      </c>
      <c r="C21" s="73">
        <v>2705</v>
      </c>
      <c r="D21" s="73">
        <v>3451</v>
      </c>
      <c r="E21" s="73">
        <v>2785</v>
      </c>
      <c r="F21" s="73">
        <v>3060</v>
      </c>
      <c r="G21" s="74">
        <f t="shared" si="1"/>
        <v>12001</v>
      </c>
      <c r="H21" s="73">
        <v>1798.7175473147299</v>
      </c>
      <c r="I21" s="73">
        <v>3297.64812611049</v>
      </c>
      <c r="J21" s="73">
        <v>2388.6074636927701</v>
      </c>
      <c r="K21" s="73">
        <v>2716.3026202358901</v>
      </c>
      <c r="L21" s="74">
        <f t="shared" si="2"/>
        <v>10201.27575735388</v>
      </c>
      <c r="M21" s="73">
        <v>2769.0727833851702</v>
      </c>
      <c r="N21" s="73">
        <v>2929.9526808053201</v>
      </c>
      <c r="O21" s="73">
        <v>2911.3778889474802</v>
      </c>
      <c r="P21" s="73">
        <v>2586.1859920288798</v>
      </c>
      <c r="Q21" s="74">
        <f t="shared" si="3"/>
        <v>11196.589345166849</v>
      </c>
      <c r="R21" s="73">
        <v>2556.0245356281298</v>
      </c>
      <c r="S21" s="73">
        <v>3257.2552321350599</v>
      </c>
      <c r="T21" s="73">
        <v>2940.38937285668</v>
      </c>
      <c r="U21" s="73">
        <v>2631.80152772682</v>
      </c>
      <c r="V21" s="74">
        <f t="shared" si="4"/>
        <v>11385.47066834669</v>
      </c>
      <c r="W21" s="73">
        <v>2497.0805557752301</v>
      </c>
      <c r="X21" s="73">
        <v>3173.6627711091401</v>
      </c>
      <c r="Y21" s="73">
        <v>2996.6972633263699</v>
      </c>
      <c r="Z21" s="73">
        <v>2817.5462301922998</v>
      </c>
      <c r="AA21" s="74">
        <f t="shared" si="5"/>
        <v>11484.986820403041</v>
      </c>
      <c r="AB21" s="73">
        <v>2363.3479633566199</v>
      </c>
      <c r="AC21" s="73">
        <v>2952.7789187767999</v>
      </c>
      <c r="AD21" s="73">
        <v>3372.13428288772</v>
      </c>
      <c r="AE21" s="73">
        <v>3079.9966950416301</v>
      </c>
      <c r="AF21" s="74">
        <f t="shared" si="6"/>
        <v>11768.257860062771</v>
      </c>
      <c r="AG21" s="410"/>
      <c r="AH21" s="92">
        <f t="shared" si="7"/>
        <v>9.3148592217213722E-2</v>
      </c>
      <c r="AI21" s="92">
        <f t="shared" si="8"/>
        <v>2.4664463624503252E-2</v>
      </c>
    </row>
    <row r="22" spans="1:35" ht="13">
      <c r="A22" s="32" t="s">
        <v>45</v>
      </c>
      <c r="B22" s="34" t="s">
        <v>46</v>
      </c>
      <c r="C22" s="75">
        <v>-683</v>
      </c>
      <c r="D22" s="75">
        <v>-963</v>
      </c>
      <c r="E22" s="75">
        <v>-542</v>
      </c>
      <c r="F22" s="75">
        <v>-843</v>
      </c>
      <c r="G22" s="76">
        <f t="shared" si="1"/>
        <v>-3031</v>
      </c>
      <c r="H22" s="75">
        <v>-554.08015809093899</v>
      </c>
      <c r="I22" s="75">
        <v>-753.935736520717</v>
      </c>
      <c r="J22" s="75">
        <v>-646.62929723861203</v>
      </c>
      <c r="K22" s="75">
        <v>-457.31156777600501</v>
      </c>
      <c r="L22" s="76">
        <f t="shared" si="2"/>
        <v>-2411.9567596262732</v>
      </c>
      <c r="M22" s="75">
        <v>-517.89325142331302</v>
      </c>
      <c r="N22" s="75">
        <v>-317.86967419690399</v>
      </c>
      <c r="O22" s="75">
        <v>-392.17925955753998</v>
      </c>
      <c r="P22" s="75">
        <v>-422.74804284088998</v>
      </c>
      <c r="Q22" s="76">
        <f t="shared" si="3"/>
        <v>-1650.6902280186468</v>
      </c>
      <c r="R22" s="75">
        <v>-420.59804585281802</v>
      </c>
      <c r="S22" s="75">
        <v>-401.88857532582301</v>
      </c>
      <c r="T22" s="75">
        <v>-323.06361741502099</v>
      </c>
      <c r="U22" s="75">
        <v>-573.86975396114497</v>
      </c>
      <c r="V22" s="76">
        <f t="shared" si="4"/>
        <v>-1719.4199925548069</v>
      </c>
      <c r="W22" s="75">
        <v>-281.04382264095102</v>
      </c>
      <c r="X22" s="75">
        <v>-597.89771588991698</v>
      </c>
      <c r="Y22" s="75">
        <v>-384.12869758898302</v>
      </c>
      <c r="Z22" s="75">
        <v>-493.74135046411499</v>
      </c>
      <c r="AA22" s="76">
        <f t="shared" si="5"/>
        <v>-1756.8115865839659</v>
      </c>
      <c r="AB22" s="75">
        <v>-929.56134850137005</v>
      </c>
      <c r="AC22" s="75">
        <v>-1207.6625060305901</v>
      </c>
      <c r="AD22" s="75">
        <v>-595.50695197567597</v>
      </c>
      <c r="AE22" s="75">
        <v>-918.75815867514495</v>
      </c>
      <c r="AF22" s="76">
        <f t="shared" si="6"/>
        <v>-3651.4889651827807</v>
      </c>
      <c r="AG22" s="75"/>
      <c r="AH22" s="92">
        <f t="shared" si="7"/>
        <v>0.8608086153033685</v>
      </c>
      <c r="AI22" s="92">
        <f t="shared" si="8"/>
        <v>1.0784750015697027</v>
      </c>
    </row>
    <row r="23" spans="1:35" ht="13">
      <c r="A23" s="35" t="s">
        <v>47</v>
      </c>
      <c r="B23" s="36" t="s">
        <v>48</v>
      </c>
      <c r="C23" s="77"/>
      <c r="D23" s="77"/>
      <c r="E23" s="77"/>
      <c r="F23" s="77"/>
      <c r="G23" s="78"/>
      <c r="H23" s="77">
        <v>0</v>
      </c>
      <c r="I23" s="77">
        <v>-50</v>
      </c>
      <c r="J23" s="77">
        <v>-50</v>
      </c>
      <c r="K23" s="77">
        <v>0</v>
      </c>
      <c r="L23" s="78">
        <f>SUM(H23:K23)</f>
        <v>-100</v>
      </c>
      <c r="M23" s="77">
        <v>-40</v>
      </c>
      <c r="N23" s="77">
        <v>0</v>
      </c>
      <c r="O23" s="77">
        <v>-75</v>
      </c>
      <c r="P23" s="77">
        <v>0</v>
      </c>
      <c r="Q23" s="78">
        <f>SUM(M23:P23)</f>
        <v>-115</v>
      </c>
      <c r="R23" s="77">
        <v>0</v>
      </c>
      <c r="S23" s="77">
        <v>-4.5999999999999996</v>
      </c>
      <c r="T23" s="77">
        <v>0</v>
      </c>
      <c r="U23" s="77">
        <v>-75</v>
      </c>
      <c r="V23" s="78">
        <f>SUM(R23:U23)</f>
        <v>-79.599999999999994</v>
      </c>
      <c r="W23" s="77">
        <v>0</v>
      </c>
      <c r="X23" s="77">
        <v>0</v>
      </c>
      <c r="Y23" s="77">
        <v>0</v>
      </c>
      <c r="Z23" s="77">
        <v>0</v>
      </c>
      <c r="AA23" s="78">
        <f t="shared" si="5"/>
        <v>0</v>
      </c>
      <c r="AB23" s="77">
        <v>0</v>
      </c>
      <c r="AC23" s="77">
        <v>0</v>
      </c>
      <c r="AD23" s="77">
        <v>0</v>
      </c>
      <c r="AE23" s="77">
        <v>0</v>
      </c>
      <c r="AF23" s="78">
        <f t="shared" si="6"/>
        <v>0</v>
      </c>
      <c r="AG23" s="77"/>
      <c r="AH23" s="92" t="e">
        <f t="shared" si="7"/>
        <v>#DIV/0!</v>
      </c>
      <c r="AI23" s="92" t="e">
        <f t="shared" si="8"/>
        <v>#DIV/0!</v>
      </c>
    </row>
    <row r="24" spans="1:35" ht="13">
      <c r="A24" s="32" t="s">
        <v>49</v>
      </c>
      <c r="B24" s="34" t="s">
        <v>50</v>
      </c>
      <c r="C24" s="75">
        <v>113</v>
      </c>
      <c r="D24" s="75">
        <v>5</v>
      </c>
      <c r="E24" s="75">
        <v>298</v>
      </c>
      <c r="F24" s="75">
        <v>59</v>
      </c>
      <c r="G24" s="76">
        <f t="shared" si="1"/>
        <v>475</v>
      </c>
      <c r="H24" s="75">
        <v>126.149524580427</v>
      </c>
      <c r="I24" s="75">
        <v>123.689413874327</v>
      </c>
      <c r="J24" s="75">
        <v>137.91234289657001</v>
      </c>
      <c r="K24" s="75">
        <v>111.14098186434499</v>
      </c>
      <c r="L24" s="76">
        <f t="shared" si="2"/>
        <v>498.892263215669</v>
      </c>
      <c r="M24" s="75">
        <v>217.52520813262399</v>
      </c>
      <c r="N24" s="75">
        <v>225.720770406724</v>
      </c>
      <c r="O24" s="75">
        <v>239.83526792353999</v>
      </c>
      <c r="P24" s="75">
        <v>49.259608121727098</v>
      </c>
      <c r="Q24" s="76">
        <f t="shared" ref="Q24:Q30" si="9">M24+N24+O24+P24</f>
        <v>732.34085458461504</v>
      </c>
      <c r="R24" s="75">
        <v>98.517807239027306</v>
      </c>
      <c r="S24" s="75">
        <v>80.156701065415405</v>
      </c>
      <c r="T24" s="75">
        <v>76.953563773192997</v>
      </c>
      <c r="U24" s="75">
        <v>10.4093505418584</v>
      </c>
      <c r="V24" s="76">
        <f t="shared" ref="V24:V30" si="10">R24+S24+T24+U24</f>
        <v>266.03742261949412</v>
      </c>
      <c r="W24" s="75">
        <v>94.938593174051803</v>
      </c>
      <c r="X24" s="75">
        <v>93.525086421307094</v>
      </c>
      <c r="Y24" s="75">
        <v>84.620155525102106</v>
      </c>
      <c r="Z24" s="75">
        <v>83.186258597426104</v>
      </c>
      <c r="AA24" s="76">
        <f t="shared" si="5"/>
        <v>356.27009371788711</v>
      </c>
      <c r="AB24" s="75">
        <v>90.550039888854002</v>
      </c>
      <c r="AC24" s="75">
        <v>77.641757268492896</v>
      </c>
      <c r="AD24" s="75">
        <v>87.549868218682604</v>
      </c>
      <c r="AE24" s="75">
        <v>163.389061504333</v>
      </c>
      <c r="AF24" s="76">
        <f t="shared" si="6"/>
        <v>419.13072688036254</v>
      </c>
      <c r="AG24" s="75"/>
      <c r="AH24" s="92">
        <f t="shared" si="7"/>
        <v>0.96413523410209589</v>
      </c>
      <c r="AI24" s="92">
        <f t="shared" si="8"/>
        <v>0.17644094823252754</v>
      </c>
    </row>
    <row r="25" spans="1:35" ht="13">
      <c r="A25" s="32" t="s">
        <v>51</v>
      </c>
      <c r="B25" s="34" t="s">
        <v>52</v>
      </c>
      <c r="C25" s="75">
        <v>-4</v>
      </c>
      <c r="D25" s="75">
        <v>5</v>
      </c>
      <c r="E25" s="75">
        <v>0</v>
      </c>
      <c r="F25" s="75">
        <v>-6</v>
      </c>
      <c r="G25" s="76">
        <f t="shared" si="1"/>
        <v>-5</v>
      </c>
      <c r="H25" s="75">
        <v>24.829182991055099</v>
      </c>
      <c r="I25" s="75">
        <v>3.4452511336512002</v>
      </c>
      <c r="J25" s="75">
        <v>-47.081211263497103</v>
      </c>
      <c r="K25" s="75">
        <v>-6.1259785693719797</v>
      </c>
      <c r="L25" s="76">
        <f t="shared" si="2"/>
        <v>-24.932755708162784</v>
      </c>
      <c r="M25" s="75">
        <v>-4.3824586913585803E-2</v>
      </c>
      <c r="N25" s="75">
        <v>-1.30233027959334</v>
      </c>
      <c r="O25" s="75">
        <v>1.05329553194876</v>
      </c>
      <c r="P25" s="75">
        <v>5.34732828074939</v>
      </c>
      <c r="Q25" s="76">
        <f t="shared" si="9"/>
        <v>5.054468946191224</v>
      </c>
      <c r="R25" s="75">
        <v>20.229719940993601</v>
      </c>
      <c r="S25" s="75">
        <v>17.462572318324199</v>
      </c>
      <c r="T25" s="75">
        <v>1.68866484210878</v>
      </c>
      <c r="U25" s="75">
        <v>47.541791516654101</v>
      </c>
      <c r="V25" s="76">
        <f t="shared" si="10"/>
        <v>86.922748618080675</v>
      </c>
      <c r="W25" s="75">
        <v>10.4127120681677</v>
      </c>
      <c r="X25" s="75">
        <v>-7.5507678515841903</v>
      </c>
      <c r="Y25" s="75">
        <v>18.163570325172799</v>
      </c>
      <c r="Z25" s="75">
        <v>14.6487695559644</v>
      </c>
      <c r="AA25" s="76">
        <f t="shared" si="5"/>
        <v>35.674284097720708</v>
      </c>
      <c r="AB25" s="75">
        <v>5.2715181455545901</v>
      </c>
      <c r="AC25" s="75">
        <v>78.257212487329596</v>
      </c>
      <c r="AD25" s="75">
        <v>-5.9046817161994696</v>
      </c>
      <c r="AE25" s="75">
        <v>-25.549729798846499</v>
      </c>
      <c r="AF25" s="76">
        <f t="shared" si="6"/>
        <v>52.074319117838229</v>
      </c>
      <c r="AG25" s="75"/>
      <c r="AH25" s="92">
        <f t="shared" si="7"/>
        <v>-2.7441553504706242</v>
      </c>
      <c r="AI25" s="92">
        <f t="shared" si="8"/>
        <v>0.45971588316092782</v>
      </c>
    </row>
    <row r="26" spans="1:35" ht="13">
      <c r="A26" s="38" t="s">
        <v>53</v>
      </c>
      <c r="B26" s="34" t="s">
        <v>54</v>
      </c>
      <c r="C26" s="75">
        <v>0</v>
      </c>
      <c r="D26" s="75">
        <v>0</v>
      </c>
      <c r="E26" s="75">
        <v>0</v>
      </c>
      <c r="F26" s="75">
        <v>0</v>
      </c>
      <c r="G26" s="76">
        <f t="shared" si="1"/>
        <v>0</v>
      </c>
      <c r="H26" s="75">
        <v>0</v>
      </c>
      <c r="I26" s="75">
        <v>0</v>
      </c>
      <c r="J26" s="75">
        <v>0</v>
      </c>
      <c r="K26" s="75">
        <v>-540</v>
      </c>
      <c r="L26" s="76">
        <f t="shared" si="2"/>
        <v>-540</v>
      </c>
      <c r="M26" s="75">
        <v>0</v>
      </c>
      <c r="N26" s="75">
        <v>0</v>
      </c>
      <c r="O26" s="75">
        <v>0</v>
      </c>
      <c r="P26" s="75">
        <v>186.45135570414499</v>
      </c>
      <c r="Q26" s="76">
        <f t="shared" si="9"/>
        <v>186.45135570414499</v>
      </c>
      <c r="R26" s="75">
        <v>85.569000000000003</v>
      </c>
      <c r="S26" s="75">
        <v>0</v>
      </c>
      <c r="T26" s="75">
        <v>0</v>
      </c>
      <c r="U26" s="75">
        <v>0</v>
      </c>
      <c r="V26" s="76">
        <f t="shared" si="10"/>
        <v>85.569000000000003</v>
      </c>
      <c r="W26" s="75">
        <v>0</v>
      </c>
      <c r="X26" s="75">
        <v>0</v>
      </c>
      <c r="Y26" s="75">
        <v>0</v>
      </c>
      <c r="Z26" s="75">
        <v>-642.10299999999995</v>
      </c>
      <c r="AA26" s="76">
        <f t="shared" si="5"/>
        <v>-642.10299999999995</v>
      </c>
      <c r="AB26" s="75">
        <v>0</v>
      </c>
      <c r="AC26" s="75">
        <v>-3.0939999999999999</v>
      </c>
      <c r="AD26" s="75">
        <v>0</v>
      </c>
      <c r="AE26" s="75">
        <v>-965</v>
      </c>
      <c r="AF26" s="76">
        <f t="shared" si="6"/>
        <v>-968.09400000000005</v>
      </c>
      <c r="AG26" s="75"/>
      <c r="AH26" s="92">
        <f t="shared" si="7"/>
        <v>0.5028741494744613</v>
      </c>
      <c r="AI26" s="92">
        <f t="shared" si="8"/>
        <v>0.50769269104800951</v>
      </c>
    </row>
    <row r="27" spans="1:35" ht="13">
      <c r="A27" s="39" t="s">
        <v>55</v>
      </c>
      <c r="B27" s="33" t="s">
        <v>56</v>
      </c>
      <c r="C27" s="73">
        <v>2131</v>
      </c>
      <c r="D27" s="73">
        <v>2498</v>
      </c>
      <c r="E27" s="73">
        <v>2541</v>
      </c>
      <c r="F27" s="73">
        <v>2270</v>
      </c>
      <c r="G27" s="74">
        <f t="shared" si="1"/>
        <v>9440</v>
      </c>
      <c r="H27" s="73">
        <v>1395.6160967952701</v>
      </c>
      <c r="I27" s="73">
        <v>2670.8470545977498</v>
      </c>
      <c r="J27" s="73">
        <v>1832.80929808723</v>
      </c>
      <c r="K27" s="73">
        <v>1824.00605575486</v>
      </c>
      <c r="L27" s="74">
        <f t="shared" si="2"/>
        <v>7723.2785052351101</v>
      </c>
      <c r="M27" s="73">
        <v>2468.6609155075698</v>
      </c>
      <c r="N27" s="73">
        <v>2836.50144673554</v>
      </c>
      <c r="O27" s="73">
        <v>2760.0871928454299</v>
      </c>
      <c r="P27" s="73">
        <v>2404.4962412946102</v>
      </c>
      <c r="Q27" s="74">
        <f t="shared" si="9"/>
        <v>10469.745796383149</v>
      </c>
      <c r="R27" s="73">
        <v>2339.7430169553199</v>
      </c>
      <c r="S27" s="73">
        <v>2952.98593019297</v>
      </c>
      <c r="T27" s="73">
        <v>2695.9679840569602</v>
      </c>
      <c r="U27" s="73">
        <v>2115.8829158241901</v>
      </c>
      <c r="V27" s="74">
        <f t="shared" si="10"/>
        <v>10104.579847029439</v>
      </c>
      <c r="W27" s="73">
        <v>2321.3880383764999</v>
      </c>
      <c r="X27" s="73">
        <v>2661.7393737889502</v>
      </c>
      <c r="Y27" s="73">
        <v>2715.3522915876702</v>
      </c>
      <c r="Z27" s="73">
        <v>1779.53690788158</v>
      </c>
      <c r="AA27" s="74">
        <f t="shared" si="5"/>
        <v>9478.0166116346991</v>
      </c>
      <c r="AB27" s="73">
        <v>1529.60817288966</v>
      </c>
      <c r="AC27" s="73">
        <v>1897.9213825020399</v>
      </c>
      <c r="AD27" s="73">
        <v>2858.2725174145298</v>
      </c>
      <c r="AE27" s="73">
        <v>1334.07786807197</v>
      </c>
      <c r="AF27" s="74">
        <f t="shared" si="6"/>
        <v>7619.8799408781997</v>
      </c>
      <c r="AG27" s="410"/>
      <c r="AH27" s="92">
        <f t="shared" si="7"/>
        <v>-0.25032301259764222</v>
      </c>
      <c r="AI27" s="92">
        <f t="shared" si="8"/>
        <v>-0.19604699452368035</v>
      </c>
    </row>
    <row r="28" spans="1:35" ht="13">
      <c r="A28" s="40" t="s">
        <v>57</v>
      </c>
      <c r="B28" s="34" t="s">
        <v>58</v>
      </c>
      <c r="C28" s="75">
        <v>-790</v>
      </c>
      <c r="D28" s="75">
        <v>-886</v>
      </c>
      <c r="E28" s="75">
        <v>-700</v>
      </c>
      <c r="F28" s="75">
        <v>-612</v>
      </c>
      <c r="G28" s="76">
        <f t="shared" si="1"/>
        <v>-2988</v>
      </c>
      <c r="H28" s="75">
        <v>-487.61845397046199</v>
      </c>
      <c r="I28" s="75">
        <v>-655.34843845796297</v>
      </c>
      <c r="J28" s="75">
        <v>-347.94148560995501</v>
      </c>
      <c r="K28" s="75">
        <v>-1090.84052663174</v>
      </c>
      <c r="L28" s="76">
        <f t="shared" si="2"/>
        <v>-2581.7489046701198</v>
      </c>
      <c r="M28" s="75">
        <v>-788.67076519852503</v>
      </c>
      <c r="N28" s="75">
        <v>-653.57814115574104</v>
      </c>
      <c r="O28" s="75">
        <v>-742.80009585400501</v>
      </c>
      <c r="P28" s="75">
        <v>-1294.34644930237</v>
      </c>
      <c r="Q28" s="76">
        <f t="shared" si="9"/>
        <v>-3479.3954515106416</v>
      </c>
      <c r="R28" s="75">
        <v>-767.14482091955301</v>
      </c>
      <c r="S28" s="75">
        <v>-734.27858686186505</v>
      </c>
      <c r="T28" s="75">
        <v>-815.76813314529795</v>
      </c>
      <c r="U28" s="75">
        <v>-415.62586866347903</v>
      </c>
      <c r="V28" s="76">
        <f t="shared" si="10"/>
        <v>-2732.817409590195</v>
      </c>
      <c r="W28" s="75">
        <v>-848.28144054768597</v>
      </c>
      <c r="X28" s="75">
        <v>-727.59909955638898</v>
      </c>
      <c r="Y28" s="75">
        <v>-747.59959276598602</v>
      </c>
      <c r="Z28" s="75">
        <v>586.86227254182097</v>
      </c>
      <c r="AA28" s="76">
        <f t="shared" si="5"/>
        <v>-1736.6178603282401</v>
      </c>
      <c r="AB28" s="75">
        <v>-480.91315331985999</v>
      </c>
      <c r="AC28" s="75">
        <v>-307.67716276681398</v>
      </c>
      <c r="AD28" s="75">
        <v>-742.76064850295904</v>
      </c>
      <c r="AE28" s="75">
        <v>-633.80890897889503</v>
      </c>
      <c r="AF28" s="76">
        <f t="shared" si="6"/>
        <v>-2165.1598735685279</v>
      </c>
      <c r="AG28" s="75"/>
      <c r="AH28" s="92">
        <f t="shared" si="7"/>
        <v>-2.0799960035490757</v>
      </c>
      <c r="AI28" s="92">
        <f t="shared" si="8"/>
        <v>0.24676817106976467</v>
      </c>
    </row>
    <row r="29" spans="1:35" ht="13">
      <c r="A29" s="38" t="s">
        <v>59</v>
      </c>
      <c r="B29" s="34" t="s">
        <v>60</v>
      </c>
      <c r="C29" s="75">
        <v>-17</v>
      </c>
      <c r="D29" s="75">
        <v>-1</v>
      </c>
      <c r="E29" s="75">
        <v>-5</v>
      </c>
      <c r="F29" s="75">
        <v>2</v>
      </c>
      <c r="G29" s="76">
        <f t="shared" si="1"/>
        <v>-21</v>
      </c>
      <c r="H29" s="75">
        <v>-2.1000000000000001E-2</v>
      </c>
      <c r="I29" s="75">
        <v>11.278</v>
      </c>
      <c r="J29" s="75">
        <v>-6.6000000000000003E-2</v>
      </c>
      <c r="K29" s="75">
        <v>19.619996564005302</v>
      </c>
      <c r="L29" s="76">
        <f t="shared" si="2"/>
        <v>30.810996564005301</v>
      </c>
      <c r="M29" s="75">
        <v>14.6943888296945</v>
      </c>
      <c r="N29" s="75">
        <v>30.775124597533999</v>
      </c>
      <c r="O29" s="75">
        <v>-2.4632340958300198</v>
      </c>
      <c r="P29" s="75">
        <v>-22.941269675061999</v>
      </c>
      <c r="Q29" s="76">
        <f t="shared" si="9"/>
        <v>20.065009656336482</v>
      </c>
      <c r="R29" s="75">
        <v>-0.76100000000000001</v>
      </c>
      <c r="S29" s="75">
        <v>-1.0740000000000001</v>
      </c>
      <c r="T29" s="75">
        <v>-1.161</v>
      </c>
      <c r="U29" s="75">
        <v>-2.5999999999999999E-2</v>
      </c>
      <c r="V29" s="76">
        <f t="shared" si="10"/>
        <v>-3.0219999999999998</v>
      </c>
      <c r="W29" s="75">
        <v>-4.0000000000000001E-3</v>
      </c>
      <c r="X29" s="75">
        <v>8.2469999999999999</v>
      </c>
      <c r="Y29" s="75">
        <v>4.0000000000000001E-3</v>
      </c>
      <c r="Z29" s="75">
        <v>-45.971107891886398</v>
      </c>
      <c r="AA29" s="76">
        <f t="shared" si="5"/>
        <v>-37.724107891886398</v>
      </c>
      <c r="AB29" s="75">
        <v>-0.40873503782352999</v>
      </c>
      <c r="AC29" s="75">
        <v>-0.147858773948361</v>
      </c>
      <c r="AD29" s="75">
        <v>-170.27499486648</v>
      </c>
      <c r="AE29" s="75">
        <v>-91.017757232926598</v>
      </c>
      <c r="AF29" s="76">
        <f t="shared" si="6"/>
        <v>-261.84934591117849</v>
      </c>
      <c r="AG29" s="75"/>
      <c r="AH29" s="92">
        <f t="shared" si="7"/>
        <v>0.97989044438475759</v>
      </c>
      <c r="AI29" s="92">
        <f t="shared" si="8"/>
        <v>5.9411673474589008</v>
      </c>
    </row>
    <row r="30" spans="1:35" ht="13">
      <c r="A30" s="39" t="s">
        <v>61</v>
      </c>
      <c r="B30" s="33" t="s">
        <v>62</v>
      </c>
      <c r="C30" s="73">
        <v>1324</v>
      </c>
      <c r="D30" s="73">
        <v>1611</v>
      </c>
      <c r="E30" s="73">
        <v>1836</v>
      </c>
      <c r="F30" s="73">
        <v>1660</v>
      </c>
      <c r="G30" s="74">
        <f t="shared" si="1"/>
        <v>6431</v>
      </c>
      <c r="H30" s="73">
        <v>907.97664282481003</v>
      </c>
      <c r="I30" s="73">
        <v>2026.7766161397799</v>
      </c>
      <c r="J30" s="73">
        <v>1484.80181247728</v>
      </c>
      <c r="K30" s="73">
        <v>752.78552568711598</v>
      </c>
      <c r="L30" s="74">
        <f t="shared" si="2"/>
        <v>5172.3405971289858</v>
      </c>
      <c r="M30" s="73">
        <v>1694.6845391387401</v>
      </c>
      <c r="N30" s="73">
        <v>2213.69843017734</v>
      </c>
      <c r="O30" s="73">
        <v>2014.8238628955901</v>
      </c>
      <c r="P30" s="73">
        <v>1087.20852231718</v>
      </c>
      <c r="Q30" s="74">
        <f t="shared" si="9"/>
        <v>7010.41535452885</v>
      </c>
      <c r="R30" s="73">
        <v>1571.8371960357699</v>
      </c>
      <c r="S30" s="73">
        <v>2217.6333433311001</v>
      </c>
      <c r="T30" s="73">
        <v>1879.0388509116699</v>
      </c>
      <c r="U30" s="73">
        <v>1700.23104716072</v>
      </c>
      <c r="V30" s="74">
        <f t="shared" si="10"/>
        <v>7368.7404374392599</v>
      </c>
      <c r="W30" s="73">
        <v>1473.1025978288101</v>
      </c>
      <c r="X30" s="73">
        <v>1942.38727423256</v>
      </c>
      <c r="Y30" s="73">
        <v>1967.7566988216799</v>
      </c>
      <c r="Z30" s="73">
        <v>2320.4280725315102</v>
      </c>
      <c r="AA30" s="74">
        <f t="shared" si="5"/>
        <v>7703.6746434145598</v>
      </c>
      <c r="AB30" s="73">
        <v>1048.2862845319801</v>
      </c>
      <c r="AC30" s="73">
        <v>1590.09636096128</v>
      </c>
      <c r="AD30" s="73">
        <v>1945.23687404509</v>
      </c>
      <c r="AE30" s="73">
        <v>609.25120186014897</v>
      </c>
      <c r="AF30" s="74">
        <f t="shared" si="6"/>
        <v>5192.870721398499</v>
      </c>
      <c r="AG30" s="410"/>
      <c r="AH30" s="92">
        <f t="shared" si="7"/>
        <v>-0.73744016930657286</v>
      </c>
      <c r="AI30" s="92">
        <f t="shared" si="8"/>
        <v>-0.32592289241633621</v>
      </c>
    </row>
    <row r="31" spans="1:35" ht="13">
      <c r="A31" s="32" t="s">
        <v>63</v>
      </c>
      <c r="B31" s="34" t="s">
        <v>64</v>
      </c>
      <c r="C31" s="75">
        <v>-96</v>
      </c>
      <c r="D31" s="75">
        <v>-111</v>
      </c>
      <c r="E31" s="75">
        <v>-85</v>
      </c>
      <c r="F31" s="75">
        <v>-96</v>
      </c>
      <c r="G31" s="76">
        <f>(C31+D31+E31+F31)</f>
        <v>-388</v>
      </c>
      <c r="H31" s="75">
        <v>-89.841803250522105</v>
      </c>
      <c r="I31" s="75">
        <v>-84.704300185988004</v>
      </c>
      <c r="J31" s="75">
        <v>-90.814828669931202</v>
      </c>
      <c r="K31" s="75">
        <v>-81.593898706473595</v>
      </c>
      <c r="L31" s="76">
        <f>(H31+I31+J31+K31)</f>
        <v>-346.95483081291491</v>
      </c>
      <c r="M31" s="75">
        <v>-94.556714303499703</v>
      </c>
      <c r="N31" s="75">
        <v>-107.48081878849599</v>
      </c>
      <c r="O31" s="75">
        <v>-107.5115609384</v>
      </c>
      <c r="P31" s="75">
        <v>-164.74429132991901</v>
      </c>
      <c r="Q31" s="76">
        <f>(M31+N31+O31+P31)</f>
        <v>-474.29338536031469</v>
      </c>
      <c r="R31" s="75">
        <v>-143.30396199942001</v>
      </c>
      <c r="S31" s="75">
        <v>-141.50223922958099</v>
      </c>
      <c r="T31" s="75">
        <v>-110.212151083479</v>
      </c>
      <c r="U31" s="75">
        <v>-129.53758410359001</v>
      </c>
      <c r="V31" s="76">
        <f>(R31+S31+T31+U31)</f>
        <v>-524.55593641606993</v>
      </c>
      <c r="W31" s="75">
        <v>-122.964580454483</v>
      </c>
      <c r="X31" s="75">
        <v>-129.82503452595901</v>
      </c>
      <c r="Y31" s="75">
        <v>-118.953568118449</v>
      </c>
      <c r="Z31" s="75">
        <v>-134.29367533881501</v>
      </c>
      <c r="AA31" s="76">
        <f t="shared" si="5"/>
        <v>-506.03685843770597</v>
      </c>
      <c r="AB31" s="75">
        <v>-140.41808807379601</v>
      </c>
      <c r="AC31" s="75">
        <v>-107.18988607268</v>
      </c>
      <c r="AD31" s="75">
        <v>-176.55970697788601</v>
      </c>
      <c r="AE31" s="75">
        <v>-79.718989642124399</v>
      </c>
      <c r="AF31" s="76">
        <f t="shared" si="6"/>
        <v>-503.88667076648642</v>
      </c>
      <c r="AG31" s="75"/>
      <c r="AH31" s="92">
        <f t="shared" si="7"/>
        <v>-0.40638314171536305</v>
      </c>
      <c r="AI31" s="92">
        <f t="shared" si="8"/>
        <v>-4.2490732352142846E-3</v>
      </c>
    </row>
    <row r="32" spans="1:35" ht="13">
      <c r="A32" s="37" t="s">
        <v>65</v>
      </c>
      <c r="B32" s="41" t="s">
        <v>66</v>
      </c>
      <c r="C32" s="74">
        <v>1228</v>
      </c>
      <c r="D32" s="74">
        <v>1500</v>
      </c>
      <c r="E32" s="74">
        <v>1751</v>
      </c>
      <c r="F32" s="74">
        <v>1564</v>
      </c>
      <c r="G32" s="74">
        <f>C32+D32+E32+F32</f>
        <v>6043</v>
      </c>
      <c r="H32" s="74">
        <v>818.13483957428798</v>
      </c>
      <c r="I32" s="74">
        <v>1942.0723159537999</v>
      </c>
      <c r="J32" s="74">
        <v>1393.98698380735</v>
      </c>
      <c r="K32" s="74">
        <v>671.19162698064395</v>
      </c>
      <c r="L32" s="74">
        <f>H32+I32+J32+K32</f>
        <v>4825.3857663160825</v>
      </c>
      <c r="M32" s="74">
        <v>1600.1278248352401</v>
      </c>
      <c r="N32" s="74">
        <v>2106.2176113888399</v>
      </c>
      <c r="O32" s="74">
        <v>1907.3123019571999</v>
      </c>
      <c r="P32" s="74">
        <v>922.46423098725995</v>
      </c>
      <c r="Q32" s="74">
        <f>M32+N32+O32+P32</f>
        <v>6536.1219691685401</v>
      </c>
      <c r="R32" s="74">
        <v>1428.53323403635</v>
      </c>
      <c r="S32" s="74">
        <v>2076.1311041015201</v>
      </c>
      <c r="T32" s="74">
        <v>1768.8266998281899</v>
      </c>
      <c r="U32" s="74">
        <v>1570.69346305712</v>
      </c>
      <c r="V32" s="74">
        <f>R32+S32+T32+U32</f>
        <v>6844.1845010231791</v>
      </c>
      <c r="W32" s="74">
        <v>1350.13801737433</v>
      </c>
      <c r="X32" s="74">
        <v>1812.5622397065999</v>
      </c>
      <c r="Y32" s="74">
        <v>1848.80313070323</v>
      </c>
      <c r="Z32" s="74">
        <v>2186.1343971926999</v>
      </c>
      <c r="AA32" s="74">
        <f t="shared" si="5"/>
        <v>7197.6377849768596</v>
      </c>
      <c r="AB32" s="74">
        <v>907.86819645818105</v>
      </c>
      <c r="AC32" s="74">
        <v>1482.9064748886001</v>
      </c>
      <c r="AD32" s="74">
        <v>1768.6771670672099</v>
      </c>
      <c r="AE32" s="74">
        <v>529.53221221802403</v>
      </c>
      <c r="AF32" s="74">
        <f t="shared" si="6"/>
        <v>4688.9840506320152</v>
      </c>
      <c r="AG32" s="407"/>
      <c r="AH32" s="92">
        <f t="shared" si="7"/>
        <v>-0.75777691760487509</v>
      </c>
      <c r="AI32" s="92">
        <f t="shared" si="8"/>
        <v>-0.34853848016372635</v>
      </c>
    </row>
    <row r="33" spans="1:35" ht="13">
      <c r="A33" s="27"/>
      <c r="B33" s="1"/>
      <c r="C33" s="1"/>
      <c r="D33" s="1"/>
      <c r="E33" s="1"/>
      <c r="F33" s="1"/>
      <c r="G33" s="1"/>
      <c r="H33" s="1"/>
      <c r="I33" s="1"/>
      <c r="J33" s="1"/>
      <c r="K33" s="89"/>
      <c r="L33" s="1"/>
      <c r="M33" s="1"/>
      <c r="N33" s="1"/>
      <c r="O33" s="1"/>
      <c r="P33" s="89"/>
      <c r="Q33" s="1"/>
      <c r="R33" s="1"/>
      <c r="S33" s="1"/>
      <c r="T33" s="1"/>
      <c r="U33" s="89"/>
      <c r="V33" s="1"/>
      <c r="W33" s="89"/>
      <c r="X33" s="89"/>
      <c r="Y33" s="89"/>
      <c r="Z33" s="89"/>
      <c r="AA33" s="89"/>
      <c r="AB33" s="89"/>
      <c r="AC33" s="89"/>
      <c r="AD33" s="89"/>
      <c r="AE33" s="89"/>
      <c r="AF33" s="89"/>
      <c r="AG33" s="89"/>
      <c r="AH33" s="93"/>
      <c r="AI33" s="93"/>
    </row>
    <row r="34" spans="1:35" ht="13">
      <c r="A34" s="27"/>
      <c r="B34" s="26"/>
      <c r="C34" s="79"/>
      <c r="D34" s="79"/>
      <c r="E34" s="79"/>
      <c r="F34" s="79"/>
      <c r="G34" s="79"/>
      <c r="H34" s="79"/>
      <c r="I34" s="79"/>
      <c r="J34" s="79"/>
      <c r="K34" s="1"/>
      <c r="L34" s="79"/>
      <c r="M34" s="79"/>
      <c r="N34" s="79"/>
      <c r="O34" s="79"/>
      <c r="P34" s="1"/>
      <c r="Q34" s="79"/>
      <c r="R34" s="79"/>
      <c r="S34" s="79"/>
      <c r="T34" s="79"/>
      <c r="U34" s="1"/>
      <c r="V34" s="79"/>
      <c r="W34" s="1"/>
      <c r="X34" s="1"/>
      <c r="Y34" s="1"/>
      <c r="Z34" s="1"/>
      <c r="AA34" s="1"/>
      <c r="AB34" s="1"/>
      <c r="AC34" s="1"/>
      <c r="AD34" s="1"/>
      <c r="AE34" s="1"/>
      <c r="AF34" s="1"/>
      <c r="AG34" s="1"/>
      <c r="AH34" s="93"/>
      <c r="AI34" s="93"/>
    </row>
    <row r="35" spans="1:35" ht="13">
      <c r="A35" s="27"/>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93"/>
      <c r="AI35" s="93"/>
    </row>
    <row r="36" spans="1:35" ht="16" thickBot="1">
      <c r="A36" s="27"/>
      <c r="B36" s="29" t="s">
        <v>67</v>
      </c>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3"/>
      <c r="AH36" s="93"/>
      <c r="AI36" s="93"/>
    </row>
    <row r="37" spans="1:35" ht="13">
      <c r="A37" s="27"/>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93"/>
      <c r="AI37" s="93"/>
    </row>
    <row r="38" spans="1:35" ht="26">
      <c r="A38" s="27"/>
      <c r="B38" s="42" t="s">
        <v>36</v>
      </c>
      <c r="C38" s="80" t="str">
        <f t="shared" ref="C38:AF38" si="11">$16:$16</f>
        <v>Q1-15
Stated</v>
      </c>
      <c r="D38" s="80" t="str">
        <f t="shared" si="11"/>
        <v>Q2-15
Stated</v>
      </c>
      <c r="E38" s="80" t="str">
        <f t="shared" si="11"/>
        <v>Q3-15
Stated</v>
      </c>
      <c r="F38" s="80" t="str">
        <f t="shared" si="11"/>
        <v>Q4-15
Stated</v>
      </c>
      <c r="G38" s="80" t="str">
        <f t="shared" si="11"/>
        <v>FY-2015
Stated</v>
      </c>
      <c r="H38" s="80" t="str">
        <f t="shared" si="11"/>
        <v>Q1-16
Stated</v>
      </c>
      <c r="I38" s="80" t="str">
        <f t="shared" si="11"/>
        <v>Q2-16
Stated</v>
      </c>
      <c r="J38" s="80" t="str">
        <f t="shared" si="11"/>
        <v>Q3-16
Stated</v>
      </c>
      <c r="K38" s="80" t="str">
        <f t="shared" si="11"/>
        <v>Q4-16
Stated</v>
      </c>
      <c r="L38" s="80" t="str">
        <f t="shared" si="11"/>
        <v>FY-2016
Stated</v>
      </c>
      <c r="M38" s="80" t="str">
        <f t="shared" si="11"/>
        <v>Q1-17
Stated</v>
      </c>
      <c r="N38" s="80" t="str">
        <f t="shared" si="11"/>
        <v>Q2-17
Stated</v>
      </c>
      <c r="O38" s="80" t="str">
        <f t="shared" si="11"/>
        <v>Q3-17
Stated</v>
      </c>
      <c r="P38" s="80" t="str">
        <f t="shared" si="11"/>
        <v>Q4-17
Stated</v>
      </c>
      <c r="Q38" s="80" t="str">
        <f t="shared" si="11"/>
        <v>FY-2017
Stated</v>
      </c>
      <c r="R38" s="80" t="str">
        <f t="shared" si="11"/>
        <v>Q1-18
Stated</v>
      </c>
      <c r="S38" s="80" t="str">
        <f t="shared" si="11"/>
        <v>Q2-18
Stated</v>
      </c>
      <c r="T38" s="80" t="str">
        <f t="shared" si="11"/>
        <v>Q3-18
Stated</v>
      </c>
      <c r="U38" s="80" t="str">
        <f t="shared" si="11"/>
        <v>Q4-18
Stated</v>
      </c>
      <c r="V38" s="80" t="str">
        <f t="shared" si="11"/>
        <v>FY-2018
Stated</v>
      </c>
      <c r="W38" s="80" t="str">
        <f t="shared" si="11"/>
        <v>Q1-19
Stated</v>
      </c>
      <c r="X38" s="80" t="str">
        <f t="shared" si="11"/>
        <v>Q2-19
Stated</v>
      </c>
      <c r="Y38" s="80" t="str">
        <f t="shared" si="11"/>
        <v>Q3-19
Stated</v>
      </c>
      <c r="Z38" s="80" t="str">
        <f t="shared" si="11"/>
        <v>Q4-19
Stated</v>
      </c>
      <c r="AA38" s="80" t="str">
        <f t="shared" si="11"/>
        <v>FY-2019
Stated</v>
      </c>
      <c r="AB38" s="80" t="str">
        <f t="shared" si="11"/>
        <v>Q1-20
Stated</v>
      </c>
      <c r="AC38" s="80" t="str">
        <f t="shared" si="11"/>
        <v>Q2-20
Stated</v>
      </c>
      <c r="AD38" s="80" t="str">
        <f t="shared" si="11"/>
        <v>Q3-20
Stated</v>
      </c>
      <c r="AE38" s="80" t="str">
        <f t="shared" si="11"/>
        <v>Q4-20
Stated</v>
      </c>
      <c r="AF38" s="80" t="str">
        <f t="shared" si="11"/>
        <v>FY-2020
Stated</v>
      </c>
      <c r="AG38" s="80"/>
      <c r="AH38" s="72" t="str">
        <f>AH16</f>
        <v>Q4/Q4</v>
      </c>
      <c r="AI38" s="72" t="str">
        <f>LEFT($AA:$AA,2)&amp;"/"&amp;LEFT($V:$V,2)</f>
        <v>FY/FY</v>
      </c>
    </row>
    <row r="39" spans="1:35" ht="13">
      <c r="A39" s="27"/>
      <c r="B39" s="3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93"/>
      <c r="AI39" s="93"/>
    </row>
    <row r="40" spans="1:35" ht="13">
      <c r="A40" s="43" t="s">
        <v>68</v>
      </c>
      <c r="B40" s="44" t="s">
        <v>38</v>
      </c>
      <c r="C40" s="81">
        <v>3636</v>
      </c>
      <c r="D40" s="81">
        <v>3610</v>
      </c>
      <c r="E40" s="81">
        <v>3548</v>
      </c>
      <c r="F40" s="81">
        <v>3699</v>
      </c>
      <c r="G40" s="82">
        <f t="shared" ref="G40:G55" si="12">C40+D40+E40+F40</f>
        <v>14493</v>
      </c>
      <c r="H40" s="81">
        <v>3562.7809999999999</v>
      </c>
      <c r="I40" s="81">
        <v>3519.6570000000002</v>
      </c>
      <c r="J40" s="81">
        <v>3273.087</v>
      </c>
      <c r="K40" s="81">
        <v>3271.279</v>
      </c>
      <c r="L40" s="82">
        <f t="shared" ref="L40:L55" si="13">H40+I40+J40+K40</f>
        <v>13626.804</v>
      </c>
      <c r="M40" s="81">
        <v>3529.0749999999998</v>
      </c>
      <c r="N40" s="81">
        <v>3117.442</v>
      </c>
      <c r="O40" s="81">
        <v>3289.2910000000002</v>
      </c>
      <c r="P40" s="81">
        <v>3341.0839999999998</v>
      </c>
      <c r="Q40" s="82">
        <f t="shared" ref="Q40" si="14">M40+N40+O40+P40</f>
        <v>13276.892</v>
      </c>
      <c r="R40" s="81">
        <v>3357.9969999999998</v>
      </c>
      <c r="S40" s="81">
        <v>3226.86</v>
      </c>
      <c r="T40" s="81">
        <v>3220.1550000000002</v>
      </c>
      <c r="U40" s="81">
        <v>3235.0909999999999</v>
      </c>
      <c r="V40" s="82">
        <f t="shared" ref="V40" si="15">R40+S40+T40+U40</f>
        <v>13040.103000000001</v>
      </c>
      <c r="W40" s="81">
        <v>3411.36</v>
      </c>
      <c r="X40" s="81">
        <v>3257.2130000000002</v>
      </c>
      <c r="Y40" s="81">
        <v>3172.33</v>
      </c>
      <c r="Z40" s="81">
        <v>3276.45</v>
      </c>
      <c r="AA40" s="82">
        <f t="shared" ref="AA40" si="16">W40+X40+Y40+Z40</f>
        <v>13117.352999999999</v>
      </c>
      <c r="AB40" s="81">
        <v>3159.9650000000001</v>
      </c>
      <c r="AC40" s="81">
        <v>3163.0059999999999</v>
      </c>
      <c r="AD40" s="81">
        <v>3307.5819999999999</v>
      </c>
      <c r="AE40" s="81">
        <v>3425.1219999999998</v>
      </c>
      <c r="AF40" s="82">
        <f t="shared" ref="AF40" si="17">AB40+AC40+AD40+AE40</f>
        <v>13055.674999999999</v>
      </c>
      <c r="AG40" s="409"/>
      <c r="AH40" s="92">
        <f t="shared" ref="AH40:AH55" si="18">AE40/Z40-1</f>
        <v>4.5375940423324046E-2</v>
      </c>
      <c r="AI40" s="92">
        <f t="shared" ref="AI40:AI55" si="19">AF40/AA40-1</f>
        <v>-4.7020157191774992E-3</v>
      </c>
    </row>
    <row r="41" spans="1:35" ht="13">
      <c r="A41" s="45" t="s">
        <v>69</v>
      </c>
      <c r="B41" s="46" t="s">
        <v>70</v>
      </c>
      <c r="C41" s="83">
        <v>-139</v>
      </c>
      <c r="D41" s="83">
        <v>-42</v>
      </c>
      <c r="E41" s="83">
        <v>12</v>
      </c>
      <c r="F41" s="83">
        <v>170</v>
      </c>
      <c r="G41" s="84">
        <f>C41+D41+E41+F41</f>
        <v>1</v>
      </c>
      <c r="H41" s="83">
        <v>0</v>
      </c>
      <c r="I41" s="83">
        <v>-8</v>
      </c>
      <c r="J41" s="83">
        <v>-1</v>
      </c>
      <c r="K41" s="83">
        <v>-194</v>
      </c>
      <c r="L41" s="84">
        <f>H41+I41+J41+K41</f>
        <v>-203</v>
      </c>
      <c r="M41" s="83">
        <v>0</v>
      </c>
      <c r="N41" s="83">
        <v>125</v>
      </c>
      <c r="O41" s="83">
        <v>79.765000000000001</v>
      </c>
      <c r="P41" s="83">
        <v>14.959</v>
      </c>
      <c r="Q41" s="84">
        <f>M41+N41+O41+P41</f>
        <v>219.72399999999999</v>
      </c>
      <c r="R41" s="83">
        <v>0</v>
      </c>
      <c r="S41" s="83">
        <v>0</v>
      </c>
      <c r="T41" s="83">
        <v>-21.65</v>
      </c>
      <c r="U41" s="83">
        <v>6.8199999999999399</v>
      </c>
      <c r="V41" s="84">
        <f>R41+S41+T41+U41</f>
        <v>-14.830000000000059</v>
      </c>
      <c r="W41" s="83">
        <v>-78.347999999999999</v>
      </c>
      <c r="X41" s="83">
        <v>-19.292999999999999</v>
      </c>
      <c r="Y41" s="83">
        <v>-72.149000000000001</v>
      </c>
      <c r="Z41" s="83">
        <v>-194</v>
      </c>
      <c r="AA41" s="84">
        <f>W41+X41+Y41+Z41</f>
        <v>-363.78999999999996</v>
      </c>
      <c r="AB41" s="83">
        <v>-74.599999999999994</v>
      </c>
      <c r="AC41" s="83">
        <v>-58.3</v>
      </c>
      <c r="AD41" s="83">
        <v>0</v>
      </c>
      <c r="AE41" s="83">
        <v>52.2</v>
      </c>
      <c r="AF41" s="84">
        <f>AB41+AC41+AD41+AE41</f>
        <v>-80.699999999999974</v>
      </c>
      <c r="AG41" s="411"/>
      <c r="AH41" s="92">
        <f t="shared" si="18"/>
        <v>-1.2690721649484535</v>
      </c>
      <c r="AI41" s="92">
        <f t="shared" si="19"/>
        <v>-0.77816872371423074</v>
      </c>
    </row>
    <row r="42" spans="1:35" ht="13">
      <c r="A42" s="47" t="s">
        <v>71</v>
      </c>
      <c r="B42" s="34" t="s">
        <v>40</v>
      </c>
      <c r="C42" s="85">
        <v>-2144</v>
      </c>
      <c r="D42" s="85">
        <v>-1985</v>
      </c>
      <c r="E42" s="85">
        <v>-1961</v>
      </c>
      <c r="F42" s="85">
        <v>-2027</v>
      </c>
      <c r="G42" s="86">
        <f t="shared" si="12"/>
        <v>-8117</v>
      </c>
      <c r="H42" s="75">
        <v>-2183.3220000000001</v>
      </c>
      <c r="I42" s="75">
        <v>-2089.1060000000002</v>
      </c>
      <c r="J42" s="75">
        <v>-1980.2750000000001</v>
      </c>
      <c r="K42" s="75">
        <v>-2159.7530000000002</v>
      </c>
      <c r="L42" s="86">
        <f t="shared" si="13"/>
        <v>-8412.4560000000001</v>
      </c>
      <c r="M42" s="75">
        <v>-2219.0810000000001</v>
      </c>
      <c r="N42" s="75">
        <v>-2123.3049999999998</v>
      </c>
      <c r="O42" s="75">
        <v>-2035.07</v>
      </c>
      <c r="P42" s="75">
        <v>-2152.9929999999999</v>
      </c>
      <c r="Q42" s="86">
        <f t="shared" ref="Q42" si="20">M42+N42+O42+P42</f>
        <v>-8530.4490000000005</v>
      </c>
      <c r="R42" s="75">
        <v>-2267.578</v>
      </c>
      <c r="S42" s="75">
        <v>-2164.0070000000001</v>
      </c>
      <c r="T42" s="75">
        <v>-2076.5709999999999</v>
      </c>
      <c r="U42" s="75">
        <v>-2235.569</v>
      </c>
      <c r="V42" s="86">
        <f t="shared" ref="V42" si="21">R42+S42+T42+U42</f>
        <v>-8743.7250000000004</v>
      </c>
      <c r="W42" s="75">
        <v>-2282.194</v>
      </c>
      <c r="X42" s="75">
        <v>-2219.35</v>
      </c>
      <c r="Y42" s="75">
        <v>-2144.2640000000001</v>
      </c>
      <c r="Z42" s="75">
        <v>-2275.9920000000002</v>
      </c>
      <c r="AA42" s="86">
        <f t="shared" ref="AA42" si="22">W42+X42+Y42+Z42</f>
        <v>-8921.7999999999993</v>
      </c>
      <c r="AB42" s="75">
        <v>-2357.2719999999999</v>
      </c>
      <c r="AC42" s="75">
        <v>-2051.4160000000002</v>
      </c>
      <c r="AD42" s="75">
        <v>-2115.3290000000002</v>
      </c>
      <c r="AE42" s="75">
        <v>-2310.7020000000002</v>
      </c>
      <c r="AF42" s="86">
        <f t="shared" ref="AF42" si="23">AB42+AC42+AD42+AE42</f>
        <v>-8834.719000000001</v>
      </c>
      <c r="AG42" s="75"/>
      <c r="AH42" s="92">
        <f t="shared" si="18"/>
        <v>1.5250492971855767E-2</v>
      </c>
      <c r="AI42" s="92">
        <f t="shared" si="19"/>
        <v>-9.7604743437420538E-3</v>
      </c>
    </row>
    <row r="43" spans="1:35" ht="13">
      <c r="A43" s="35" t="s">
        <v>72</v>
      </c>
      <c r="B43" s="36" t="s">
        <v>42</v>
      </c>
      <c r="C43" s="77"/>
      <c r="D43" s="77"/>
      <c r="E43" s="77"/>
      <c r="F43" s="77"/>
      <c r="G43" s="78">
        <f>SUM(C43:F43)</f>
        <v>0</v>
      </c>
      <c r="H43" s="77">
        <v>-37.46</v>
      </c>
      <c r="I43" s="77">
        <v>-0.42000000000000171</v>
      </c>
      <c r="J43" s="77">
        <v>0</v>
      </c>
      <c r="K43" s="77">
        <v>0</v>
      </c>
      <c r="L43" s="78">
        <f>SUM(H43:K43)</f>
        <v>-37.880000000000003</v>
      </c>
      <c r="M43" s="77">
        <v>-41.489999999999995</v>
      </c>
      <c r="N43" s="77">
        <v>-1.68</v>
      </c>
      <c r="O43" s="77">
        <v>0</v>
      </c>
      <c r="P43" s="77">
        <v>0</v>
      </c>
      <c r="Q43" s="78">
        <f>SUM(M43:P43)</f>
        <v>-43.169999999999995</v>
      </c>
      <c r="R43" s="77">
        <v>-68.070269991641297</v>
      </c>
      <c r="S43" s="77">
        <v>-19.1054704720828</v>
      </c>
      <c r="T43" s="77">
        <v>0</v>
      </c>
      <c r="U43" s="77">
        <v>0</v>
      </c>
      <c r="V43" s="78">
        <f>SUM(R43:U43)</f>
        <v>-87.175740463724097</v>
      </c>
      <c r="W43" s="77">
        <v>-90.2</v>
      </c>
      <c r="X43" s="77">
        <v>1.7999999999999972</v>
      </c>
      <c r="Y43" s="77">
        <v>2.36</v>
      </c>
      <c r="Z43" s="77">
        <v>0</v>
      </c>
      <c r="AA43" s="78">
        <f>SUM(W43:Z43)</f>
        <v>-86.04</v>
      </c>
      <c r="AB43" s="77">
        <v>-94.1</v>
      </c>
      <c r="AC43" s="77">
        <v>-28.606999999999999</v>
      </c>
      <c r="AD43" s="77">
        <v>0</v>
      </c>
      <c r="AE43" s="77">
        <v>0</v>
      </c>
      <c r="AF43" s="78">
        <f>SUM(AB43:AE43)</f>
        <v>-122.70699999999999</v>
      </c>
      <c r="AG43" s="77"/>
      <c r="AH43" s="92" t="e">
        <f t="shared" si="18"/>
        <v>#DIV/0!</v>
      </c>
      <c r="AI43" s="92">
        <f t="shared" si="19"/>
        <v>0.42616225011622477</v>
      </c>
    </row>
    <row r="44" spans="1:35" ht="13">
      <c r="A44" s="48" t="s">
        <v>73</v>
      </c>
      <c r="B44" s="33" t="s">
        <v>44</v>
      </c>
      <c r="C44" s="87">
        <v>1492</v>
      </c>
      <c r="D44" s="87">
        <v>1625</v>
      </c>
      <c r="E44" s="87">
        <v>1587</v>
      </c>
      <c r="F44" s="87">
        <v>1672</v>
      </c>
      <c r="G44" s="88">
        <f t="shared" si="12"/>
        <v>6376</v>
      </c>
      <c r="H44" s="73">
        <v>1416.9190000000001</v>
      </c>
      <c r="I44" s="73">
        <v>1430.971</v>
      </c>
      <c r="J44" s="73">
        <v>1292.8119999999999</v>
      </c>
      <c r="K44" s="73">
        <v>1111.5260000000001</v>
      </c>
      <c r="L44" s="88">
        <f t="shared" si="13"/>
        <v>5252.2280000000001</v>
      </c>
      <c r="M44" s="73">
        <v>1309.9939999999999</v>
      </c>
      <c r="N44" s="73">
        <v>994.13699999999994</v>
      </c>
      <c r="O44" s="73">
        <v>1254.221</v>
      </c>
      <c r="P44" s="73">
        <v>1188.0909999999999</v>
      </c>
      <c r="Q44" s="88">
        <f t="shared" ref="Q44:Q45" si="24">M44+N44+O44+P44</f>
        <v>4746.4429999999993</v>
      </c>
      <c r="R44" s="73">
        <v>1090.4190000000001</v>
      </c>
      <c r="S44" s="73">
        <v>1062.8530000000001</v>
      </c>
      <c r="T44" s="73">
        <v>1143.5840000000001</v>
      </c>
      <c r="U44" s="73">
        <v>999.52200000000005</v>
      </c>
      <c r="V44" s="88">
        <f t="shared" ref="V44:V45" si="25">R44+S44+T44+U44</f>
        <v>4296.3779999999997</v>
      </c>
      <c r="W44" s="73">
        <v>1129.1659999999999</v>
      </c>
      <c r="X44" s="73">
        <v>1037.8630000000001</v>
      </c>
      <c r="Y44" s="73">
        <v>1028.066</v>
      </c>
      <c r="Z44" s="73">
        <v>1000.458</v>
      </c>
      <c r="AA44" s="88">
        <f t="shared" ref="AA44:AA45" si="26">W44+X44+Y44+Z44</f>
        <v>4195.5529999999999</v>
      </c>
      <c r="AB44" s="73">
        <v>802.69299999999998</v>
      </c>
      <c r="AC44" s="73">
        <v>1111.5899999999999</v>
      </c>
      <c r="AD44" s="73">
        <v>1192.2529999999999</v>
      </c>
      <c r="AE44" s="73">
        <v>1114.42</v>
      </c>
      <c r="AF44" s="88">
        <f t="shared" ref="AF44:AF45" si="27">AB44+AC44+AD44+AE44</f>
        <v>4220.9560000000001</v>
      </c>
      <c r="AG44" s="410"/>
      <c r="AH44" s="92">
        <f t="shared" si="18"/>
        <v>0.1139098292981815</v>
      </c>
      <c r="AI44" s="92">
        <f t="shared" si="19"/>
        <v>6.0547441541078939E-3</v>
      </c>
    </row>
    <row r="45" spans="1:35" ht="13">
      <c r="A45" s="47" t="s">
        <v>74</v>
      </c>
      <c r="B45" s="34" t="s">
        <v>46</v>
      </c>
      <c r="C45" s="85">
        <v>-200</v>
      </c>
      <c r="D45" s="85">
        <v>-364</v>
      </c>
      <c r="E45" s="85">
        <v>60</v>
      </c>
      <c r="F45" s="85">
        <v>-225</v>
      </c>
      <c r="G45" s="86">
        <f t="shared" si="12"/>
        <v>-729</v>
      </c>
      <c r="H45" s="75">
        <v>-147.72800000000001</v>
      </c>
      <c r="I45" s="75">
        <v>-260.113</v>
      </c>
      <c r="J45" s="75">
        <v>-150.858</v>
      </c>
      <c r="K45" s="75">
        <v>-60.65</v>
      </c>
      <c r="L45" s="86">
        <f t="shared" si="13"/>
        <v>-619.34900000000005</v>
      </c>
      <c r="M45" s="75">
        <v>-116.131</v>
      </c>
      <c r="N45" s="75">
        <v>35.039000000000001</v>
      </c>
      <c r="O45" s="75">
        <v>-50.972999999999999</v>
      </c>
      <c r="P45" s="75">
        <v>-86.200999999999993</v>
      </c>
      <c r="Q45" s="86">
        <f t="shared" si="24"/>
        <v>-218.26599999999999</v>
      </c>
      <c r="R45" s="75">
        <v>-104.309</v>
      </c>
      <c r="S45" s="75">
        <v>-175.72200000000001</v>
      </c>
      <c r="T45" s="75">
        <v>-104.285</v>
      </c>
      <c r="U45" s="75">
        <v>-249.88200000000001</v>
      </c>
      <c r="V45" s="86">
        <f t="shared" si="25"/>
        <v>-634.19800000000009</v>
      </c>
      <c r="W45" s="75">
        <v>-56.259</v>
      </c>
      <c r="X45" s="75">
        <v>-238.35599999999999</v>
      </c>
      <c r="Y45" s="75">
        <v>-47.878</v>
      </c>
      <c r="Z45" s="75">
        <v>-155.167</v>
      </c>
      <c r="AA45" s="86">
        <f t="shared" si="26"/>
        <v>-497.65999999999997</v>
      </c>
      <c r="AB45" s="75">
        <v>-306.99599999999998</v>
      </c>
      <c r="AC45" s="75">
        <v>-362.99900000000002</v>
      </c>
      <c r="AD45" s="75">
        <v>5.516</v>
      </c>
      <c r="AE45" s="75">
        <v>-377.54300000000001</v>
      </c>
      <c r="AF45" s="86">
        <f t="shared" si="27"/>
        <v>-1042.0219999999999</v>
      </c>
      <c r="AG45" s="75"/>
      <c r="AH45" s="92">
        <f t="shared" si="18"/>
        <v>1.4331397784322699</v>
      </c>
      <c r="AI45" s="92">
        <f t="shared" si="19"/>
        <v>1.0938431861109996</v>
      </c>
    </row>
    <row r="46" spans="1:35" ht="13">
      <c r="A46" s="35" t="s">
        <v>75</v>
      </c>
      <c r="B46" s="36" t="s">
        <v>48</v>
      </c>
      <c r="C46" s="77"/>
      <c r="D46" s="77"/>
      <c r="E46" s="77"/>
      <c r="F46" s="77"/>
      <c r="G46" s="78"/>
      <c r="H46" s="77">
        <v>0</v>
      </c>
      <c r="I46" s="77">
        <v>0</v>
      </c>
      <c r="J46" s="77">
        <v>0</v>
      </c>
      <c r="K46" s="77">
        <v>0</v>
      </c>
      <c r="L46" s="78"/>
      <c r="M46" s="77">
        <v>0</v>
      </c>
      <c r="N46" s="77">
        <v>0</v>
      </c>
      <c r="O46" s="77">
        <v>0</v>
      </c>
      <c r="P46" s="77">
        <v>0</v>
      </c>
      <c r="Q46" s="78"/>
      <c r="R46" s="77">
        <v>0</v>
      </c>
      <c r="S46" s="77">
        <v>0</v>
      </c>
      <c r="T46" s="77">
        <v>0</v>
      </c>
      <c r="U46" s="77">
        <v>0</v>
      </c>
      <c r="V46" s="78"/>
      <c r="W46" s="77">
        <v>0</v>
      </c>
      <c r="X46" s="77">
        <v>0</v>
      </c>
      <c r="Y46" s="77">
        <v>0</v>
      </c>
      <c r="Z46" s="77">
        <v>0</v>
      </c>
      <c r="AA46" s="78"/>
      <c r="AB46" s="77">
        <v>0</v>
      </c>
      <c r="AC46" s="77">
        <v>0</v>
      </c>
      <c r="AD46" s="77">
        <v>0</v>
      </c>
      <c r="AE46" s="77">
        <v>0</v>
      </c>
      <c r="AF46" s="78"/>
      <c r="AG46" s="77"/>
      <c r="AH46" s="92" t="e">
        <f t="shared" si="18"/>
        <v>#DIV/0!</v>
      </c>
      <c r="AI46" s="92" t="e">
        <f t="shared" si="19"/>
        <v>#DIV/0!</v>
      </c>
    </row>
    <row r="47" spans="1:35" ht="13">
      <c r="A47" s="47" t="s">
        <v>76</v>
      </c>
      <c r="B47" s="34" t="s">
        <v>50</v>
      </c>
      <c r="C47" s="85">
        <v>0</v>
      </c>
      <c r="D47" s="85">
        <v>0</v>
      </c>
      <c r="E47" s="85">
        <v>-1</v>
      </c>
      <c r="F47" s="85">
        <v>24</v>
      </c>
      <c r="G47" s="86">
        <f t="shared" si="12"/>
        <v>23</v>
      </c>
      <c r="H47" s="75">
        <v>2.9028231638598498</v>
      </c>
      <c r="I47" s="75">
        <v>2.4942332423339302</v>
      </c>
      <c r="J47" s="75">
        <v>-0.66606092652849702</v>
      </c>
      <c r="K47" s="75">
        <v>0.85146102435866899</v>
      </c>
      <c r="L47" s="86">
        <f t="shared" si="13"/>
        <v>5.582456504023952</v>
      </c>
      <c r="M47" s="75">
        <v>2.8176326246194399</v>
      </c>
      <c r="N47" s="75">
        <v>1.6287339386092099</v>
      </c>
      <c r="O47" s="75">
        <v>-0.207419666924644</v>
      </c>
      <c r="P47" s="75">
        <v>1.84140755004943</v>
      </c>
      <c r="Q47" s="86">
        <f t="shared" ref="Q47:Q53" si="28">M47+N47+O47+P47</f>
        <v>6.0803544463534358</v>
      </c>
      <c r="R47" s="75">
        <v>4.9204017740247696</v>
      </c>
      <c r="S47" s="75">
        <v>2.3196563802017698</v>
      </c>
      <c r="T47" s="75">
        <v>0.66392923822435301</v>
      </c>
      <c r="U47" s="75">
        <v>4.1261246931093796</v>
      </c>
      <c r="V47" s="86">
        <f t="shared" ref="V47:V53" si="29">R47+S47+T47+U47</f>
        <v>12.030112085560273</v>
      </c>
      <c r="W47" s="75">
        <v>4.3437596464590804</v>
      </c>
      <c r="X47" s="75">
        <v>4.2210347556924903</v>
      </c>
      <c r="Y47" s="75">
        <v>0.38213835139430202</v>
      </c>
      <c r="Z47" s="75">
        <v>1.6388996156200599</v>
      </c>
      <c r="AA47" s="86">
        <f t="shared" ref="AA47:AA53" si="30">W47+X47+Y47+Z47</f>
        <v>10.585832369165932</v>
      </c>
      <c r="AB47" s="75">
        <v>3.36524741427078</v>
      </c>
      <c r="AC47" s="75">
        <v>-0.72293275120148504</v>
      </c>
      <c r="AD47" s="75">
        <v>-1.62363943940665</v>
      </c>
      <c r="AE47" s="75">
        <v>1.1814154845387399</v>
      </c>
      <c r="AF47" s="86">
        <f t="shared" ref="AF47:AF53" si="31">AB47+AC47+AD47+AE47</f>
        <v>2.200090708201385</v>
      </c>
      <c r="AG47" s="75"/>
      <c r="AH47" s="92">
        <f t="shared" si="18"/>
        <v>-0.27914103263013812</v>
      </c>
      <c r="AI47" s="92">
        <f t="shared" si="19"/>
        <v>-0.79216648899431497</v>
      </c>
    </row>
    <row r="48" spans="1:35" ht="13">
      <c r="A48" s="49" t="s">
        <v>77</v>
      </c>
      <c r="B48" s="34" t="s">
        <v>52</v>
      </c>
      <c r="C48" s="85">
        <v>-2</v>
      </c>
      <c r="D48" s="85">
        <v>0</v>
      </c>
      <c r="E48" s="85">
        <v>1</v>
      </c>
      <c r="F48" s="85">
        <v>-7</v>
      </c>
      <c r="G48" s="86">
        <f t="shared" si="12"/>
        <v>-8</v>
      </c>
      <c r="H48" s="75">
        <v>24.760999999999999</v>
      </c>
      <c r="I48" s="75">
        <v>0.38600000000000001</v>
      </c>
      <c r="J48" s="75">
        <v>2.42</v>
      </c>
      <c r="K48" s="75">
        <v>-0.35399999999999998</v>
      </c>
      <c r="L48" s="86">
        <f t="shared" si="13"/>
        <v>27.213000000000001</v>
      </c>
      <c r="M48" s="75">
        <v>1.0580000000000001</v>
      </c>
      <c r="N48" s="75">
        <v>-1.391</v>
      </c>
      <c r="O48" s="75">
        <v>3.8889999999999998</v>
      </c>
      <c r="P48" s="75">
        <v>-8.3670000000000009</v>
      </c>
      <c r="Q48" s="86">
        <f t="shared" si="28"/>
        <v>-4.8110000000000008</v>
      </c>
      <c r="R48" s="75">
        <v>1.829</v>
      </c>
      <c r="S48" s="75">
        <v>3.4209999999999998</v>
      </c>
      <c r="T48" s="75">
        <v>1.853</v>
      </c>
      <c r="U48" s="75">
        <v>-8.577</v>
      </c>
      <c r="V48" s="86">
        <f t="shared" si="29"/>
        <v>-1.4740000000000002</v>
      </c>
      <c r="W48" s="75">
        <v>-0.26</v>
      </c>
      <c r="X48" s="75">
        <v>-6.6849999999999996</v>
      </c>
      <c r="Y48" s="75">
        <v>0.69599999999999995</v>
      </c>
      <c r="Z48" s="75">
        <v>0.69499999999999995</v>
      </c>
      <c r="AA48" s="86">
        <f t="shared" si="30"/>
        <v>-5.5539999999999994</v>
      </c>
      <c r="AB48" s="75">
        <v>0.17599999999999999</v>
      </c>
      <c r="AC48" s="75">
        <v>-3.823</v>
      </c>
      <c r="AD48" s="75">
        <v>-1.905</v>
      </c>
      <c r="AE48" s="75">
        <v>-7.0339999999999998</v>
      </c>
      <c r="AF48" s="86">
        <f t="shared" si="31"/>
        <v>-12.585999999999999</v>
      </c>
      <c r="AG48" s="75"/>
      <c r="AH48" s="92">
        <f t="shared" si="18"/>
        <v>-11.120863309352519</v>
      </c>
      <c r="AI48" s="92">
        <f t="shared" si="19"/>
        <v>1.2661145120633779</v>
      </c>
    </row>
    <row r="49" spans="1:35" ht="13">
      <c r="A49" s="49" t="s">
        <v>78</v>
      </c>
      <c r="B49" s="34" t="s">
        <v>54</v>
      </c>
      <c r="C49" s="85">
        <v>0</v>
      </c>
      <c r="D49" s="85">
        <v>0</v>
      </c>
      <c r="E49" s="85">
        <v>0</v>
      </c>
      <c r="F49" s="85">
        <v>0</v>
      </c>
      <c r="G49" s="86">
        <f t="shared" si="12"/>
        <v>0</v>
      </c>
      <c r="H49" s="75">
        <v>0</v>
      </c>
      <c r="I49" s="75">
        <v>0</v>
      </c>
      <c r="J49" s="75">
        <v>0</v>
      </c>
      <c r="K49" s="75">
        <v>0</v>
      </c>
      <c r="L49" s="86">
        <f t="shared" si="13"/>
        <v>0</v>
      </c>
      <c r="M49" s="75">
        <v>0</v>
      </c>
      <c r="N49" s="75">
        <v>0</v>
      </c>
      <c r="O49" s="75">
        <v>0</v>
      </c>
      <c r="P49" s="75">
        <v>0</v>
      </c>
      <c r="Q49" s="86">
        <f t="shared" si="28"/>
        <v>0</v>
      </c>
      <c r="R49" s="75">
        <v>0</v>
      </c>
      <c r="S49" s="75">
        <v>0</v>
      </c>
      <c r="T49" s="75">
        <v>0</v>
      </c>
      <c r="U49" s="75">
        <v>0</v>
      </c>
      <c r="V49" s="86">
        <f t="shared" si="29"/>
        <v>0</v>
      </c>
      <c r="W49" s="75">
        <v>0</v>
      </c>
      <c r="X49" s="75">
        <v>0</v>
      </c>
      <c r="Y49" s="75">
        <v>0</v>
      </c>
      <c r="Z49" s="75">
        <v>0</v>
      </c>
      <c r="AA49" s="86">
        <f t="shared" si="30"/>
        <v>0</v>
      </c>
      <c r="AB49" s="75">
        <v>0</v>
      </c>
      <c r="AC49" s="75">
        <v>-3.0939999999999999</v>
      </c>
      <c r="AD49" s="75">
        <v>0</v>
      </c>
      <c r="AE49" s="75">
        <v>0</v>
      </c>
      <c r="AF49" s="86">
        <f t="shared" si="31"/>
        <v>-3.0939999999999999</v>
      </c>
      <c r="AG49" s="75"/>
      <c r="AH49" s="92" t="e">
        <f t="shared" si="18"/>
        <v>#DIV/0!</v>
      </c>
      <c r="AI49" s="92" t="e">
        <f t="shared" si="19"/>
        <v>#DIV/0!</v>
      </c>
    </row>
    <row r="50" spans="1:35" ht="13">
      <c r="A50" s="50" t="s">
        <v>79</v>
      </c>
      <c r="B50" s="33" t="s">
        <v>56</v>
      </c>
      <c r="C50" s="87">
        <v>1290</v>
      </c>
      <c r="D50" s="87">
        <v>1261</v>
      </c>
      <c r="E50" s="87">
        <v>1647</v>
      </c>
      <c r="F50" s="87">
        <v>1464</v>
      </c>
      <c r="G50" s="88">
        <f t="shared" si="12"/>
        <v>5662</v>
      </c>
      <c r="H50" s="73">
        <v>1296.8548231638599</v>
      </c>
      <c r="I50" s="73">
        <v>1173.7382332423299</v>
      </c>
      <c r="J50" s="73">
        <v>1143.70793907347</v>
      </c>
      <c r="K50" s="73">
        <v>1051.37346102436</v>
      </c>
      <c r="L50" s="88">
        <f t="shared" si="13"/>
        <v>4665.6744565040199</v>
      </c>
      <c r="M50" s="73">
        <v>1197.7386326246201</v>
      </c>
      <c r="N50" s="73">
        <v>1029.41373393861</v>
      </c>
      <c r="O50" s="73">
        <v>1206.9295803330699</v>
      </c>
      <c r="P50" s="73">
        <v>1095.3644075500499</v>
      </c>
      <c r="Q50" s="88">
        <f t="shared" si="28"/>
        <v>4529.4463544463497</v>
      </c>
      <c r="R50" s="73">
        <v>992.85940177402495</v>
      </c>
      <c r="S50" s="73">
        <v>892.87165638020201</v>
      </c>
      <c r="T50" s="73">
        <v>1041.81592923822</v>
      </c>
      <c r="U50" s="73">
        <v>745.18912469310897</v>
      </c>
      <c r="V50" s="88">
        <f t="shared" si="29"/>
        <v>3672.7361120855558</v>
      </c>
      <c r="W50" s="73">
        <v>1076.99075964646</v>
      </c>
      <c r="X50" s="73">
        <v>797.04303475569202</v>
      </c>
      <c r="Y50" s="73">
        <v>981.26613835139506</v>
      </c>
      <c r="Z50" s="73">
        <v>847.62489961562005</v>
      </c>
      <c r="AA50" s="88">
        <f t="shared" si="30"/>
        <v>3702.9248323691672</v>
      </c>
      <c r="AB50" s="73">
        <v>499.23824741427097</v>
      </c>
      <c r="AC50" s="73">
        <v>740.95106724879804</v>
      </c>
      <c r="AD50" s="73">
        <v>1194.24036056059</v>
      </c>
      <c r="AE50" s="73">
        <v>731.02441548453896</v>
      </c>
      <c r="AF50" s="88">
        <f t="shared" si="31"/>
        <v>3165.4540907081982</v>
      </c>
      <c r="AG50" s="410"/>
      <c r="AH50" s="92">
        <f t="shared" si="18"/>
        <v>-0.13756141918902687</v>
      </c>
      <c r="AI50" s="92">
        <f t="shared" si="19"/>
        <v>-0.14514762410585846</v>
      </c>
    </row>
    <row r="51" spans="1:35" ht="13">
      <c r="A51" s="49" t="s">
        <v>80</v>
      </c>
      <c r="B51" s="34" t="s">
        <v>58</v>
      </c>
      <c r="C51" s="85">
        <v>-500</v>
      </c>
      <c r="D51" s="85">
        <v>-450</v>
      </c>
      <c r="E51" s="85">
        <v>-602</v>
      </c>
      <c r="F51" s="85">
        <v>-519</v>
      </c>
      <c r="G51" s="86">
        <f t="shared" si="12"/>
        <v>-2071</v>
      </c>
      <c r="H51" s="75">
        <v>-470.06599999999997</v>
      </c>
      <c r="I51" s="75">
        <v>-393.53890215264198</v>
      </c>
      <c r="J51" s="75">
        <v>-366.99799999999999</v>
      </c>
      <c r="K51" s="75">
        <v>-645.92600000000004</v>
      </c>
      <c r="L51" s="86">
        <f t="shared" si="13"/>
        <v>-1876.5289021526419</v>
      </c>
      <c r="M51" s="75">
        <v>-442.04</v>
      </c>
      <c r="N51" s="75">
        <v>-313.98200000000003</v>
      </c>
      <c r="O51" s="75">
        <v>-380.65100000000001</v>
      </c>
      <c r="P51" s="75">
        <v>-635.20500000000004</v>
      </c>
      <c r="Q51" s="86">
        <f t="shared" si="28"/>
        <v>-1771.8780000000002</v>
      </c>
      <c r="R51" s="75">
        <v>-405.30500000000001</v>
      </c>
      <c r="S51" s="75">
        <v>-285.15800000000002</v>
      </c>
      <c r="T51" s="75">
        <v>-385.34</v>
      </c>
      <c r="U51" s="75">
        <v>-203.92699999999999</v>
      </c>
      <c r="V51" s="86">
        <f t="shared" si="29"/>
        <v>-1279.7299999999998</v>
      </c>
      <c r="W51" s="75">
        <v>-462.80700000000002</v>
      </c>
      <c r="X51" s="75">
        <v>-247.12299999999999</v>
      </c>
      <c r="Y51" s="75">
        <v>-339.77600000000001</v>
      </c>
      <c r="Z51" s="75">
        <v>-257.37599999999998</v>
      </c>
      <c r="AA51" s="86">
        <f t="shared" si="30"/>
        <v>-1307.0820000000001</v>
      </c>
      <c r="AB51" s="75">
        <v>-238.18100000000001</v>
      </c>
      <c r="AC51" s="75">
        <v>-225.66399999999999</v>
      </c>
      <c r="AD51" s="75">
        <v>-398.40499999999997</v>
      </c>
      <c r="AE51" s="75">
        <v>-205.071</v>
      </c>
      <c r="AF51" s="86">
        <f t="shared" si="31"/>
        <v>-1067.3209999999999</v>
      </c>
      <c r="AG51" s="75"/>
      <c r="AH51" s="92">
        <f t="shared" si="18"/>
        <v>-0.20322407683700106</v>
      </c>
      <c r="AI51" s="92">
        <f t="shared" si="19"/>
        <v>-0.18343225597169888</v>
      </c>
    </row>
    <row r="52" spans="1:35" ht="13">
      <c r="A52" s="49" t="s">
        <v>81</v>
      </c>
      <c r="B52" s="34" t="s">
        <v>60</v>
      </c>
      <c r="C52" s="85">
        <v>0</v>
      </c>
      <c r="D52" s="85">
        <v>0</v>
      </c>
      <c r="E52" s="85">
        <v>0</v>
      </c>
      <c r="F52" s="85">
        <v>0</v>
      </c>
      <c r="G52" s="86">
        <f t="shared" si="12"/>
        <v>0</v>
      </c>
      <c r="H52" s="75">
        <v>0</v>
      </c>
      <c r="I52" s="75">
        <v>0</v>
      </c>
      <c r="J52" s="75">
        <v>0</v>
      </c>
      <c r="K52" s="75">
        <v>0</v>
      </c>
      <c r="L52" s="86">
        <f t="shared" si="13"/>
        <v>0</v>
      </c>
      <c r="M52" s="75">
        <v>0</v>
      </c>
      <c r="N52" s="75">
        <v>0</v>
      </c>
      <c r="O52" s="75">
        <v>0</v>
      </c>
      <c r="P52" s="75">
        <v>0</v>
      </c>
      <c r="Q52" s="86">
        <f t="shared" si="28"/>
        <v>0</v>
      </c>
      <c r="R52" s="75">
        <v>0</v>
      </c>
      <c r="S52" s="75">
        <v>0</v>
      </c>
      <c r="T52" s="75">
        <v>0</v>
      </c>
      <c r="U52" s="75">
        <v>0</v>
      </c>
      <c r="V52" s="86">
        <f t="shared" si="29"/>
        <v>0</v>
      </c>
      <c r="W52" s="75">
        <v>0</v>
      </c>
      <c r="X52" s="75">
        <v>0</v>
      </c>
      <c r="Y52" s="75">
        <v>0</v>
      </c>
      <c r="Z52" s="75">
        <v>0</v>
      </c>
      <c r="AA52" s="86">
        <f t="shared" si="30"/>
        <v>0</v>
      </c>
      <c r="AB52" s="75">
        <v>0</v>
      </c>
      <c r="AC52" s="75">
        <v>0</v>
      </c>
      <c r="AD52" s="75">
        <v>-5.3769999999999998</v>
      </c>
      <c r="AE52" s="75">
        <v>5.3570000000000002</v>
      </c>
      <c r="AF52" s="86">
        <f t="shared" si="31"/>
        <v>-1.9999999999999574E-2</v>
      </c>
      <c r="AG52" s="75"/>
      <c r="AH52" s="92" t="e">
        <f t="shared" si="18"/>
        <v>#DIV/0!</v>
      </c>
      <c r="AI52" s="92" t="e">
        <f t="shared" si="19"/>
        <v>#DIV/0!</v>
      </c>
    </row>
    <row r="53" spans="1:35" ht="13">
      <c r="A53" s="50" t="s">
        <v>82</v>
      </c>
      <c r="B53" s="33" t="s">
        <v>62</v>
      </c>
      <c r="C53" s="87">
        <v>790</v>
      </c>
      <c r="D53" s="87">
        <v>811</v>
      </c>
      <c r="E53" s="87">
        <v>1045</v>
      </c>
      <c r="F53" s="87">
        <v>945</v>
      </c>
      <c r="G53" s="88">
        <f t="shared" si="12"/>
        <v>3591</v>
      </c>
      <c r="H53" s="73">
        <v>826.78882316386</v>
      </c>
      <c r="I53" s="73">
        <v>780.19933108969201</v>
      </c>
      <c r="J53" s="73">
        <v>776.70993907347099</v>
      </c>
      <c r="K53" s="73">
        <v>405.44746102435897</v>
      </c>
      <c r="L53" s="88">
        <f t="shared" si="13"/>
        <v>2789.1455543513821</v>
      </c>
      <c r="M53" s="73">
        <v>755.69863262461899</v>
      </c>
      <c r="N53" s="73">
        <v>715.431733938609</v>
      </c>
      <c r="O53" s="73">
        <v>826.27858033307496</v>
      </c>
      <c r="P53" s="73">
        <v>460.15940755004902</v>
      </c>
      <c r="Q53" s="88">
        <f t="shared" si="28"/>
        <v>2757.5683544463518</v>
      </c>
      <c r="R53" s="73">
        <v>587.554401774025</v>
      </c>
      <c r="S53" s="73">
        <v>607.713656380202</v>
      </c>
      <c r="T53" s="73">
        <v>656.47592923822504</v>
      </c>
      <c r="U53" s="73">
        <v>541.26212469310894</v>
      </c>
      <c r="V53" s="88">
        <f t="shared" si="29"/>
        <v>2393.0061120855607</v>
      </c>
      <c r="W53" s="73">
        <v>614.18375964645895</v>
      </c>
      <c r="X53" s="73">
        <v>549.920034755693</v>
      </c>
      <c r="Y53" s="73">
        <v>641.49013835139397</v>
      </c>
      <c r="Z53" s="73">
        <v>590.24889961561996</v>
      </c>
      <c r="AA53" s="88">
        <f t="shared" si="30"/>
        <v>2395.8428323691655</v>
      </c>
      <c r="AB53" s="73">
        <v>261.05724741427099</v>
      </c>
      <c r="AC53" s="73">
        <v>515.28706724879896</v>
      </c>
      <c r="AD53" s="73">
        <v>790.45836056059295</v>
      </c>
      <c r="AE53" s="73">
        <v>531.31041548453902</v>
      </c>
      <c r="AF53" s="88">
        <f t="shared" si="31"/>
        <v>2098.113090708202</v>
      </c>
      <c r="AG53" s="410"/>
      <c r="AH53" s="92">
        <f t="shared" si="18"/>
        <v>-9.985361119599323E-2</v>
      </c>
      <c r="AI53" s="92">
        <f t="shared" si="19"/>
        <v>-0.12426931251018203</v>
      </c>
    </row>
    <row r="54" spans="1:35" ht="13">
      <c r="A54" s="47" t="s">
        <v>83</v>
      </c>
      <c r="B54" s="34" t="s">
        <v>64</v>
      </c>
      <c r="C54" s="85">
        <v>0</v>
      </c>
      <c r="D54" s="85">
        <v>0</v>
      </c>
      <c r="E54" s="85">
        <v>0</v>
      </c>
      <c r="F54" s="85">
        <v>-2</v>
      </c>
      <c r="G54" s="86">
        <f>(C54+D54+E54+F54)</f>
        <v>-2</v>
      </c>
      <c r="H54" s="75">
        <v>-0.28143831094240701</v>
      </c>
      <c r="I54" s="75">
        <v>-0.14206180705083901</v>
      </c>
      <c r="J54" s="75">
        <v>1.0839272531383001E-2</v>
      </c>
      <c r="K54" s="75">
        <v>-0.15559885990294101</v>
      </c>
      <c r="L54" s="86">
        <f>(H54+I54+J54+K54)</f>
        <v>-0.56825970536480408</v>
      </c>
      <c r="M54" s="75">
        <v>-0.28835397732865098</v>
      </c>
      <c r="N54" s="75">
        <v>-0.241417880779533</v>
      </c>
      <c r="O54" s="75">
        <v>-6.5175764906570205E-2</v>
      </c>
      <c r="P54" s="75">
        <v>0.33765167455105299</v>
      </c>
      <c r="Q54" s="86">
        <f>(M54+N54+O54+P54)</f>
        <v>-0.25729594846370113</v>
      </c>
      <c r="R54" s="75">
        <v>-0.77331231794106803</v>
      </c>
      <c r="S54" s="75">
        <v>0.44867374429121798</v>
      </c>
      <c r="T54" s="75">
        <v>9.6196190124152703E-2</v>
      </c>
      <c r="U54" s="75">
        <v>1.9243071072978402E-2</v>
      </c>
      <c r="V54" s="86">
        <f>(R54+S54+T54+U54)</f>
        <v>-0.20919931245271894</v>
      </c>
      <c r="W54" s="75">
        <v>-0.34162920204473501</v>
      </c>
      <c r="X54" s="75">
        <v>0.21061587474155</v>
      </c>
      <c r="Y54" s="75">
        <v>-2.95532119730312E-2</v>
      </c>
      <c r="Z54" s="75">
        <v>-0.1782069904529</v>
      </c>
      <c r="AA54" s="86">
        <f>(W54+X54+Y54+Z54)</f>
        <v>-0.33877352972911623</v>
      </c>
      <c r="AB54" s="75">
        <v>-0.58500805895321895</v>
      </c>
      <c r="AC54" s="75">
        <v>-0.28259750164724801</v>
      </c>
      <c r="AD54" s="75">
        <v>-1.73541873445557</v>
      </c>
      <c r="AE54" s="75">
        <v>9.0228292850833905E-3</v>
      </c>
      <c r="AF54" s="86">
        <f>(AB54+AC54+AD54+AE54)</f>
        <v>-2.5940014657709534</v>
      </c>
      <c r="AG54" s="75"/>
      <c r="AH54" s="92">
        <f t="shared" si="18"/>
        <v>-1.0506311748049419</v>
      </c>
      <c r="AI54" s="92">
        <f t="shared" si="19"/>
        <v>6.6570370413683753</v>
      </c>
    </row>
    <row r="55" spans="1:35" ht="13">
      <c r="A55" s="51" t="s">
        <v>84</v>
      </c>
      <c r="B55" s="52" t="s">
        <v>66</v>
      </c>
      <c r="C55" s="82">
        <v>790</v>
      </c>
      <c r="D55" s="82">
        <v>811</v>
      </c>
      <c r="E55" s="82">
        <v>1045</v>
      </c>
      <c r="F55" s="82">
        <v>943</v>
      </c>
      <c r="G55" s="82">
        <f t="shared" si="12"/>
        <v>3589</v>
      </c>
      <c r="H55" s="90">
        <v>826.50738485291697</v>
      </c>
      <c r="I55" s="90">
        <v>780.05726928264096</v>
      </c>
      <c r="J55" s="90">
        <v>776.72077834600304</v>
      </c>
      <c r="K55" s="90">
        <v>405.29186216445601</v>
      </c>
      <c r="L55" s="82">
        <f t="shared" si="13"/>
        <v>2788.5772946460165</v>
      </c>
      <c r="M55" s="90">
        <v>755.41027864729097</v>
      </c>
      <c r="N55" s="90">
        <v>715.19031605783005</v>
      </c>
      <c r="O55" s="90">
        <v>826.21340456816904</v>
      </c>
      <c r="P55" s="90">
        <v>460.497059224601</v>
      </c>
      <c r="Q55" s="82">
        <f t="shared" ref="Q55" si="32">M55+N55+O55+P55</f>
        <v>2757.3110584978908</v>
      </c>
      <c r="R55" s="90">
        <v>586.78108945608403</v>
      </c>
      <c r="S55" s="90">
        <v>608.162330124493</v>
      </c>
      <c r="T55" s="90">
        <v>656.57212542834804</v>
      </c>
      <c r="U55" s="90">
        <v>541.28136776418205</v>
      </c>
      <c r="V55" s="82">
        <f t="shared" ref="V55" si="33">R55+S55+T55+U55</f>
        <v>2392.7969127731071</v>
      </c>
      <c r="W55" s="90">
        <v>613.84213044441401</v>
      </c>
      <c r="X55" s="90">
        <v>550.13065063043405</v>
      </c>
      <c r="Y55" s="90">
        <v>641.46058513942103</v>
      </c>
      <c r="Z55" s="90">
        <v>590.070692625167</v>
      </c>
      <c r="AA55" s="82">
        <f t="shared" ref="AA55" si="34">W55+X55+Y55+Z55</f>
        <v>2395.5040588394363</v>
      </c>
      <c r="AB55" s="90">
        <v>260.47223935531798</v>
      </c>
      <c r="AC55" s="90">
        <v>515.00446974715101</v>
      </c>
      <c r="AD55" s="90">
        <v>788.72294182613803</v>
      </c>
      <c r="AE55" s="90">
        <v>531.31943831382398</v>
      </c>
      <c r="AF55" s="82">
        <f t="shared" ref="AF55" si="35">AB55+AC55+AD55+AE55</f>
        <v>2095.5190892424307</v>
      </c>
      <c r="AG55" s="407"/>
      <c r="AH55" s="92">
        <f t="shared" si="18"/>
        <v>-9.9566467282020787E-2</v>
      </c>
      <c r="AI55" s="92">
        <f t="shared" si="19"/>
        <v>-0.12522832866429834</v>
      </c>
    </row>
    <row r="56" spans="1:35" ht="13">
      <c r="A56" s="53" t="s">
        <v>85</v>
      </c>
      <c r="B56" s="54" t="s">
        <v>70</v>
      </c>
      <c r="C56" s="84">
        <v>-86</v>
      </c>
      <c r="D56" s="84">
        <v>-26</v>
      </c>
      <c r="E56" s="84">
        <v>7</v>
      </c>
      <c r="F56" s="84">
        <v>105</v>
      </c>
      <c r="G56" s="84">
        <f>C56+D56+E56+F56</f>
        <v>0</v>
      </c>
      <c r="H56" s="91">
        <v>0</v>
      </c>
      <c r="I56" s="91">
        <v>-5</v>
      </c>
      <c r="J56" s="91">
        <v>-0.66999999999999993</v>
      </c>
      <c r="K56" s="91">
        <v>-127</v>
      </c>
      <c r="L56" s="84">
        <f>H56+I56+J56+K56</f>
        <v>-132.66999999999999</v>
      </c>
      <c r="M56" s="91">
        <v>0</v>
      </c>
      <c r="N56" s="91">
        <v>81.962500000000006</v>
      </c>
      <c r="O56" s="91">
        <v>52.301910500000005</v>
      </c>
      <c r="P56" s="91">
        <v>9.8089999999999993</v>
      </c>
      <c r="Q56" s="84">
        <f>M56+N56+O56+P56</f>
        <v>144.07341049999999</v>
      </c>
      <c r="R56" s="91">
        <v>0</v>
      </c>
      <c r="S56" s="91">
        <v>0</v>
      </c>
      <c r="T56" s="91">
        <v>-14.195904999999998</v>
      </c>
      <c r="U56" s="91">
        <v>4.4718739999999606</v>
      </c>
      <c r="V56" s="84">
        <f>R56+S56+T56+U56</f>
        <v>-9.7240310000000374</v>
      </c>
      <c r="W56" s="91">
        <v>-51.372783599999998</v>
      </c>
      <c r="X56" s="91">
        <v>-12.6504201</v>
      </c>
      <c r="Y56" s="91">
        <v>-47.308</v>
      </c>
      <c r="Z56" s="91">
        <v>-127</v>
      </c>
      <c r="AA56" s="84">
        <f>W56+X56+Y56+Z56</f>
        <v>-238.3312037</v>
      </c>
      <c r="AB56" s="91">
        <v>-50.712999999999994</v>
      </c>
      <c r="AC56" s="91">
        <v>-39.632339999999999</v>
      </c>
      <c r="AD56" s="91">
        <v>0</v>
      </c>
      <c r="AE56" s="91">
        <v>35.48556</v>
      </c>
      <c r="AF56" s="84">
        <f>AB56+AC56+AD56+AE56</f>
        <v>-54.859779999999994</v>
      </c>
      <c r="AG56" s="140"/>
    </row>
    <row r="57" spans="1:35">
      <c r="A57" s="55"/>
      <c r="B57" s="1"/>
    </row>
    <row r="58" spans="1:35" ht="13">
      <c r="A58" s="55"/>
      <c r="B58" s="26"/>
    </row>
    <row r="59" spans="1:35">
      <c r="A59" s="55"/>
      <c r="B59" s="1"/>
    </row>
    <row r="64" spans="1:35">
      <c r="B64" s="56"/>
    </row>
  </sheetData>
  <pageMargins left="0" right="0" top="0" bottom="0" header="0.31496062992125984" footer="0.31496062992125984"/>
  <pageSetup paperSize="9" scale="41"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FFFF00"/>
    <pageSetUpPr fitToPage="1"/>
  </sheetPr>
  <dimension ref="A1:AK78"/>
  <sheetViews>
    <sheetView showGridLines="0" topLeftCell="B16" zoomScale="70" zoomScaleNormal="70" workbookViewId="0">
      <selection activeCell="AH39" sqref="AH39"/>
    </sheetView>
  </sheetViews>
  <sheetFormatPr baseColWidth="10" defaultColWidth="11.453125" defaultRowHeight="12.5" zeroHeight="1" outlineLevelRow="1" outlineLevelCol="1"/>
  <cols>
    <col min="1" max="1" width="27.453125" style="56" hidden="1" customWidth="1" outlineLevel="1"/>
    <col min="2" max="2" width="70.26953125" customWidth="1" collapsed="1"/>
    <col min="3" max="12" width="11.453125" hidden="1" customWidth="1" outlineLevel="1"/>
    <col min="13" max="13" width="12.1796875" customWidth="1" collapsed="1"/>
    <col min="14" max="32" width="12.1796875" customWidth="1"/>
    <col min="34" max="34" width="12.54296875" bestFit="1" customWidth="1"/>
    <col min="35" max="35" width="2" customWidth="1"/>
    <col min="36" max="36" width="9.7265625" hidden="1" customWidth="1" outlineLevel="1"/>
    <col min="37" max="37" width="11.453125" collapsed="1"/>
  </cols>
  <sheetData>
    <row r="1" spans="1:37" s="1" customFormat="1" ht="13.5" customHeight="1" outlineLevel="1">
      <c r="A1" s="27"/>
      <c r="C1" s="57" t="s">
        <v>86</v>
      </c>
      <c r="D1" s="57" t="s">
        <v>87</v>
      </c>
      <c r="E1" s="57" t="s">
        <v>88</v>
      </c>
      <c r="F1" s="57" t="s">
        <v>89</v>
      </c>
      <c r="G1" s="58">
        <v>42369</v>
      </c>
      <c r="H1" s="57" t="s">
        <v>90</v>
      </c>
      <c r="I1" s="57" t="s">
        <v>91</v>
      </c>
      <c r="J1" s="57" t="s">
        <v>92</v>
      </c>
      <c r="K1" s="57" t="s">
        <v>93</v>
      </c>
      <c r="L1" s="58">
        <v>42735</v>
      </c>
      <c r="M1" s="57" t="s">
        <v>94</v>
      </c>
      <c r="N1" s="57" t="s">
        <v>95</v>
      </c>
      <c r="O1" s="57" t="s">
        <v>96</v>
      </c>
      <c r="P1" s="57" t="s">
        <v>97</v>
      </c>
      <c r="Q1" s="58">
        <v>43100</v>
      </c>
      <c r="R1" s="57" t="s">
        <v>98</v>
      </c>
      <c r="S1" s="57" t="s">
        <v>99</v>
      </c>
      <c r="T1" s="57" t="s">
        <v>100</v>
      </c>
      <c r="U1" s="57" t="s">
        <v>101</v>
      </c>
      <c r="V1" s="58">
        <v>43465</v>
      </c>
      <c r="W1" s="57" t="s">
        <v>102</v>
      </c>
      <c r="X1" s="57" t="s">
        <v>551</v>
      </c>
      <c r="Y1" s="57" t="s">
        <v>553</v>
      </c>
      <c r="Z1" s="57" t="s">
        <v>554</v>
      </c>
      <c r="AA1" s="58">
        <v>43830</v>
      </c>
      <c r="AB1" s="57" t="s">
        <v>569</v>
      </c>
      <c r="AC1" s="57" t="s">
        <v>579</v>
      </c>
      <c r="AD1" s="57" t="s">
        <v>593</v>
      </c>
      <c r="AE1" s="57" t="s">
        <v>598</v>
      </c>
      <c r="AF1" s="58">
        <v>44196</v>
      </c>
      <c r="AG1" s="59"/>
      <c r="AH1" s="60"/>
      <c r="AJ1" s="60"/>
      <c r="AK1" s="61" t="s">
        <v>103</v>
      </c>
    </row>
    <row r="2" spans="1:37" s="1" customFormat="1" ht="13.5" customHeight="1" outlineLevel="1">
      <c r="A2" s="27"/>
      <c r="C2" s="62" t="str">
        <f>LEFT(C$1,3)&amp;RIGHT(C$1,2)&amp;"_"&amp;$3:$3</f>
        <v>T1-15_Underlying</v>
      </c>
      <c r="D2" s="62" t="str">
        <f>LEFT(D$1,3)&amp;RIGHT(D$1,2)&amp;"_"&amp;$3:$3</f>
        <v>T2-15_Underlying</v>
      </c>
      <c r="E2" s="62" t="str">
        <f>LEFT(E$1,3)&amp;RIGHT(E$1,2)&amp;"_"&amp;$3:$3</f>
        <v>T3-15_Underlying</v>
      </c>
      <c r="F2" s="62" t="str">
        <f>LEFT(F$1,3)&amp;RIGHT(F$1,2)&amp;"_"&amp;$3:$3</f>
        <v>T4-15_Underlying</v>
      </c>
      <c r="G2" s="62"/>
      <c r="H2" s="62" t="str">
        <f>LEFT(H$1,3)&amp;RIGHT(H$1,2)&amp;"_"&amp;$3:$3</f>
        <v>T1-16_Underlying</v>
      </c>
      <c r="I2" s="62" t="str">
        <f>LEFT(I$1,3)&amp;RIGHT(I$1,2)&amp;"_"&amp;$3:$3</f>
        <v>T2-16_Underlying</v>
      </c>
      <c r="J2" s="62" t="str">
        <f>LEFT(J$1,3)&amp;RIGHT(J$1,2)&amp;"_"&amp;$3:$3</f>
        <v>T3-16_Underlying</v>
      </c>
      <c r="K2" s="62" t="str">
        <f>LEFT(K$1,3)&amp;RIGHT(K$1,2)&amp;"_"&amp;$3:$3</f>
        <v>T4-16_Underlying</v>
      </c>
      <c r="L2" s="58"/>
      <c r="M2" s="62" t="str">
        <f>LEFT(M$1,3)&amp;RIGHT(M$1,2)&amp;"_"&amp;$3:$3</f>
        <v>T1-17_Underlying</v>
      </c>
      <c r="N2" s="62" t="str">
        <f>LEFT(N$1,3)&amp;RIGHT(N$1,2)&amp;"_"&amp;$3:$3</f>
        <v>T2-17_Underlying</v>
      </c>
      <c r="O2" s="62" t="str">
        <f>LEFT(O$1,3)&amp;RIGHT(O$1,2)&amp;"_"&amp;$3:$3</f>
        <v>T3-17_Underlying</v>
      </c>
      <c r="P2" s="62" t="str">
        <f>LEFT(P$1,3)&amp;RIGHT(P$1,2)&amp;"_"&amp;$3:$3</f>
        <v>T4-17_Underlying</v>
      </c>
      <c r="Q2" s="62"/>
      <c r="R2" s="62" t="str">
        <f>LEFT(R$1,3)&amp;RIGHT(R$1,2)&amp;"_"&amp;$3:$3</f>
        <v>T1-18_Underlying</v>
      </c>
      <c r="S2" s="62" t="str">
        <f>LEFT(S$1,3)&amp;RIGHT(S$1,2)&amp;"_"&amp;$3:$3</f>
        <v>T2-18_Underlying</v>
      </c>
      <c r="T2" s="62" t="str">
        <f>LEFT(T$1,3)&amp;RIGHT(T$1,2)&amp;"_"&amp;$3:$3</f>
        <v>T3-18_Underlying</v>
      </c>
      <c r="U2" s="62" t="str">
        <f>LEFT(U$1,3)&amp;RIGHT(U$1,2)&amp;"_"&amp;$3:$3</f>
        <v>T4-18_Underlying</v>
      </c>
      <c r="V2" s="62"/>
      <c r="W2" s="62" t="str">
        <f>LEFT(W$1,3)&amp;RIGHT(W$1,2)&amp;"_"&amp;$3:$3</f>
        <v>T1-19_Underlying</v>
      </c>
      <c r="X2" s="62" t="str">
        <f>LEFT(X$1,3)&amp;RIGHT(X$1,2)&amp;"_"&amp;$3:$3</f>
        <v>T2-19_Underlying</v>
      </c>
      <c r="Y2" s="62" t="str">
        <f>LEFT(Y$1,3)&amp;RIGHT(Y$1,2)&amp;"_"&amp;$3:$3</f>
        <v>T3-19_Underlying</v>
      </c>
      <c r="Z2" s="62" t="str">
        <f>LEFT(Z$1,3)&amp;RIGHT(Z$1,2)&amp;"_"&amp;$3:$3</f>
        <v>T4-19_Underlying</v>
      </c>
      <c r="AA2" s="62"/>
      <c r="AB2" s="62" t="str">
        <f>LEFT(AB$1,3)&amp;RIGHT(AB$1,2)&amp;"_"&amp;$3:$3</f>
        <v>T1-20_Underlying</v>
      </c>
      <c r="AC2" s="62" t="str">
        <f>LEFT(AC$1,3)&amp;RIGHT(AC$1,2)&amp;"_"&amp;$3:$3</f>
        <v>T2-20_Underlying</v>
      </c>
      <c r="AD2" s="62" t="str">
        <f>LEFT(AD$1,3)&amp;RIGHT(AD$1,2)&amp;"_"&amp;$3:$3</f>
        <v>T3-20_Underlying</v>
      </c>
      <c r="AE2" s="62" t="str">
        <f>LEFT(AE$1,3)&amp;RIGHT(AE$1,2)&amp;"_"&amp;$3:$3</f>
        <v>T4-20_Underlying</v>
      </c>
      <c r="AF2" s="62"/>
      <c r="AG2" s="63"/>
      <c r="AH2" s="60"/>
      <c r="AJ2" s="60"/>
      <c r="AK2" s="64" t="s">
        <v>104</v>
      </c>
    </row>
    <row r="3" spans="1:37" s="1" customFormat="1" ht="13.5" customHeight="1" outlineLevel="1">
      <c r="A3" s="27"/>
      <c r="B3" s="28" t="s">
        <v>107</v>
      </c>
      <c r="C3" s="65" t="str">
        <f t="shared" ref="C3:AF3" si="0">$B$3</f>
        <v>Underlying</v>
      </c>
      <c r="D3" s="65" t="str">
        <f t="shared" si="0"/>
        <v>Underlying</v>
      </c>
      <c r="E3" s="65" t="str">
        <f t="shared" si="0"/>
        <v>Underlying</v>
      </c>
      <c r="F3" s="65" t="str">
        <f t="shared" si="0"/>
        <v>Underlying</v>
      </c>
      <c r="G3" s="65" t="str">
        <f t="shared" si="0"/>
        <v>Underlying</v>
      </c>
      <c r="H3" s="65" t="str">
        <f t="shared" si="0"/>
        <v>Underlying</v>
      </c>
      <c r="I3" s="65" t="str">
        <f t="shared" si="0"/>
        <v>Underlying</v>
      </c>
      <c r="J3" s="65" t="str">
        <f t="shared" si="0"/>
        <v>Underlying</v>
      </c>
      <c r="K3" s="65" t="str">
        <f t="shared" si="0"/>
        <v>Underlying</v>
      </c>
      <c r="L3" s="65" t="str">
        <f t="shared" si="0"/>
        <v>Underlying</v>
      </c>
      <c r="M3" s="65" t="str">
        <f t="shared" si="0"/>
        <v>Underlying</v>
      </c>
      <c r="N3" s="65" t="str">
        <f t="shared" si="0"/>
        <v>Underlying</v>
      </c>
      <c r="O3" s="65" t="str">
        <f t="shared" si="0"/>
        <v>Underlying</v>
      </c>
      <c r="P3" s="65" t="str">
        <f t="shared" si="0"/>
        <v>Underlying</v>
      </c>
      <c r="Q3" s="65" t="str">
        <f t="shared" si="0"/>
        <v>Underlying</v>
      </c>
      <c r="R3" s="65" t="str">
        <f t="shared" si="0"/>
        <v>Underlying</v>
      </c>
      <c r="S3" s="65" t="str">
        <f t="shared" si="0"/>
        <v>Underlying</v>
      </c>
      <c r="T3" s="65" t="str">
        <f t="shared" si="0"/>
        <v>Underlying</v>
      </c>
      <c r="U3" s="65" t="str">
        <f t="shared" si="0"/>
        <v>Underlying</v>
      </c>
      <c r="V3" s="65" t="str">
        <f t="shared" si="0"/>
        <v>Underlying</v>
      </c>
      <c r="W3" s="65" t="str">
        <f t="shared" si="0"/>
        <v>Underlying</v>
      </c>
      <c r="X3" s="65" t="str">
        <f t="shared" si="0"/>
        <v>Underlying</v>
      </c>
      <c r="Y3" s="65" t="str">
        <f t="shared" si="0"/>
        <v>Underlying</v>
      </c>
      <c r="Z3" s="65" t="str">
        <f t="shared" si="0"/>
        <v>Underlying</v>
      </c>
      <c r="AA3" s="65" t="str">
        <f t="shared" si="0"/>
        <v>Underlying</v>
      </c>
      <c r="AB3" s="65" t="str">
        <f t="shared" si="0"/>
        <v>Underlying</v>
      </c>
      <c r="AC3" s="65" t="str">
        <f t="shared" si="0"/>
        <v>Underlying</v>
      </c>
      <c r="AD3" s="65" t="str">
        <f t="shared" si="0"/>
        <v>Underlying</v>
      </c>
      <c r="AE3" s="65" t="str">
        <f t="shared" si="0"/>
        <v>Underlying</v>
      </c>
      <c r="AF3" s="65" t="str">
        <f t="shared" si="0"/>
        <v>Underlying</v>
      </c>
      <c r="AG3" s="66"/>
      <c r="AH3" s="60"/>
      <c r="AJ3" s="60"/>
      <c r="AK3" s="64" t="s">
        <v>105</v>
      </c>
    </row>
    <row r="4" spans="1:37" s="1" customFormat="1" ht="13.5" customHeight="1" outlineLevel="1">
      <c r="A4" s="27"/>
      <c r="K4" s="26"/>
      <c r="L4" s="26"/>
      <c r="M4" s="26"/>
      <c r="N4" s="26"/>
      <c r="O4" s="26"/>
      <c r="P4" s="26"/>
      <c r="Q4" s="26"/>
      <c r="R4" s="26"/>
      <c r="S4" s="26"/>
      <c r="T4" s="26"/>
      <c r="U4" s="26"/>
      <c r="V4" s="26"/>
      <c r="W4" s="26"/>
      <c r="X4" s="26"/>
      <c r="Y4" s="26"/>
      <c r="Z4" s="26"/>
      <c r="AA4" s="26"/>
      <c r="AB4" s="26"/>
      <c r="AC4" s="26"/>
      <c r="AD4" s="26"/>
      <c r="AE4" s="26"/>
      <c r="AF4" s="26"/>
      <c r="AG4" s="67"/>
      <c r="AH4" s="60"/>
      <c r="AJ4" s="60"/>
      <c r="AK4" s="68" t="s">
        <v>106</v>
      </c>
    </row>
    <row r="5" spans="1:37" s="1" customFormat="1" ht="13.5" customHeight="1">
      <c r="A5" s="27"/>
      <c r="AG5" s="6"/>
      <c r="AH5" s="60"/>
      <c r="AJ5" s="60"/>
      <c r="AK5" s="60"/>
    </row>
    <row r="6" spans="1:37" s="1" customFormat="1" ht="13.5" customHeight="1">
      <c r="A6" s="27"/>
      <c r="C6"/>
      <c r="AG6" s="6"/>
      <c r="AH6" s="60"/>
      <c r="AJ6" s="60"/>
      <c r="AK6" s="60"/>
    </row>
    <row r="7" spans="1:37" s="1" customFormat="1" ht="13.5" customHeight="1">
      <c r="A7" s="27"/>
      <c r="C7"/>
      <c r="AG7" s="6"/>
      <c r="AH7" s="60"/>
      <c r="AJ7" s="60"/>
      <c r="AK7" s="60"/>
    </row>
    <row r="8" spans="1:37" s="1" customFormat="1" ht="13.5" customHeight="1">
      <c r="A8" s="27"/>
      <c r="C8"/>
      <c r="AG8" s="6"/>
      <c r="AH8" s="60"/>
      <c r="AJ8" s="60"/>
      <c r="AK8" s="60"/>
    </row>
    <row r="9" spans="1:37" s="1" customFormat="1" ht="13.5" customHeight="1">
      <c r="A9" s="27"/>
      <c r="C9"/>
      <c r="AG9" s="6"/>
      <c r="AH9" s="60"/>
      <c r="AJ9" s="60"/>
      <c r="AK9" s="60"/>
    </row>
    <row r="10" spans="1:37" s="1" customFormat="1" ht="13.5" customHeight="1">
      <c r="A10" s="27"/>
      <c r="AG10" s="6"/>
      <c r="AH10" s="60"/>
      <c r="AJ10" s="60"/>
      <c r="AK10" s="60"/>
    </row>
    <row r="11" spans="1:37" s="1" customFormat="1" ht="13.5" customHeight="1">
      <c r="A11" s="27"/>
      <c r="AG11" s="6"/>
      <c r="AH11" s="60"/>
      <c r="AJ11" s="60"/>
      <c r="AK11" s="60"/>
    </row>
    <row r="12" spans="1:37" s="1" customFormat="1" ht="19">
      <c r="A12" s="27"/>
      <c r="B12" s="2" t="s">
        <v>108</v>
      </c>
      <c r="AG12" s="6"/>
      <c r="AH12" s="60"/>
      <c r="AJ12" s="60"/>
      <c r="AK12" s="60"/>
    </row>
    <row r="13" spans="1:37" s="1" customFormat="1" ht="13.5" customHeight="1">
      <c r="A13" s="27"/>
      <c r="AG13" s="6"/>
      <c r="AH13" s="60"/>
      <c r="AJ13" s="60"/>
      <c r="AK13" s="60"/>
    </row>
    <row r="14" spans="1:37" s="1" customFormat="1" ht="16" thickBot="1">
      <c r="A14" s="27"/>
      <c r="B14" s="29" t="s">
        <v>35</v>
      </c>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9"/>
      <c r="AH14" s="60"/>
      <c r="AJ14" s="60"/>
      <c r="AK14" s="60"/>
    </row>
    <row r="15" spans="1:37" ht="13">
      <c r="A15" s="27"/>
      <c r="B15" s="1"/>
    </row>
    <row r="16" spans="1:37" ht="35.15" customHeight="1">
      <c r="A16" s="27"/>
      <c r="B16" s="30" t="s">
        <v>36</v>
      </c>
      <c r="C16" s="69" t="str">
        <f>SUBSTITUTE(SUBSTITUTE($1:$1,"T","Q"),"-20","-")&amp;"
"&amp;$3:$3</f>
        <v>Q1-15
Underlying</v>
      </c>
      <c r="D16" s="70" t="str">
        <f>SUBSTITUTE(SUBSTITUTE($1:$1,"T","Q"),"-20","-")&amp;"
"&amp;$3:$3</f>
        <v>Q2-15
Underlying</v>
      </c>
      <c r="E16" s="70" t="str">
        <f>SUBSTITUTE(SUBSTITUTE($1:$1,"T","Q"),"-20","-")&amp;"
"&amp;$3:$3</f>
        <v>Q3-15
Underlying</v>
      </c>
      <c r="F16" s="70" t="str">
        <f>SUBSTITUTE(SUBSTITUTE($1:$1,"T","Q"),"-20","-")&amp;"
"&amp;$3:$3</f>
        <v>Q4-15
Underlying</v>
      </c>
      <c r="G16" s="70" t="str">
        <f>INDEX($AK$1:$AK$4,MONTH($1:$1)/3,1)&amp;RIGHT(YEAR($1:$1),2)&amp;"
"&amp;$3:$3</f>
        <v>FY-2015
Underlying</v>
      </c>
      <c r="H16" s="70" t="str">
        <f>SUBSTITUTE(SUBSTITUTE($1:$1,"T","Q"),"-20","-")&amp;"
"&amp;$3:$3</f>
        <v>Q1-16
Underlying</v>
      </c>
      <c r="I16" s="70" t="str">
        <f>SUBSTITUTE(SUBSTITUTE($1:$1,"T","Q"),"-20","-")&amp;"
"&amp;$3:$3</f>
        <v>Q2-16
Underlying</v>
      </c>
      <c r="J16" s="70" t="str">
        <f>SUBSTITUTE(SUBSTITUTE($1:$1,"T","Q"),"-20","-")&amp;"
"&amp;$3:$3</f>
        <v>Q3-16
Underlying</v>
      </c>
      <c r="K16" s="70" t="str">
        <f>SUBSTITUTE(SUBSTITUTE($1:$1,"T","Q"),"-20","-")&amp;"
"&amp;$3:$3</f>
        <v>Q4-16
Underlying</v>
      </c>
      <c r="L16" s="70" t="str">
        <f>INDEX($AK$1:$AK$4,MONTH($1:$1)/3,1)&amp;RIGHT(YEAR($1:$1),2)&amp;"
"&amp;$3:$3</f>
        <v>FY-2016
Underlying</v>
      </c>
      <c r="M16" s="70" t="str">
        <f>SUBSTITUTE(SUBSTITUTE($1:$1,"T","Q"),"-20","-")&amp;"
"&amp;$3:$3</f>
        <v>Q1-17
Underlying</v>
      </c>
      <c r="N16" s="70" t="str">
        <f>SUBSTITUTE(SUBSTITUTE($1:$1,"T","Q"),"-20","-")&amp;"
"&amp;$3:$3</f>
        <v>Q2-17
Underlying</v>
      </c>
      <c r="O16" s="70" t="str">
        <f>SUBSTITUTE(SUBSTITUTE($1:$1,"T","Q"),"-20","-")&amp;"
"&amp;$3:$3</f>
        <v>Q3-17
Underlying</v>
      </c>
      <c r="P16" s="70" t="str">
        <f>SUBSTITUTE(SUBSTITUTE($1:$1,"T","Q"),"-20","-")&amp;"
"&amp;$3:$3</f>
        <v>Q4-17
Underlying</v>
      </c>
      <c r="Q16" s="70" t="str">
        <f>INDEX($AK$1:$AK$4,MONTH($1:$1)/3,1)&amp;RIGHT(YEAR($1:$1),2)&amp;"
"&amp;$3:$3</f>
        <v>FY-2017
Underlying</v>
      </c>
      <c r="R16" s="70" t="str">
        <f>SUBSTITUTE(SUBSTITUTE($1:$1,"T","Q"),"-20","-")&amp;"
"&amp;$3:$3</f>
        <v>Q1-18
Underlying</v>
      </c>
      <c r="S16" s="70" t="str">
        <f>SUBSTITUTE(SUBSTITUTE($1:$1,"T","Q"),"-20","-")&amp;"
"&amp;$3:$3</f>
        <v>Q2-18
Underlying</v>
      </c>
      <c r="T16" s="70" t="str">
        <f>SUBSTITUTE(SUBSTITUTE($1:$1,"T","Q"),"-20","-")&amp;"
"&amp;$3:$3</f>
        <v>Q3-18
Underlying</v>
      </c>
      <c r="U16" s="70" t="str">
        <f>SUBSTITUTE(SUBSTITUTE($1:$1,"T","Q"),"-20","-")&amp;"
"&amp;$3:$3</f>
        <v>Q4-18
Underlying</v>
      </c>
      <c r="V16" s="70" t="str">
        <f>INDEX($AK$1:$AK$4,MONTH($1:$1)/3,1)&amp;RIGHT(YEAR($1:$1),2)&amp;"
"&amp;$3:$3</f>
        <v>FY-2018
Underlying</v>
      </c>
      <c r="W16" s="70" t="str">
        <f>SUBSTITUTE(SUBSTITUTE($1:$1,"T","Q"),"-20","-")&amp;"
"&amp;$3:$3</f>
        <v>Q1-19
Underlying</v>
      </c>
      <c r="X16" s="70" t="str">
        <f>SUBSTITUTE(SUBSTITUTE($1:$1,"T","Q"),"-20","-")&amp;"
"&amp;$3:$3</f>
        <v>Q2-19
Underlying</v>
      </c>
      <c r="Y16" s="70" t="str">
        <f>SUBSTITUTE(SUBSTITUTE($1:$1,"T","Q"),"-20","-")&amp;"
"&amp;$3:$3</f>
        <v>Q3-19
Underlying</v>
      </c>
      <c r="Z16" s="70" t="str">
        <f>SUBSTITUTE(SUBSTITUTE($1:$1,"T","Q"),"-20","-")&amp;"
"&amp;$3:$3</f>
        <v>Q4-19
Underlying</v>
      </c>
      <c r="AA16" s="70" t="str">
        <f>INDEX($AK$1:$AK$4,MONTH($1:$1)/3,1)&amp;RIGHT(YEAR($1:$1),2)&amp;"
"&amp;$3:$3</f>
        <v>FY-2019
Underlying</v>
      </c>
      <c r="AB16" s="70" t="str">
        <f>SUBSTITUTE(SUBSTITUTE($1:$1,"T","Q"),"-20","-")&amp;"
"&amp;$3:$3</f>
        <v>Q1-20
Underlying</v>
      </c>
      <c r="AC16" s="70" t="str">
        <f>SUBSTITUTE(SUBSTITUTE($1:$1,"T","Q"),"-20","-")&amp;"
"&amp;$3:$3</f>
        <v>Q2-20
Underlying</v>
      </c>
      <c r="AD16" s="70" t="str">
        <f>SUBSTITUTE(SUBSTITUTE($1:$1,"T","Q"),"-20","-")&amp;"
"&amp;$3:$3</f>
        <v>Q3-20
Underlying</v>
      </c>
      <c r="AE16" s="70" t="str">
        <f>SUBSTITUTE(SUBSTITUTE($1:$1,"T","Q"),"-20","-")&amp;"
"&amp;$3:$3</f>
        <v>Q4-20
Underlying</v>
      </c>
      <c r="AF16" s="70" t="str">
        <f>INDEX($AK$1:$AK$4,MONTH($1:$1)/3,1)&amp;RIGHT(YEAR($1:$1),2)&amp;"
"&amp;$3:$3</f>
        <v>FY-2020
Underlying</v>
      </c>
      <c r="AG16" s="71"/>
      <c r="AH16" s="72" t="str">
        <f>LEFT($Z:$Z,2)&amp;"/"&amp;LEFT(AE:AE,2)</f>
        <v>Q4/Q4</v>
      </c>
      <c r="AJ16" s="72" t="str">
        <f>LEFT($V:$V,2)&amp;"/"&amp;LEFT(AA:AA,2)</f>
        <v>FY/FY</v>
      </c>
    </row>
    <row r="17" spans="1:36" ht="13">
      <c r="A17" s="27"/>
      <c r="B17" s="31"/>
    </row>
    <row r="18" spans="1:36" ht="13">
      <c r="A18" s="32" t="s">
        <v>37</v>
      </c>
      <c r="B18" s="33" t="s">
        <v>38</v>
      </c>
      <c r="C18" s="73">
        <v>8035</v>
      </c>
      <c r="D18" s="73">
        <v>8257</v>
      </c>
      <c r="E18" s="73">
        <v>7513</v>
      </c>
      <c r="F18" s="73">
        <v>8031</v>
      </c>
      <c r="G18" s="74">
        <f>C18+D18+E18+F18</f>
        <v>31836</v>
      </c>
      <c r="H18" s="87">
        <v>7809.4562680261597</v>
      </c>
      <c r="I18" s="87">
        <v>7903.9570446650796</v>
      </c>
      <c r="J18" s="87">
        <v>7777.6656842882003</v>
      </c>
      <c r="K18" s="87">
        <v>8108.6675974030395</v>
      </c>
      <c r="L18" s="74">
        <f>H18+I18+J18+K18</f>
        <v>31599.746594382479</v>
      </c>
      <c r="M18" s="87">
        <v>8332.3079046788989</v>
      </c>
      <c r="N18" s="87">
        <v>7940.0565862672202</v>
      </c>
      <c r="O18" s="87">
        <v>7807.2601499206321</v>
      </c>
      <c r="P18" s="87">
        <v>8235.4682787494894</v>
      </c>
      <c r="Q18" s="74">
        <f>M18+N18+O18+P18</f>
        <v>32315.09291961624</v>
      </c>
      <c r="R18" s="87">
        <v>8248.7215860265424</v>
      </c>
      <c r="S18" s="87">
        <v>8402.3546718642938</v>
      </c>
      <c r="T18" s="87">
        <v>8097.2000299609808</v>
      </c>
      <c r="U18" s="87">
        <v>8064.2683825481527</v>
      </c>
      <c r="V18" s="74">
        <f>R18+S18+T18+U18</f>
        <v>32812.54467039997</v>
      </c>
      <c r="W18" s="87">
        <v>8322.5718760064374</v>
      </c>
      <c r="X18" s="87">
        <v>8534.3150260688453</v>
      </c>
      <c r="Y18" s="87">
        <v>8331.0487417750901</v>
      </c>
      <c r="Z18" s="87">
        <v>8601.7592274227409</v>
      </c>
      <c r="AA18" s="74">
        <f>W18+X18+Y18+Z18</f>
        <v>33789.694871273117</v>
      </c>
      <c r="AB18" s="87">
        <v>8378.0146738466756</v>
      </c>
      <c r="AC18" s="87">
        <v>8536.2473196521096</v>
      </c>
      <c r="AD18" s="87">
        <v>8460.4041516799407</v>
      </c>
      <c r="AE18" s="87">
        <v>8660.2945669892342</v>
      </c>
      <c r="AF18" s="74">
        <f>AB18+AC18+AD18+AE18</f>
        <v>34034.960712167958</v>
      </c>
      <c r="AH18" s="92">
        <f>AE18/Z18-1</f>
        <v>6.8050427847226036E-3</v>
      </c>
      <c r="AJ18" s="92">
        <f t="shared" ref="AJ18:AJ25" si="1">AA18/V18-1</f>
        <v>2.9779775103959905E-2</v>
      </c>
    </row>
    <row r="19" spans="1:36" ht="13">
      <c r="A19" s="32" t="s">
        <v>39</v>
      </c>
      <c r="B19" s="34" t="s">
        <v>40</v>
      </c>
      <c r="C19" s="75">
        <v>-5330</v>
      </c>
      <c r="D19" s="75">
        <v>-4806</v>
      </c>
      <c r="E19" s="75">
        <v>-4728</v>
      </c>
      <c r="F19" s="75">
        <v>-4971</v>
      </c>
      <c r="G19" s="76">
        <f t="shared" ref="G19:G30" si="2">C19+D19+E19+F19</f>
        <v>-19835</v>
      </c>
      <c r="H19" s="75">
        <v>-5359.7387207114298</v>
      </c>
      <c r="I19" s="75">
        <v>-4928.0949185545896</v>
      </c>
      <c r="J19" s="75">
        <v>-4710.0582205954297</v>
      </c>
      <c r="K19" s="75">
        <v>-5136.4123741671501</v>
      </c>
      <c r="L19" s="76">
        <f t="shared" ref="L19:L30" si="3">H19+I19+J19+K19</f>
        <v>-20134.304234028601</v>
      </c>
      <c r="M19" s="75">
        <v>-5474.2201212937198</v>
      </c>
      <c r="N19" s="75">
        <v>-4971.9299054619005</v>
      </c>
      <c r="O19" s="75">
        <v>-4947.1229822223804</v>
      </c>
      <c r="P19" s="75">
        <v>-5342.0692867206099</v>
      </c>
      <c r="Q19" s="76">
        <f>M19+N19+O19+P19</f>
        <v>-20735.342295698611</v>
      </c>
      <c r="R19" s="75">
        <v>-5692.8502497677318</v>
      </c>
      <c r="S19" s="75">
        <v>-5178.4541705254314</v>
      </c>
      <c r="T19" s="75">
        <v>-5083.1781556463284</v>
      </c>
      <c r="U19" s="75">
        <v>-5440.0941957802943</v>
      </c>
      <c r="V19" s="76">
        <f>R19+S19+T19+U19</f>
        <v>-21394.576771719785</v>
      </c>
      <c r="W19" s="75">
        <v>-5699.1846701947998</v>
      </c>
      <c r="X19" s="75">
        <v>-5311.6958708443599</v>
      </c>
      <c r="Y19" s="75">
        <v>-5219.5579934487196</v>
      </c>
      <c r="Z19" s="75">
        <v>-5566.3940762304401</v>
      </c>
      <c r="AA19" s="76">
        <f>W19+X19+Y19+Z19</f>
        <v>-21796.83261071832</v>
      </c>
      <c r="AB19" s="75">
        <v>-5932.7266891563295</v>
      </c>
      <c r="AC19" s="75">
        <v>-5138.23662699531</v>
      </c>
      <c r="AD19" s="75">
        <v>-5092.7339726622204</v>
      </c>
      <c r="AE19" s="75">
        <v>-5567.2856283913306</v>
      </c>
      <c r="AF19" s="76">
        <f>AB19+AC19+AD19+AE19</f>
        <v>-21730.98291720519</v>
      </c>
      <c r="AH19" s="92">
        <f t="shared" ref="AH19:AH32" si="4">AE19/Z19-1</f>
        <v>1.6016691392684024E-4</v>
      </c>
      <c r="AJ19" s="92">
        <f t="shared" si="1"/>
        <v>1.8801766601443282E-2</v>
      </c>
    </row>
    <row r="20" spans="1:36" ht="13">
      <c r="A20" s="35" t="s">
        <v>41</v>
      </c>
      <c r="B20" s="36" t="s">
        <v>42</v>
      </c>
      <c r="C20" s="77">
        <v>0</v>
      </c>
      <c r="D20" s="77">
        <v>0</v>
      </c>
      <c r="E20" s="77">
        <v>0</v>
      </c>
      <c r="F20" s="77">
        <v>0</v>
      </c>
      <c r="G20" s="78">
        <f t="shared" si="2"/>
        <v>0</v>
      </c>
      <c r="H20" s="77">
        <v>-232.01</v>
      </c>
      <c r="I20" s="77">
        <v>-49.949999999999989</v>
      </c>
      <c r="J20" s="77">
        <v>0</v>
      </c>
      <c r="K20" s="77">
        <v>0</v>
      </c>
      <c r="L20" s="78">
        <f t="shared" si="3"/>
        <v>-281.95999999999998</v>
      </c>
      <c r="M20" s="77">
        <v>-273.7753019184301</v>
      </c>
      <c r="N20" s="77">
        <v>-12.364698081569857</v>
      </c>
      <c r="O20" s="77">
        <v>0</v>
      </c>
      <c r="P20" s="77">
        <v>0</v>
      </c>
      <c r="Q20" s="78">
        <f>M20+N20+O20+P20</f>
        <v>-286.14</v>
      </c>
      <c r="R20" s="77">
        <v>-359.35256387412971</v>
      </c>
      <c r="S20" s="77">
        <v>-29.921374726370459</v>
      </c>
      <c r="T20" s="77">
        <v>0</v>
      </c>
      <c r="U20" s="77">
        <v>0</v>
      </c>
      <c r="V20" s="78">
        <f>R20+S20+T20+U20</f>
        <v>-389.27393860050017</v>
      </c>
      <c r="W20" s="77">
        <v>-421.99900396668568</v>
      </c>
      <c r="X20" s="77">
        <v>-3.8986711717985081</v>
      </c>
      <c r="Y20" s="77">
        <v>0</v>
      </c>
      <c r="Z20" s="77">
        <v>0</v>
      </c>
      <c r="AA20" s="78">
        <f>W20+X20+Y20+Z20</f>
        <v>-425.8976751384842</v>
      </c>
      <c r="AB20" s="77">
        <v>-454.42877207942445</v>
      </c>
      <c r="AC20" s="77">
        <v>-107.11822424559915</v>
      </c>
      <c r="AD20" s="77">
        <v>0</v>
      </c>
      <c r="AE20" s="77">
        <v>0</v>
      </c>
      <c r="AF20" s="78">
        <f>AB20+AC20+AD20+AE20</f>
        <v>-561.54699632502366</v>
      </c>
      <c r="AH20" s="92" t="e">
        <f t="shared" si="4"/>
        <v>#DIV/0!</v>
      </c>
      <c r="AJ20" s="92">
        <f t="shared" si="1"/>
        <v>9.408216915227352E-2</v>
      </c>
    </row>
    <row r="21" spans="1:36" ht="13">
      <c r="A21" s="37" t="s">
        <v>43</v>
      </c>
      <c r="B21" s="33" t="s">
        <v>44</v>
      </c>
      <c r="C21" s="73">
        <v>2705</v>
      </c>
      <c r="D21" s="73">
        <v>3451</v>
      </c>
      <c r="E21" s="73">
        <v>2785</v>
      </c>
      <c r="F21" s="73">
        <v>3060</v>
      </c>
      <c r="G21" s="74">
        <f t="shared" si="2"/>
        <v>12001</v>
      </c>
      <c r="H21" s="73">
        <v>2449.7175473147299</v>
      </c>
      <c r="I21" s="73">
        <v>2975.86212611049</v>
      </c>
      <c r="J21" s="73">
        <v>3067.6074636927701</v>
      </c>
      <c r="K21" s="73">
        <v>2972.2552232358903</v>
      </c>
      <c r="L21" s="74">
        <f t="shared" si="3"/>
        <v>11465.44236035388</v>
      </c>
      <c r="M21" s="73">
        <v>2858.08778338517</v>
      </c>
      <c r="N21" s="73">
        <v>2968.1266808053201</v>
      </c>
      <c r="O21" s="73">
        <v>2860.1371676982521</v>
      </c>
      <c r="P21" s="73">
        <v>2893.3989920288795</v>
      </c>
      <c r="Q21" s="74">
        <f t="shared" ref="Q21:Q30" si="5">M21+N21+O21+P21</f>
        <v>11579.750623917622</v>
      </c>
      <c r="R21" s="73">
        <v>2555.8713362588096</v>
      </c>
      <c r="S21" s="73">
        <v>3223.9005013388733</v>
      </c>
      <c r="T21" s="73">
        <v>3014.021874314632</v>
      </c>
      <c r="U21" s="73">
        <v>2624.1741867678393</v>
      </c>
      <c r="V21" s="74">
        <f t="shared" ref="V21:V30" si="6">R21+S21+T21+U21</f>
        <v>11417.967898680154</v>
      </c>
      <c r="W21" s="73">
        <v>2623.3872058116272</v>
      </c>
      <c r="X21" s="73">
        <v>3222.6191552244754</v>
      </c>
      <c r="Y21" s="73">
        <v>3111.4907483263701</v>
      </c>
      <c r="Z21" s="73">
        <v>3035.3651511922999</v>
      </c>
      <c r="AA21" s="74">
        <f t="shared" ref="AA21:AA30" si="7">W21+X21+Y21+Z21</f>
        <v>11992.862260554773</v>
      </c>
      <c r="AB21" s="73">
        <v>2445.2879846903452</v>
      </c>
      <c r="AC21" s="73">
        <v>3398.0106926568001</v>
      </c>
      <c r="AD21" s="73">
        <v>3367.6701790177199</v>
      </c>
      <c r="AE21" s="73">
        <v>3093.0089385979045</v>
      </c>
      <c r="AF21" s="74">
        <f t="shared" ref="AF21:AF30" si="8">AB21+AC21+AD21+AE21</f>
        <v>12303.97779496277</v>
      </c>
      <c r="AH21" s="92">
        <f t="shared" si="4"/>
        <v>1.8990725838359923E-2</v>
      </c>
      <c r="AJ21" s="92">
        <f t="shared" si="1"/>
        <v>5.034997181425549E-2</v>
      </c>
    </row>
    <row r="22" spans="1:36" ht="13">
      <c r="A22" s="32" t="s">
        <v>45</v>
      </c>
      <c r="B22" s="34" t="s">
        <v>46</v>
      </c>
      <c r="C22" s="75">
        <v>-683</v>
      </c>
      <c r="D22" s="75">
        <v>-963</v>
      </c>
      <c r="E22" s="75">
        <v>-542</v>
      </c>
      <c r="F22" s="75">
        <v>-843</v>
      </c>
      <c r="G22" s="76">
        <f t="shared" si="2"/>
        <v>-3031</v>
      </c>
      <c r="H22" s="75">
        <v>-554.08015809093899</v>
      </c>
      <c r="I22" s="75">
        <v>-753.935736520717</v>
      </c>
      <c r="J22" s="75">
        <v>-646.62929723861203</v>
      </c>
      <c r="K22" s="75">
        <v>-457.31156777600501</v>
      </c>
      <c r="L22" s="76">
        <f t="shared" si="3"/>
        <v>-2411.9567596262732</v>
      </c>
      <c r="M22" s="75">
        <v>-517.89325142331302</v>
      </c>
      <c r="N22" s="75">
        <v>-317.86967419690399</v>
      </c>
      <c r="O22" s="75">
        <v>-392.17925955753998</v>
      </c>
      <c r="P22" s="75">
        <v>-422.74804284088998</v>
      </c>
      <c r="Q22" s="76">
        <f t="shared" si="5"/>
        <v>-1650.6902280186468</v>
      </c>
      <c r="R22" s="75">
        <v>-420.59804585281802</v>
      </c>
      <c r="S22" s="75">
        <v>-397.28857532582299</v>
      </c>
      <c r="T22" s="75">
        <v>-323.06361741502099</v>
      </c>
      <c r="U22" s="75">
        <v>-573.86975396114497</v>
      </c>
      <c r="V22" s="76">
        <f t="shared" si="6"/>
        <v>-1714.819992554807</v>
      </c>
      <c r="W22" s="75">
        <v>-281.04382264095102</v>
      </c>
      <c r="X22" s="75">
        <v>-597.89771588991698</v>
      </c>
      <c r="Y22" s="75">
        <v>-384.12869758898302</v>
      </c>
      <c r="Z22" s="75">
        <v>-493.74135046411499</v>
      </c>
      <c r="AA22" s="76">
        <f t="shared" si="7"/>
        <v>-1756.8115865839659</v>
      </c>
      <c r="AB22" s="75">
        <v>-929.56134850137005</v>
      </c>
      <c r="AC22" s="75">
        <v>-1207.6625060305901</v>
      </c>
      <c r="AD22" s="75">
        <v>-595.50695197567597</v>
      </c>
      <c r="AE22" s="75">
        <v>-918.75841021514498</v>
      </c>
      <c r="AF22" s="76">
        <f t="shared" si="8"/>
        <v>-3651.4892167227808</v>
      </c>
      <c r="AH22" s="92">
        <f t="shared" si="4"/>
        <v>0.8608091247603944</v>
      </c>
      <c r="AJ22" s="92">
        <f t="shared" si="1"/>
        <v>2.4487464696862027E-2</v>
      </c>
    </row>
    <row r="23" spans="1:36" ht="13">
      <c r="A23" s="35" t="s">
        <v>47</v>
      </c>
      <c r="B23" s="36" t="s">
        <v>48</v>
      </c>
      <c r="C23" s="77"/>
      <c r="D23" s="77"/>
      <c r="E23" s="77"/>
      <c r="F23" s="77"/>
      <c r="G23" s="78"/>
      <c r="H23" s="77">
        <v>0</v>
      </c>
      <c r="I23" s="77">
        <v>-50</v>
      </c>
      <c r="J23" s="77">
        <v>-50</v>
      </c>
      <c r="K23" s="77">
        <v>0</v>
      </c>
      <c r="L23" s="78"/>
      <c r="M23" s="77">
        <v>-40</v>
      </c>
      <c r="N23" s="77">
        <v>0</v>
      </c>
      <c r="O23" s="77">
        <v>-75</v>
      </c>
      <c r="P23" s="77">
        <v>0</v>
      </c>
      <c r="Q23" s="78">
        <f>M23+N23+O23+P23</f>
        <v>-115</v>
      </c>
      <c r="R23" s="77">
        <v>0</v>
      </c>
      <c r="S23" s="77">
        <v>0</v>
      </c>
      <c r="T23" s="77">
        <v>0</v>
      </c>
      <c r="U23" s="77">
        <v>-75</v>
      </c>
      <c r="V23" s="78">
        <f>R23+S23+T23+U23</f>
        <v>-75</v>
      </c>
      <c r="W23" s="77">
        <v>0</v>
      </c>
      <c r="X23" s="77">
        <v>0</v>
      </c>
      <c r="Y23" s="77">
        <v>0</v>
      </c>
      <c r="Z23" s="77">
        <v>0</v>
      </c>
      <c r="AA23" s="78">
        <f>W23+X23+Y23+Z23</f>
        <v>0</v>
      </c>
      <c r="AB23" s="77">
        <v>0</v>
      </c>
      <c r="AC23" s="77">
        <v>0</v>
      </c>
      <c r="AD23" s="77">
        <v>0</v>
      </c>
      <c r="AE23" s="77">
        <v>0</v>
      </c>
      <c r="AF23" s="78">
        <f>AB23+AC23+AD23+AE23</f>
        <v>0</v>
      </c>
      <c r="AH23" s="92" t="e">
        <f t="shared" si="4"/>
        <v>#DIV/0!</v>
      </c>
      <c r="AJ23" s="92">
        <f t="shared" si="1"/>
        <v>-1</v>
      </c>
    </row>
    <row r="24" spans="1:36" ht="13">
      <c r="A24" s="32" t="s">
        <v>49</v>
      </c>
      <c r="B24" s="34" t="s">
        <v>50</v>
      </c>
      <c r="C24" s="75">
        <v>113</v>
      </c>
      <c r="D24" s="75">
        <v>5</v>
      </c>
      <c r="E24" s="75">
        <v>298</v>
      </c>
      <c r="F24" s="75">
        <v>59</v>
      </c>
      <c r="G24" s="76">
        <f t="shared" si="2"/>
        <v>475</v>
      </c>
      <c r="H24" s="75">
        <v>126.149524580427</v>
      </c>
      <c r="I24" s="75">
        <v>123.689413874327</v>
      </c>
      <c r="J24" s="75">
        <v>137.91234289657001</v>
      </c>
      <c r="K24" s="75">
        <v>111.14098186434499</v>
      </c>
      <c r="L24" s="76">
        <f t="shared" si="3"/>
        <v>498.892263215669</v>
      </c>
      <c r="M24" s="75">
        <v>217.52520813262399</v>
      </c>
      <c r="N24" s="75">
        <v>118.520770406724</v>
      </c>
      <c r="O24" s="75">
        <v>122.95526792353999</v>
      </c>
      <c r="P24" s="75">
        <v>68.425608121727095</v>
      </c>
      <c r="Q24" s="76">
        <f t="shared" si="5"/>
        <v>527.42685458461506</v>
      </c>
      <c r="R24" s="75">
        <v>98.517807239027306</v>
      </c>
      <c r="S24" s="75">
        <v>80.156701065415405</v>
      </c>
      <c r="T24" s="75">
        <v>76.953563773192997</v>
      </c>
      <c r="U24" s="75">
        <v>77.409350541858402</v>
      </c>
      <c r="V24" s="76">
        <f t="shared" si="6"/>
        <v>333.03742261949412</v>
      </c>
      <c r="W24" s="75">
        <v>94.938593174051803</v>
      </c>
      <c r="X24" s="75">
        <v>93.525086421307094</v>
      </c>
      <c r="Y24" s="75">
        <v>84.620155525102106</v>
      </c>
      <c r="Z24" s="75">
        <v>83.186258597426104</v>
      </c>
      <c r="AA24" s="76">
        <f t="shared" si="7"/>
        <v>356.27009371788711</v>
      </c>
      <c r="AB24" s="75">
        <v>90.550039888854002</v>
      </c>
      <c r="AC24" s="75">
        <v>77.641757268492896</v>
      </c>
      <c r="AD24" s="75">
        <v>87.549868218682604</v>
      </c>
      <c r="AE24" s="75">
        <v>73.939061504332997</v>
      </c>
      <c r="AF24" s="76">
        <f t="shared" si="8"/>
        <v>329.6807268803625</v>
      </c>
      <c r="AH24" s="92">
        <f t="shared" si="4"/>
        <v>-0.1111625555591369</v>
      </c>
      <c r="AJ24" s="92">
        <f t="shared" si="1"/>
        <v>6.9759941437383288E-2</v>
      </c>
    </row>
    <row r="25" spans="1:36" ht="13">
      <c r="A25" s="32" t="s">
        <v>51</v>
      </c>
      <c r="B25" s="34" t="s">
        <v>52</v>
      </c>
      <c r="C25" s="75">
        <v>-4</v>
      </c>
      <c r="D25" s="75">
        <v>5</v>
      </c>
      <c r="E25" s="75">
        <v>0</v>
      </c>
      <c r="F25" s="75">
        <v>-6</v>
      </c>
      <c r="G25" s="76">
        <f t="shared" si="2"/>
        <v>-5</v>
      </c>
      <c r="H25" s="75">
        <v>24.829182991055099</v>
      </c>
      <c r="I25" s="75">
        <v>3.4452511336512002</v>
      </c>
      <c r="J25" s="75">
        <v>-47.081211263497103</v>
      </c>
      <c r="K25" s="75">
        <v>-6.1259785693719797</v>
      </c>
      <c r="L25" s="76">
        <f t="shared" si="3"/>
        <v>-24.932755708162784</v>
      </c>
      <c r="M25" s="75">
        <v>-4.3824586913585803E-2</v>
      </c>
      <c r="N25" s="75">
        <v>-1.30233027959334</v>
      </c>
      <c r="O25" s="75">
        <v>8.6532955319487606</v>
      </c>
      <c r="P25" s="75">
        <v>8.3473282807493909</v>
      </c>
      <c r="Q25" s="76">
        <f t="shared" si="5"/>
        <v>15.654468946191226</v>
      </c>
      <c r="R25" s="75">
        <v>20.229719940993601</v>
      </c>
      <c r="S25" s="75">
        <v>17.462572318324199</v>
      </c>
      <c r="T25" s="75">
        <v>1.68866484210878</v>
      </c>
      <c r="U25" s="75">
        <v>47.541791516654101</v>
      </c>
      <c r="V25" s="76">
        <f t="shared" si="6"/>
        <v>86.922748618080675</v>
      </c>
      <c r="W25" s="75">
        <v>10.4127120681677</v>
      </c>
      <c r="X25" s="75">
        <v>-7.5507678515841903</v>
      </c>
      <c r="Y25" s="75">
        <v>18.163570325172799</v>
      </c>
      <c r="Z25" s="75">
        <v>20.864769555964401</v>
      </c>
      <c r="AA25" s="76">
        <f t="shared" si="7"/>
        <v>41.890284097720709</v>
      </c>
      <c r="AB25" s="75">
        <v>5.2715181455545901</v>
      </c>
      <c r="AC25" s="75">
        <v>78.257212487329596</v>
      </c>
      <c r="AD25" s="75">
        <v>-5.9046817161994696</v>
      </c>
      <c r="AE25" s="75">
        <v>-25.549729798846499</v>
      </c>
      <c r="AF25" s="76">
        <f t="shared" si="8"/>
        <v>52.074319117838229</v>
      </c>
      <c r="AH25" s="92">
        <f t="shared" si="4"/>
        <v>-2.2245392756587075</v>
      </c>
      <c r="AJ25" s="92">
        <f t="shared" si="1"/>
        <v>-0.51807455742365738</v>
      </c>
    </row>
    <row r="26" spans="1:36" ht="13">
      <c r="A26" s="38" t="s">
        <v>53</v>
      </c>
      <c r="B26" s="34" t="s">
        <v>54</v>
      </c>
      <c r="C26" s="75">
        <v>0</v>
      </c>
      <c r="D26" s="75">
        <v>0</v>
      </c>
      <c r="E26" s="75">
        <v>0</v>
      </c>
      <c r="F26" s="75">
        <v>0</v>
      </c>
      <c r="G26" s="76">
        <f t="shared" si="2"/>
        <v>0</v>
      </c>
      <c r="H26" s="75">
        <v>0</v>
      </c>
      <c r="I26" s="75">
        <v>0</v>
      </c>
      <c r="J26" s="75">
        <v>0</v>
      </c>
      <c r="K26" s="75">
        <v>0</v>
      </c>
      <c r="L26" s="76">
        <f t="shared" si="3"/>
        <v>0</v>
      </c>
      <c r="M26" s="75">
        <v>0</v>
      </c>
      <c r="N26" s="75">
        <v>0</v>
      </c>
      <c r="O26" s="75">
        <v>0</v>
      </c>
      <c r="P26" s="75">
        <v>3.5570414499375147E-4</v>
      </c>
      <c r="Q26" s="76">
        <f t="shared" si="5"/>
        <v>3.5570414499375147E-4</v>
      </c>
      <c r="R26" s="75">
        <v>0</v>
      </c>
      <c r="S26" s="75">
        <v>0</v>
      </c>
      <c r="T26" s="75">
        <v>0</v>
      </c>
      <c r="U26" s="75">
        <v>0</v>
      </c>
      <c r="V26" s="76">
        <f t="shared" si="6"/>
        <v>0</v>
      </c>
      <c r="W26" s="75">
        <v>0</v>
      </c>
      <c r="X26" s="75">
        <v>0</v>
      </c>
      <c r="Y26" s="75">
        <v>0</v>
      </c>
      <c r="Z26" s="75">
        <v>0</v>
      </c>
      <c r="AA26" s="76">
        <f t="shared" si="7"/>
        <v>0</v>
      </c>
      <c r="AB26" s="75">
        <v>0</v>
      </c>
      <c r="AC26" s="75">
        <v>-3.0939999999999999</v>
      </c>
      <c r="AD26" s="75">
        <v>0</v>
      </c>
      <c r="AE26" s="75">
        <v>0</v>
      </c>
      <c r="AF26" s="76">
        <f t="shared" si="8"/>
        <v>-3.0939999999999999</v>
      </c>
      <c r="AH26" s="92" t="e">
        <f t="shared" si="4"/>
        <v>#DIV/0!</v>
      </c>
      <c r="AJ26" s="92"/>
    </row>
    <row r="27" spans="1:36" ht="13">
      <c r="A27" s="39" t="s">
        <v>55</v>
      </c>
      <c r="B27" s="33" t="s">
        <v>56</v>
      </c>
      <c r="C27" s="73">
        <v>2131</v>
      </c>
      <c r="D27" s="73">
        <v>2498</v>
      </c>
      <c r="E27" s="73">
        <v>2541</v>
      </c>
      <c r="F27" s="73">
        <v>2270</v>
      </c>
      <c r="G27" s="74">
        <f t="shared" si="2"/>
        <v>9440</v>
      </c>
      <c r="H27" s="73">
        <v>2046.6160967952701</v>
      </c>
      <c r="I27" s="73">
        <v>2349.0610545977497</v>
      </c>
      <c r="J27" s="73">
        <v>2511.8092980872298</v>
      </c>
      <c r="K27" s="73">
        <v>2619.9586587548602</v>
      </c>
      <c r="L27" s="74">
        <f t="shared" si="3"/>
        <v>9527.4451082351097</v>
      </c>
      <c r="M27" s="73">
        <v>2557.6759155075697</v>
      </c>
      <c r="N27" s="73">
        <v>2767.4754467355401</v>
      </c>
      <c r="O27" s="73">
        <v>2599.5664715962021</v>
      </c>
      <c r="P27" s="73">
        <v>2547.4242412946101</v>
      </c>
      <c r="Q27" s="74">
        <f t="shared" si="5"/>
        <v>10472.142075133923</v>
      </c>
      <c r="R27" s="73">
        <v>2254.0208175859998</v>
      </c>
      <c r="S27" s="73">
        <v>2924.2311993967837</v>
      </c>
      <c r="T27" s="73">
        <v>2769.6004855149122</v>
      </c>
      <c r="U27" s="73">
        <v>2175.2555748652094</v>
      </c>
      <c r="V27" s="74">
        <f t="shared" si="6"/>
        <v>10123.108077362906</v>
      </c>
      <c r="W27" s="73">
        <v>2447.694688412897</v>
      </c>
      <c r="X27" s="73">
        <v>2710.6957579042855</v>
      </c>
      <c r="Y27" s="73">
        <v>2830.1457765876703</v>
      </c>
      <c r="Z27" s="73">
        <v>2645.6748288815802</v>
      </c>
      <c r="AA27" s="74">
        <f t="shared" si="7"/>
        <v>10634.211051786433</v>
      </c>
      <c r="AB27" s="73">
        <v>1611.5481942233855</v>
      </c>
      <c r="AC27" s="73">
        <v>2343.1531563820399</v>
      </c>
      <c r="AD27" s="73">
        <v>2853.8084135445297</v>
      </c>
      <c r="AE27" s="73">
        <v>2222.6398600882444</v>
      </c>
      <c r="AF27" s="74">
        <f t="shared" si="8"/>
        <v>9031.1496242382</v>
      </c>
      <c r="AH27" s="92">
        <f t="shared" si="4"/>
        <v>-0.15989681126919419</v>
      </c>
      <c r="AJ27" s="92">
        <f t="shared" ref="AJ27:AJ32" si="9">AA27/V27-1</f>
        <v>5.0488740268065158E-2</v>
      </c>
    </row>
    <row r="28" spans="1:36" ht="13">
      <c r="A28" s="40" t="s">
        <v>57</v>
      </c>
      <c r="B28" s="34" t="s">
        <v>58</v>
      </c>
      <c r="C28" s="75">
        <v>-790</v>
      </c>
      <c r="D28" s="75">
        <v>-886</v>
      </c>
      <c r="E28" s="75">
        <v>-700</v>
      </c>
      <c r="F28" s="75">
        <v>-612</v>
      </c>
      <c r="G28" s="76">
        <f t="shared" si="2"/>
        <v>-2988</v>
      </c>
      <c r="H28" s="75">
        <v>-713.61845397046204</v>
      </c>
      <c r="I28" s="75">
        <v>-647.72673845796294</v>
      </c>
      <c r="J28" s="75">
        <v>-576.42938034679707</v>
      </c>
      <c r="K28" s="75">
        <v>-700.66231163173995</v>
      </c>
      <c r="L28" s="76">
        <f t="shared" si="3"/>
        <v>-2638.4368844069622</v>
      </c>
      <c r="M28" s="75">
        <v>-822.93231519852498</v>
      </c>
      <c r="N28" s="75">
        <v>-666.29844715574109</v>
      </c>
      <c r="O28" s="75">
        <v>-719.55385396872828</v>
      </c>
      <c r="P28" s="75">
        <v>-703.58784230236995</v>
      </c>
      <c r="Q28" s="76">
        <f t="shared" si="5"/>
        <v>-2912.3724586253643</v>
      </c>
      <c r="R28" s="75">
        <v>-767.07879756421619</v>
      </c>
      <c r="S28" s="75">
        <v>-725.34037373778494</v>
      </c>
      <c r="T28" s="75">
        <v>-838.5953711587556</v>
      </c>
      <c r="U28" s="75">
        <v>-412.20589693091534</v>
      </c>
      <c r="V28" s="76">
        <f t="shared" si="6"/>
        <v>-2743.2204393916722</v>
      </c>
      <c r="W28" s="75">
        <v>-889.44059541958552</v>
      </c>
      <c r="X28" s="75">
        <v>-743.41044675417425</v>
      </c>
      <c r="Y28" s="75">
        <v>-786.78456576598603</v>
      </c>
      <c r="Z28" s="75">
        <v>-525.30631515817902</v>
      </c>
      <c r="AA28" s="76">
        <f t="shared" si="7"/>
        <v>-2944.9419230979247</v>
      </c>
      <c r="AB28" s="75">
        <v>-487.48797535186759</v>
      </c>
      <c r="AC28" s="75">
        <v>-449.59484819558497</v>
      </c>
      <c r="AD28" s="75">
        <v>-742.32905673462903</v>
      </c>
      <c r="AE28" s="75">
        <v>-637.65218065358704</v>
      </c>
      <c r="AF28" s="76">
        <f t="shared" si="8"/>
        <v>-2317.0640609356687</v>
      </c>
      <c r="AH28" s="92">
        <f t="shared" si="4"/>
        <v>0.21386734226025572</v>
      </c>
      <c r="AJ28" s="92">
        <f t="shared" si="9"/>
        <v>7.3534551146383853E-2</v>
      </c>
    </row>
    <row r="29" spans="1:36" ht="13">
      <c r="A29" s="38" t="s">
        <v>59</v>
      </c>
      <c r="B29" s="34" t="s">
        <v>60</v>
      </c>
      <c r="C29" s="75">
        <v>-17</v>
      </c>
      <c r="D29" s="75">
        <v>-1</v>
      </c>
      <c r="E29" s="75">
        <v>-5</v>
      </c>
      <c r="F29" s="75">
        <v>2</v>
      </c>
      <c r="G29" s="76">
        <f t="shared" si="2"/>
        <v>-21</v>
      </c>
      <c r="H29" s="75">
        <v>-2.1000000000000001E-2</v>
      </c>
      <c r="I29" s="75">
        <v>11.278</v>
      </c>
      <c r="J29" s="75">
        <v>-6.6000000000000003E-2</v>
      </c>
      <c r="K29" s="75">
        <v>19.619996564005302</v>
      </c>
      <c r="L29" s="76">
        <f t="shared" si="3"/>
        <v>30.810996564005301</v>
      </c>
      <c r="M29" s="75">
        <v>14.6943888296945</v>
      </c>
      <c r="N29" s="75">
        <v>30.775124597533999</v>
      </c>
      <c r="O29" s="75">
        <v>-2.4632340958300198</v>
      </c>
      <c r="P29" s="75">
        <v>-22.941269675061999</v>
      </c>
      <c r="Q29" s="76">
        <f t="shared" si="5"/>
        <v>20.065009656336482</v>
      </c>
      <c r="R29" s="75">
        <v>-0.76100000000000001</v>
      </c>
      <c r="S29" s="75">
        <v>-1.0740000000000001</v>
      </c>
      <c r="T29" s="75">
        <v>-1.161</v>
      </c>
      <c r="U29" s="75">
        <v>-2.5999999999999999E-2</v>
      </c>
      <c r="V29" s="76">
        <f t="shared" si="6"/>
        <v>-3.0219999999999998</v>
      </c>
      <c r="W29" s="75">
        <v>-4.0000000000000001E-3</v>
      </c>
      <c r="X29" s="75">
        <v>8.2469999999999999</v>
      </c>
      <c r="Y29" s="75">
        <v>4.0000000000000001E-3</v>
      </c>
      <c r="Z29" s="75">
        <v>-0.21010789188639478</v>
      </c>
      <c r="AA29" s="76">
        <f t="shared" si="7"/>
        <v>8.0368921081136051</v>
      </c>
      <c r="AB29" s="75">
        <v>-0.40873503782352999</v>
      </c>
      <c r="AC29" s="75">
        <v>-0.147858773948361</v>
      </c>
      <c r="AD29" s="75">
        <v>-0.37499486647999447</v>
      </c>
      <c r="AE29" s="75">
        <v>7.2672427670733981</v>
      </c>
      <c r="AF29" s="76">
        <f t="shared" si="8"/>
        <v>6.3356540888215127</v>
      </c>
      <c r="AH29" s="92">
        <f t="shared" si="4"/>
        <v>-35.588147555175091</v>
      </c>
      <c r="AJ29" s="92">
        <f t="shared" si="9"/>
        <v>-3.6594613196934498</v>
      </c>
    </row>
    <row r="30" spans="1:36" ht="13">
      <c r="A30" s="39" t="s">
        <v>61</v>
      </c>
      <c r="B30" s="33" t="s">
        <v>62</v>
      </c>
      <c r="C30" s="73">
        <v>1324</v>
      </c>
      <c r="D30" s="73">
        <v>1611</v>
      </c>
      <c r="E30" s="73">
        <v>1836</v>
      </c>
      <c r="F30" s="73">
        <v>1660</v>
      </c>
      <c r="G30" s="74">
        <f t="shared" si="2"/>
        <v>6431</v>
      </c>
      <c r="H30" s="73">
        <v>1332.9766428248099</v>
      </c>
      <c r="I30" s="73">
        <v>1712.61231613978</v>
      </c>
      <c r="J30" s="73">
        <v>1935.3139177404378</v>
      </c>
      <c r="K30" s="73">
        <v>1938.9163436871161</v>
      </c>
      <c r="L30" s="74">
        <f t="shared" si="3"/>
        <v>6919.8192203921435</v>
      </c>
      <c r="M30" s="73">
        <v>1749.43798913874</v>
      </c>
      <c r="N30" s="73">
        <v>2131.95212417734</v>
      </c>
      <c r="O30" s="73">
        <v>1877.5493835316388</v>
      </c>
      <c r="P30" s="73">
        <v>1820.8951293171801</v>
      </c>
      <c r="Q30" s="74">
        <f t="shared" si="5"/>
        <v>7579.8346261648994</v>
      </c>
      <c r="R30" s="73">
        <v>1486.1810200217867</v>
      </c>
      <c r="S30" s="73">
        <v>2197.8168256589938</v>
      </c>
      <c r="T30" s="73">
        <v>1929.8441143561643</v>
      </c>
      <c r="U30" s="73">
        <v>1763.0236779343027</v>
      </c>
      <c r="V30" s="74">
        <f t="shared" si="6"/>
        <v>7376.8656379712465</v>
      </c>
      <c r="W30" s="73">
        <v>1558.2500929933076</v>
      </c>
      <c r="X30" s="73">
        <v>1975.5323111501098</v>
      </c>
      <c r="Y30" s="73">
        <v>2043.36521082168</v>
      </c>
      <c r="Z30" s="73">
        <v>2120.1584058315102</v>
      </c>
      <c r="AA30" s="74">
        <f t="shared" si="7"/>
        <v>7697.3060207966073</v>
      </c>
      <c r="AB30" s="73">
        <v>1123.651483833698</v>
      </c>
      <c r="AC30" s="73">
        <v>1893.410449412509</v>
      </c>
      <c r="AD30" s="73">
        <v>2111.1043619434199</v>
      </c>
      <c r="AE30" s="73">
        <v>1592.2549222017315</v>
      </c>
      <c r="AF30" s="74">
        <f t="shared" si="8"/>
        <v>6720.4212173913584</v>
      </c>
      <c r="AH30" s="92">
        <f t="shared" si="4"/>
        <v>-0.24899247253307899</v>
      </c>
      <c r="AJ30" s="92">
        <f t="shared" si="9"/>
        <v>4.3438554875656843E-2</v>
      </c>
    </row>
    <row r="31" spans="1:36" ht="13">
      <c r="A31" s="32" t="s">
        <v>63</v>
      </c>
      <c r="B31" s="34" t="s">
        <v>64</v>
      </c>
      <c r="C31" s="75">
        <v>-96</v>
      </c>
      <c r="D31" s="75">
        <v>-111</v>
      </c>
      <c r="E31" s="75">
        <v>-85</v>
      </c>
      <c r="F31" s="75">
        <v>-96</v>
      </c>
      <c r="G31" s="76">
        <f>(C31+D31+E31+F31)</f>
        <v>-388</v>
      </c>
      <c r="H31" s="75">
        <v>-91.841803250522105</v>
      </c>
      <c r="I31" s="75">
        <v>-85.704300185988004</v>
      </c>
      <c r="J31" s="75">
        <v>-92.814828669931202</v>
      </c>
      <c r="K31" s="75">
        <v>-85.105048706473596</v>
      </c>
      <c r="L31" s="76">
        <f>(H31+I31+J31+K31)</f>
        <v>-355.46598081291495</v>
      </c>
      <c r="M31" s="75">
        <v>-93.717084303499703</v>
      </c>
      <c r="N31" s="75">
        <v>-116.57925204849599</v>
      </c>
      <c r="O31" s="75">
        <v>-117.34071581914448</v>
      </c>
      <c r="P31" s="75">
        <v>-128.927291329919</v>
      </c>
      <c r="Q31" s="76">
        <f>(M31+N31+O31+P31)</f>
        <v>-456.56434350105917</v>
      </c>
      <c r="R31" s="75">
        <v>-133.75265908616242</v>
      </c>
      <c r="S31" s="75">
        <v>-141.87453608198527</v>
      </c>
      <c r="T31" s="75">
        <v>-114.58075706765361</v>
      </c>
      <c r="U31" s="75">
        <v>-137.17592350919347</v>
      </c>
      <c r="V31" s="76">
        <f>(R31+S31+T31+U31)</f>
        <v>-527.38387574499484</v>
      </c>
      <c r="W31" s="75">
        <v>-122.964580454483</v>
      </c>
      <c r="X31" s="75">
        <v>-129.82503452595901</v>
      </c>
      <c r="Y31" s="75">
        <v>-118.953568118449</v>
      </c>
      <c r="Z31" s="75">
        <v>-134.29367533881501</v>
      </c>
      <c r="AA31" s="76">
        <f>(W31+X31+Y31+Z31)</f>
        <v>-506.03685843770597</v>
      </c>
      <c r="AB31" s="75">
        <v>-142.33707391589601</v>
      </c>
      <c r="AC31" s="75">
        <v>-108.22273964764784</v>
      </c>
      <c r="AD31" s="75">
        <v>-177.34068963498365</v>
      </c>
      <c r="AE31" s="75">
        <v>-163.4652454947244</v>
      </c>
      <c r="AF31" s="76">
        <f>(AB31+AC31+AD31+AE31)</f>
        <v>-591.36574869325193</v>
      </c>
      <c r="AH31" s="92">
        <f t="shared" si="4"/>
        <v>0.21722221900853667</v>
      </c>
      <c r="AJ31" s="92">
        <f t="shared" si="9"/>
        <v>-4.0477189935193891E-2</v>
      </c>
    </row>
    <row r="32" spans="1:36" ht="13">
      <c r="A32" s="37" t="s">
        <v>65</v>
      </c>
      <c r="B32" s="41" t="s">
        <v>66</v>
      </c>
      <c r="C32" s="74">
        <v>1228</v>
      </c>
      <c r="D32" s="74">
        <v>1500</v>
      </c>
      <c r="E32" s="74">
        <v>1751</v>
      </c>
      <c r="F32" s="74">
        <v>1564</v>
      </c>
      <c r="G32" s="74">
        <f>C32+D32+E32+F32</f>
        <v>6043</v>
      </c>
      <c r="H32" s="74">
        <v>1241.134839574288</v>
      </c>
      <c r="I32" s="74">
        <v>1626.9080159537998</v>
      </c>
      <c r="J32" s="74">
        <v>1842.499089070508</v>
      </c>
      <c r="K32" s="74">
        <v>1853.8112949806441</v>
      </c>
      <c r="L32" s="74">
        <f>H32+I32+J32+K32</f>
        <v>6564.353239579239</v>
      </c>
      <c r="M32" s="74">
        <v>1655.7209048352402</v>
      </c>
      <c r="N32" s="74">
        <v>2015.3728721288398</v>
      </c>
      <c r="O32" s="74">
        <v>1760.2086677125042</v>
      </c>
      <c r="P32" s="74">
        <v>1691.9678379872601</v>
      </c>
      <c r="Q32" s="74">
        <f>M32+N32+O32+P32</f>
        <v>7123.2702826638442</v>
      </c>
      <c r="R32" s="74">
        <v>1352.4283609356244</v>
      </c>
      <c r="S32" s="74">
        <v>2055.9422895770094</v>
      </c>
      <c r="T32" s="74">
        <v>1815.2633572885097</v>
      </c>
      <c r="U32" s="74">
        <v>1625.8477544250993</v>
      </c>
      <c r="V32" s="74">
        <f>R32+S32+T32+U32</f>
        <v>6849.4817622262426</v>
      </c>
      <c r="W32" s="74">
        <v>1435.2855125388276</v>
      </c>
      <c r="X32" s="74">
        <v>1845.7072766241499</v>
      </c>
      <c r="Y32" s="74">
        <v>1924.41164270323</v>
      </c>
      <c r="Z32" s="74">
        <v>1985.8647304927001</v>
      </c>
      <c r="AA32" s="74">
        <f>W32+X32+Y32+Z32</f>
        <v>7191.2691623589071</v>
      </c>
      <c r="AB32" s="74">
        <v>981.31440991779891</v>
      </c>
      <c r="AC32" s="74">
        <v>1785.1877097648612</v>
      </c>
      <c r="AD32" s="74">
        <v>1933.7636723084422</v>
      </c>
      <c r="AE32" s="74">
        <v>1428.7896767070065</v>
      </c>
      <c r="AF32" s="74">
        <f>AB32+AC32+AD32+AE32</f>
        <v>6129.0554686981086</v>
      </c>
      <c r="AH32" s="92">
        <f t="shared" si="4"/>
        <v>-0.28052014078898579</v>
      </c>
      <c r="AJ32" s="92">
        <f t="shared" si="9"/>
        <v>4.9899745995027667E-2</v>
      </c>
    </row>
    <row r="33" spans="1:36" ht="13">
      <c r="A33" s="27"/>
      <c r="B33" s="1"/>
      <c r="C33" s="1"/>
      <c r="D33" s="1"/>
      <c r="E33" s="1"/>
      <c r="F33" s="1"/>
      <c r="G33" s="1"/>
      <c r="H33" s="1"/>
      <c r="I33" s="1"/>
      <c r="J33" s="1"/>
      <c r="K33" s="89"/>
      <c r="L33" s="1"/>
      <c r="M33" s="1"/>
      <c r="N33" s="1"/>
      <c r="O33" s="1"/>
      <c r="P33" s="89"/>
      <c r="Q33" s="1"/>
      <c r="R33" s="1"/>
      <c r="S33" s="1"/>
      <c r="T33" s="1"/>
      <c r="U33" s="89"/>
      <c r="V33" s="1"/>
      <c r="W33" s="89"/>
      <c r="X33" s="89"/>
      <c r="Y33" s="89"/>
      <c r="Z33" s="89"/>
      <c r="AA33" s="89"/>
      <c r="AB33" s="89"/>
      <c r="AC33" s="89"/>
      <c r="AD33" s="89"/>
      <c r="AE33" s="89"/>
      <c r="AF33" s="89"/>
      <c r="AH33" s="93"/>
      <c r="AJ33" s="93"/>
    </row>
    <row r="34" spans="1:36" ht="13">
      <c r="A34" s="27"/>
      <c r="B34" s="26"/>
      <c r="C34" s="79"/>
      <c r="D34" s="79"/>
      <c r="E34" s="79"/>
      <c r="F34" s="79"/>
      <c r="G34" s="79"/>
      <c r="H34" s="79"/>
      <c r="I34" s="79"/>
      <c r="J34" s="79"/>
      <c r="K34" s="1"/>
      <c r="L34" s="79"/>
      <c r="M34" s="79"/>
      <c r="N34" s="79"/>
      <c r="O34" s="79"/>
      <c r="P34" s="1"/>
      <c r="Q34" s="79"/>
      <c r="R34" s="79"/>
      <c r="S34" s="79"/>
      <c r="T34" s="79"/>
      <c r="U34" s="1"/>
      <c r="V34" s="79"/>
      <c r="W34" s="1"/>
      <c r="X34" s="1"/>
      <c r="Y34" s="1"/>
      <c r="Z34" s="1"/>
      <c r="AA34" s="1"/>
      <c r="AB34" s="1"/>
      <c r="AC34" s="1"/>
      <c r="AD34" s="1"/>
      <c r="AE34" s="1"/>
      <c r="AF34" s="1"/>
      <c r="AH34" s="93"/>
      <c r="AJ34" s="93"/>
    </row>
    <row r="35" spans="1:36" ht="13">
      <c r="A35" s="27"/>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H35" s="93"/>
      <c r="AJ35" s="93"/>
    </row>
    <row r="36" spans="1:36" ht="16" thickBot="1">
      <c r="A36" s="27"/>
      <c r="B36" s="29" t="s">
        <v>67</v>
      </c>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H36" s="93"/>
      <c r="AJ36" s="93"/>
    </row>
    <row r="37" spans="1:36" ht="13">
      <c r="A37" s="27"/>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H37" s="93"/>
      <c r="AJ37" s="93"/>
    </row>
    <row r="38" spans="1:36" ht="26">
      <c r="A38" s="27"/>
      <c r="B38" s="42" t="str">
        <f t="shared" ref="B38:AF38" si="10">$16:$16</f>
        <v>€m</v>
      </c>
      <c r="C38" s="80" t="str">
        <f t="shared" si="10"/>
        <v>Q1-15
Underlying</v>
      </c>
      <c r="D38" s="80" t="str">
        <f t="shared" si="10"/>
        <v>Q2-15
Underlying</v>
      </c>
      <c r="E38" s="80" t="str">
        <f t="shared" si="10"/>
        <v>Q3-15
Underlying</v>
      </c>
      <c r="F38" s="80" t="str">
        <f t="shared" si="10"/>
        <v>Q4-15
Underlying</v>
      </c>
      <c r="G38" s="80" t="str">
        <f t="shared" si="10"/>
        <v>FY-2015
Underlying</v>
      </c>
      <c r="H38" s="80" t="str">
        <f t="shared" si="10"/>
        <v>Q1-16
Underlying</v>
      </c>
      <c r="I38" s="80" t="str">
        <f t="shared" si="10"/>
        <v>Q2-16
Underlying</v>
      </c>
      <c r="J38" s="80" t="str">
        <f t="shared" si="10"/>
        <v>Q3-16
Underlying</v>
      </c>
      <c r="K38" s="80" t="str">
        <f t="shared" si="10"/>
        <v>Q4-16
Underlying</v>
      </c>
      <c r="L38" s="80" t="str">
        <f t="shared" si="10"/>
        <v>FY-2016
Underlying</v>
      </c>
      <c r="M38" s="80" t="str">
        <f t="shared" si="10"/>
        <v>Q1-17
Underlying</v>
      </c>
      <c r="N38" s="80" t="str">
        <f t="shared" si="10"/>
        <v>Q2-17
Underlying</v>
      </c>
      <c r="O38" s="80" t="str">
        <f t="shared" si="10"/>
        <v>Q3-17
Underlying</v>
      </c>
      <c r="P38" s="80" t="str">
        <f t="shared" si="10"/>
        <v>Q4-17
Underlying</v>
      </c>
      <c r="Q38" s="80" t="str">
        <f t="shared" si="10"/>
        <v>FY-2017
Underlying</v>
      </c>
      <c r="R38" s="80" t="str">
        <f t="shared" si="10"/>
        <v>Q1-18
Underlying</v>
      </c>
      <c r="S38" s="80" t="str">
        <f t="shared" si="10"/>
        <v>Q2-18
Underlying</v>
      </c>
      <c r="T38" s="80" t="str">
        <f t="shared" si="10"/>
        <v>Q3-18
Underlying</v>
      </c>
      <c r="U38" s="80" t="str">
        <f t="shared" si="10"/>
        <v>Q4-18
Underlying</v>
      </c>
      <c r="V38" s="80" t="str">
        <f t="shared" si="10"/>
        <v>FY-2018
Underlying</v>
      </c>
      <c r="W38" s="80" t="str">
        <f t="shared" si="10"/>
        <v>Q1-19
Underlying</v>
      </c>
      <c r="X38" s="80" t="str">
        <f t="shared" si="10"/>
        <v>Q2-19
Underlying</v>
      </c>
      <c r="Y38" s="80" t="str">
        <f t="shared" si="10"/>
        <v>Q3-19
Underlying</v>
      </c>
      <c r="Z38" s="80" t="str">
        <f t="shared" si="10"/>
        <v>Q4-19
Underlying</v>
      </c>
      <c r="AA38" s="80" t="str">
        <f t="shared" si="10"/>
        <v>FY-2019
Underlying</v>
      </c>
      <c r="AB38" s="80" t="str">
        <f t="shared" si="10"/>
        <v>Q1-20
Underlying</v>
      </c>
      <c r="AC38" s="80" t="str">
        <f t="shared" si="10"/>
        <v>Q2-20
Underlying</v>
      </c>
      <c r="AD38" s="80" t="str">
        <f t="shared" si="10"/>
        <v>Q3-20
Underlying</v>
      </c>
      <c r="AE38" s="80" t="str">
        <f t="shared" si="10"/>
        <v>Q4-20
Underlying</v>
      </c>
      <c r="AF38" s="80" t="str">
        <f t="shared" si="10"/>
        <v>FY-2020
Underlying</v>
      </c>
      <c r="AH38" s="72" t="str">
        <f>AH16</f>
        <v>Q4/Q4</v>
      </c>
      <c r="AJ38" s="72" t="str">
        <f>LEFT($V:$V,2)&amp;"/"&amp;LEFT(AA:AA,2)</f>
        <v>FY/FY</v>
      </c>
    </row>
    <row r="39" spans="1:36" ht="13">
      <c r="A39" s="27"/>
      <c r="B39" s="3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H39" s="93"/>
    </row>
    <row r="40" spans="1:36" ht="13">
      <c r="A40" s="43" t="s">
        <v>68</v>
      </c>
      <c r="B40" s="44" t="s">
        <v>38</v>
      </c>
      <c r="C40" s="81">
        <v>3636</v>
      </c>
      <c r="D40" s="81">
        <v>3610</v>
      </c>
      <c r="E40" s="81">
        <v>3548</v>
      </c>
      <c r="F40" s="81">
        <v>3699</v>
      </c>
      <c r="G40" s="82">
        <f t="shared" ref="G40:G55" si="11">C40+D40+E40+F40</f>
        <v>14493</v>
      </c>
      <c r="H40" s="81">
        <v>3562.7809999999999</v>
      </c>
      <c r="I40" s="81">
        <v>3527.6570000000002</v>
      </c>
      <c r="J40" s="81">
        <v>3274.087</v>
      </c>
      <c r="K40" s="81">
        <v>3465.279</v>
      </c>
      <c r="L40" s="82">
        <f t="shared" ref="L40:L55" si="12">H40+I40+J40+K40</f>
        <v>13829.804</v>
      </c>
      <c r="M40" s="81">
        <v>3529.0749999999998</v>
      </c>
      <c r="N40" s="81">
        <v>3210.442</v>
      </c>
      <c r="O40" s="81">
        <v>3209.5260000000003</v>
      </c>
      <c r="P40" s="81">
        <v>3364.4249999999997</v>
      </c>
      <c r="Q40" s="82">
        <f t="shared" ref="Q40:Q55" si="13">M40+N40+O40+P40</f>
        <v>13313.467999999999</v>
      </c>
      <c r="R40" s="81">
        <v>3357.9969999999998</v>
      </c>
      <c r="S40" s="81">
        <v>3226.86</v>
      </c>
      <c r="T40" s="81">
        <v>3241.8050000000003</v>
      </c>
      <c r="U40" s="81">
        <v>3228.2709999999997</v>
      </c>
      <c r="V40" s="82">
        <f t="shared" ref="V40:V55" si="14">R40+S40+T40+U40</f>
        <v>13054.933000000001</v>
      </c>
      <c r="W40" s="81">
        <v>3489.7080000000001</v>
      </c>
      <c r="X40" s="81">
        <v>3276.5060000000003</v>
      </c>
      <c r="Y40" s="81">
        <v>3244.4789999999998</v>
      </c>
      <c r="Z40" s="81">
        <v>3413.2479999999996</v>
      </c>
      <c r="AA40" s="82">
        <f t="shared" ref="AA40:AA55" si="15">W40+X40+Y40+Z40</f>
        <v>13423.940999999999</v>
      </c>
      <c r="AB40" s="81">
        <v>3234.5650000000001</v>
      </c>
      <c r="AC40" s="81">
        <v>3315.7059999999997</v>
      </c>
      <c r="AD40" s="81">
        <v>3307.5819999999999</v>
      </c>
      <c r="AE40" s="81">
        <v>3372.922</v>
      </c>
      <c r="AF40" s="82">
        <f t="shared" ref="AF40:AF55" si="16">AB40+AC40+AD40+AE40</f>
        <v>13230.775</v>
      </c>
      <c r="AH40" s="92">
        <f t="shared" ref="AH40:AH55" si="17">AE40/Z40-1</f>
        <v>-1.181455317632929E-2</v>
      </c>
      <c r="AJ40" s="92">
        <f>AA40/V40-1</f>
        <v>2.8265790410413993E-2</v>
      </c>
    </row>
    <row r="41" spans="1:36" ht="13">
      <c r="A41" s="45" t="s">
        <v>69</v>
      </c>
      <c r="B41" s="46" t="s">
        <v>70</v>
      </c>
      <c r="C41" s="83">
        <v>-139</v>
      </c>
      <c r="D41" s="83">
        <v>-42</v>
      </c>
      <c r="E41" s="83">
        <v>12</v>
      </c>
      <c r="F41" s="83">
        <v>170</v>
      </c>
      <c r="G41" s="84">
        <f>C41+D41+E41+F41</f>
        <v>1</v>
      </c>
      <c r="H41" s="83">
        <v>0</v>
      </c>
      <c r="I41" s="83">
        <v>0</v>
      </c>
      <c r="J41" s="83">
        <v>0</v>
      </c>
      <c r="K41" s="83">
        <v>0</v>
      </c>
      <c r="L41" s="84">
        <f t="shared" si="12"/>
        <v>0</v>
      </c>
      <c r="M41" s="83">
        <v>0</v>
      </c>
      <c r="N41" s="83">
        <v>0</v>
      </c>
      <c r="O41" s="83">
        <v>0</v>
      </c>
      <c r="P41" s="83">
        <v>0</v>
      </c>
      <c r="Q41" s="84">
        <f t="shared" si="13"/>
        <v>0</v>
      </c>
      <c r="R41" s="83">
        <v>0</v>
      </c>
      <c r="S41" s="83">
        <v>0</v>
      </c>
      <c r="T41" s="83">
        <v>0</v>
      </c>
      <c r="U41" s="83">
        <v>0</v>
      </c>
      <c r="V41" s="84">
        <f t="shared" si="14"/>
        <v>0</v>
      </c>
      <c r="W41" s="83">
        <v>0</v>
      </c>
      <c r="X41" s="83">
        <v>0</v>
      </c>
      <c r="Y41" s="83">
        <v>0</v>
      </c>
      <c r="Z41" s="83">
        <v>0</v>
      </c>
      <c r="AA41" s="84">
        <f t="shared" si="15"/>
        <v>0</v>
      </c>
      <c r="AB41" s="83">
        <v>0</v>
      </c>
      <c r="AC41" s="83">
        <v>0</v>
      </c>
      <c r="AD41" s="83">
        <v>0</v>
      </c>
      <c r="AE41" s="83">
        <v>0</v>
      </c>
      <c r="AF41" s="84">
        <f t="shared" si="16"/>
        <v>0</v>
      </c>
      <c r="AH41" s="92" t="e">
        <f t="shared" si="17"/>
        <v>#DIV/0!</v>
      </c>
      <c r="AJ41" s="92"/>
    </row>
    <row r="42" spans="1:36" ht="13">
      <c r="A42" s="47" t="s">
        <v>71</v>
      </c>
      <c r="B42" s="34" t="s">
        <v>40</v>
      </c>
      <c r="C42" s="85">
        <v>-2144</v>
      </c>
      <c r="D42" s="85">
        <v>-1985</v>
      </c>
      <c r="E42" s="85">
        <v>-1961</v>
      </c>
      <c r="F42" s="85">
        <v>-2027</v>
      </c>
      <c r="G42" s="86">
        <f t="shared" si="11"/>
        <v>-8117</v>
      </c>
      <c r="H42" s="75">
        <v>-2183.3220000000001</v>
      </c>
      <c r="I42" s="75">
        <v>-2089.1060000000002</v>
      </c>
      <c r="J42" s="75">
        <v>-1980.2750000000001</v>
      </c>
      <c r="K42" s="75">
        <v>-2159.7530000000002</v>
      </c>
      <c r="L42" s="86">
        <f t="shared" si="12"/>
        <v>-8412.4560000000001</v>
      </c>
      <c r="M42" s="75">
        <v>-2219.0810000000001</v>
      </c>
      <c r="N42" s="75">
        <v>-2123.3049999999998</v>
      </c>
      <c r="O42" s="75">
        <v>-2035.07</v>
      </c>
      <c r="P42" s="75">
        <v>-2152.9929999999999</v>
      </c>
      <c r="Q42" s="86">
        <f t="shared" si="13"/>
        <v>-8530.4490000000005</v>
      </c>
      <c r="R42" s="75">
        <v>-2267.578</v>
      </c>
      <c r="S42" s="75">
        <v>-2164.0070000000001</v>
      </c>
      <c r="T42" s="75">
        <v>-2076.5709999999999</v>
      </c>
      <c r="U42" s="75">
        <v>-2235.569</v>
      </c>
      <c r="V42" s="86">
        <f t="shared" si="14"/>
        <v>-8743.7250000000004</v>
      </c>
      <c r="W42" s="75">
        <v>-2282.194</v>
      </c>
      <c r="X42" s="75">
        <v>-2219.35</v>
      </c>
      <c r="Y42" s="75">
        <v>-2144.2640000000001</v>
      </c>
      <c r="Z42" s="75">
        <v>-2275.9920000000002</v>
      </c>
      <c r="AA42" s="86">
        <f t="shared" si="15"/>
        <v>-8921.7999999999993</v>
      </c>
      <c r="AB42" s="75">
        <v>-2347.2719999999999</v>
      </c>
      <c r="AC42" s="75">
        <v>-2051.4160000000002</v>
      </c>
      <c r="AD42" s="75">
        <v>-2115.3290000000002</v>
      </c>
      <c r="AE42" s="75">
        <v>-2310.7020000000002</v>
      </c>
      <c r="AF42" s="86">
        <f t="shared" si="16"/>
        <v>-8824.719000000001</v>
      </c>
      <c r="AH42" s="92">
        <f t="shared" si="17"/>
        <v>1.5250492971855767E-2</v>
      </c>
      <c r="AJ42" s="92">
        <f>AA42/V42-1</f>
        <v>2.036603392718761E-2</v>
      </c>
    </row>
    <row r="43" spans="1:36" ht="13">
      <c r="A43" s="35" t="s">
        <v>72</v>
      </c>
      <c r="B43" s="36" t="s">
        <v>42</v>
      </c>
      <c r="C43" s="77"/>
      <c r="D43" s="77"/>
      <c r="E43" s="77"/>
      <c r="F43" s="77"/>
      <c r="G43" s="78"/>
      <c r="H43" s="77">
        <v>-37.46</v>
      </c>
      <c r="I43" s="77">
        <v>-0.42000000000000171</v>
      </c>
      <c r="J43" s="77">
        <v>0</v>
      </c>
      <c r="K43" s="77">
        <v>0</v>
      </c>
      <c r="L43" s="78"/>
      <c r="M43" s="77">
        <v>-41.489999999999995</v>
      </c>
      <c r="N43" s="77">
        <v>-1.68</v>
      </c>
      <c r="O43" s="77">
        <v>0</v>
      </c>
      <c r="P43" s="77">
        <v>0</v>
      </c>
      <c r="Q43" s="78">
        <f>M43+N43+O43+P43</f>
        <v>-43.169999999999995</v>
      </c>
      <c r="R43" s="77">
        <v>-68.070269991641297</v>
      </c>
      <c r="S43" s="77">
        <v>-19.1054704720828</v>
      </c>
      <c r="T43" s="77">
        <v>0</v>
      </c>
      <c r="U43" s="77">
        <v>0</v>
      </c>
      <c r="V43" s="78">
        <f>R43+S43+T43+U43</f>
        <v>-87.175740463724097</v>
      </c>
      <c r="W43" s="77">
        <v>-90.2</v>
      </c>
      <c r="X43" s="77">
        <v>1.7999999999999972</v>
      </c>
      <c r="Y43" s="77">
        <v>2.36</v>
      </c>
      <c r="Z43" s="77">
        <v>0</v>
      </c>
      <c r="AA43" s="78">
        <f>W43+X43+Y43+Z43</f>
        <v>-86.04</v>
      </c>
      <c r="AB43" s="77">
        <v>-94.1</v>
      </c>
      <c r="AC43" s="77">
        <v>-28.606999999999999</v>
      </c>
      <c r="AD43" s="77">
        <v>0</v>
      </c>
      <c r="AE43" s="77">
        <v>0</v>
      </c>
      <c r="AF43" s="78">
        <f>AB43+AC43+AD43+AE43</f>
        <v>-122.70699999999999</v>
      </c>
      <c r="AH43" s="92" t="e">
        <f t="shared" si="17"/>
        <v>#DIV/0!</v>
      </c>
      <c r="AJ43" s="92">
        <f>AA43/V43-1</f>
        <v>-1.3028171113690701E-2</v>
      </c>
    </row>
    <row r="44" spans="1:36" ht="13">
      <c r="A44" s="48" t="s">
        <v>73</v>
      </c>
      <c r="B44" s="33" t="s">
        <v>44</v>
      </c>
      <c r="C44" s="87">
        <v>1492</v>
      </c>
      <c r="D44" s="87">
        <v>1625</v>
      </c>
      <c r="E44" s="87">
        <v>1587</v>
      </c>
      <c r="F44" s="87">
        <v>1672</v>
      </c>
      <c r="G44" s="88">
        <f t="shared" si="11"/>
        <v>6376</v>
      </c>
      <c r="H44" s="73">
        <v>1416.9190000000001</v>
      </c>
      <c r="I44" s="73">
        <v>1438.971</v>
      </c>
      <c r="J44" s="73">
        <v>1293.8119999999999</v>
      </c>
      <c r="K44" s="73">
        <v>1305.5260000000001</v>
      </c>
      <c r="L44" s="88">
        <f t="shared" si="12"/>
        <v>5455.2280000000001</v>
      </c>
      <c r="M44" s="73">
        <v>1309.9939999999999</v>
      </c>
      <c r="N44" s="73">
        <v>1087.1369999999999</v>
      </c>
      <c r="O44" s="73">
        <v>1174.4559999999999</v>
      </c>
      <c r="P44" s="73">
        <v>1211.4319999999998</v>
      </c>
      <c r="Q44" s="88">
        <f t="shared" si="13"/>
        <v>4783.0189999999993</v>
      </c>
      <c r="R44" s="73">
        <v>1090.4190000000001</v>
      </c>
      <c r="S44" s="73">
        <v>1062.8530000000001</v>
      </c>
      <c r="T44" s="73">
        <v>1165.2340000000002</v>
      </c>
      <c r="U44" s="73">
        <v>992.70200000000011</v>
      </c>
      <c r="V44" s="88">
        <f t="shared" si="14"/>
        <v>4311.2080000000005</v>
      </c>
      <c r="W44" s="73">
        <v>1207.5139999999999</v>
      </c>
      <c r="X44" s="73">
        <v>1057.1559999999999</v>
      </c>
      <c r="Y44" s="73">
        <v>1100.2150000000001</v>
      </c>
      <c r="Z44" s="73">
        <v>1137.2559999999999</v>
      </c>
      <c r="AA44" s="88">
        <f t="shared" si="15"/>
        <v>4502.1409999999996</v>
      </c>
      <c r="AB44" s="73">
        <v>887.29300000000001</v>
      </c>
      <c r="AC44" s="73">
        <v>1264.29</v>
      </c>
      <c r="AD44" s="73">
        <v>1192.2529999999999</v>
      </c>
      <c r="AE44" s="73">
        <v>1062.22</v>
      </c>
      <c r="AF44" s="88">
        <f t="shared" si="16"/>
        <v>4406.0560000000005</v>
      </c>
      <c r="AH44" s="92">
        <f t="shared" si="17"/>
        <v>-6.5979867329783115E-2</v>
      </c>
      <c r="AJ44" s="92">
        <f>AA44/V44-1</f>
        <v>4.4287587144948404E-2</v>
      </c>
    </row>
    <row r="45" spans="1:36" ht="13">
      <c r="A45" s="47" t="s">
        <v>74</v>
      </c>
      <c r="B45" s="34" t="s">
        <v>46</v>
      </c>
      <c r="C45" s="85">
        <v>-200</v>
      </c>
      <c r="D45" s="85">
        <v>-364</v>
      </c>
      <c r="E45" s="85">
        <v>60</v>
      </c>
      <c r="F45" s="85">
        <v>-225</v>
      </c>
      <c r="G45" s="86">
        <f t="shared" si="11"/>
        <v>-729</v>
      </c>
      <c r="H45" s="75">
        <v>-147.72800000000001</v>
      </c>
      <c r="I45" s="75">
        <v>-260.113</v>
      </c>
      <c r="J45" s="75">
        <v>-150.858</v>
      </c>
      <c r="K45" s="75">
        <v>-60.65</v>
      </c>
      <c r="L45" s="86">
        <f t="shared" si="12"/>
        <v>-619.34900000000005</v>
      </c>
      <c r="M45" s="75">
        <v>-116.131</v>
      </c>
      <c r="N45" s="75">
        <v>35.039000000000001</v>
      </c>
      <c r="O45" s="75">
        <v>-50.972999999999999</v>
      </c>
      <c r="P45" s="75">
        <v>-86.200999999999993</v>
      </c>
      <c r="Q45" s="86">
        <f t="shared" si="13"/>
        <v>-218.26599999999999</v>
      </c>
      <c r="R45" s="75">
        <v>-104.309</v>
      </c>
      <c r="S45" s="75">
        <v>-175.72200000000001</v>
      </c>
      <c r="T45" s="75">
        <v>-104.285</v>
      </c>
      <c r="U45" s="75">
        <v>-249.88200000000001</v>
      </c>
      <c r="V45" s="86">
        <f t="shared" si="14"/>
        <v>-634.19800000000009</v>
      </c>
      <c r="W45" s="75">
        <v>-56.259</v>
      </c>
      <c r="X45" s="75">
        <v>-238.35599999999999</v>
      </c>
      <c r="Y45" s="75">
        <v>-47.878</v>
      </c>
      <c r="Z45" s="75">
        <v>-155.167</v>
      </c>
      <c r="AA45" s="86">
        <f t="shared" si="15"/>
        <v>-497.65999999999997</v>
      </c>
      <c r="AB45" s="75">
        <v>-306.99599999999998</v>
      </c>
      <c r="AC45" s="75">
        <v>-297.59900000000005</v>
      </c>
      <c r="AD45" s="75">
        <v>-22.307251540000003</v>
      </c>
      <c r="AE45" s="75">
        <v>-415.12</v>
      </c>
      <c r="AF45" s="86">
        <f t="shared" si="16"/>
        <v>-1042.0222515400001</v>
      </c>
      <c r="AH45" s="92">
        <f t="shared" si="17"/>
        <v>1.6753111164100614</v>
      </c>
      <c r="AJ45" s="92">
        <f>AA45/V45-1</f>
        <v>-0.21529238502801984</v>
      </c>
    </row>
    <row r="46" spans="1:36" ht="13">
      <c r="A46" s="35" t="s">
        <v>75</v>
      </c>
      <c r="B46" s="36" t="s">
        <v>48</v>
      </c>
      <c r="C46" s="77"/>
      <c r="D46" s="77"/>
      <c r="E46" s="77"/>
      <c r="F46" s="77"/>
      <c r="G46" s="78"/>
      <c r="H46" s="77">
        <v>0</v>
      </c>
      <c r="I46" s="77">
        <v>0</v>
      </c>
      <c r="J46" s="77">
        <v>0</v>
      </c>
      <c r="K46" s="77">
        <v>0</v>
      </c>
      <c r="L46" s="78"/>
      <c r="M46" s="77">
        <v>0</v>
      </c>
      <c r="N46" s="77">
        <v>0</v>
      </c>
      <c r="O46" s="77">
        <v>0</v>
      </c>
      <c r="P46" s="77">
        <v>0</v>
      </c>
      <c r="Q46" s="78">
        <f>M46+N46+O46+P46</f>
        <v>0</v>
      </c>
      <c r="R46" s="77">
        <v>0</v>
      </c>
      <c r="S46" s="77">
        <v>0</v>
      </c>
      <c r="T46" s="77">
        <v>0</v>
      </c>
      <c r="U46" s="77">
        <v>0</v>
      </c>
      <c r="V46" s="78">
        <f>R46+S46+T46+U46</f>
        <v>0</v>
      </c>
      <c r="W46" s="77">
        <v>0</v>
      </c>
      <c r="X46" s="77">
        <v>0</v>
      </c>
      <c r="Y46" s="77">
        <v>0</v>
      </c>
      <c r="Z46" s="77">
        <v>0</v>
      </c>
      <c r="AA46" s="78">
        <f>W46+X46+Y46+Z46</f>
        <v>0</v>
      </c>
      <c r="AB46" s="77">
        <v>0</v>
      </c>
      <c r="AC46" s="77">
        <v>0</v>
      </c>
      <c r="AD46" s="77">
        <v>0</v>
      </c>
      <c r="AE46" s="77">
        <v>0</v>
      </c>
      <c r="AF46" s="78">
        <f>AB46+AC46+AD46+AE46</f>
        <v>0</v>
      </c>
      <c r="AH46" s="92" t="e">
        <f t="shared" si="17"/>
        <v>#DIV/0!</v>
      </c>
      <c r="AJ46" s="92"/>
    </row>
    <row r="47" spans="1:36" ht="13">
      <c r="A47" s="47" t="s">
        <v>76</v>
      </c>
      <c r="B47" s="34" t="s">
        <v>50</v>
      </c>
      <c r="C47" s="85">
        <v>0</v>
      </c>
      <c r="D47" s="85">
        <v>0</v>
      </c>
      <c r="E47" s="85">
        <v>-1</v>
      </c>
      <c r="F47" s="85">
        <v>24</v>
      </c>
      <c r="G47" s="86">
        <f t="shared" si="11"/>
        <v>23</v>
      </c>
      <c r="H47" s="75">
        <v>2.9028231638598498</v>
      </c>
      <c r="I47" s="75">
        <v>2.4942332423339302</v>
      </c>
      <c r="J47" s="75">
        <v>-0.66606092652849702</v>
      </c>
      <c r="K47" s="75">
        <v>0.85146102435866899</v>
      </c>
      <c r="L47" s="86">
        <f t="shared" si="12"/>
        <v>5.582456504023952</v>
      </c>
      <c r="M47" s="75">
        <v>2.8176326246194399</v>
      </c>
      <c r="N47" s="75">
        <v>1.6287339386092099</v>
      </c>
      <c r="O47" s="75">
        <v>-0.207419666924644</v>
      </c>
      <c r="P47" s="75">
        <v>1.84140755004943</v>
      </c>
      <c r="Q47" s="86">
        <f t="shared" si="13"/>
        <v>6.0803544463534358</v>
      </c>
      <c r="R47" s="75">
        <v>4.9204017740247696</v>
      </c>
      <c r="S47" s="75">
        <v>2.3196563802017698</v>
      </c>
      <c r="T47" s="75">
        <v>0.66392923822435301</v>
      </c>
      <c r="U47" s="75">
        <v>4.1261246931093796</v>
      </c>
      <c r="V47" s="86">
        <f t="shared" si="14"/>
        <v>12.030112085560273</v>
      </c>
      <c r="W47" s="75">
        <v>4.3437596464590804</v>
      </c>
      <c r="X47" s="75">
        <v>4.2210347556924903</v>
      </c>
      <c r="Y47" s="75">
        <v>0.38213835139430202</v>
      </c>
      <c r="Z47" s="75">
        <v>1.6388996156200599</v>
      </c>
      <c r="AA47" s="86">
        <f t="shared" si="15"/>
        <v>10.585832369165932</v>
      </c>
      <c r="AB47" s="75">
        <v>3.36524741427078</v>
      </c>
      <c r="AC47" s="75">
        <v>-0.72293275120148504</v>
      </c>
      <c r="AD47" s="75">
        <v>-1.62363943940665</v>
      </c>
      <c r="AE47" s="75">
        <v>1.1814154845387399</v>
      </c>
      <c r="AF47" s="86">
        <f t="shared" si="16"/>
        <v>2.200090708201385</v>
      </c>
      <c r="AH47" s="92">
        <f t="shared" si="17"/>
        <v>-0.27914103263013812</v>
      </c>
      <c r="AJ47" s="92">
        <f>AA47/V47-1</f>
        <v>-0.12005538320194942</v>
      </c>
    </row>
    <row r="48" spans="1:36" ht="13">
      <c r="A48" s="49" t="s">
        <v>77</v>
      </c>
      <c r="B48" s="34" t="s">
        <v>52</v>
      </c>
      <c r="C48" s="85">
        <v>-2</v>
      </c>
      <c r="D48" s="85">
        <v>0</v>
      </c>
      <c r="E48" s="85">
        <v>1</v>
      </c>
      <c r="F48" s="85">
        <v>-7</v>
      </c>
      <c r="G48" s="86">
        <f t="shared" si="11"/>
        <v>-8</v>
      </c>
      <c r="H48" s="75">
        <v>24.760999999999999</v>
      </c>
      <c r="I48" s="75">
        <v>0.38600000000000001</v>
      </c>
      <c r="J48" s="75">
        <v>2.42</v>
      </c>
      <c r="K48" s="75">
        <v>-0.35399999999999998</v>
      </c>
      <c r="L48" s="86">
        <f t="shared" si="12"/>
        <v>27.213000000000001</v>
      </c>
      <c r="M48" s="75">
        <v>1.0580000000000001</v>
      </c>
      <c r="N48" s="75">
        <v>-1.391</v>
      </c>
      <c r="O48" s="75">
        <v>3.8889999999999998</v>
      </c>
      <c r="P48" s="75">
        <v>-8.3670000000000009</v>
      </c>
      <c r="Q48" s="86">
        <f t="shared" si="13"/>
        <v>-4.8110000000000008</v>
      </c>
      <c r="R48" s="75">
        <v>1.829</v>
      </c>
      <c r="S48" s="75">
        <v>3.4209999999999998</v>
      </c>
      <c r="T48" s="75">
        <v>1.853</v>
      </c>
      <c r="U48" s="75">
        <v>-8.577</v>
      </c>
      <c r="V48" s="86">
        <f t="shared" si="14"/>
        <v>-1.4740000000000002</v>
      </c>
      <c r="W48" s="75">
        <v>-0.26</v>
      </c>
      <c r="X48" s="75">
        <v>-6.6849999999999996</v>
      </c>
      <c r="Y48" s="75">
        <v>0.69599999999999995</v>
      </c>
      <c r="Z48" s="75">
        <v>0.69499999999999995</v>
      </c>
      <c r="AA48" s="86">
        <f t="shared" si="15"/>
        <v>-5.5539999999999994</v>
      </c>
      <c r="AB48" s="75">
        <v>0.17599999999999999</v>
      </c>
      <c r="AC48" s="75">
        <v>-3.823</v>
      </c>
      <c r="AD48" s="75">
        <v>-1.905</v>
      </c>
      <c r="AE48" s="75">
        <v>-7.0339999999999998</v>
      </c>
      <c r="AF48" s="86">
        <f t="shared" si="16"/>
        <v>-12.585999999999999</v>
      </c>
      <c r="AH48" s="92">
        <f t="shared" si="17"/>
        <v>-11.120863309352519</v>
      </c>
      <c r="AJ48" s="92"/>
    </row>
    <row r="49" spans="1:36" ht="13">
      <c r="A49" s="49" t="s">
        <v>78</v>
      </c>
      <c r="B49" s="34" t="s">
        <v>54</v>
      </c>
      <c r="C49" s="85">
        <v>0</v>
      </c>
      <c r="D49" s="85">
        <v>0</v>
      </c>
      <c r="E49" s="85">
        <v>0</v>
      </c>
      <c r="F49" s="85">
        <v>0</v>
      </c>
      <c r="G49" s="86">
        <f t="shared" si="11"/>
        <v>0</v>
      </c>
      <c r="H49" s="75">
        <v>0</v>
      </c>
      <c r="I49" s="75">
        <v>0</v>
      </c>
      <c r="J49" s="75">
        <v>0</v>
      </c>
      <c r="K49" s="75">
        <v>0</v>
      </c>
      <c r="L49" s="86">
        <f t="shared" si="12"/>
        <v>0</v>
      </c>
      <c r="M49" s="75">
        <v>0</v>
      </c>
      <c r="N49" s="75">
        <v>0</v>
      </c>
      <c r="O49" s="75">
        <v>0</v>
      </c>
      <c r="P49" s="75">
        <v>0</v>
      </c>
      <c r="Q49" s="86">
        <f t="shared" si="13"/>
        <v>0</v>
      </c>
      <c r="R49" s="75">
        <v>0</v>
      </c>
      <c r="S49" s="75">
        <v>0</v>
      </c>
      <c r="T49" s="75">
        <v>0</v>
      </c>
      <c r="U49" s="75">
        <v>0</v>
      </c>
      <c r="V49" s="86">
        <f t="shared" si="14"/>
        <v>0</v>
      </c>
      <c r="W49" s="75">
        <v>0</v>
      </c>
      <c r="X49" s="75">
        <v>0</v>
      </c>
      <c r="Y49" s="75">
        <v>0</v>
      </c>
      <c r="Z49" s="75">
        <v>0</v>
      </c>
      <c r="AA49" s="86">
        <f t="shared" si="15"/>
        <v>0</v>
      </c>
      <c r="AB49" s="75">
        <v>0</v>
      </c>
      <c r="AC49" s="75">
        <v>-3.0939999999999999</v>
      </c>
      <c r="AD49" s="75">
        <v>0</v>
      </c>
      <c r="AE49" s="75">
        <v>0</v>
      </c>
      <c r="AF49" s="86">
        <f t="shared" si="16"/>
        <v>-3.0939999999999999</v>
      </c>
      <c r="AH49" s="92" t="e">
        <f t="shared" si="17"/>
        <v>#DIV/0!</v>
      </c>
      <c r="AJ49" s="92"/>
    </row>
    <row r="50" spans="1:36" ht="13">
      <c r="A50" s="50" t="s">
        <v>79</v>
      </c>
      <c r="B50" s="33" t="s">
        <v>56</v>
      </c>
      <c r="C50" s="87">
        <v>1290</v>
      </c>
      <c r="D50" s="87">
        <v>1261</v>
      </c>
      <c r="E50" s="87">
        <v>1647</v>
      </c>
      <c r="F50" s="87">
        <v>1464</v>
      </c>
      <c r="G50" s="88">
        <f t="shared" si="11"/>
        <v>5662</v>
      </c>
      <c r="H50" s="73">
        <v>1296.8548231638599</v>
      </c>
      <c r="I50" s="73">
        <v>1181.7382332423299</v>
      </c>
      <c r="J50" s="73">
        <v>1144.70793907347</v>
      </c>
      <c r="K50" s="73">
        <v>1245.37346102436</v>
      </c>
      <c r="L50" s="88">
        <f t="shared" si="12"/>
        <v>4868.6744565040199</v>
      </c>
      <c r="M50" s="73">
        <v>1197.7386326246201</v>
      </c>
      <c r="N50" s="73">
        <v>1122.41373393861</v>
      </c>
      <c r="O50" s="73">
        <v>1127.1645803330698</v>
      </c>
      <c r="P50" s="73">
        <v>1118.7054075500498</v>
      </c>
      <c r="Q50" s="88">
        <f t="shared" si="13"/>
        <v>4566.0223544463497</v>
      </c>
      <c r="R50" s="73">
        <v>992.85940177402495</v>
      </c>
      <c r="S50" s="73">
        <v>892.87165638020201</v>
      </c>
      <c r="T50" s="73">
        <v>1063.46592923822</v>
      </c>
      <c r="U50" s="73">
        <v>738.36912469310903</v>
      </c>
      <c r="V50" s="88">
        <f t="shared" si="14"/>
        <v>3687.5661120855561</v>
      </c>
      <c r="W50" s="73">
        <v>1155.3387596464599</v>
      </c>
      <c r="X50" s="73">
        <v>816.33603475569203</v>
      </c>
      <c r="Y50" s="73">
        <v>1053.4151383513949</v>
      </c>
      <c r="Z50" s="73">
        <v>984.42289961562005</v>
      </c>
      <c r="AA50" s="88">
        <f t="shared" si="15"/>
        <v>4009.512832369167</v>
      </c>
      <c r="AB50" s="73">
        <v>583.838247414271</v>
      </c>
      <c r="AC50" s="73">
        <v>959.05106724879806</v>
      </c>
      <c r="AD50" s="73">
        <v>1166.41710902059</v>
      </c>
      <c r="AE50" s="73">
        <v>641.24741548453892</v>
      </c>
      <c r="AF50" s="88">
        <f t="shared" si="16"/>
        <v>3350.553839168198</v>
      </c>
      <c r="AH50" s="92">
        <f t="shared" si="17"/>
        <v>-0.34860575090754009</v>
      </c>
      <c r="AJ50" s="92">
        <f>AA50/V50-1</f>
        <v>8.7306019878116592E-2</v>
      </c>
    </row>
    <row r="51" spans="1:36" ht="13">
      <c r="A51" s="49" t="s">
        <v>80</v>
      </c>
      <c r="B51" s="34" t="s">
        <v>58</v>
      </c>
      <c r="C51" s="85">
        <v>-500</v>
      </c>
      <c r="D51" s="85">
        <v>-450</v>
      </c>
      <c r="E51" s="85">
        <v>-602</v>
      </c>
      <c r="F51" s="85">
        <v>-519</v>
      </c>
      <c r="G51" s="86">
        <f t="shared" si="11"/>
        <v>-2071</v>
      </c>
      <c r="H51" s="75">
        <v>-470.06599999999997</v>
      </c>
      <c r="I51" s="75">
        <v>-396.53890215264198</v>
      </c>
      <c r="J51" s="75">
        <v>-367.32799999999997</v>
      </c>
      <c r="K51" s="75">
        <v>-388.15300000000008</v>
      </c>
      <c r="L51" s="86">
        <f t="shared" si="12"/>
        <v>-1622.0859021526419</v>
      </c>
      <c r="M51" s="75">
        <v>-442.04</v>
      </c>
      <c r="N51" s="75">
        <v>-340.71250000000003</v>
      </c>
      <c r="O51" s="75">
        <v>-353.18791049999999</v>
      </c>
      <c r="P51" s="75">
        <v>-355.11139300000008</v>
      </c>
      <c r="Q51" s="86">
        <f t="shared" si="13"/>
        <v>-1491.0518035000002</v>
      </c>
      <c r="R51" s="75">
        <v>-405.30500000000001</v>
      </c>
      <c r="S51" s="75">
        <v>-285.15800000000002</v>
      </c>
      <c r="T51" s="75">
        <v>-392.79409499999997</v>
      </c>
      <c r="U51" s="75">
        <v>-201.57887400000001</v>
      </c>
      <c r="V51" s="86">
        <f t="shared" si="14"/>
        <v>-1284.835969</v>
      </c>
      <c r="W51" s="75">
        <v>-489.78221640000004</v>
      </c>
      <c r="X51" s="75">
        <v>-253.76557989999998</v>
      </c>
      <c r="Y51" s="75">
        <v>-364.61700000000002</v>
      </c>
      <c r="Z51" s="75">
        <v>-304.476</v>
      </c>
      <c r="AA51" s="86">
        <f t="shared" si="15"/>
        <v>-1412.6407963000001</v>
      </c>
      <c r="AB51" s="75">
        <v>-262.06799999999998</v>
      </c>
      <c r="AC51" s="75">
        <v>-295.49961999999999</v>
      </c>
      <c r="AD51" s="75">
        <v>-389.49599485689197</v>
      </c>
      <c r="AE51" s="75">
        <v>-176.32455999999999</v>
      </c>
      <c r="AF51" s="86">
        <f t="shared" si="16"/>
        <v>-1123.388174856892</v>
      </c>
      <c r="AH51" s="92">
        <f t="shared" si="17"/>
        <v>-0.4208917615838359</v>
      </c>
      <c r="AJ51" s="92">
        <f>AA51/V51-1</f>
        <v>9.9471707193465209E-2</v>
      </c>
    </row>
    <row r="52" spans="1:36" ht="13">
      <c r="A52" s="49" t="s">
        <v>81</v>
      </c>
      <c r="B52" s="34" t="s">
        <v>60</v>
      </c>
      <c r="C52" s="85">
        <v>0</v>
      </c>
      <c r="D52" s="85">
        <v>0</v>
      </c>
      <c r="E52" s="85">
        <v>0</v>
      </c>
      <c r="F52" s="85">
        <v>0</v>
      </c>
      <c r="G52" s="86">
        <f t="shared" si="11"/>
        <v>0</v>
      </c>
      <c r="H52" s="75">
        <v>0</v>
      </c>
      <c r="I52" s="75">
        <v>0</v>
      </c>
      <c r="J52" s="75">
        <v>0</v>
      </c>
      <c r="K52" s="75">
        <v>0</v>
      </c>
      <c r="L52" s="86">
        <f t="shared" si="12"/>
        <v>0</v>
      </c>
      <c r="M52" s="75">
        <v>0</v>
      </c>
      <c r="N52" s="75">
        <v>0</v>
      </c>
      <c r="O52" s="75">
        <v>0</v>
      </c>
      <c r="P52" s="75">
        <v>0</v>
      </c>
      <c r="Q52" s="86">
        <f t="shared" si="13"/>
        <v>0</v>
      </c>
      <c r="R52" s="75">
        <v>0</v>
      </c>
      <c r="S52" s="75">
        <v>0</v>
      </c>
      <c r="T52" s="75">
        <v>0</v>
      </c>
      <c r="U52" s="75">
        <v>0</v>
      </c>
      <c r="V52" s="86">
        <f t="shared" si="14"/>
        <v>0</v>
      </c>
      <c r="W52" s="75">
        <v>0</v>
      </c>
      <c r="X52" s="75">
        <v>0</v>
      </c>
      <c r="Y52" s="75">
        <v>0</v>
      </c>
      <c r="Z52" s="75">
        <v>0</v>
      </c>
      <c r="AA52" s="86">
        <f t="shared" si="15"/>
        <v>0</v>
      </c>
      <c r="AB52" s="75">
        <v>0</v>
      </c>
      <c r="AC52" s="75">
        <v>0</v>
      </c>
      <c r="AD52" s="75">
        <v>0</v>
      </c>
      <c r="AE52" s="75">
        <v>5.3570000000000002</v>
      </c>
      <c r="AF52" s="86">
        <f t="shared" si="16"/>
        <v>5.3570000000000002</v>
      </c>
      <c r="AH52" s="92" t="e">
        <f t="shared" si="17"/>
        <v>#DIV/0!</v>
      </c>
      <c r="AJ52" s="92"/>
    </row>
    <row r="53" spans="1:36" ht="13">
      <c r="A53" s="50" t="s">
        <v>82</v>
      </c>
      <c r="B53" s="33" t="s">
        <v>62</v>
      </c>
      <c r="C53" s="87">
        <v>790</v>
      </c>
      <c r="D53" s="87">
        <v>811</v>
      </c>
      <c r="E53" s="87">
        <v>1045</v>
      </c>
      <c r="F53" s="87">
        <v>945</v>
      </c>
      <c r="G53" s="88">
        <f t="shared" si="11"/>
        <v>3591</v>
      </c>
      <c r="H53" s="73">
        <v>826.78882316386</v>
      </c>
      <c r="I53" s="73">
        <v>785.19933108969201</v>
      </c>
      <c r="J53" s="73">
        <v>777.37993907347095</v>
      </c>
      <c r="K53" s="73">
        <v>857.22046102435888</v>
      </c>
      <c r="L53" s="88">
        <f t="shared" si="12"/>
        <v>3246.5885543513818</v>
      </c>
      <c r="M53" s="73">
        <v>755.69863262461899</v>
      </c>
      <c r="N53" s="73">
        <v>781.70123393860899</v>
      </c>
      <c r="O53" s="73">
        <v>773.97666983307499</v>
      </c>
      <c r="P53" s="73">
        <v>763.594014550049</v>
      </c>
      <c r="Q53" s="88">
        <f t="shared" si="13"/>
        <v>3074.970550946352</v>
      </c>
      <c r="R53" s="73">
        <v>587.554401774025</v>
      </c>
      <c r="S53" s="73">
        <v>607.713656380202</v>
      </c>
      <c r="T53" s="73">
        <v>670.67183423822507</v>
      </c>
      <c r="U53" s="73">
        <v>536.79025069310899</v>
      </c>
      <c r="V53" s="88">
        <f t="shared" si="14"/>
        <v>2402.7301430855609</v>
      </c>
      <c r="W53" s="73">
        <v>665.556543246459</v>
      </c>
      <c r="X53" s="73">
        <v>562.57045485569301</v>
      </c>
      <c r="Y53" s="73">
        <v>688.79813835139396</v>
      </c>
      <c r="Z53" s="73">
        <v>679.94689961561994</v>
      </c>
      <c r="AA53" s="88">
        <f t="shared" si="15"/>
        <v>2596.8720360691659</v>
      </c>
      <c r="AB53" s="73">
        <v>321.77024741427101</v>
      </c>
      <c r="AC53" s="73">
        <v>663.55144724879892</v>
      </c>
      <c r="AD53" s="73">
        <v>776.92111416370096</v>
      </c>
      <c r="AE53" s="73">
        <v>470.27985548453904</v>
      </c>
      <c r="AF53" s="88">
        <f t="shared" si="16"/>
        <v>2232.5226643113101</v>
      </c>
      <c r="AH53" s="92">
        <f t="shared" si="17"/>
        <v>-0.30835796773190316</v>
      </c>
      <c r="AJ53" s="92">
        <f>AA53/V53-1</f>
        <v>8.0800539978364005E-2</v>
      </c>
    </row>
    <row r="54" spans="1:36" ht="13">
      <c r="A54" s="47" t="s">
        <v>83</v>
      </c>
      <c r="B54" s="34" t="s">
        <v>64</v>
      </c>
      <c r="C54" s="85">
        <v>0</v>
      </c>
      <c r="D54" s="85">
        <v>0</v>
      </c>
      <c r="E54" s="85">
        <v>0</v>
      </c>
      <c r="F54" s="85">
        <v>-2</v>
      </c>
      <c r="G54" s="86">
        <f>(C54+D54+E54+F54)</f>
        <v>-2</v>
      </c>
      <c r="H54" s="75">
        <v>-0.28143831094240701</v>
      </c>
      <c r="I54" s="75">
        <v>-0.14206180705083901</v>
      </c>
      <c r="J54" s="75">
        <v>1.0839272531383001E-2</v>
      </c>
      <c r="K54" s="75">
        <v>-0.15559885990294101</v>
      </c>
      <c r="L54" s="86">
        <f>(H54+I54+J54+K54)</f>
        <v>-0.56825970536480408</v>
      </c>
      <c r="M54" s="75">
        <v>-0.28835397732865098</v>
      </c>
      <c r="N54" s="75">
        <v>-0.241417880779533</v>
      </c>
      <c r="O54" s="75">
        <v>-6.5175764906570205E-2</v>
      </c>
      <c r="P54" s="75">
        <v>0.33765167455105299</v>
      </c>
      <c r="Q54" s="86">
        <f>(M54+N54+O54+P54)</f>
        <v>-0.25729594846370113</v>
      </c>
      <c r="R54" s="75">
        <v>-0.77331231794106803</v>
      </c>
      <c r="S54" s="75">
        <v>0.44867374429121798</v>
      </c>
      <c r="T54" s="75">
        <v>9.6196190124152703E-2</v>
      </c>
      <c r="U54" s="75">
        <v>1.9243071072978402E-2</v>
      </c>
      <c r="V54" s="86">
        <f>(R54+S54+T54+U54)</f>
        <v>-0.20919931245271894</v>
      </c>
      <c r="W54" s="75">
        <v>-0.34162920204473501</v>
      </c>
      <c r="X54" s="75">
        <v>0.21061587474155</v>
      </c>
      <c r="Y54" s="75">
        <v>-2.95532119730312E-2</v>
      </c>
      <c r="Z54" s="75">
        <v>-0.1782069904529</v>
      </c>
      <c r="AA54" s="86">
        <f>(W54+X54+Y54+Z54)</f>
        <v>-0.33877352972911623</v>
      </c>
      <c r="AB54" s="75">
        <v>-0.58500805895321895</v>
      </c>
      <c r="AC54" s="75">
        <v>-0.28259750164724801</v>
      </c>
      <c r="AD54" s="75">
        <v>-1.73541873445557</v>
      </c>
      <c r="AE54" s="75">
        <v>9.0228292850833905E-3</v>
      </c>
      <c r="AF54" s="86">
        <f>(AB54+AC54+AD54+AE54)</f>
        <v>-2.5940014657709534</v>
      </c>
      <c r="AH54" s="92">
        <f t="shared" si="17"/>
        <v>-1.0506311748049419</v>
      </c>
      <c r="AJ54" s="92">
        <f>AA54/V54-1</f>
        <v>0.61938165932396316</v>
      </c>
    </row>
    <row r="55" spans="1:36" ht="13">
      <c r="A55" s="51" t="s">
        <v>84</v>
      </c>
      <c r="B55" s="52" t="s">
        <v>66</v>
      </c>
      <c r="C55" s="82">
        <v>790</v>
      </c>
      <c r="D55" s="82">
        <v>811</v>
      </c>
      <c r="E55" s="82">
        <v>1045</v>
      </c>
      <c r="F55" s="82">
        <v>943</v>
      </c>
      <c r="G55" s="82">
        <f t="shared" si="11"/>
        <v>3589</v>
      </c>
      <c r="H55" s="90">
        <v>826.50738485291697</v>
      </c>
      <c r="I55" s="90">
        <v>785.05726928264096</v>
      </c>
      <c r="J55" s="90">
        <v>777.390778346003</v>
      </c>
      <c r="K55" s="90">
        <v>857.06486216445592</v>
      </c>
      <c r="L55" s="82">
        <f t="shared" si="12"/>
        <v>3246.0202946460167</v>
      </c>
      <c r="M55" s="90">
        <v>755.41027864729097</v>
      </c>
      <c r="N55" s="90">
        <v>781.45981605783004</v>
      </c>
      <c r="O55" s="90">
        <v>773.91149406816908</v>
      </c>
      <c r="P55" s="90">
        <v>763.93166622460103</v>
      </c>
      <c r="Q55" s="82">
        <f t="shared" si="13"/>
        <v>3074.7132549978915</v>
      </c>
      <c r="R55" s="90">
        <v>586.78108945608403</v>
      </c>
      <c r="S55" s="90">
        <v>608.162330124493</v>
      </c>
      <c r="T55" s="90">
        <v>670.76803042834808</v>
      </c>
      <c r="U55" s="90">
        <v>536.80949376418209</v>
      </c>
      <c r="V55" s="82">
        <f t="shared" si="14"/>
        <v>2402.5209437731073</v>
      </c>
      <c r="W55" s="90">
        <v>665.21491404441406</v>
      </c>
      <c r="X55" s="90">
        <v>562.78107073043407</v>
      </c>
      <c r="Y55" s="90">
        <v>688.76858513942102</v>
      </c>
      <c r="Z55" s="90">
        <v>679.76869262516698</v>
      </c>
      <c r="AA55" s="82">
        <f t="shared" si="15"/>
        <v>2596.5332625394362</v>
      </c>
      <c r="AB55" s="90">
        <v>321.185239355318</v>
      </c>
      <c r="AC55" s="90">
        <v>663.26884974715097</v>
      </c>
      <c r="AD55" s="90">
        <v>775.18569542924604</v>
      </c>
      <c r="AE55" s="90">
        <v>470.288878313824</v>
      </c>
      <c r="AF55" s="82">
        <f t="shared" si="16"/>
        <v>2229.9286628455393</v>
      </c>
      <c r="AH55" s="92">
        <f t="shared" si="17"/>
        <v>-0.30816337466552435</v>
      </c>
      <c r="AJ55" s="92">
        <f>V55/Q55-1</f>
        <v>-0.21861951196006568</v>
      </c>
    </row>
    <row r="56" spans="1:36" ht="13">
      <c r="A56" s="53" t="s">
        <v>85</v>
      </c>
      <c r="B56" s="54" t="s">
        <v>70</v>
      </c>
      <c r="C56" s="84">
        <v>-86</v>
      </c>
      <c r="D56" s="84">
        <v>-26</v>
      </c>
      <c r="E56" s="84">
        <v>7</v>
      </c>
      <c r="F56" s="84">
        <v>105</v>
      </c>
      <c r="G56" s="84">
        <f>C56+D56+E56+F56</f>
        <v>0</v>
      </c>
      <c r="H56" s="91">
        <v>0</v>
      </c>
      <c r="I56" s="91">
        <v>0</v>
      </c>
      <c r="J56" s="91">
        <v>0</v>
      </c>
      <c r="K56" s="91">
        <v>0</v>
      </c>
      <c r="L56" s="84">
        <f>SUM(H56:K56)</f>
        <v>0</v>
      </c>
      <c r="M56" s="91">
        <v>0</v>
      </c>
      <c r="N56" s="91">
        <v>0</v>
      </c>
      <c r="O56" s="91">
        <v>0</v>
      </c>
      <c r="P56" s="91">
        <v>0</v>
      </c>
      <c r="Q56" s="84">
        <f>SUM(M56:P56)</f>
        <v>0</v>
      </c>
      <c r="R56" s="91">
        <v>0</v>
      </c>
      <c r="S56" s="91">
        <v>0</v>
      </c>
      <c r="T56" s="91">
        <v>0</v>
      </c>
      <c r="U56" s="91">
        <v>0</v>
      </c>
      <c r="V56" s="84">
        <f>SUM(R56:U56)</f>
        <v>0</v>
      </c>
      <c r="W56" s="91">
        <v>0</v>
      </c>
      <c r="X56" s="91">
        <v>0</v>
      </c>
      <c r="Y56" s="91">
        <v>0</v>
      </c>
      <c r="Z56" s="91">
        <v>0</v>
      </c>
      <c r="AA56" s="84">
        <f>SUM(W56:Z56)</f>
        <v>0</v>
      </c>
      <c r="AB56" s="91">
        <v>0</v>
      </c>
      <c r="AC56" s="91">
        <v>0</v>
      </c>
      <c r="AD56" s="91">
        <v>0</v>
      </c>
      <c r="AE56" s="91">
        <v>0</v>
      </c>
      <c r="AF56" s="84">
        <f>SUM(AB56:AE56)</f>
        <v>0</v>
      </c>
    </row>
    <row r="57" spans="1:36">
      <c r="A57" s="55"/>
      <c r="B57" s="1"/>
    </row>
    <row r="58" spans="1:36" ht="13">
      <c r="A58" s="55"/>
      <c r="B58" s="26"/>
    </row>
    <row r="59" spans="1:36">
      <c r="A59" s="55"/>
      <c r="B59" s="1"/>
    </row>
    <row r="60" spans="1:36"/>
    <row r="61" spans="1:36"/>
    <row r="62" spans="1:36"/>
    <row r="63" spans="1:36"/>
    <row r="64" spans="1:36">
      <c r="B64" s="56"/>
    </row>
    <row r="65"/>
    <row r="66"/>
    <row r="67"/>
    <row r="68"/>
    <row r="69"/>
    <row r="70"/>
    <row r="71"/>
    <row r="72"/>
    <row r="73"/>
    <row r="74"/>
    <row r="75"/>
    <row r="76"/>
    <row r="77" ht="0" hidden="1" customHeight="1"/>
    <row r="78" hidden="1"/>
  </sheetData>
  <pageMargins left="0" right="0" top="0" bottom="0" header="0.31496062992125984" footer="0.31496062992125984"/>
  <pageSetup paperSize="9" scale="41" fitToHeight="0"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8</vt:i4>
      </vt:variant>
      <vt:variant>
        <vt:lpstr>Plages nommées</vt:lpstr>
      </vt:variant>
      <vt:variant>
        <vt:i4>8</vt:i4>
      </vt:variant>
    </vt:vector>
  </HeadingPairs>
  <TitlesOfParts>
    <vt:vector size="16" baseType="lpstr">
      <vt:lpstr>Intro</vt:lpstr>
      <vt:lpstr>CASA stated</vt:lpstr>
      <vt:lpstr>CASA underlying</vt:lpstr>
      <vt:lpstr>CASA Actual vs Consensus</vt:lpstr>
      <vt:lpstr>CASA specific items</vt:lpstr>
      <vt:lpstr>Capital</vt:lpstr>
      <vt:lpstr>GCA stated</vt:lpstr>
      <vt:lpstr>GCA underlying</vt:lpstr>
      <vt:lpstr>'CASA specific items'!Impression_des_titres</vt:lpstr>
      <vt:lpstr>'CASA Actual vs Consensus'!Zone_d_impression</vt:lpstr>
      <vt:lpstr>'CASA specific items'!Zone_d_impression</vt:lpstr>
      <vt:lpstr>'CASA stated'!Zone_d_impression</vt:lpstr>
      <vt:lpstr>'CASA underlying'!Zone_d_impression</vt:lpstr>
      <vt:lpstr>'GCA stated'!Zone_d_impression</vt:lpstr>
      <vt:lpstr>'GCA underlying'!Zone_d_impression</vt:lpstr>
      <vt:lpstr>Intro!Zone_d_impression</vt:lpstr>
    </vt:vector>
  </TitlesOfParts>
  <Company>SILCA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LISCIA Vincent</dc:creator>
  <cp:lastModifiedBy>BROUARD Joséphine</cp:lastModifiedBy>
  <cp:lastPrinted>2020-02-13T18:07:21Z</cp:lastPrinted>
  <dcterms:created xsi:type="dcterms:W3CDTF">2019-05-13T09:49:54Z</dcterms:created>
  <dcterms:modified xsi:type="dcterms:W3CDTF">2021-02-10T21:25:05Z</dcterms:modified>
</cp:coreProperties>
</file>